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s\Documents\automation_and_digitalization\pspa-scm\database\csv_import\"/>
    </mc:Choice>
  </mc:AlternateContent>
  <xr:revisionPtr revIDLastSave="0" documentId="13_ncr:1_{43AD3272-7B5F-4A83-AA19-FEDD0FCD1473}" xr6:coauthVersionLast="47" xr6:coauthVersionMax="47" xr10:uidLastSave="{00000000-0000-0000-0000-000000000000}"/>
  <bookViews>
    <workbookView xWindow="-23148" yWindow="1356" windowWidth="23256" windowHeight="12456" tabRatio="835" xr2:uid="{B90193DC-188B-42C8-BC74-7C07BAA4532E}"/>
  </bookViews>
  <sheets>
    <sheet name="Material" sheetId="8" r:id="rId1"/>
    <sheet name="Material Formula" sheetId="7" r:id="rId2"/>
    <sheet name="header transpose" sheetId="9" r:id="rId3"/>
    <sheet name="Class + Category + Group" sheetId="1" r:id="rId4"/>
    <sheet name="Class" sheetId="11" r:id="rId5"/>
    <sheet name="Product Category" sheetId="12" r:id="rId6"/>
    <sheet name="Product Metric" sheetId="16" r:id="rId7"/>
    <sheet name="Product Group Simple" sheetId="15" r:id="rId8"/>
    <sheet name="Product Group" sheetId="14" r:id="rId9"/>
    <sheet name="Packaging" sheetId="2" r:id="rId10"/>
    <sheet name="Material_Master_SQL" sheetId="5" r:id="rId11"/>
  </sheets>
  <definedNames>
    <definedName name="_xlnm._FilterDatabase" localSheetId="4" hidden="1">Class!$A$1:$C$7</definedName>
    <definedName name="_xlnm._FilterDatabase" localSheetId="1" hidden="1">'Material Formula'!$B$1:$AA$924</definedName>
    <definedName name="_xlnm._FilterDatabase" localSheetId="9" hidden="1">Packaging!$K$1:$L$1</definedName>
    <definedName name="_xlnm._FilterDatabase" localSheetId="5" hidden="1">'Product Category'!$A$1:$C$18</definedName>
    <definedName name="_xlnm._FilterDatabase" localSheetId="8" hidden="1">'Product Group'!$A$1:$E$248</definedName>
    <definedName name="_xlnm._FilterDatabase" localSheetId="7" hidden="1">'Product Group Simple'!$A$1:$E$204</definedName>
    <definedName name="_xlnm._FilterDatabase" localSheetId="6" hidden="1">'Product Metric'!$A$1:$E$47</definedName>
    <definedName name="ExternalData_1" localSheetId="10" hidden="1">Material_Master_SQL!$A$1:$AI$924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7" l="1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567" i="7"/>
  <c r="N568" i="7"/>
  <c r="N569" i="7"/>
  <c r="N570" i="7"/>
  <c r="N571" i="7"/>
  <c r="N572" i="7"/>
  <c r="N573" i="7"/>
  <c r="N574" i="7"/>
  <c r="N575" i="7"/>
  <c r="N576" i="7"/>
  <c r="N577" i="7"/>
  <c r="N578" i="7"/>
  <c r="N579" i="7"/>
  <c r="N580" i="7"/>
  <c r="N581" i="7"/>
  <c r="N582" i="7"/>
  <c r="N583" i="7"/>
  <c r="N584" i="7"/>
  <c r="N585" i="7"/>
  <c r="N586" i="7"/>
  <c r="N587" i="7"/>
  <c r="N588" i="7"/>
  <c r="N589" i="7"/>
  <c r="N590" i="7"/>
  <c r="N591" i="7"/>
  <c r="N592" i="7"/>
  <c r="N593" i="7"/>
  <c r="N594" i="7"/>
  <c r="N595" i="7"/>
  <c r="N596" i="7"/>
  <c r="N597" i="7"/>
  <c r="N598" i="7"/>
  <c r="N599" i="7"/>
  <c r="N600" i="7"/>
  <c r="N601" i="7"/>
  <c r="N602" i="7"/>
  <c r="N603" i="7"/>
  <c r="N604" i="7"/>
  <c r="N605" i="7"/>
  <c r="N606" i="7"/>
  <c r="N607" i="7"/>
  <c r="N608" i="7"/>
  <c r="N609" i="7"/>
  <c r="N610" i="7"/>
  <c r="N611" i="7"/>
  <c r="N612" i="7"/>
  <c r="N613" i="7"/>
  <c r="N614" i="7"/>
  <c r="N615" i="7"/>
  <c r="N616" i="7"/>
  <c r="N617" i="7"/>
  <c r="N618" i="7"/>
  <c r="N619" i="7"/>
  <c r="N620" i="7"/>
  <c r="N621" i="7"/>
  <c r="N622" i="7"/>
  <c r="N623" i="7"/>
  <c r="N624" i="7"/>
  <c r="N625" i="7"/>
  <c r="N626" i="7"/>
  <c r="N627" i="7"/>
  <c r="N628" i="7"/>
  <c r="N629" i="7"/>
  <c r="N630" i="7"/>
  <c r="N631" i="7"/>
  <c r="N632" i="7"/>
  <c r="N633" i="7"/>
  <c r="N634" i="7"/>
  <c r="N635" i="7"/>
  <c r="N636" i="7"/>
  <c r="N637" i="7"/>
  <c r="N638" i="7"/>
  <c r="N639" i="7"/>
  <c r="N640" i="7"/>
  <c r="N641" i="7"/>
  <c r="N642" i="7"/>
  <c r="N643" i="7"/>
  <c r="N644" i="7"/>
  <c r="N645" i="7"/>
  <c r="N646" i="7"/>
  <c r="N647" i="7"/>
  <c r="N648" i="7"/>
  <c r="N649" i="7"/>
  <c r="N650" i="7"/>
  <c r="N651" i="7"/>
  <c r="N652" i="7"/>
  <c r="N653" i="7"/>
  <c r="N654" i="7"/>
  <c r="N655" i="7"/>
  <c r="N656" i="7"/>
  <c r="N657" i="7"/>
  <c r="N658" i="7"/>
  <c r="N659" i="7"/>
  <c r="N660" i="7"/>
  <c r="N661" i="7"/>
  <c r="N662" i="7"/>
  <c r="N663" i="7"/>
  <c r="N664" i="7"/>
  <c r="N665" i="7"/>
  <c r="N666" i="7"/>
  <c r="N667" i="7"/>
  <c r="N668" i="7"/>
  <c r="N669" i="7"/>
  <c r="N670" i="7"/>
  <c r="N671" i="7"/>
  <c r="N672" i="7"/>
  <c r="N673" i="7"/>
  <c r="N674" i="7"/>
  <c r="N675" i="7"/>
  <c r="N676" i="7"/>
  <c r="N677" i="7"/>
  <c r="N678" i="7"/>
  <c r="N679" i="7"/>
  <c r="N680" i="7"/>
  <c r="N681" i="7"/>
  <c r="N682" i="7"/>
  <c r="N683" i="7"/>
  <c r="N684" i="7"/>
  <c r="N685" i="7"/>
  <c r="N686" i="7"/>
  <c r="N687" i="7"/>
  <c r="N688" i="7"/>
  <c r="N689" i="7"/>
  <c r="N690" i="7"/>
  <c r="N691" i="7"/>
  <c r="N692" i="7"/>
  <c r="N693" i="7"/>
  <c r="N694" i="7"/>
  <c r="N695" i="7"/>
  <c r="N696" i="7"/>
  <c r="N697" i="7"/>
  <c r="N698" i="7"/>
  <c r="N699" i="7"/>
  <c r="N700" i="7"/>
  <c r="N701" i="7"/>
  <c r="N702" i="7"/>
  <c r="N703" i="7"/>
  <c r="N704" i="7"/>
  <c r="N705" i="7"/>
  <c r="N706" i="7"/>
  <c r="N707" i="7"/>
  <c r="N708" i="7"/>
  <c r="N709" i="7"/>
  <c r="N710" i="7"/>
  <c r="N711" i="7"/>
  <c r="N712" i="7"/>
  <c r="N713" i="7"/>
  <c r="N714" i="7"/>
  <c r="N715" i="7"/>
  <c r="N716" i="7"/>
  <c r="N717" i="7"/>
  <c r="N718" i="7"/>
  <c r="N719" i="7"/>
  <c r="N720" i="7"/>
  <c r="N721" i="7"/>
  <c r="N722" i="7"/>
  <c r="N723" i="7"/>
  <c r="N724" i="7"/>
  <c r="N725" i="7"/>
  <c r="N726" i="7"/>
  <c r="N727" i="7"/>
  <c r="N728" i="7"/>
  <c r="N729" i="7"/>
  <c r="N730" i="7"/>
  <c r="N731" i="7"/>
  <c r="N732" i="7"/>
  <c r="N733" i="7"/>
  <c r="N734" i="7"/>
  <c r="N735" i="7"/>
  <c r="N736" i="7"/>
  <c r="N737" i="7"/>
  <c r="N738" i="7"/>
  <c r="N739" i="7"/>
  <c r="N740" i="7"/>
  <c r="N741" i="7"/>
  <c r="N742" i="7"/>
  <c r="N743" i="7"/>
  <c r="N744" i="7"/>
  <c r="N745" i="7"/>
  <c r="N746" i="7"/>
  <c r="N747" i="7"/>
  <c r="N748" i="7"/>
  <c r="N749" i="7"/>
  <c r="N750" i="7"/>
  <c r="N751" i="7"/>
  <c r="N752" i="7"/>
  <c r="N753" i="7"/>
  <c r="N754" i="7"/>
  <c r="N755" i="7"/>
  <c r="N756" i="7"/>
  <c r="N757" i="7"/>
  <c r="N758" i="7"/>
  <c r="N759" i="7"/>
  <c r="N760" i="7"/>
  <c r="N761" i="7"/>
  <c r="N762" i="7"/>
  <c r="N763" i="7"/>
  <c r="N764" i="7"/>
  <c r="N765" i="7"/>
  <c r="N766" i="7"/>
  <c r="N767" i="7"/>
  <c r="N768" i="7"/>
  <c r="N769" i="7"/>
  <c r="N770" i="7"/>
  <c r="N771" i="7"/>
  <c r="N772" i="7"/>
  <c r="N773" i="7"/>
  <c r="N774" i="7"/>
  <c r="N775" i="7"/>
  <c r="N776" i="7"/>
  <c r="N777" i="7"/>
  <c r="N778" i="7"/>
  <c r="N779" i="7"/>
  <c r="N780" i="7"/>
  <c r="N781" i="7"/>
  <c r="N782" i="7"/>
  <c r="N783" i="7"/>
  <c r="N784" i="7"/>
  <c r="N785" i="7"/>
  <c r="N786" i="7"/>
  <c r="N787" i="7"/>
  <c r="N788" i="7"/>
  <c r="N789" i="7"/>
  <c r="N790" i="7"/>
  <c r="N791" i="7"/>
  <c r="N792" i="7"/>
  <c r="N793" i="7"/>
  <c r="N794" i="7"/>
  <c r="N795" i="7"/>
  <c r="N796" i="7"/>
  <c r="N797" i="7"/>
  <c r="N798" i="7"/>
  <c r="N799" i="7"/>
  <c r="N800" i="7"/>
  <c r="N801" i="7"/>
  <c r="N802" i="7"/>
  <c r="N803" i="7"/>
  <c r="N804" i="7"/>
  <c r="N805" i="7"/>
  <c r="N806" i="7"/>
  <c r="N807" i="7"/>
  <c r="N808" i="7"/>
  <c r="N809" i="7"/>
  <c r="N810" i="7"/>
  <c r="N811" i="7"/>
  <c r="N812" i="7"/>
  <c r="N813" i="7"/>
  <c r="N814" i="7"/>
  <c r="N815" i="7"/>
  <c r="N816" i="7"/>
  <c r="N817" i="7"/>
  <c r="N818" i="7"/>
  <c r="N819" i="7"/>
  <c r="N820" i="7"/>
  <c r="N821" i="7"/>
  <c r="N822" i="7"/>
  <c r="N823" i="7"/>
  <c r="N824" i="7"/>
  <c r="N825" i="7"/>
  <c r="N826" i="7"/>
  <c r="N827" i="7"/>
  <c r="N828" i="7"/>
  <c r="N829" i="7"/>
  <c r="N830" i="7"/>
  <c r="N831" i="7"/>
  <c r="N832" i="7"/>
  <c r="N833" i="7"/>
  <c r="N834" i="7"/>
  <c r="N835" i="7"/>
  <c r="N836" i="7"/>
  <c r="N837" i="7"/>
  <c r="N838" i="7"/>
  <c r="N839" i="7"/>
  <c r="N840" i="7"/>
  <c r="N841" i="7"/>
  <c r="N842" i="7"/>
  <c r="N843" i="7"/>
  <c r="N844" i="7"/>
  <c r="N845" i="7"/>
  <c r="N846" i="7"/>
  <c r="N847" i="7"/>
  <c r="N848" i="7"/>
  <c r="N849" i="7"/>
  <c r="N850" i="7"/>
  <c r="N851" i="7"/>
  <c r="N852" i="7"/>
  <c r="N853" i="7"/>
  <c r="N854" i="7"/>
  <c r="N855" i="7"/>
  <c r="N856" i="7"/>
  <c r="N857" i="7"/>
  <c r="N858" i="7"/>
  <c r="N859" i="7"/>
  <c r="N860" i="7"/>
  <c r="N861" i="7"/>
  <c r="N862" i="7"/>
  <c r="N863" i="7"/>
  <c r="N864" i="7"/>
  <c r="N865" i="7"/>
  <c r="N866" i="7"/>
  <c r="N867" i="7"/>
  <c r="N868" i="7"/>
  <c r="N869" i="7"/>
  <c r="N870" i="7"/>
  <c r="N871" i="7"/>
  <c r="N872" i="7"/>
  <c r="N873" i="7"/>
  <c r="N874" i="7"/>
  <c r="N875" i="7"/>
  <c r="N876" i="7"/>
  <c r="N877" i="7"/>
  <c r="N878" i="7"/>
  <c r="N879" i="7"/>
  <c r="N880" i="7"/>
  <c r="N881" i="7"/>
  <c r="N882" i="7"/>
  <c r="N883" i="7"/>
  <c r="N884" i="7"/>
  <c r="N885" i="7"/>
  <c r="N886" i="7"/>
  <c r="N887" i="7"/>
  <c r="N888" i="7"/>
  <c r="N889" i="7"/>
  <c r="N890" i="7"/>
  <c r="N891" i="7"/>
  <c r="N892" i="7"/>
  <c r="N893" i="7"/>
  <c r="N894" i="7"/>
  <c r="N895" i="7"/>
  <c r="N896" i="7"/>
  <c r="N897" i="7"/>
  <c r="N898" i="7"/>
  <c r="N899" i="7"/>
  <c r="N900" i="7"/>
  <c r="N901" i="7"/>
  <c r="N902" i="7"/>
  <c r="N903" i="7"/>
  <c r="N904" i="7"/>
  <c r="N905" i="7"/>
  <c r="N906" i="7"/>
  <c r="N907" i="7"/>
  <c r="N908" i="7"/>
  <c r="N909" i="7"/>
  <c r="N910" i="7"/>
  <c r="N911" i="7"/>
  <c r="N912" i="7"/>
  <c r="N913" i="7"/>
  <c r="N914" i="7"/>
  <c r="N915" i="7"/>
  <c r="N916" i="7"/>
  <c r="N917" i="7"/>
  <c r="N918" i="7"/>
  <c r="N919" i="7"/>
  <c r="N920" i="7"/>
  <c r="N921" i="7"/>
  <c r="N922" i="7"/>
  <c r="N923" i="7"/>
  <c r="N924" i="7"/>
  <c r="N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3" i="7"/>
  <c r="O714" i="7"/>
  <c r="O715" i="7"/>
  <c r="O716" i="7"/>
  <c r="O717" i="7"/>
  <c r="O718" i="7"/>
  <c r="O719" i="7"/>
  <c r="O720" i="7"/>
  <c r="O721" i="7"/>
  <c r="O722" i="7"/>
  <c r="O723" i="7"/>
  <c r="O724" i="7"/>
  <c r="O725" i="7"/>
  <c r="O726" i="7"/>
  <c r="O727" i="7"/>
  <c r="O728" i="7"/>
  <c r="O729" i="7"/>
  <c r="O730" i="7"/>
  <c r="O731" i="7"/>
  <c r="O732" i="7"/>
  <c r="O733" i="7"/>
  <c r="O734" i="7"/>
  <c r="O735" i="7"/>
  <c r="O736" i="7"/>
  <c r="O737" i="7"/>
  <c r="O738" i="7"/>
  <c r="O739" i="7"/>
  <c r="O740" i="7"/>
  <c r="O741" i="7"/>
  <c r="O742" i="7"/>
  <c r="O743" i="7"/>
  <c r="O744" i="7"/>
  <c r="O745" i="7"/>
  <c r="O746" i="7"/>
  <c r="O747" i="7"/>
  <c r="O748" i="7"/>
  <c r="O749" i="7"/>
  <c r="O750" i="7"/>
  <c r="O751" i="7"/>
  <c r="O752" i="7"/>
  <c r="O753" i="7"/>
  <c r="O754" i="7"/>
  <c r="O755" i="7"/>
  <c r="O756" i="7"/>
  <c r="O757" i="7"/>
  <c r="O758" i="7"/>
  <c r="O759" i="7"/>
  <c r="O760" i="7"/>
  <c r="O761" i="7"/>
  <c r="O762" i="7"/>
  <c r="O763" i="7"/>
  <c r="O764" i="7"/>
  <c r="O765" i="7"/>
  <c r="O766" i="7"/>
  <c r="O767" i="7"/>
  <c r="O768" i="7"/>
  <c r="O769" i="7"/>
  <c r="O770" i="7"/>
  <c r="O771" i="7"/>
  <c r="O772" i="7"/>
  <c r="O773" i="7"/>
  <c r="O774" i="7"/>
  <c r="O775" i="7"/>
  <c r="O776" i="7"/>
  <c r="O777" i="7"/>
  <c r="O778" i="7"/>
  <c r="O779" i="7"/>
  <c r="O780" i="7"/>
  <c r="O781" i="7"/>
  <c r="O782" i="7"/>
  <c r="O783" i="7"/>
  <c r="O784" i="7"/>
  <c r="O785" i="7"/>
  <c r="O786" i="7"/>
  <c r="O787" i="7"/>
  <c r="O788" i="7"/>
  <c r="O789" i="7"/>
  <c r="O790" i="7"/>
  <c r="O791" i="7"/>
  <c r="O792" i="7"/>
  <c r="O793" i="7"/>
  <c r="O794" i="7"/>
  <c r="O795" i="7"/>
  <c r="O796" i="7"/>
  <c r="O797" i="7"/>
  <c r="O798" i="7"/>
  <c r="O799" i="7"/>
  <c r="O800" i="7"/>
  <c r="O801" i="7"/>
  <c r="O802" i="7"/>
  <c r="O803" i="7"/>
  <c r="O804" i="7"/>
  <c r="O805" i="7"/>
  <c r="O806" i="7"/>
  <c r="O807" i="7"/>
  <c r="O808" i="7"/>
  <c r="O809" i="7"/>
  <c r="O810" i="7"/>
  <c r="O811" i="7"/>
  <c r="O812" i="7"/>
  <c r="O813" i="7"/>
  <c r="O814" i="7"/>
  <c r="O815" i="7"/>
  <c r="O816" i="7"/>
  <c r="O817" i="7"/>
  <c r="O818" i="7"/>
  <c r="O819" i="7"/>
  <c r="O820" i="7"/>
  <c r="O821" i="7"/>
  <c r="O822" i="7"/>
  <c r="O823" i="7"/>
  <c r="O824" i="7"/>
  <c r="O825" i="7"/>
  <c r="O826" i="7"/>
  <c r="O827" i="7"/>
  <c r="O828" i="7"/>
  <c r="O829" i="7"/>
  <c r="O830" i="7"/>
  <c r="O831" i="7"/>
  <c r="O832" i="7"/>
  <c r="O833" i="7"/>
  <c r="O834" i="7"/>
  <c r="O835" i="7"/>
  <c r="O836" i="7"/>
  <c r="O837" i="7"/>
  <c r="O838" i="7"/>
  <c r="O839" i="7"/>
  <c r="O840" i="7"/>
  <c r="O841" i="7"/>
  <c r="O842" i="7"/>
  <c r="O843" i="7"/>
  <c r="O844" i="7"/>
  <c r="O845" i="7"/>
  <c r="O846" i="7"/>
  <c r="O847" i="7"/>
  <c r="O848" i="7"/>
  <c r="O849" i="7"/>
  <c r="O850" i="7"/>
  <c r="O851" i="7"/>
  <c r="O852" i="7"/>
  <c r="O853" i="7"/>
  <c r="O854" i="7"/>
  <c r="O855" i="7"/>
  <c r="O856" i="7"/>
  <c r="O857" i="7"/>
  <c r="O858" i="7"/>
  <c r="O859" i="7"/>
  <c r="O860" i="7"/>
  <c r="O861" i="7"/>
  <c r="O862" i="7"/>
  <c r="O863" i="7"/>
  <c r="O864" i="7"/>
  <c r="O865" i="7"/>
  <c r="O866" i="7"/>
  <c r="O867" i="7"/>
  <c r="O868" i="7"/>
  <c r="O869" i="7"/>
  <c r="O870" i="7"/>
  <c r="O871" i="7"/>
  <c r="O872" i="7"/>
  <c r="O873" i="7"/>
  <c r="O874" i="7"/>
  <c r="O875" i="7"/>
  <c r="O876" i="7"/>
  <c r="O877" i="7"/>
  <c r="O878" i="7"/>
  <c r="O879" i="7"/>
  <c r="O880" i="7"/>
  <c r="O881" i="7"/>
  <c r="O882" i="7"/>
  <c r="O883" i="7"/>
  <c r="O884" i="7"/>
  <c r="O885" i="7"/>
  <c r="O886" i="7"/>
  <c r="O887" i="7"/>
  <c r="O888" i="7"/>
  <c r="O889" i="7"/>
  <c r="O890" i="7"/>
  <c r="O891" i="7"/>
  <c r="O892" i="7"/>
  <c r="O893" i="7"/>
  <c r="O894" i="7"/>
  <c r="O895" i="7"/>
  <c r="O896" i="7"/>
  <c r="O897" i="7"/>
  <c r="O898" i="7"/>
  <c r="O899" i="7"/>
  <c r="O900" i="7"/>
  <c r="O901" i="7"/>
  <c r="O902" i="7"/>
  <c r="O903" i="7"/>
  <c r="O904" i="7"/>
  <c r="O905" i="7"/>
  <c r="O906" i="7"/>
  <c r="O907" i="7"/>
  <c r="O908" i="7"/>
  <c r="O909" i="7"/>
  <c r="O910" i="7"/>
  <c r="O911" i="7"/>
  <c r="O912" i="7"/>
  <c r="O913" i="7"/>
  <c r="O914" i="7"/>
  <c r="O915" i="7"/>
  <c r="O916" i="7"/>
  <c r="O917" i="7"/>
  <c r="O918" i="7"/>
  <c r="O919" i="7"/>
  <c r="O920" i="7"/>
  <c r="O921" i="7"/>
  <c r="O922" i="7"/>
  <c r="O923" i="7"/>
  <c r="O924" i="7"/>
  <c r="O2" i="7"/>
  <c r="F3" i="7" a="1"/>
  <c r="F3" i="7" s="1"/>
  <c r="F4" i="7" a="1"/>
  <c r="F4" i="7" s="1"/>
  <c r="F5" i="7" a="1"/>
  <c r="F5" i="7" s="1"/>
  <c r="F6" i="7" a="1"/>
  <c r="F6" i="7" s="1"/>
  <c r="F7" i="7" a="1"/>
  <c r="F7" i="7"/>
  <c r="F8" i="7" a="1"/>
  <c r="F8" i="7"/>
  <c r="F9" i="7" a="1"/>
  <c r="F9" i="7" s="1"/>
  <c r="F10" i="7" a="1"/>
  <c r="F10" i="7" s="1"/>
  <c r="F11" i="7" a="1"/>
  <c r="F11" i="7" s="1"/>
  <c r="F12" i="7" a="1"/>
  <c r="F12" i="7" s="1"/>
  <c r="F13" i="7" a="1"/>
  <c r="F13" i="7" s="1"/>
  <c r="F14" i="7" a="1"/>
  <c r="F14" i="7"/>
  <c r="F15" i="7" a="1"/>
  <c r="F15" i="7" s="1"/>
  <c r="F16" i="7" a="1"/>
  <c r="F16" i="7" s="1"/>
  <c r="F17" i="7" a="1"/>
  <c r="F17" i="7" s="1"/>
  <c r="F18" i="7" a="1"/>
  <c r="F18" i="7" s="1"/>
  <c r="F19" i="7" a="1"/>
  <c r="F19" i="7" s="1"/>
  <c r="F20" i="7" a="1"/>
  <c r="F20" i="7" s="1"/>
  <c r="F21" i="7" a="1"/>
  <c r="F21" i="7" s="1"/>
  <c r="F22" i="7" a="1"/>
  <c r="F22" i="7" s="1"/>
  <c r="F23" i="7" a="1"/>
  <c r="F23" i="7" s="1"/>
  <c r="F24" i="7" a="1"/>
  <c r="F24" i="7" s="1"/>
  <c r="F25" i="7" a="1"/>
  <c r="F25" i="7" s="1"/>
  <c r="F26" i="7" a="1"/>
  <c r="F26" i="7" s="1"/>
  <c r="F27" i="7" a="1"/>
  <c r="F27" i="7" s="1"/>
  <c r="F28" i="7" a="1"/>
  <c r="F28" i="7" s="1"/>
  <c r="F29" i="7" a="1"/>
  <c r="F29" i="7"/>
  <c r="F30" i="7" a="1"/>
  <c r="F30" i="7"/>
  <c r="F31" i="7" a="1"/>
  <c r="F31" i="7" s="1"/>
  <c r="F32" i="7" a="1"/>
  <c r="F32" i="7" s="1"/>
  <c r="F33" i="7" a="1"/>
  <c r="F33" i="7" s="1"/>
  <c r="F34" i="7" a="1"/>
  <c r="F34" i="7" s="1"/>
  <c r="F35" i="7" a="1"/>
  <c r="F35" i="7" s="1"/>
  <c r="F36" i="7" a="1"/>
  <c r="F36" i="7"/>
  <c r="F37" i="7" a="1"/>
  <c r="F37" i="7" s="1"/>
  <c r="F38" i="7" a="1"/>
  <c r="F38" i="7" s="1"/>
  <c r="F39" i="7" a="1"/>
  <c r="F39" i="7" s="1"/>
  <c r="F40" i="7" a="1"/>
  <c r="F40" i="7" s="1"/>
  <c r="F41" i="7" a="1"/>
  <c r="F41" i="7" s="1"/>
  <c r="F42" i="7" a="1"/>
  <c r="F42" i="7" s="1"/>
  <c r="F43" i="7" a="1"/>
  <c r="F43" i="7"/>
  <c r="F44" i="7" a="1"/>
  <c r="F44" i="7" s="1"/>
  <c r="F45" i="7" a="1"/>
  <c r="F45" i="7" s="1"/>
  <c r="F46" i="7" a="1"/>
  <c r="F46" i="7" s="1"/>
  <c r="F47" i="7" a="1"/>
  <c r="F47" i="7" s="1"/>
  <c r="F48" i="7" a="1"/>
  <c r="F48" i="7" s="1"/>
  <c r="F49" i="7" a="1"/>
  <c r="F49" i="7" s="1"/>
  <c r="F50" i="7" a="1"/>
  <c r="F50" i="7"/>
  <c r="F51" i="7" a="1"/>
  <c r="F51" i="7" s="1"/>
  <c r="F52" i="7" a="1"/>
  <c r="F52" i="7" s="1"/>
  <c r="F53" i="7" a="1"/>
  <c r="F53" i="7" s="1"/>
  <c r="F54" i="7" a="1"/>
  <c r="F54" i="7" s="1"/>
  <c r="F55" i="7" a="1"/>
  <c r="F55" i="7" s="1"/>
  <c r="F56" i="7" a="1"/>
  <c r="F56" i="7" s="1"/>
  <c r="F57" i="7" a="1"/>
  <c r="F57" i="7" s="1"/>
  <c r="F58" i="7" a="1"/>
  <c r="F58" i="7" s="1"/>
  <c r="F59" i="7" a="1"/>
  <c r="F59" i="7"/>
  <c r="F60" i="7" a="1"/>
  <c r="F60" i="7" s="1"/>
  <c r="F61" i="7" a="1"/>
  <c r="F61" i="7" s="1"/>
  <c r="F62" i="7" a="1"/>
  <c r="F62" i="7" s="1"/>
  <c r="F63" i="7" a="1"/>
  <c r="F63" i="7" s="1"/>
  <c r="F64" i="7" a="1"/>
  <c r="F64" i="7" s="1"/>
  <c r="F65" i="7" a="1"/>
  <c r="F65" i="7"/>
  <c r="F66" i="7" a="1"/>
  <c r="F66" i="7"/>
  <c r="F67" i="7" a="1"/>
  <c r="F67" i="7" s="1"/>
  <c r="F68" i="7" a="1"/>
  <c r="F68" i="7" s="1"/>
  <c r="F69" i="7" a="1"/>
  <c r="F69" i="7" s="1"/>
  <c r="F70" i="7" a="1"/>
  <c r="F70" i="7" s="1"/>
  <c r="F71" i="7" a="1"/>
  <c r="F71" i="7" s="1"/>
  <c r="F72" i="7" a="1"/>
  <c r="F72" i="7"/>
  <c r="F73" i="7" a="1"/>
  <c r="F73" i="7"/>
  <c r="F74" i="7" a="1"/>
  <c r="F74" i="7" s="1"/>
  <c r="F75" i="7" a="1"/>
  <c r="F75" i="7" s="1"/>
  <c r="F76" i="7" a="1"/>
  <c r="F76" i="7" s="1"/>
  <c r="F77" i="7" a="1"/>
  <c r="F77" i="7" s="1"/>
  <c r="F78" i="7" a="1"/>
  <c r="F78" i="7" s="1"/>
  <c r="F79" i="7" a="1"/>
  <c r="F79" i="7"/>
  <c r="F80" i="7" a="1"/>
  <c r="F80" i="7"/>
  <c r="F81" i="7" a="1"/>
  <c r="F81" i="7" s="1"/>
  <c r="F82" i="7" a="1"/>
  <c r="F82" i="7" s="1"/>
  <c r="F83" i="7" a="1"/>
  <c r="F83" i="7" s="1"/>
  <c r="F84" i="7" a="1"/>
  <c r="F84" i="7" s="1"/>
  <c r="F85" i="7" a="1"/>
  <c r="F85" i="7" s="1"/>
  <c r="F86" i="7" a="1"/>
  <c r="F86" i="7"/>
  <c r="F87" i="7" a="1"/>
  <c r="F87" i="7" s="1"/>
  <c r="F88" i="7" a="1"/>
  <c r="F88" i="7" s="1"/>
  <c r="F89" i="7" a="1"/>
  <c r="F89" i="7" s="1"/>
  <c r="F90" i="7" a="1"/>
  <c r="F90" i="7" s="1"/>
  <c r="F91" i="7" a="1"/>
  <c r="F91" i="7" s="1"/>
  <c r="F92" i="7" a="1"/>
  <c r="F92" i="7" s="1"/>
  <c r="F93" i="7" a="1"/>
  <c r="F93" i="7" s="1"/>
  <c r="F94" i="7" a="1"/>
  <c r="F94" i="7" s="1"/>
  <c r="F95" i="7" a="1"/>
  <c r="F95" i="7"/>
  <c r="F96" i="7" a="1"/>
  <c r="F96" i="7" s="1"/>
  <c r="F97" i="7" a="1"/>
  <c r="F97" i="7" s="1"/>
  <c r="F98" i="7" a="1"/>
  <c r="F98" i="7" s="1"/>
  <c r="F99" i="7" a="1"/>
  <c r="F99" i="7" s="1"/>
  <c r="F100" i="7" a="1"/>
  <c r="F100" i="7" s="1"/>
  <c r="F101" i="7" a="1"/>
  <c r="F101" i="7"/>
  <c r="F102" i="7" a="1"/>
  <c r="F102" i="7" s="1"/>
  <c r="F103" i="7" a="1"/>
  <c r="F103" i="7" s="1"/>
  <c r="F104" i="7" a="1"/>
  <c r="F104" i="7" s="1"/>
  <c r="F105" i="7" a="1"/>
  <c r="F105" i="7" s="1"/>
  <c r="F106" i="7" a="1"/>
  <c r="F106" i="7" s="1"/>
  <c r="F107" i="7" a="1"/>
  <c r="F107" i="7" s="1"/>
  <c r="F108" i="7" a="1"/>
  <c r="F108" i="7"/>
  <c r="F109" i="7" a="1"/>
  <c r="F109" i="7" s="1"/>
  <c r="F110" i="7" a="1"/>
  <c r="F110" i="7" s="1"/>
  <c r="F111" i="7" a="1"/>
  <c r="F111" i="7" s="1"/>
  <c r="F112" i="7" a="1"/>
  <c r="F112" i="7" s="1"/>
  <c r="F113" i="7" a="1"/>
  <c r="F113" i="7" s="1"/>
  <c r="F114" i="7" a="1"/>
  <c r="F114" i="7" s="1"/>
  <c r="F115" i="7" a="1"/>
  <c r="F115" i="7" s="1"/>
  <c r="F116" i="7" a="1"/>
  <c r="F116" i="7"/>
  <c r="F117" i="7" a="1"/>
  <c r="F117" i="7" s="1"/>
  <c r="F118" i="7" a="1"/>
  <c r="F118" i="7" s="1"/>
  <c r="F119" i="7" a="1"/>
  <c r="F119" i="7" s="1"/>
  <c r="F120" i="7" a="1"/>
  <c r="F120" i="7" s="1"/>
  <c r="F121" i="7" a="1"/>
  <c r="F121" i="7" s="1"/>
  <c r="F122" i="7" a="1"/>
  <c r="F122" i="7"/>
  <c r="F123" i="7" a="1"/>
  <c r="F123" i="7" s="1"/>
  <c r="F124" i="7" a="1"/>
  <c r="F124" i="7" s="1"/>
  <c r="F125" i="7" a="1"/>
  <c r="F125" i="7" s="1"/>
  <c r="F126" i="7" a="1"/>
  <c r="F126" i="7" s="1"/>
  <c r="F127" i="7" a="1"/>
  <c r="F127" i="7" s="1"/>
  <c r="F128" i="7" a="1"/>
  <c r="F128" i="7" s="1"/>
  <c r="F129" i="7" a="1"/>
  <c r="F129" i="7" s="1"/>
  <c r="F130" i="7" a="1"/>
  <c r="F130" i="7" s="1"/>
  <c r="F131" i="7" a="1"/>
  <c r="F131" i="7" s="1"/>
  <c r="F132" i="7" a="1"/>
  <c r="F132" i="7" s="1"/>
  <c r="F133" i="7" a="1"/>
  <c r="F133" i="7" s="1"/>
  <c r="F134" i="7" a="1"/>
  <c r="F134" i="7" s="1"/>
  <c r="F135" i="7" a="1"/>
  <c r="F135" i="7" s="1"/>
  <c r="F136" i="7" a="1"/>
  <c r="F136" i="7" s="1"/>
  <c r="F137" i="7" a="1"/>
  <c r="F137" i="7"/>
  <c r="F138" i="7" a="1"/>
  <c r="F138" i="7"/>
  <c r="F139" i="7" a="1"/>
  <c r="F139" i="7" s="1"/>
  <c r="F140" i="7" a="1"/>
  <c r="F140" i="7" s="1"/>
  <c r="F141" i="7" a="1"/>
  <c r="F141" i="7" s="1"/>
  <c r="F142" i="7" a="1"/>
  <c r="F142" i="7" s="1"/>
  <c r="F143" i="7" a="1"/>
  <c r="F143" i="7" s="1"/>
  <c r="F144" i="7" a="1"/>
  <c r="F144" i="7" s="1"/>
  <c r="F145" i="7" a="1"/>
  <c r="F145" i="7"/>
  <c r="F146" i="7" a="1"/>
  <c r="F146" i="7" s="1"/>
  <c r="F147" i="7" a="1"/>
  <c r="F147" i="7" s="1"/>
  <c r="F148" i="7" a="1"/>
  <c r="F148" i="7" s="1"/>
  <c r="F149" i="7" a="1"/>
  <c r="F149" i="7" s="1"/>
  <c r="F150" i="7" a="1"/>
  <c r="F150" i="7" s="1"/>
  <c r="F151" i="7" a="1"/>
  <c r="F151" i="7" s="1"/>
  <c r="F152" i="7" a="1"/>
  <c r="F152" i="7" s="1"/>
  <c r="F153" i="7" a="1"/>
  <c r="F153" i="7" s="1"/>
  <c r="F154" i="7" a="1"/>
  <c r="F154" i="7" s="1"/>
  <c r="F155" i="7" a="1"/>
  <c r="F155" i="7" s="1"/>
  <c r="F156" i="7" a="1"/>
  <c r="F156" i="7" s="1"/>
  <c r="F157" i="7" a="1"/>
  <c r="F157" i="7" s="1"/>
  <c r="F158" i="7" a="1"/>
  <c r="F158" i="7" s="1"/>
  <c r="F159" i="7" a="1"/>
  <c r="F159" i="7" s="1"/>
  <c r="F160" i="7" a="1"/>
  <c r="F160" i="7" s="1"/>
  <c r="F161" i="7" a="1"/>
  <c r="F161" i="7" s="1"/>
  <c r="F162" i="7" a="1"/>
  <c r="F162" i="7" s="1"/>
  <c r="F163" i="7" a="1"/>
  <c r="F163" i="7" s="1"/>
  <c r="F164" i="7" a="1"/>
  <c r="F164" i="7" s="1"/>
  <c r="F165" i="7" a="1"/>
  <c r="F165" i="7" s="1"/>
  <c r="F166" i="7" a="1"/>
  <c r="F166" i="7" s="1"/>
  <c r="F167" i="7" a="1"/>
  <c r="F167" i="7"/>
  <c r="F168" i="7" a="1"/>
  <c r="F168" i="7" s="1"/>
  <c r="F169" i="7" a="1"/>
  <c r="F169" i="7" s="1"/>
  <c r="F170" i="7" a="1"/>
  <c r="F170" i="7" s="1"/>
  <c r="F171" i="7" a="1"/>
  <c r="F171" i="7" s="1"/>
  <c r="F172" i="7" a="1"/>
  <c r="F172" i="7" s="1"/>
  <c r="F173" i="7" a="1"/>
  <c r="F173" i="7" s="1"/>
  <c r="F174" i="7" a="1"/>
  <c r="F174" i="7" s="1"/>
  <c r="F175" i="7" a="1"/>
  <c r="F175" i="7" s="1"/>
  <c r="F176" i="7" a="1"/>
  <c r="F176" i="7" s="1"/>
  <c r="F177" i="7" a="1"/>
  <c r="F177" i="7" s="1"/>
  <c r="F178" i="7" a="1"/>
  <c r="F178" i="7" s="1"/>
  <c r="F179" i="7" a="1"/>
  <c r="F179" i="7" s="1"/>
  <c r="F180" i="7" a="1"/>
  <c r="F180" i="7" s="1"/>
  <c r="F181" i="7" a="1"/>
  <c r="F181" i="7"/>
  <c r="F182" i="7" a="1"/>
  <c r="F182" i="7" s="1"/>
  <c r="F183" i="7" a="1"/>
  <c r="F183" i="7" s="1"/>
  <c r="F184" i="7" a="1"/>
  <c r="F184" i="7" s="1"/>
  <c r="F185" i="7" a="1"/>
  <c r="F185" i="7" s="1"/>
  <c r="F186" i="7" a="1"/>
  <c r="F186" i="7" s="1"/>
  <c r="F187" i="7" a="1"/>
  <c r="F187" i="7"/>
  <c r="F188" i="7" a="1"/>
  <c r="F188" i="7"/>
  <c r="F189" i="7" a="1"/>
  <c r="F189" i="7" s="1"/>
  <c r="F190" i="7" a="1"/>
  <c r="F190" i="7" s="1"/>
  <c r="F191" i="7" a="1"/>
  <c r="F191" i="7" s="1"/>
  <c r="F192" i="7" a="1"/>
  <c r="F192" i="7" s="1"/>
  <c r="F193" i="7" a="1"/>
  <c r="F193" i="7" s="1"/>
  <c r="F194" i="7" a="1"/>
  <c r="F194" i="7"/>
  <c r="F195" i="7" a="1"/>
  <c r="F195" i="7" s="1"/>
  <c r="F196" i="7" a="1"/>
  <c r="F196" i="7" s="1"/>
  <c r="F197" i="7" a="1"/>
  <c r="F197" i="7" s="1"/>
  <c r="F198" i="7" a="1"/>
  <c r="F198" i="7" s="1"/>
  <c r="F199" i="7" a="1"/>
  <c r="F199" i="7" s="1"/>
  <c r="F200" i="7" a="1"/>
  <c r="F200" i="7" s="1"/>
  <c r="F201" i="7" a="1"/>
  <c r="F201" i="7" s="1"/>
  <c r="F202" i="7" a="1"/>
  <c r="F202" i="7" s="1"/>
  <c r="F203" i="7" a="1"/>
  <c r="F203" i="7" s="1"/>
  <c r="F204" i="7" a="1"/>
  <c r="F204" i="7" s="1"/>
  <c r="F205" i="7" a="1"/>
  <c r="F205" i="7" s="1"/>
  <c r="F206" i="7" a="1"/>
  <c r="F206" i="7" s="1"/>
  <c r="F207" i="7" a="1"/>
  <c r="F207" i="7" s="1"/>
  <c r="F208" i="7" a="1"/>
  <c r="F208" i="7" s="1"/>
  <c r="F209" i="7" a="1"/>
  <c r="F209" i="7"/>
  <c r="F210" i="7" a="1"/>
  <c r="F210" i="7" s="1"/>
  <c r="F211" i="7" a="1"/>
  <c r="F211" i="7" s="1"/>
  <c r="F212" i="7" a="1"/>
  <c r="F212" i="7" s="1"/>
  <c r="F213" i="7" a="1"/>
  <c r="F213" i="7" s="1"/>
  <c r="F214" i="7" a="1"/>
  <c r="F214" i="7" s="1"/>
  <c r="F215" i="7" a="1"/>
  <c r="F215" i="7" s="1"/>
  <c r="F216" i="7" a="1"/>
  <c r="F216" i="7"/>
  <c r="F217" i="7" a="1"/>
  <c r="F217" i="7" s="1"/>
  <c r="F218" i="7" a="1"/>
  <c r="F218" i="7" s="1"/>
  <c r="F219" i="7" a="1"/>
  <c r="F219" i="7" s="1"/>
  <c r="F220" i="7" a="1"/>
  <c r="F220" i="7" s="1"/>
  <c r="F221" i="7" a="1"/>
  <c r="F221" i="7" s="1"/>
  <c r="F222" i="7" a="1"/>
  <c r="F222" i="7" s="1"/>
  <c r="F223" i="7" a="1"/>
  <c r="F223" i="7" s="1"/>
  <c r="F224" i="7" a="1"/>
  <c r="F224" i="7"/>
  <c r="F225" i="7" a="1"/>
  <c r="F225" i="7" s="1"/>
  <c r="F226" i="7" a="1"/>
  <c r="F226" i="7" s="1"/>
  <c r="F227" i="7" a="1"/>
  <c r="F227" i="7" s="1"/>
  <c r="F228" i="7" a="1"/>
  <c r="F228" i="7" s="1"/>
  <c r="F229" i="7" a="1"/>
  <c r="F229" i="7" s="1"/>
  <c r="F230" i="7" a="1"/>
  <c r="F230" i="7"/>
  <c r="F231" i="7" a="1"/>
  <c r="F231" i="7" s="1"/>
  <c r="F232" i="7" a="1"/>
  <c r="F232" i="7" s="1"/>
  <c r="F233" i="7" a="1"/>
  <c r="F233" i="7" s="1"/>
  <c r="F234" i="7" a="1"/>
  <c r="F234" i="7" s="1"/>
  <c r="F235" i="7" a="1"/>
  <c r="F235" i="7" s="1"/>
  <c r="F236" i="7" a="1"/>
  <c r="F236" i="7" s="1"/>
  <c r="F237" i="7" a="1"/>
  <c r="F237" i="7" s="1"/>
  <c r="F238" i="7" a="1"/>
  <c r="F238" i="7" s="1"/>
  <c r="F239" i="7" a="1"/>
  <c r="F239" i="7" s="1"/>
  <c r="F240" i="7" a="1"/>
  <c r="F240" i="7" s="1"/>
  <c r="F241" i="7" a="1"/>
  <c r="F241" i="7" s="1"/>
  <c r="F242" i="7" a="1"/>
  <c r="F242" i="7" s="1"/>
  <c r="F243" i="7" a="1"/>
  <c r="F243" i="7" s="1"/>
  <c r="F244" i="7" a="1"/>
  <c r="F244" i="7" s="1"/>
  <c r="F245" i="7" a="1"/>
  <c r="F245" i="7"/>
  <c r="F246" i="7" a="1"/>
  <c r="F246" i="7"/>
  <c r="F247" i="7" a="1"/>
  <c r="F247" i="7" s="1"/>
  <c r="F248" i="7" a="1"/>
  <c r="F248" i="7" s="1"/>
  <c r="F249" i="7" a="1"/>
  <c r="F249" i="7" s="1"/>
  <c r="F250" i="7" a="1"/>
  <c r="F250" i="7" s="1"/>
  <c r="F251" i="7" a="1"/>
  <c r="F251" i="7" s="1"/>
  <c r="F252" i="7" a="1"/>
  <c r="F252" i="7" s="1"/>
  <c r="F253" i="7" a="1"/>
  <c r="F253" i="7"/>
  <c r="F254" i="7" a="1"/>
  <c r="F254" i="7" s="1"/>
  <c r="F255" i="7" a="1"/>
  <c r="F255" i="7" s="1"/>
  <c r="F256" i="7" a="1"/>
  <c r="F256" i="7" s="1"/>
  <c r="F257" i="7" a="1"/>
  <c r="F257" i="7" s="1"/>
  <c r="F258" i="7" a="1"/>
  <c r="F258" i="7" s="1"/>
  <c r="F259" i="7" a="1"/>
  <c r="F259" i="7" s="1"/>
  <c r="F260" i="7" a="1"/>
  <c r="F260" i="7" s="1"/>
  <c r="F261" i="7" a="1"/>
  <c r="F261" i="7" s="1"/>
  <c r="F262" i="7" a="1"/>
  <c r="F262" i="7" s="1"/>
  <c r="F263" i="7" a="1"/>
  <c r="F263" i="7" s="1"/>
  <c r="F264" i="7" a="1"/>
  <c r="F264" i="7" s="1"/>
  <c r="F265" i="7" a="1"/>
  <c r="F265" i="7" s="1"/>
  <c r="F266" i="7" a="1"/>
  <c r="F266" i="7" s="1"/>
  <c r="F267" i="7" a="1"/>
  <c r="F267" i="7" s="1"/>
  <c r="F268" i="7" a="1"/>
  <c r="F268" i="7" s="1"/>
  <c r="F269" i="7" a="1"/>
  <c r="F269" i="7" s="1"/>
  <c r="F270" i="7" a="1"/>
  <c r="F270" i="7" s="1"/>
  <c r="F271" i="7" a="1"/>
  <c r="F271" i="7" s="1"/>
  <c r="F272" i="7" a="1"/>
  <c r="F272" i="7" s="1"/>
  <c r="F273" i="7" a="1"/>
  <c r="F273" i="7" s="1"/>
  <c r="F274" i="7" a="1"/>
  <c r="F274" i="7" s="1"/>
  <c r="F275" i="7" a="1"/>
  <c r="F275" i="7"/>
  <c r="F276" i="7" a="1"/>
  <c r="F276" i="7" s="1"/>
  <c r="F277" i="7" a="1"/>
  <c r="F277" i="7" s="1"/>
  <c r="F278" i="7" a="1"/>
  <c r="F278" i="7" s="1"/>
  <c r="F279" i="7" a="1"/>
  <c r="F279" i="7" s="1"/>
  <c r="F280" i="7" a="1"/>
  <c r="F280" i="7" s="1"/>
  <c r="F281" i="7" a="1"/>
  <c r="F281" i="7" s="1"/>
  <c r="F282" i="7" a="1"/>
  <c r="F282" i="7" s="1"/>
  <c r="F283" i="7" a="1"/>
  <c r="F283" i="7" s="1"/>
  <c r="F284" i="7" a="1"/>
  <c r="F284" i="7" s="1"/>
  <c r="F285" i="7" a="1"/>
  <c r="F285" i="7" s="1"/>
  <c r="F286" i="7" a="1"/>
  <c r="F286" i="7" s="1"/>
  <c r="F287" i="7" a="1"/>
  <c r="F287" i="7" s="1"/>
  <c r="F288" i="7" a="1"/>
  <c r="F288" i="7" s="1"/>
  <c r="F289" i="7" a="1"/>
  <c r="F289" i="7"/>
  <c r="F290" i="7" a="1"/>
  <c r="F290" i="7" s="1"/>
  <c r="F291" i="7" a="1"/>
  <c r="F291" i="7" s="1"/>
  <c r="F292" i="7" a="1"/>
  <c r="F292" i="7" s="1"/>
  <c r="F293" i="7" a="1"/>
  <c r="F293" i="7" s="1"/>
  <c r="F294" i="7" a="1"/>
  <c r="F294" i="7" s="1"/>
  <c r="F295" i="7" a="1"/>
  <c r="F295" i="7"/>
  <c r="F296" i="7" a="1"/>
  <c r="F296" i="7"/>
  <c r="F297" i="7" a="1"/>
  <c r="F297" i="7" s="1"/>
  <c r="F298" i="7" a="1"/>
  <c r="F298" i="7" s="1"/>
  <c r="F299" i="7" a="1"/>
  <c r="F299" i="7" s="1"/>
  <c r="F300" i="7" a="1"/>
  <c r="F300" i="7" s="1"/>
  <c r="F301" i="7" a="1"/>
  <c r="F301" i="7" s="1"/>
  <c r="F302" i="7" a="1"/>
  <c r="F302" i="7"/>
  <c r="F303" i="7" a="1"/>
  <c r="F303" i="7" s="1"/>
  <c r="F304" i="7" a="1"/>
  <c r="F304" i="7" s="1"/>
  <c r="F305" i="7" a="1"/>
  <c r="F305" i="7" s="1"/>
  <c r="F306" i="7" a="1"/>
  <c r="F306" i="7" s="1"/>
  <c r="F307" i="7" a="1"/>
  <c r="F307" i="7" s="1"/>
  <c r="F308" i="7" a="1"/>
  <c r="F308" i="7" s="1"/>
  <c r="F309" i="7" a="1"/>
  <c r="F309" i="7" s="1"/>
  <c r="F310" i="7" a="1"/>
  <c r="F310" i="7" s="1"/>
  <c r="F311" i="7" a="1"/>
  <c r="F311" i="7" s="1"/>
  <c r="F312" i="7" a="1"/>
  <c r="F312" i="7" s="1"/>
  <c r="F313" i="7" a="1"/>
  <c r="F313" i="7" s="1"/>
  <c r="F314" i="7" a="1"/>
  <c r="F314" i="7" s="1"/>
  <c r="F315" i="7" a="1"/>
  <c r="F315" i="7" s="1"/>
  <c r="F316" i="7" a="1"/>
  <c r="F316" i="7" s="1"/>
  <c r="F317" i="7" a="1"/>
  <c r="F317" i="7"/>
  <c r="F318" i="7" a="1"/>
  <c r="F318" i="7" s="1"/>
  <c r="F319" i="7" a="1"/>
  <c r="F319" i="7" s="1"/>
  <c r="F320" i="7" a="1"/>
  <c r="F320" i="7" s="1"/>
  <c r="F321" i="7" a="1"/>
  <c r="F321" i="7" s="1"/>
  <c r="F322" i="7" a="1"/>
  <c r="F322" i="7" s="1"/>
  <c r="F323" i="7" a="1"/>
  <c r="F323" i="7" s="1"/>
  <c r="F324" i="7" a="1"/>
  <c r="F324" i="7"/>
  <c r="F325" i="7" a="1"/>
  <c r="F325" i="7" s="1"/>
  <c r="F326" i="7" a="1"/>
  <c r="F326" i="7" s="1"/>
  <c r="F327" i="7" a="1"/>
  <c r="F327" i="7" s="1"/>
  <c r="F328" i="7" a="1"/>
  <c r="F328" i="7" s="1"/>
  <c r="F329" i="7" a="1"/>
  <c r="F329" i="7" s="1"/>
  <c r="F330" i="7" a="1"/>
  <c r="F330" i="7" s="1"/>
  <c r="F331" i="7" a="1"/>
  <c r="F331" i="7" s="1"/>
  <c r="F332" i="7" a="1"/>
  <c r="F332" i="7"/>
  <c r="F333" i="7" a="1"/>
  <c r="F333" i="7" s="1"/>
  <c r="F334" i="7" a="1"/>
  <c r="F334" i="7" s="1"/>
  <c r="F335" i="7" a="1"/>
  <c r="F335" i="7" s="1"/>
  <c r="F336" i="7" a="1"/>
  <c r="F336" i="7" s="1"/>
  <c r="F337" i="7" a="1"/>
  <c r="F337" i="7" s="1"/>
  <c r="F338" i="7" a="1"/>
  <c r="F338" i="7"/>
  <c r="F339" i="7" a="1"/>
  <c r="F339" i="7" s="1"/>
  <c r="F340" i="7" a="1"/>
  <c r="F340" i="7" s="1"/>
  <c r="F341" i="7" a="1"/>
  <c r="F341" i="7" s="1"/>
  <c r="F342" i="7" a="1"/>
  <c r="F342" i="7" s="1"/>
  <c r="F343" i="7" a="1"/>
  <c r="F343" i="7" s="1"/>
  <c r="F344" i="7" a="1"/>
  <c r="F344" i="7" s="1"/>
  <c r="F345" i="7" a="1"/>
  <c r="F345" i="7" s="1"/>
  <c r="F346" i="7" a="1"/>
  <c r="F346" i="7" s="1"/>
  <c r="F347" i="7" a="1"/>
  <c r="F347" i="7" s="1"/>
  <c r="F348" i="7" a="1"/>
  <c r="F348" i="7" s="1"/>
  <c r="F349" i="7" a="1"/>
  <c r="F349" i="7" s="1"/>
  <c r="F350" i="7" a="1"/>
  <c r="F350" i="7" s="1"/>
  <c r="F351" i="7" a="1"/>
  <c r="F351" i="7" s="1"/>
  <c r="F352" i="7" a="1"/>
  <c r="F352" i="7" s="1"/>
  <c r="F353" i="7" a="1"/>
  <c r="F353" i="7"/>
  <c r="F354" i="7" a="1"/>
  <c r="F354" i="7"/>
  <c r="F355" i="7" a="1"/>
  <c r="F355" i="7" s="1"/>
  <c r="F356" i="7" a="1"/>
  <c r="F356" i="7" s="1"/>
  <c r="F357" i="7" a="1"/>
  <c r="F357" i="7" s="1"/>
  <c r="F358" i="7" a="1"/>
  <c r="F358" i="7" s="1"/>
  <c r="F359" i="7" a="1"/>
  <c r="F359" i="7" s="1"/>
  <c r="F360" i="7" a="1"/>
  <c r="F360" i="7" s="1"/>
  <c r="F361" i="7" a="1"/>
  <c r="F361" i="7"/>
  <c r="F362" i="7" a="1"/>
  <c r="F362" i="7" s="1"/>
  <c r="F363" i="7" a="1"/>
  <c r="F363" i="7" s="1"/>
  <c r="F364" i="7" a="1"/>
  <c r="F364" i="7" s="1"/>
  <c r="F365" i="7" a="1"/>
  <c r="F365" i="7" s="1"/>
  <c r="F366" i="7" a="1"/>
  <c r="F366" i="7" s="1"/>
  <c r="F367" i="7" a="1"/>
  <c r="F367" i="7" s="1"/>
  <c r="F368" i="7" a="1"/>
  <c r="F368" i="7" s="1"/>
  <c r="F369" i="7" a="1"/>
  <c r="F369" i="7" s="1"/>
  <c r="F370" i="7" a="1"/>
  <c r="F370" i="7" s="1"/>
  <c r="F371" i="7" a="1"/>
  <c r="F371" i="7" s="1"/>
  <c r="F372" i="7" a="1"/>
  <c r="F372" i="7" s="1"/>
  <c r="F373" i="7" a="1"/>
  <c r="F373" i="7" s="1"/>
  <c r="F374" i="7" a="1"/>
  <c r="F374" i="7" s="1"/>
  <c r="F375" i="7" a="1"/>
  <c r="F375" i="7" s="1"/>
  <c r="F376" i="7" a="1"/>
  <c r="F376" i="7" s="1"/>
  <c r="F377" i="7" a="1"/>
  <c r="F377" i="7" s="1"/>
  <c r="F378" i="7" a="1"/>
  <c r="F378" i="7" s="1"/>
  <c r="F379" i="7" a="1"/>
  <c r="F379" i="7" s="1"/>
  <c r="F380" i="7" a="1"/>
  <c r="F380" i="7" s="1"/>
  <c r="F381" i="7" a="1"/>
  <c r="F381" i="7" s="1"/>
  <c r="F382" i="7" a="1"/>
  <c r="F382" i="7" s="1"/>
  <c r="F383" i="7" a="1"/>
  <c r="F383" i="7"/>
  <c r="F384" i="7" a="1"/>
  <c r="F384" i="7" s="1"/>
  <c r="F385" i="7" a="1"/>
  <c r="F385" i="7" s="1"/>
  <c r="F386" i="7" a="1"/>
  <c r="F386" i="7" s="1"/>
  <c r="F387" i="7" a="1"/>
  <c r="F387" i="7" s="1"/>
  <c r="F388" i="7" a="1"/>
  <c r="F388" i="7" s="1"/>
  <c r="F389" i="7" a="1"/>
  <c r="F389" i="7" s="1"/>
  <c r="F390" i="7" a="1"/>
  <c r="F390" i="7" s="1"/>
  <c r="F391" i="7" a="1"/>
  <c r="F391" i="7" s="1"/>
  <c r="F392" i="7" a="1"/>
  <c r="F392" i="7" s="1"/>
  <c r="F393" i="7" a="1"/>
  <c r="F393" i="7" s="1"/>
  <c r="F394" i="7" a="1"/>
  <c r="F394" i="7" s="1"/>
  <c r="F395" i="7" a="1"/>
  <c r="F395" i="7" s="1"/>
  <c r="F396" i="7" a="1"/>
  <c r="F396" i="7" s="1"/>
  <c r="F397" i="7" a="1"/>
  <c r="F397" i="7"/>
  <c r="F398" i="7" a="1"/>
  <c r="F398" i="7" s="1"/>
  <c r="F399" i="7" a="1"/>
  <c r="F399" i="7" s="1"/>
  <c r="F400" i="7" a="1"/>
  <c r="F400" i="7" s="1"/>
  <c r="F401" i="7" a="1"/>
  <c r="F401" i="7" s="1"/>
  <c r="F402" i="7" a="1"/>
  <c r="F402" i="7" s="1"/>
  <c r="F403" i="7" a="1"/>
  <c r="F403" i="7"/>
  <c r="F404" i="7" a="1"/>
  <c r="F404" i="7"/>
  <c r="F405" i="7" a="1"/>
  <c r="F405" i="7" s="1"/>
  <c r="F406" i="7" a="1"/>
  <c r="F406" i="7" s="1"/>
  <c r="F407" i="7" a="1"/>
  <c r="F407" i="7" s="1"/>
  <c r="F408" i="7" a="1"/>
  <c r="F408" i="7" s="1"/>
  <c r="F409" i="7" a="1"/>
  <c r="F409" i="7" s="1"/>
  <c r="F410" i="7" a="1"/>
  <c r="F410" i="7"/>
  <c r="F411" i="7" a="1"/>
  <c r="F411" i="7" s="1"/>
  <c r="F412" i="7" a="1"/>
  <c r="F412" i="7" s="1"/>
  <c r="F413" i="7" a="1"/>
  <c r="F413" i="7" s="1"/>
  <c r="F414" i="7" a="1"/>
  <c r="F414" i="7" s="1"/>
  <c r="F415" i="7" a="1"/>
  <c r="F415" i="7" s="1"/>
  <c r="F416" i="7" a="1"/>
  <c r="F416" i="7" s="1"/>
  <c r="F417" i="7" a="1"/>
  <c r="F417" i="7" s="1"/>
  <c r="F418" i="7" a="1"/>
  <c r="F418" i="7" s="1"/>
  <c r="F419" i="7" a="1"/>
  <c r="F419" i="7" s="1"/>
  <c r="F420" i="7" a="1"/>
  <c r="F420" i="7" s="1"/>
  <c r="F421" i="7" a="1"/>
  <c r="F421" i="7" s="1"/>
  <c r="F422" i="7" a="1"/>
  <c r="F422" i="7" s="1"/>
  <c r="F423" i="7" a="1"/>
  <c r="F423" i="7" s="1"/>
  <c r="F424" i="7" a="1"/>
  <c r="F424" i="7" s="1"/>
  <c r="F425" i="7" a="1"/>
  <c r="F425" i="7"/>
  <c r="F426" i="7" a="1"/>
  <c r="F426" i="7" s="1"/>
  <c r="F427" i="7" a="1"/>
  <c r="F427" i="7" s="1"/>
  <c r="F428" i="7" a="1"/>
  <c r="F428" i="7" s="1"/>
  <c r="F429" i="7" a="1"/>
  <c r="F429" i="7" s="1"/>
  <c r="F430" i="7" a="1"/>
  <c r="F430" i="7" s="1"/>
  <c r="F431" i="7" a="1"/>
  <c r="F431" i="7" s="1"/>
  <c r="F432" i="7" a="1"/>
  <c r="F432" i="7"/>
  <c r="F433" i="7" a="1"/>
  <c r="F433" i="7" s="1"/>
  <c r="F434" i="7" a="1"/>
  <c r="F434" i="7" s="1"/>
  <c r="F435" i="7" a="1"/>
  <c r="F435" i="7" s="1"/>
  <c r="F436" i="7" a="1"/>
  <c r="F436" i="7" s="1"/>
  <c r="F437" i="7" a="1"/>
  <c r="F437" i="7" s="1"/>
  <c r="F438" i="7" a="1"/>
  <c r="F438" i="7" s="1"/>
  <c r="F439" i="7" a="1"/>
  <c r="F439" i="7" s="1"/>
  <c r="F440" i="7" a="1"/>
  <c r="F440" i="7"/>
  <c r="F441" i="7" a="1"/>
  <c r="F441" i="7" s="1"/>
  <c r="F442" i="7" a="1"/>
  <c r="F442" i="7" s="1"/>
  <c r="F443" i="7" a="1"/>
  <c r="F443" i="7" s="1"/>
  <c r="F444" i="7" a="1"/>
  <c r="F444" i="7" s="1"/>
  <c r="F445" i="7" a="1"/>
  <c r="F445" i="7" s="1"/>
  <c r="F446" i="7" a="1"/>
  <c r="F446" i="7"/>
  <c r="F447" i="7" a="1"/>
  <c r="F447" i="7" s="1"/>
  <c r="F448" i="7" a="1"/>
  <c r="F448" i="7" s="1"/>
  <c r="F449" i="7" a="1"/>
  <c r="F449" i="7" s="1"/>
  <c r="F450" i="7" a="1"/>
  <c r="F450" i="7" s="1"/>
  <c r="F451" i="7" a="1"/>
  <c r="F451" i="7" s="1"/>
  <c r="F452" i="7" a="1"/>
  <c r="F452" i="7" s="1"/>
  <c r="F453" i="7" a="1"/>
  <c r="F453" i="7" s="1"/>
  <c r="F454" i="7" a="1"/>
  <c r="F454" i="7" s="1"/>
  <c r="F455" i="7" a="1"/>
  <c r="F455" i="7" s="1"/>
  <c r="F456" i="7" a="1"/>
  <c r="F456" i="7" s="1"/>
  <c r="F457" i="7" a="1"/>
  <c r="F457" i="7" s="1"/>
  <c r="F458" i="7" a="1"/>
  <c r="F458" i="7" s="1"/>
  <c r="F459" i="7" a="1"/>
  <c r="F459" i="7" s="1"/>
  <c r="F460" i="7" a="1"/>
  <c r="F460" i="7" s="1"/>
  <c r="F461" i="7" a="1"/>
  <c r="F461" i="7"/>
  <c r="F462" i="7" a="1"/>
  <c r="F462" i="7"/>
  <c r="F463" i="7" a="1"/>
  <c r="F463" i="7" s="1"/>
  <c r="F464" i="7" a="1"/>
  <c r="F464" i="7" s="1"/>
  <c r="F465" i="7" a="1"/>
  <c r="F465" i="7" s="1"/>
  <c r="F466" i="7" a="1"/>
  <c r="F466" i="7" s="1"/>
  <c r="F467" i="7" a="1"/>
  <c r="F467" i="7" s="1"/>
  <c r="F468" i="7" a="1"/>
  <c r="F468" i="7" s="1"/>
  <c r="F469" i="7" a="1"/>
  <c r="F469" i="7"/>
  <c r="F470" i="7" a="1"/>
  <c r="F470" i="7" s="1"/>
  <c r="F471" i="7" a="1"/>
  <c r="F471" i="7" s="1"/>
  <c r="F472" i="7" a="1"/>
  <c r="F472" i="7" s="1"/>
  <c r="F473" i="7" a="1"/>
  <c r="F473" i="7" s="1"/>
  <c r="F474" i="7" a="1"/>
  <c r="F474" i="7" s="1"/>
  <c r="F475" i="7" a="1"/>
  <c r="F475" i="7"/>
  <c r="F476" i="7" a="1"/>
  <c r="F476" i="7" s="1"/>
  <c r="F477" i="7" a="1"/>
  <c r="F477" i="7" s="1"/>
  <c r="F478" i="7" a="1"/>
  <c r="F478" i="7" s="1"/>
  <c r="F479" i="7" a="1"/>
  <c r="F479" i="7" s="1"/>
  <c r="F480" i="7" a="1"/>
  <c r="F480" i="7" s="1"/>
  <c r="F481" i="7" a="1"/>
  <c r="F481" i="7" s="1"/>
  <c r="F482" i="7" a="1"/>
  <c r="F482" i="7" s="1"/>
  <c r="F483" i="7" a="1"/>
  <c r="F483" i="7" s="1"/>
  <c r="F484" i="7" a="1"/>
  <c r="F484" i="7" s="1"/>
  <c r="F485" i="7" a="1"/>
  <c r="F485" i="7" s="1"/>
  <c r="F486" i="7" a="1"/>
  <c r="F486" i="7" s="1"/>
  <c r="F487" i="7" a="1"/>
  <c r="F487" i="7" s="1"/>
  <c r="F488" i="7" a="1"/>
  <c r="F488" i="7"/>
  <c r="F489" i="7" a="1"/>
  <c r="F489" i="7" s="1"/>
  <c r="F490" i="7" a="1"/>
  <c r="F490" i="7" s="1"/>
  <c r="F491" i="7" a="1"/>
  <c r="F491" i="7" s="1"/>
  <c r="F492" i="7" a="1"/>
  <c r="F492" i="7"/>
  <c r="F493" i="7" a="1"/>
  <c r="F493" i="7" s="1"/>
  <c r="F494" i="7" a="1"/>
  <c r="F494" i="7" s="1"/>
  <c r="F495" i="7" a="1"/>
  <c r="F495" i="7" s="1"/>
  <c r="F496" i="7" a="1"/>
  <c r="F496" i="7" s="1"/>
  <c r="F497" i="7" a="1"/>
  <c r="F497" i="7"/>
  <c r="F498" i="7" a="1"/>
  <c r="F498" i="7" s="1"/>
  <c r="F499" i="7" a="1"/>
  <c r="F499" i="7" s="1"/>
  <c r="F500" i="7" a="1"/>
  <c r="F500" i="7" s="1"/>
  <c r="F501" i="7" a="1"/>
  <c r="F501" i="7" s="1"/>
  <c r="F502" i="7" a="1"/>
  <c r="F502" i="7" s="1"/>
  <c r="F503" i="7" a="1"/>
  <c r="F503" i="7" s="1"/>
  <c r="F504" i="7" a="1"/>
  <c r="F504" i="7"/>
  <c r="F505" i="7" a="1"/>
  <c r="F505" i="7"/>
  <c r="F506" i="7" a="1"/>
  <c r="F506" i="7"/>
  <c r="F507" i="7" a="1"/>
  <c r="F507" i="7" s="1"/>
  <c r="F508" i="7" a="1"/>
  <c r="F508" i="7" s="1"/>
  <c r="F509" i="7" a="1"/>
  <c r="F509" i="7" s="1"/>
  <c r="F510" i="7" a="1"/>
  <c r="F510" i="7" s="1"/>
  <c r="F511" i="7" a="1"/>
  <c r="F511" i="7"/>
  <c r="F512" i="7" a="1"/>
  <c r="F512" i="7"/>
  <c r="F513" i="7" a="1"/>
  <c r="F513" i="7" s="1"/>
  <c r="F514" i="7" a="1"/>
  <c r="F514" i="7" s="1"/>
  <c r="F515" i="7" a="1"/>
  <c r="F515" i="7" s="1"/>
  <c r="F516" i="7" a="1"/>
  <c r="F516" i="7" s="1"/>
  <c r="F517" i="7" a="1"/>
  <c r="F517" i="7" s="1"/>
  <c r="F518" i="7" a="1"/>
  <c r="F518" i="7"/>
  <c r="F519" i="7" a="1"/>
  <c r="F519" i="7"/>
  <c r="F520" i="7" a="1"/>
  <c r="F520" i="7"/>
  <c r="F521" i="7" a="1"/>
  <c r="F521" i="7" s="1"/>
  <c r="F522" i="7" a="1"/>
  <c r="F522" i="7"/>
  <c r="F523" i="7" a="1"/>
  <c r="F523" i="7" s="1"/>
  <c r="F524" i="7" a="1"/>
  <c r="F524" i="7"/>
  <c r="F525" i="7" a="1"/>
  <c r="F525" i="7"/>
  <c r="F526" i="7" a="1"/>
  <c r="F526" i="7" s="1"/>
  <c r="F527" i="7" a="1"/>
  <c r="F527" i="7" s="1"/>
  <c r="F528" i="7" a="1"/>
  <c r="F528" i="7" s="1"/>
  <c r="F529" i="7" a="1"/>
  <c r="F529" i="7" s="1"/>
  <c r="F530" i="7" a="1"/>
  <c r="F530" i="7" s="1"/>
  <c r="F531" i="7" a="1"/>
  <c r="F531" i="7"/>
  <c r="F532" i="7" a="1"/>
  <c r="F532" i="7"/>
  <c r="F533" i="7" a="1"/>
  <c r="F533" i="7" s="1"/>
  <c r="F534" i="7" a="1"/>
  <c r="F534" i="7" s="1"/>
  <c r="F535" i="7" a="1"/>
  <c r="F535" i="7"/>
  <c r="F536" i="7" a="1"/>
  <c r="F536" i="7" s="1"/>
  <c r="F537" i="7" a="1"/>
  <c r="F537" i="7"/>
  <c r="F538" i="7" a="1"/>
  <c r="F538" i="7"/>
  <c r="F539" i="7" a="1"/>
  <c r="F539" i="7" s="1"/>
  <c r="F540" i="7" a="1"/>
  <c r="F540" i="7"/>
  <c r="F541" i="7" a="1"/>
  <c r="F541" i="7" s="1"/>
  <c r="F542" i="7" a="1"/>
  <c r="F542" i="7" s="1"/>
  <c r="F543" i="7" a="1"/>
  <c r="F543" i="7" s="1"/>
  <c r="F544" i="7" a="1"/>
  <c r="F544" i="7"/>
  <c r="F545" i="7" a="1"/>
  <c r="F545" i="7" s="1"/>
  <c r="F546" i="7" a="1"/>
  <c r="F546" i="7" s="1"/>
  <c r="F547" i="7" a="1"/>
  <c r="F547" i="7" s="1"/>
  <c r="F548" i="7" a="1"/>
  <c r="F548" i="7"/>
  <c r="F549" i="7" a="1"/>
  <c r="F549" i="7" s="1"/>
  <c r="F550" i="7" a="1"/>
  <c r="F550" i="7"/>
  <c r="F551" i="7" a="1"/>
  <c r="F551" i="7" s="1"/>
  <c r="F552" i="7" a="1"/>
  <c r="F552" i="7"/>
  <c r="F553" i="7" a="1"/>
  <c r="F553" i="7"/>
  <c r="F554" i="7" a="1"/>
  <c r="F554" i="7" s="1"/>
  <c r="F555" i="7" a="1"/>
  <c r="F555" i="7" s="1"/>
  <c r="F556" i="7" a="1"/>
  <c r="F556" i="7" s="1"/>
  <c r="F557" i="7" a="1"/>
  <c r="F557" i="7" s="1"/>
  <c r="F558" i="7" a="1"/>
  <c r="F558" i="7"/>
  <c r="F559" i="7" a="1"/>
  <c r="F559" i="7" s="1"/>
  <c r="F560" i="7" a="1"/>
  <c r="F560" i="7" s="1"/>
  <c r="F561" i="7" a="1"/>
  <c r="F561" i="7"/>
  <c r="F562" i="7" a="1"/>
  <c r="F562" i="7" s="1"/>
  <c r="F563" i="7" a="1"/>
  <c r="F563" i="7" s="1"/>
  <c r="F564" i="7" a="1"/>
  <c r="F564" i="7"/>
  <c r="F565" i="7" a="1"/>
  <c r="F565" i="7"/>
  <c r="F566" i="7" a="1"/>
  <c r="F566" i="7"/>
  <c r="F567" i="7" a="1"/>
  <c r="F567" i="7" s="1"/>
  <c r="F568" i="7" a="1"/>
  <c r="F568" i="7" s="1"/>
  <c r="F569" i="7" a="1"/>
  <c r="F569" i="7" s="1"/>
  <c r="F570" i="7" a="1"/>
  <c r="F570" i="7"/>
  <c r="F571" i="7" a="1"/>
  <c r="F571" i="7"/>
  <c r="F572" i="7" a="1"/>
  <c r="F572" i="7" s="1"/>
  <c r="F573" i="7" a="1"/>
  <c r="F573" i="7" s="1"/>
  <c r="F574" i="7" a="1"/>
  <c r="F574" i="7"/>
  <c r="F575" i="7" a="1"/>
  <c r="F575" i="7" s="1"/>
  <c r="F576" i="7" a="1"/>
  <c r="F576" i="7" s="1"/>
  <c r="F577" i="7" a="1"/>
  <c r="F577" i="7"/>
  <c r="F578" i="7" a="1"/>
  <c r="F578" i="7"/>
  <c r="F579" i="7" a="1"/>
  <c r="F579" i="7"/>
  <c r="F580" i="7" a="1"/>
  <c r="F580" i="7" s="1"/>
  <c r="F581" i="7" a="1"/>
  <c r="F581" i="7" s="1"/>
  <c r="F582" i="7" a="1"/>
  <c r="F582" i="7" s="1"/>
  <c r="F583" i="7" a="1"/>
  <c r="F583" i="7"/>
  <c r="F584" i="7" a="1"/>
  <c r="F584" i="7"/>
  <c r="F585" i="7" a="1"/>
  <c r="F585" i="7" s="1"/>
  <c r="F586" i="7" a="1"/>
  <c r="F586" i="7" s="1"/>
  <c r="F587" i="7" a="1"/>
  <c r="F587" i="7" s="1"/>
  <c r="F588" i="7" a="1"/>
  <c r="F588" i="7" s="1"/>
  <c r="F589" i="7" a="1"/>
  <c r="F589" i="7" s="1"/>
  <c r="F590" i="7" a="1"/>
  <c r="F590" i="7"/>
  <c r="F591" i="7" a="1"/>
  <c r="F591" i="7"/>
  <c r="F592" i="7" a="1"/>
  <c r="F592" i="7"/>
  <c r="F593" i="7" a="1"/>
  <c r="F593" i="7" s="1"/>
  <c r="F594" i="7" a="1"/>
  <c r="F594" i="7"/>
  <c r="F595" i="7" a="1"/>
  <c r="F595" i="7" s="1"/>
  <c r="F596" i="7" a="1"/>
  <c r="F596" i="7"/>
  <c r="F597" i="7" a="1"/>
  <c r="F597" i="7"/>
  <c r="F598" i="7" a="1"/>
  <c r="F598" i="7" s="1"/>
  <c r="F599" i="7" a="1"/>
  <c r="F599" i="7" s="1"/>
  <c r="F600" i="7" a="1"/>
  <c r="F600" i="7" s="1"/>
  <c r="F601" i="7" a="1"/>
  <c r="F601" i="7" s="1"/>
  <c r="F602" i="7" a="1"/>
  <c r="F602" i="7" s="1"/>
  <c r="F603" i="7" a="1"/>
  <c r="F603" i="7"/>
  <c r="F604" i="7" a="1"/>
  <c r="F604" i="7"/>
  <c r="F605" i="7" a="1"/>
  <c r="F605" i="7" s="1"/>
  <c r="F606" i="7" a="1"/>
  <c r="F606" i="7" s="1"/>
  <c r="F607" i="7" a="1"/>
  <c r="F607" i="7"/>
  <c r="F608" i="7" a="1"/>
  <c r="F608" i="7" s="1"/>
  <c r="F609" i="7" a="1"/>
  <c r="F609" i="7"/>
  <c r="F610" i="7" a="1"/>
  <c r="F610" i="7"/>
  <c r="F611" i="7" a="1"/>
  <c r="F611" i="7" s="1"/>
  <c r="F612" i="7" a="1"/>
  <c r="F612" i="7"/>
  <c r="F613" i="7" a="1"/>
  <c r="F613" i="7" s="1"/>
  <c r="F614" i="7" a="1"/>
  <c r="F614" i="7" s="1"/>
  <c r="F615" i="7" a="1"/>
  <c r="F615" i="7" s="1"/>
  <c r="F616" i="7" a="1"/>
  <c r="F616" i="7"/>
  <c r="F617" i="7" a="1"/>
  <c r="F617" i="7" s="1"/>
  <c r="F618" i="7" a="1"/>
  <c r="F618" i="7" s="1"/>
  <c r="F619" i="7" a="1"/>
  <c r="F619" i="7" s="1"/>
  <c r="F620" i="7" a="1"/>
  <c r="F620" i="7"/>
  <c r="F621" i="7" a="1"/>
  <c r="F621" i="7" s="1"/>
  <c r="F622" i="7" a="1"/>
  <c r="F622" i="7"/>
  <c r="F623" i="7" a="1"/>
  <c r="F623" i="7" s="1"/>
  <c r="F624" i="7" a="1"/>
  <c r="F624" i="7"/>
  <c r="F625" i="7" a="1"/>
  <c r="F625" i="7"/>
  <c r="F626" i="7" a="1"/>
  <c r="F626" i="7" s="1"/>
  <c r="F627" i="7" a="1"/>
  <c r="F627" i="7" s="1"/>
  <c r="F628" i="7" a="1"/>
  <c r="F628" i="7" s="1"/>
  <c r="F629" i="7" a="1"/>
  <c r="F629" i="7" s="1"/>
  <c r="F630" i="7" a="1"/>
  <c r="F630" i="7"/>
  <c r="F631" i="7" a="1"/>
  <c r="F631" i="7" s="1"/>
  <c r="F632" i="7" a="1"/>
  <c r="F632" i="7" s="1"/>
  <c r="F633" i="7" a="1"/>
  <c r="F633" i="7"/>
  <c r="F634" i="7" a="1"/>
  <c r="F634" i="7" s="1"/>
  <c r="F635" i="7" a="1"/>
  <c r="F635" i="7" s="1"/>
  <c r="F636" i="7" a="1"/>
  <c r="F636" i="7"/>
  <c r="F637" i="7" a="1"/>
  <c r="F637" i="7"/>
  <c r="F638" i="7" a="1"/>
  <c r="F638" i="7"/>
  <c r="F639" i="7" a="1"/>
  <c r="F639" i="7" s="1"/>
  <c r="F640" i="7" a="1"/>
  <c r="F640" i="7" s="1"/>
  <c r="F641" i="7" a="1"/>
  <c r="F641" i="7" s="1"/>
  <c r="F642" i="7" a="1"/>
  <c r="F642" i="7"/>
  <c r="F643" i="7" a="1"/>
  <c r="F643" i="7"/>
  <c r="F644" i="7" a="1"/>
  <c r="F644" i="7" s="1"/>
  <c r="F645" i="7" a="1"/>
  <c r="F645" i="7" s="1"/>
  <c r="F646" i="7" a="1"/>
  <c r="F646" i="7"/>
  <c r="F647" i="7" a="1"/>
  <c r="F647" i="7" s="1"/>
  <c r="F648" i="7" a="1"/>
  <c r="F648" i="7" s="1"/>
  <c r="F649" i="7" a="1"/>
  <c r="F649" i="7"/>
  <c r="F650" i="7" a="1"/>
  <c r="F650" i="7"/>
  <c r="F651" i="7" a="1"/>
  <c r="F651" i="7"/>
  <c r="F652" i="7" a="1"/>
  <c r="F652" i="7" s="1"/>
  <c r="F653" i="7" a="1"/>
  <c r="F653" i="7" s="1"/>
  <c r="F654" i="7" a="1"/>
  <c r="F654" i="7" s="1"/>
  <c r="F655" i="7" a="1"/>
  <c r="F655" i="7"/>
  <c r="F656" i="7" a="1"/>
  <c r="F656" i="7"/>
  <c r="F657" i="7" a="1"/>
  <c r="F657" i="7" s="1"/>
  <c r="F658" i="7" a="1"/>
  <c r="F658" i="7" s="1"/>
  <c r="F659" i="7" a="1"/>
  <c r="F659" i="7" s="1"/>
  <c r="F660" i="7" a="1"/>
  <c r="F660" i="7" s="1"/>
  <c r="F661" i="7" a="1"/>
  <c r="F661" i="7" s="1"/>
  <c r="F662" i="7" a="1"/>
  <c r="F662" i="7"/>
  <c r="F663" i="7" a="1"/>
  <c r="F663" i="7"/>
  <c r="F664" i="7" a="1"/>
  <c r="F664" i="7"/>
  <c r="F665" i="7" a="1"/>
  <c r="F665" i="7" s="1"/>
  <c r="F666" i="7" a="1"/>
  <c r="F666" i="7"/>
  <c r="F667" i="7" a="1"/>
  <c r="F667" i="7" s="1"/>
  <c r="F668" i="7" a="1"/>
  <c r="F668" i="7"/>
  <c r="F669" i="7" a="1"/>
  <c r="F669" i="7"/>
  <c r="F670" i="7" a="1"/>
  <c r="F670" i="7" s="1"/>
  <c r="F671" i="7" a="1"/>
  <c r="F671" i="7" s="1"/>
  <c r="F672" i="7" a="1"/>
  <c r="F672" i="7" s="1"/>
  <c r="F673" i="7" a="1"/>
  <c r="F673" i="7" s="1"/>
  <c r="F674" i="7" a="1"/>
  <c r="F674" i="7" s="1"/>
  <c r="F675" i="7" a="1"/>
  <c r="F675" i="7"/>
  <c r="F676" i="7" a="1"/>
  <c r="F676" i="7"/>
  <c r="F677" i="7" a="1"/>
  <c r="F677" i="7" s="1"/>
  <c r="F678" i="7" a="1"/>
  <c r="F678" i="7" s="1"/>
  <c r="F679" i="7" a="1"/>
  <c r="F679" i="7"/>
  <c r="F680" i="7" a="1"/>
  <c r="F680" i="7" s="1"/>
  <c r="F681" i="7" a="1"/>
  <c r="F681" i="7"/>
  <c r="F682" i="7" a="1"/>
  <c r="F682" i="7"/>
  <c r="F683" i="7" a="1"/>
  <c r="F683" i="7" s="1"/>
  <c r="F684" i="7" a="1"/>
  <c r="F684" i="7"/>
  <c r="F685" i="7" a="1"/>
  <c r="F685" i="7" s="1"/>
  <c r="F686" i="7" a="1"/>
  <c r="F686" i="7" s="1"/>
  <c r="F687" i="7" a="1"/>
  <c r="F687" i="7" s="1"/>
  <c r="F688" i="7" a="1"/>
  <c r="F688" i="7"/>
  <c r="F689" i="7" a="1"/>
  <c r="F689" i="7"/>
  <c r="F690" i="7" a="1"/>
  <c r="F690" i="7"/>
  <c r="F691" i="7" a="1"/>
  <c r="F691" i="7" s="1"/>
  <c r="F692" i="7" a="1"/>
  <c r="F692" i="7" s="1"/>
  <c r="F693" i="7" a="1"/>
  <c r="F693" i="7" s="1"/>
  <c r="F694" i="7" a="1"/>
  <c r="F694" i="7"/>
  <c r="F695" i="7" a="1"/>
  <c r="F695" i="7"/>
  <c r="F696" i="7" a="1"/>
  <c r="F696" i="7"/>
  <c r="F697" i="7" a="1"/>
  <c r="F697" i="7" s="1"/>
  <c r="F698" i="7" a="1"/>
  <c r="F698" i="7" s="1"/>
  <c r="F699" i="7" a="1"/>
  <c r="F699" i="7" s="1"/>
  <c r="F700" i="7" a="1"/>
  <c r="F700" i="7"/>
  <c r="F701" i="7" a="1"/>
  <c r="F701" i="7"/>
  <c r="F702" i="7" a="1"/>
  <c r="F702" i="7"/>
  <c r="F703" i="7" a="1"/>
  <c r="F703" i="7" s="1"/>
  <c r="F704" i="7" a="1"/>
  <c r="F704" i="7" s="1"/>
  <c r="F705" i="7" a="1"/>
  <c r="F705" i="7" s="1"/>
  <c r="F706" i="7" a="1"/>
  <c r="F706" i="7"/>
  <c r="F707" i="7" a="1"/>
  <c r="F707" i="7"/>
  <c r="F708" i="7" a="1"/>
  <c r="F708" i="7"/>
  <c r="F709" i="7" a="1"/>
  <c r="F709" i="7" s="1"/>
  <c r="F710" i="7" a="1"/>
  <c r="F710" i="7" s="1"/>
  <c r="F711" i="7" a="1"/>
  <c r="F711" i="7" s="1"/>
  <c r="F712" i="7" a="1"/>
  <c r="F712" i="7"/>
  <c r="F713" i="7" a="1"/>
  <c r="F713" i="7"/>
  <c r="F714" i="7" a="1"/>
  <c r="F714" i="7"/>
  <c r="F715" i="7" a="1"/>
  <c r="F715" i="7" s="1"/>
  <c r="F716" i="7" a="1"/>
  <c r="F716" i="7" s="1"/>
  <c r="F717" i="7" a="1"/>
  <c r="F717" i="7" s="1"/>
  <c r="F718" i="7" a="1"/>
  <c r="F718" i="7"/>
  <c r="F719" i="7" a="1"/>
  <c r="F719" i="7"/>
  <c r="F720" i="7" a="1"/>
  <c r="F720" i="7"/>
  <c r="F721" i="7" a="1"/>
  <c r="F721" i="7" s="1"/>
  <c r="F722" i="7" a="1"/>
  <c r="F722" i="7" s="1"/>
  <c r="F723" i="7" a="1"/>
  <c r="F723" i="7" s="1"/>
  <c r="F724" i="7" a="1"/>
  <c r="F724" i="7"/>
  <c r="F725" i="7" a="1"/>
  <c r="F725" i="7"/>
  <c r="F726" i="7" a="1"/>
  <c r="F726" i="7"/>
  <c r="F727" i="7" a="1"/>
  <c r="F727" i="7" s="1"/>
  <c r="F728" i="7" a="1"/>
  <c r="F728" i="7" s="1"/>
  <c r="F729" i="7" a="1"/>
  <c r="F729" i="7" s="1"/>
  <c r="F730" i="7" a="1"/>
  <c r="F730" i="7"/>
  <c r="F731" i="7" a="1"/>
  <c r="F731" i="7"/>
  <c r="F732" i="7" a="1"/>
  <c r="F732" i="7"/>
  <c r="F733" i="7" a="1"/>
  <c r="F733" i="7" s="1"/>
  <c r="F734" i="7" a="1"/>
  <c r="F734" i="7" s="1"/>
  <c r="F735" i="7" a="1"/>
  <c r="F735" i="7" s="1"/>
  <c r="F736" i="7" a="1"/>
  <c r="F736" i="7"/>
  <c r="F737" i="7" a="1"/>
  <c r="F737" i="7"/>
  <c r="F738" i="7" a="1"/>
  <c r="F738" i="7"/>
  <c r="F739" i="7" a="1"/>
  <c r="F739" i="7" s="1"/>
  <c r="F740" i="7" a="1"/>
  <c r="F740" i="7" s="1"/>
  <c r="F741" i="7" a="1"/>
  <c r="F741" i="7" s="1"/>
  <c r="F742" i="7" a="1"/>
  <c r="F742" i="7"/>
  <c r="F743" i="7" a="1"/>
  <c r="F743" i="7"/>
  <c r="F744" i="7" a="1"/>
  <c r="F744" i="7"/>
  <c r="F745" i="7" a="1"/>
  <c r="F745" i="7" s="1"/>
  <c r="F746" i="7" a="1"/>
  <c r="F746" i="7" s="1"/>
  <c r="F747" i="7" a="1"/>
  <c r="F747" i="7" s="1"/>
  <c r="F748" i="7" a="1"/>
  <c r="F748" i="7"/>
  <c r="F749" i="7" a="1"/>
  <c r="F749" i="7"/>
  <c r="F750" i="7" a="1"/>
  <c r="F750" i="7"/>
  <c r="F751" i="7" a="1"/>
  <c r="F751" i="7" s="1"/>
  <c r="F752" i="7" a="1"/>
  <c r="F752" i="7" s="1"/>
  <c r="F753" i="7" a="1"/>
  <c r="F753" i="7" s="1"/>
  <c r="F754" i="7" a="1"/>
  <c r="F754" i="7"/>
  <c r="F755" i="7" a="1"/>
  <c r="F755" i="7"/>
  <c r="F756" i="7" a="1"/>
  <c r="F756" i="7"/>
  <c r="F757" i="7" a="1"/>
  <c r="F757" i="7" s="1"/>
  <c r="F758" i="7" a="1"/>
  <c r="F758" i="7" s="1"/>
  <c r="F759" i="7" a="1"/>
  <c r="F759" i="7" s="1"/>
  <c r="F760" i="7" a="1"/>
  <c r="F760" i="7"/>
  <c r="F761" i="7" a="1"/>
  <c r="F761" i="7"/>
  <c r="F762" i="7" a="1"/>
  <c r="F762" i="7"/>
  <c r="F763" i="7" a="1"/>
  <c r="F763" i="7" s="1"/>
  <c r="F764" i="7" a="1"/>
  <c r="F764" i="7" s="1"/>
  <c r="F765" i="7" a="1"/>
  <c r="F765" i="7" s="1"/>
  <c r="F766" i="7" a="1"/>
  <c r="F766" i="7"/>
  <c r="F767" i="7" a="1"/>
  <c r="F767" i="7"/>
  <c r="F768" i="7" a="1"/>
  <c r="F768" i="7"/>
  <c r="F769" i="7" a="1"/>
  <c r="F769" i="7" s="1"/>
  <c r="F770" i="7" a="1"/>
  <c r="F770" i="7" s="1"/>
  <c r="F771" i="7" a="1"/>
  <c r="F771" i="7" s="1"/>
  <c r="F772" i="7" a="1"/>
  <c r="F772" i="7"/>
  <c r="F773" i="7" a="1"/>
  <c r="F773" i="7"/>
  <c r="F774" i="7" a="1"/>
  <c r="F774" i="7"/>
  <c r="F775" i="7" a="1"/>
  <c r="F775" i="7" s="1"/>
  <c r="F776" i="7" a="1"/>
  <c r="F776" i="7" s="1"/>
  <c r="F777" i="7" a="1"/>
  <c r="F777" i="7" s="1"/>
  <c r="F778" i="7" a="1"/>
  <c r="F778" i="7"/>
  <c r="F779" i="7" a="1"/>
  <c r="F779" i="7"/>
  <c r="F780" i="7" a="1"/>
  <c r="F780" i="7"/>
  <c r="F781" i="7" a="1"/>
  <c r="F781" i="7" s="1"/>
  <c r="F782" i="7" a="1"/>
  <c r="F782" i="7" s="1"/>
  <c r="F783" i="7" a="1"/>
  <c r="F783" i="7" s="1"/>
  <c r="F784" i="7" a="1"/>
  <c r="F784" i="7"/>
  <c r="F785" i="7" a="1"/>
  <c r="F785" i="7"/>
  <c r="F786" i="7" a="1"/>
  <c r="F786" i="7"/>
  <c r="F787" i="7" a="1"/>
  <c r="F787" i="7" s="1"/>
  <c r="F788" i="7" a="1"/>
  <c r="F788" i="7" s="1"/>
  <c r="F789" i="7" a="1"/>
  <c r="F789" i="7" s="1"/>
  <c r="F790" i="7" a="1"/>
  <c r="F790" i="7"/>
  <c r="F791" i="7" a="1"/>
  <c r="F791" i="7"/>
  <c r="F792" i="7" a="1"/>
  <c r="F792" i="7"/>
  <c r="F793" i="7" a="1"/>
  <c r="F793" i="7" s="1"/>
  <c r="F794" i="7" a="1"/>
  <c r="F794" i="7" s="1"/>
  <c r="F795" i="7" a="1"/>
  <c r="F795" i="7" s="1"/>
  <c r="F796" i="7" a="1"/>
  <c r="F796" i="7"/>
  <c r="F797" i="7" a="1"/>
  <c r="F797" i="7"/>
  <c r="F798" i="7" a="1"/>
  <c r="F798" i="7"/>
  <c r="F799" i="7" a="1"/>
  <c r="F799" i="7" s="1"/>
  <c r="F800" i="7" a="1"/>
  <c r="F800" i="7" s="1"/>
  <c r="F801" i="7" a="1"/>
  <c r="F801" i="7" s="1"/>
  <c r="F802" i="7" a="1"/>
  <c r="F802" i="7"/>
  <c r="F803" i="7" a="1"/>
  <c r="F803" i="7"/>
  <c r="F804" i="7" a="1"/>
  <c r="F804" i="7"/>
  <c r="F805" i="7" a="1"/>
  <c r="F805" i="7" s="1"/>
  <c r="F806" i="7" a="1"/>
  <c r="F806" i="7" s="1"/>
  <c r="F807" i="7" a="1"/>
  <c r="F807" i="7" s="1"/>
  <c r="F808" i="7" a="1"/>
  <c r="F808" i="7"/>
  <c r="F809" i="7" a="1"/>
  <c r="F809" i="7"/>
  <c r="F810" i="7" a="1"/>
  <c r="F810" i="7"/>
  <c r="F811" i="7" a="1"/>
  <c r="F811" i="7" s="1"/>
  <c r="F812" i="7" a="1"/>
  <c r="F812" i="7" s="1"/>
  <c r="F813" i="7" a="1"/>
  <c r="F813" i="7" s="1"/>
  <c r="F814" i="7" a="1"/>
  <c r="F814" i="7"/>
  <c r="F815" i="7" a="1"/>
  <c r="F815" i="7"/>
  <c r="F816" i="7" a="1"/>
  <c r="F816" i="7"/>
  <c r="F817" i="7" a="1"/>
  <c r="F817" i="7" s="1"/>
  <c r="F818" i="7" a="1"/>
  <c r="F818" i="7" s="1"/>
  <c r="F819" i="7" a="1"/>
  <c r="F819" i="7" s="1"/>
  <c r="F820" i="7" a="1"/>
  <c r="F820" i="7"/>
  <c r="F821" i="7" a="1"/>
  <c r="F821" i="7"/>
  <c r="F822" i="7" a="1"/>
  <c r="F822" i="7"/>
  <c r="F823" i="7" a="1"/>
  <c r="F823" i="7" s="1"/>
  <c r="F824" i="7" a="1"/>
  <c r="F824" i="7" s="1"/>
  <c r="F825" i="7" a="1"/>
  <c r="F825" i="7" s="1"/>
  <c r="F826" i="7" a="1"/>
  <c r="F826" i="7"/>
  <c r="F827" i="7" a="1"/>
  <c r="F827" i="7"/>
  <c r="F828" i="7" a="1"/>
  <c r="F828" i="7"/>
  <c r="F829" i="7" a="1"/>
  <c r="F829" i="7" s="1"/>
  <c r="F830" i="7" a="1"/>
  <c r="F830" i="7" s="1"/>
  <c r="F831" i="7" a="1"/>
  <c r="F831" i="7" s="1"/>
  <c r="F832" i="7" a="1"/>
  <c r="F832" i="7"/>
  <c r="F833" i="7" a="1"/>
  <c r="F833" i="7"/>
  <c r="F834" i="7" a="1"/>
  <c r="F834" i="7"/>
  <c r="F835" i="7" a="1"/>
  <c r="F835" i="7" s="1"/>
  <c r="F836" i="7" a="1"/>
  <c r="F836" i="7" s="1"/>
  <c r="F837" i="7" a="1"/>
  <c r="F837" i="7" s="1"/>
  <c r="F838" i="7" a="1"/>
  <c r="F838" i="7"/>
  <c r="F839" i="7" a="1"/>
  <c r="F839" i="7"/>
  <c r="F840" i="7" a="1"/>
  <c r="F840" i="7"/>
  <c r="F841" i="7" a="1"/>
  <c r="F841" i="7" s="1"/>
  <c r="F842" i="7" a="1"/>
  <c r="F842" i="7" s="1"/>
  <c r="F843" i="7" a="1"/>
  <c r="F843" i="7" s="1"/>
  <c r="F844" i="7" a="1"/>
  <c r="F844" i="7"/>
  <c r="F845" i="7" a="1"/>
  <c r="F845" i="7"/>
  <c r="F846" i="7" a="1"/>
  <c r="F846" i="7"/>
  <c r="F847" i="7" a="1"/>
  <c r="F847" i="7" s="1"/>
  <c r="F848" i="7" a="1"/>
  <c r="F848" i="7" s="1"/>
  <c r="F849" i="7" a="1"/>
  <c r="F849" i="7" s="1"/>
  <c r="F850" i="7" a="1"/>
  <c r="F850" i="7"/>
  <c r="F851" i="7" a="1"/>
  <c r="F851" i="7"/>
  <c r="F852" i="7" a="1"/>
  <c r="F852" i="7"/>
  <c r="F853" i="7" a="1"/>
  <c r="F853" i="7" s="1"/>
  <c r="F854" i="7" a="1"/>
  <c r="F854" i="7" s="1"/>
  <c r="F855" i="7" a="1"/>
  <c r="F855" i="7" s="1"/>
  <c r="F856" i="7" a="1"/>
  <c r="F856" i="7"/>
  <c r="F857" i="7" a="1"/>
  <c r="F857" i="7"/>
  <c r="F858" i="7" a="1"/>
  <c r="F858" i="7"/>
  <c r="F859" i="7" a="1"/>
  <c r="F859" i="7" s="1"/>
  <c r="F860" i="7" a="1"/>
  <c r="F860" i="7" s="1"/>
  <c r="F861" i="7" a="1"/>
  <c r="F861" i="7" s="1"/>
  <c r="F862" i="7" a="1"/>
  <c r="F862" i="7"/>
  <c r="F863" i="7" a="1"/>
  <c r="F863" i="7"/>
  <c r="F864" i="7" a="1"/>
  <c r="F864" i="7"/>
  <c r="F865" i="7" a="1"/>
  <c r="F865" i="7" s="1"/>
  <c r="F866" i="7" a="1"/>
  <c r="F866" i="7" s="1"/>
  <c r="F867" i="7" a="1"/>
  <c r="F867" i="7" s="1"/>
  <c r="F868" i="7" a="1"/>
  <c r="F868" i="7"/>
  <c r="F869" i="7" a="1"/>
  <c r="F869" i="7"/>
  <c r="F870" i="7" a="1"/>
  <c r="F870" i="7"/>
  <c r="F871" i="7" a="1"/>
  <c r="F871" i="7" s="1"/>
  <c r="F872" i="7" a="1"/>
  <c r="F872" i="7" s="1"/>
  <c r="F873" i="7" a="1"/>
  <c r="F873" i="7" s="1"/>
  <c r="F874" i="7" a="1"/>
  <c r="F874" i="7"/>
  <c r="F875" i="7" a="1"/>
  <c r="F875" i="7"/>
  <c r="F876" i="7" a="1"/>
  <c r="F876" i="7"/>
  <c r="F877" i="7" a="1"/>
  <c r="F877" i="7" s="1"/>
  <c r="F878" i="7" a="1"/>
  <c r="F878" i="7" s="1"/>
  <c r="F879" i="7" a="1"/>
  <c r="F879" i="7" s="1"/>
  <c r="F880" i="7" a="1"/>
  <c r="F880" i="7"/>
  <c r="F881" i="7" a="1"/>
  <c r="F881" i="7"/>
  <c r="F882" i="7" a="1"/>
  <c r="F882" i="7"/>
  <c r="F883" i="7" a="1"/>
  <c r="F883" i="7" s="1"/>
  <c r="F884" i="7" a="1"/>
  <c r="F884" i="7" s="1"/>
  <c r="F885" i="7" a="1"/>
  <c r="F885" i="7" s="1"/>
  <c r="F886" i="7" a="1"/>
  <c r="F886" i="7"/>
  <c r="F887" i="7" a="1"/>
  <c r="F887" i="7"/>
  <c r="F888" i="7" a="1"/>
  <c r="F888" i="7"/>
  <c r="F889" i="7" a="1"/>
  <c r="F889" i="7" s="1"/>
  <c r="F890" i="7" a="1"/>
  <c r="F890" i="7" s="1"/>
  <c r="F891" i="7" a="1"/>
  <c r="F891" i="7" s="1"/>
  <c r="F892" i="7" a="1"/>
  <c r="F892" i="7"/>
  <c r="F893" i="7" a="1"/>
  <c r="F893" i="7"/>
  <c r="F894" i="7" a="1"/>
  <c r="F894" i="7"/>
  <c r="F895" i="7" a="1"/>
  <c r="F895" i="7" s="1"/>
  <c r="F896" i="7" a="1"/>
  <c r="F896" i="7" s="1"/>
  <c r="F897" i="7" a="1"/>
  <c r="F897" i="7" s="1"/>
  <c r="F898" i="7" a="1"/>
  <c r="F898" i="7"/>
  <c r="F899" i="7" a="1"/>
  <c r="F899" i="7"/>
  <c r="F900" i="7" a="1"/>
  <c r="F900" i="7"/>
  <c r="F901" i="7" a="1"/>
  <c r="F901" i="7" s="1"/>
  <c r="F902" i="7" a="1"/>
  <c r="F902" i="7" s="1"/>
  <c r="F903" i="7" a="1"/>
  <c r="F903" i="7" s="1"/>
  <c r="F904" i="7" a="1"/>
  <c r="F904" i="7"/>
  <c r="F905" i="7" a="1"/>
  <c r="F905" i="7"/>
  <c r="F906" i="7" a="1"/>
  <c r="F906" i="7"/>
  <c r="F907" i="7" a="1"/>
  <c r="F907" i="7" s="1"/>
  <c r="F908" i="7" a="1"/>
  <c r="F908" i="7" s="1"/>
  <c r="F909" i="7" a="1"/>
  <c r="F909" i="7" s="1"/>
  <c r="F910" i="7" a="1"/>
  <c r="F910" i="7"/>
  <c r="F911" i="7" a="1"/>
  <c r="F911" i="7"/>
  <c r="F912" i="7" a="1"/>
  <c r="F912" i="7"/>
  <c r="F913" i="7" a="1"/>
  <c r="F913" i="7" s="1"/>
  <c r="F914" i="7" a="1"/>
  <c r="F914" i="7" s="1"/>
  <c r="F915" i="7" a="1"/>
  <c r="F915" i="7" s="1"/>
  <c r="F916" i="7" a="1"/>
  <c r="F916" i="7"/>
  <c r="F917" i="7" a="1"/>
  <c r="F917" i="7"/>
  <c r="F918" i="7" a="1"/>
  <c r="F918" i="7"/>
  <c r="F919" i="7" a="1"/>
  <c r="F919" i="7" s="1"/>
  <c r="F920" i="7" a="1"/>
  <c r="F920" i="7" s="1"/>
  <c r="F921" i="7" a="1"/>
  <c r="F921" i="7" s="1"/>
  <c r="F922" i="7" a="1"/>
  <c r="F922" i="7"/>
  <c r="F923" i="7" a="1"/>
  <c r="F923" i="7"/>
  <c r="F924" i="7" a="1"/>
  <c r="F924" i="7"/>
  <c r="G3" i="7" a="1"/>
  <c r="G3" i="7" s="1"/>
  <c r="G4" i="7" a="1"/>
  <c r="G4" i="7" s="1"/>
  <c r="G5" i="7" a="1"/>
  <c r="G5" i="7" s="1"/>
  <c r="G6" i="7" a="1"/>
  <c r="G6" i="7"/>
  <c r="G7" i="7" a="1"/>
  <c r="G7" i="7"/>
  <c r="G8" i="7" a="1"/>
  <c r="G8" i="7"/>
  <c r="G9" i="7" a="1"/>
  <c r="G9" i="7" s="1"/>
  <c r="G10" i="7" a="1"/>
  <c r="G10" i="7" s="1"/>
  <c r="G11" i="7" a="1"/>
  <c r="G11" i="7" s="1"/>
  <c r="G12" i="7" a="1"/>
  <c r="G12" i="7" s="1"/>
  <c r="G13" i="7" a="1"/>
  <c r="G13" i="7"/>
  <c r="G14" i="7" a="1"/>
  <c r="G14" i="7"/>
  <c r="G15" i="7" a="1"/>
  <c r="G15" i="7" s="1"/>
  <c r="G16" i="7" a="1"/>
  <c r="G16" i="7" s="1"/>
  <c r="G17" i="7" a="1"/>
  <c r="G17" i="7"/>
  <c r="G18" i="7" a="1"/>
  <c r="G18" i="7" s="1"/>
  <c r="G19" i="7" a="1"/>
  <c r="G19" i="7" s="1"/>
  <c r="G20" i="7" a="1"/>
  <c r="G20" i="7"/>
  <c r="G21" i="7" a="1"/>
  <c r="G21" i="7" s="1"/>
  <c r="G22" i="7" a="1"/>
  <c r="G22" i="7" s="1"/>
  <c r="G23" i="7" a="1"/>
  <c r="G23" i="7" s="1"/>
  <c r="G24" i="7" a="1"/>
  <c r="G24" i="7"/>
  <c r="G25" i="7" a="1"/>
  <c r="G25" i="7" s="1"/>
  <c r="G26" i="7" a="1"/>
  <c r="G26" i="7" s="1"/>
  <c r="G27" i="7" a="1"/>
  <c r="G27" i="7" s="1"/>
  <c r="G28" i="7" a="1"/>
  <c r="G28" i="7" s="1"/>
  <c r="G29" i="7" a="1"/>
  <c r="G29" i="7"/>
  <c r="G30" i="7" a="1"/>
  <c r="G30" i="7"/>
  <c r="G31" i="7" a="1"/>
  <c r="G31" i="7" s="1"/>
  <c r="G32" i="7" a="1"/>
  <c r="G32" i="7" s="1"/>
  <c r="G33" i="7" a="1"/>
  <c r="G33" i="7" s="1"/>
  <c r="G34" i="7" a="1"/>
  <c r="G34" i="7" s="1"/>
  <c r="G35" i="7" a="1"/>
  <c r="G35" i="7"/>
  <c r="G36" i="7" a="1"/>
  <c r="G36" i="7"/>
  <c r="G37" i="7" a="1"/>
  <c r="G37" i="7"/>
  <c r="G38" i="7" a="1"/>
  <c r="G38" i="7" s="1"/>
  <c r="G39" i="7" a="1"/>
  <c r="G39" i="7" s="1"/>
  <c r="G40" i="7" a="1"/>
  <c r="G40" i="7" s="1"/>
  <c r="G41" i="7" a="1"/>
  <c r="G41" i="7" s="1"/>
  <c r="G42" i="7" a="1"/>
  <c r="G42" i="7" s="1"/>
  <c r="G43" i="7" a="1"/>
  <c r="G43" i="7"/>
  <c r="G44" i="7" a="1"/>
  <c r="G44" i="7" s="1"/>
  <c r="G45" i="7" a="1"/>
  <c r="G45" i="7" s="1"/>
  <c r="G46" i="7" a="1"/>
  <c r="G46" i="7" s="1"/>
  <c r="G47" i="7" a="1"/>
  <c r="G47" i="7" s="1"/>
  <c r="G48" i="7" a="1"/>
  <c r="G48" i="7" s="1"/>
  <c r="G49" i="7" a="1"/>
  <c r="G49" i="7"/>
  <c r="G50" i="7" a="1"/>
  <c r="G50" i="7"/>
  <c r="G51" i="7" a="1"/>
  <c r="G51" i="7" s="1"/>
  <c r="G52" i="7" a="1"/>
  <c r="G52" i="7" s="1"/>
  <c r="G53" i="7" a="1"/>
  <c r="G53" i="7" s="1"/>
  <c r="G54" i="7" a="1"/>
  <c r="G54" i="7" s="1"/>
  <c r="G55" i="7" a="1"/>
  <c r="G55" i="7" s="1"/>
  <c r="G56" i="7" a="1"/>
  <c r="G56" i="7" s="1"/>
  <c r="G57" i="7" a="1"/>
  <c r="G57" i="7" s="1"/>
  <c r="G58" i="7" a="1"/>
  <c r="G58" i="7" s="1"/>
  <c r="G59" i="7" a="1"/>
  <c r="G59" i="7" s="1"/>
  <c r="G60" i="7" a="1"/>
  <c r="G60" i="7" s="1"/>
  <c r="G61" i="7" a="1"/>
  <c r="G61" i="7" s="1"/>
  <c r="G62" i="7" a="1"/>
  <c r="G62" i="7" s="1"/>
  <c r="G63" i="7" a="1"/>
  <c r="G63" i="7" s="1"/>
  <c r="G64" i="7" a="1"/>
  <c r="G64" i="7" s="1"/>
  <c r="G65" i="7" a="1"/>
  <c r="G65" i="7"/>
  <c r="G66" i="7" a="1"/>
  <c r="G66" i="7"/>
  <c r="G67" i="7" a="1"/>
  <c r="G67" i="7" s="1"/>
  <c r="G68" i="7" a="1"/>
  <c r="G68" i="7" s="1"/>
  <c r="G69" i="7" a="1"/>
  <c r="G69" i="7" s="1"/>
  <c r="G70" i="7" a="1"/>
  <c r="G70" i="7" s="1"/>
  <c r="G71" i="7" a="1"/>
  <c r="G71" i="7"/>
  <c r="G72" i="7" a="1"/>
  <c r="G72" i="7"/>
  <c r="G73" i="7" a="1"/>
  <c r="G73" i="7"/>
  <c r="G74" i="7" a="1"/>
  <c r="G74" i="7"/>
  <c r="G75" i="7" a="1"/>
  <c r="G75" i="7" s="1"/>
  <c r="G76" i="7" a="1"/>
  <c r="G76" i="7" s="1"/>
  <c r="G77" i="7" a="1"/>
  <c r="G77" i="7" s="1"/>
  <c r="G78" i="7" a="1"/>
  <c r="G78" i="7" s="1"/>
  <c r="G79" i="7" a="1"/>
  <c r="G79" i="7"/>
  <c r="G80" i="7" a="1"/>
  <c r="G80" i="7" s="1"/>
  <c r="G81" i="7" a="1"/>
  <c r="G81" i="7" s="1"/>
  <c r="G82" i="7" a="1"/>
  <c r="G82" i="7" s="1"/>
  <c r="G83" i="7" a="1"/>
  <c r="G83" i="7" s="1"/>
  <c r="G84" i="7" a="1"/>
  <c r="G84" i="7" s="1"/>
  <c r="G85" i="7" a="1"/>
  <c r="G85" i="7" s="1"/>
  <c r="G86" i="7" a="1"/>
  <c r="G86" i="7"/>
  <c r="G87" i="7" a="1"/>
  <c r="G87" i="7" s="1"/>
  <c r="G88" i="7" a="1"/>
  <c r="G88" i="7" s="1"/>
  <c r="G89" i="7" a="1"/>
  <c r="G89" i="7" s="1"/>
  <c r="G90" i="7" a="1"/>
  <c r="G90" i="7" s="1"/>
  <c r="G91" i="7" a="1"/>
  <c r="G91" i="7" s="1"/>
  <c r="G92" i="7" a="1"/>
  <c r="G92" i="7"/>
  <c r="G93" i="7" a="1"/>
  <c r="G93" i="7" s="1"/>
  <c r="G94" i="7" a="1"/>
  <c r="G94" i="7" s="1"/>
  <c r="G95" i="7" a="1"/>
  <c r="G95" i="7" s="1"/>
  <c r="G96" i="7" a="1"/>
  <c r="G96" i="7"/>
  <c r="G97" i="7" a="1"/>
  <c r="G97" i="7" s="1"/>
  <c r="G98" i="7" a="1"/>
  <c r="G98" i="7" s="1"/>
  <c r="G99" i="7" a="1"/>
  <c r="G99" i="7" s="1"/>
  <c r="G100" i="7" a="1"/>
  <c r="G100" i="7" s="1"/>
  <c r="G101" i="7" a="1"/>
  <c r="G101" i="7"/>
  <c r="G102" i="7" a="1"/>
  <c r="G102" i="7" s="1"/>
  <c r="G103" i="7" a="1"/>
  <c r="G103" i="7" s="1"/>
  <c r="G104" i="7" a="1"/>
  <c r="G104" i="7" s="1"/>
  <c r="G105" i="7" a="1"/>
  <c r="G105" i="7" s="1"/>
  <c r="G106" i="7" a="1"/>
  <c r="G106" i="7" s="1"/>
  <c r="G107" i="7" a="1"/>
  <c r="G107" i="7"/>
  <c r="G108" i="7" a="1"/>
  <c r="G108" i="7"/>
  <c r="G109" i="7" a="1"/>
  <c r="G109" i="7"/>
  <c r="G110" i="7" a="1"/>
  <c r="G110" i="7" s="1"/>
  <c r="G111" i="7" a="1"/>
  <c r="G111" i="7" s="1"/>
  <c r="G112" i="7" a="1"/>
  <c r="G112" i="7" s="1"/>
  <c r="G113" i="7" a="1"/>
  <c r="G113" i="7" s="1"/>
  <c r="G114" i="7" a="1"/>
  <c r="G114" i="7" s="1"/>
  <c r="G115" i="7" a="1"/>
  <c r="G115" i="7"/>
  <c r="G116" i="7" a="1"/>
  <c r="G116" i="7"/>
  <c r="G117" i="7" a="1"/>
  <c r="G117" i="7" s="1"/>
  <c r="G118" i="7" a="1"/>
  <c r="G118" i="7" s="1"/>
  <c r="G119" i="7" a="1"/>
  <c r="G119" i="7" s="1"/>
  <c r="G120" i="7" a="1"/>
  <c r="G120" i="7" s="1"/>
  <c r="G121" i="7" a="1"/>
  <c r="G121" i="7"/>
  <c r="G122" i="7" a="1"/>
  <c r="G122" i="7" s="1"/>
  <c r="G123" i="7" a="1"/>
  <c r="G123" i="7" s="1"/>
  <c r="G124" i="7" a="1"/>
  <c r="G124" i="7" s="1"/>
  <c r="G125" i="7" a="1"/>
  <c r="G125" i="7"/>
  <c r="G126" i="7" a="1"/>
  <c r="G126" i="7" s="1"/>
  <c r="G127" i="7" a="1"/>
  <c r="G127" i="7" s="1"/>
  <c r="G128" i="7" a="1"/>
  <c r="G128" i="7" s="1"/>
  <c r="G129" i="7" a="1"/>
  <c r="G129" i="7" s="1"/>
  <c r="G130" i="7" a="1"/>
  <c r="G130" i="7" s="1"/>
  <c r="G131" i="7" a="1"/>
  <c r="G131" i="7" s="1"/>
  <c r="G132" i="7" a="1"/>
  <c r="G132" i="7"/>
  <c r="G133" i="7" a="1"/>
  <c r="G133" i="7" s="1"/>
  <c r="G134" i="7" a="1"/>
  <c r="G134" i="7" s="1"/>
  <c r="G135" i="7" a="1"/>
  <c r="G135" i="7" s="1"/>
  <c r="G136" i="7" a="1"/>
  <c r="G136" i="7" s="1"/>
  <c r="G137" i="7" a="1"/>
  <c r="G137" i="7" s="1"/>
  <c r="G138" i="7" a="1"/>
  <c r="G138" i="7" s="1"/>
  <c r="G139" i="7" a="1"/>
  <c r="G139" i="7" s="1"/>
  <c r="G140" i="7" a="1"/>
  <c r="G140" i="7" s="1"/>
  <c r="G141" i="7" a="1"/>
  <c r="G141" i="7" s="1"/>
  <c r="G142" i="7" a="1"/>
  <c r="G142" i="7" s="1"/>
  <c r="G143" i="7" a="1"/>
  <c r="G143" i="7" s="1"/>
  <c r="G144" i="7" a="1"/>
  <c r="G144" i="7"/>
  <c r="G145" i="7" a="1"/>
  <c r="G145" i="7"/>
  <c r="G146" i="7" a="1"/>
  <c r="G146" i="7"/>
  <c r="G147" i="7" a="1"/>
  <c r="G147" i="7" s="1"/>
  <c r="G148" i="7" a="1"/>
  <c r="G148" i="7" s="1"/>
  <c r="G149" i="7" a="1"/>
  <c r="G149" i="7" s="1"/>
  <c r="G150" i="7" a="1"/>
  <c r="G150" i="7" s="1"/>
  <c r="G151" i="7" a="1"/>
  <c r="G151" i="7"/>
  <c r="G152" i="7" a="1"/>
  <c r="G152" i="7" s="1"/>
  <c r="G153" i="7" a="1"/>
  <c r="G153" i="7" s="1"/>
  <c r="G154" i="7" a="1"/>
  <c r="G154" i="7" s="1"/>
  <c r="G155" i="7" a="1"/>
  <c r="G155" i="7" s="1"/>
  <c r="G156" i="7" a="1"/>
  <c r="G156" i="7" s="1"/>
  <c r="G157" i="7" a="1"/>
  <c r="G157" i="7"/>
  <c r="G158" i="7" a="1"/>
  <c r="G158" i="7"/>
  <c r="G159" i="7" a="1"/>
  <c r="G159" i="7" s="1"/>
  <c r="G160" i="7" a="1"/>
  <c r="G160" i="7" s="1"/>
  <c r="G161" i="7" a="1"/>
  <c r="G161" i="7" s="1"/>
  <c r="G162" i="7" a="1"/>
  <c r="G162" i="7" s="1"/>
  <c r="G163" i="7" a="1"/>
  <c r="G163" i="7" s="1"/>
  <c r="G164" i="7" a="1"/>
  <c r="G164" i="7" s="1"/>
  <c r="G165" i="7" a="1"/>
  <c r="G165" i="7" s="1"/>
  <c r="G166" i="7" a="1"/>
  <c r="G166" i="7" s="1"/>
  <c r="G167" i="7" a="1"/>
  <c r="G167" i="7"/>
  <c r="G168" i="7" a="1"/>
  <c r="G168" i="7"/>
  <c r="G169" i="7" a="1"/>
  <c r="G169" i="7" s="1"/>
  <c r="G170" i="7" a="1"/>
  <c r="G170" i="7" s="1"/>
  <c r="G171" i="7" a="1"/>
  <c r="G171" i="7" s="1"/>
  <c r="G172" i="7" a="1"/>
  <c r="G172" i="7" s="1"/>
  <c r="G173" i="7" a="1"/>
  <c r="G173" i="7" s="1"/>
  <c r="G174" i="7" a="1"/>
  <c r="G174" i="7"/>
  <c r="G175" i="7" a="1"/>
  <c r="G175" i="7"/>
  <c r="G176" i="7" a="1"/>
  <c r="G176" i="7" s="1"/>
  <c r="G177" i="7" a="1"/>
  <c r="G177" i="7" s="1"/>
  <c r="G178" i="7" a="1"/>
  <c r="G178" i="7" s="1"/>
  <c r="G179" i="7" a="1"/>
  <c r="G179" i="7"/>
  <c r="G180" i="7" a="1"/>
  <c r="G180" i="7" s="1"/>
  <c r="G181" i="7" a="1"/>
  <c r="G181" i="7"/>
  <c r="G182" i="7" a="1"/>
  <c r="G182" i="7"/>
  <c r="G183" i="7" a="1"/>
  <c r="G183" i="7" s="1"/>
  <c r="G184" i="7" a="1"/>
  <c r="G184" i="7" s="1"/>
  <c r="G185" i="7" a="1"/>
  <c r="G185" i="7" s="1"/>
  <c r="G186" i="7" a="1"/>
  <c r="G186" i="7" s="1"/>
  <c r="G187" i="7" a="1"/>
  <c r="G187" i="7" s="1"/>
  <c r="G188" i="7" a="1"/>
  <c r="G188" i="7" s="1"/>
  <c r="G189" i="7" a="1"/>
  <c r="G189" i="7" s="1"/>
  <c r="G190" i="7" a="1"/>
  <c r="G190" i="7" s="1"/>
  <c r="G191" i="7" a="1"/>
  <c r="G191" i="7" s="1"/>
  <c r="G192" i="7" a="1"/>
  <c r="G192" i="7" s="1"/>
  <c r="G193" i="7" a="1"/>
  <c r="G193" i="7"/>
  <c r="G194" i="7" a="1"/>
  <c r="G194" i="7" s="1"/>
  <c r="G195" i="7" a="1"/>
  <c r="G195" i="7" s="1"/>
  <c r="G196" i="7" a="1"/>
  <c r="G196" i="7" s="1"/>
  <c r="G197" i="7" a="1"/>
  <c r="G197" i="7" s="1"/>
  <c r="G198" i="7" a="1"/>
  <c r="G198" i="7" s="1"/>
  <c r="G199" i="7" a="1"/>
  <c r="G199" i="7" s="1"/>
  <c r="G200" i="7" a="1"/>
  <c r="G200" i="7"/>
  <c r="G201" i="7" a="1"/>
  <c r="G201" i="7" s="1"/>
  <c r="G202" i="7" a="1"/>
  <c r="G202" i="7" s="1"/>
  <c r="G203" i="7" a="1"/>
  <c r="G203" i="7" s="1"/>
  <c r="G204" i="7" a="1"/>
  <c r="G204" i="7" s="1"/>
  <c r="G205" i="7" a="1"/>
  <c r="G205" i="7" s="1"/>
  <c r="G206" i="7" a="1"/>
  <c r="G206" i="7" s="1"/>
  <c r="G207" i="7" a="1"/>
  <c r="G207" i="7" s="1"/>
  <c r="G208" i="7" a="1"/>
  <c r="G208" i="7" s="1"/>
  <c r="G209" i="7" a="1"/>
  <c r="G209" i="7" s="1"/>
  <c r="G210" i="7" a="1"/>
  <c r="G210" i="7"/>
  <c r="G211" i="7" a="1"/>
  <c r="G211" i="7" s="1"/>
  <c r="G212" i="7" a="1"/>
  <c r="G212" i="7" s="1"/>
  <c r="G213" i="7" a="1"/>
  <c r="G213" i="7" s="1"/>
  <c r="G214" i="7" a="1"/>
  <c r="G214" i="7" s="1"/>
  <c r="G215" i="7" a="1"/>
  <c r="G215" i="7"/>
  <c r="G216" i="7" a="1"/>
  <c r="G216" i="7" s="1"/>
  <c r="G217" i="7" a="1"/>
  <c r="G217" i="7" s="1"/>
  <c r="G218" i="7" a="1"/>
  <c r="G218" i="7" s="1"/>
  <c r="G219" i="7" a="1"/>
  <c r="G219" i="7" s="1"/>
  <c r="G220" i="7" a="1"/>
  <c r="G220" i="7" s="1"/>
  <c r="G221" i="7" a="1"/>
  <c r="G221" i="7" s="1"/>
  <c r="G222" i="7" a="1"/>
  <c r="G222" i="7" s="1"/>
  <c r="G223" i="7" a="1"/>
  <c r="G223" i="7"/>
  <c r="G224" i="7" a="1"/>
  <c r="G224" i="7" s="1"/>
  <c r="G225" i="7" a="1"/>
  <c r="G225" i="7" s="1"/>
  <c r="G226" i="7" a="1"/>
  <c r="G226" i="7" s="1"/>
  <c r="G227" i="7" a="1"/>
  <c r="G227" i="7" s="1"/>
  <c r="G228" i="7" a="1"/>
  <c r="G228" i="7" s="1"/>
  <c r="G229" i="7" a="1"/>
  <c r="G229" i="7" s="1"/>
  <c r="G230" i="7" a="1"/>
  <c r="G230" i="7" s="1"/>
  <c r="G231" i="7" a="1"/>
  <c r="G231" i="7" s="1"/>
  <c r="G232" i="7" a="1"/>
  <c r="G232" i="7" s="1"/>
  <c r="G233" i="7" a="1"/>
  <c r="G233" i="7"/>
  <c r="G234" i="7" a="1"/>
  <c r="G234" i="7" s="1"/>
  <c r="G235" i="7" a="1"/>
  <c r="G235" i="7" s="1"/>
  <c r="G236" i="7" a="1"/>
  <c r="G236" i="7" s="1"/>
  <c r="G237" i="7" a="1"/>
  <c r="G237" i="7" s="1"/>
  <c r="G238" i="7" a="1"/>
  <c r="G238" i="7" s="1"/>
  <c r="G239" i="7" a="1"/>
  <c r="G239" i="7" s="1"/>
  <c r="G240" i="7" a="1"/>
  <c r="G240" i="7"/>
  <c r="G241" i="7" a="1"/>
  <c r="G241" i="7" s="1"/>
  <c r="G242" i="7" a="1"/>
  <c r="G242" i="7" s="1"/>
  <c r="G243" i="7" a="1"/>
  <c r="G243" i="7" s="1"/>
  <c r="G244" i="7" a="1"/>
  <c r="G244" i="7" s="1"/>
  <c r="G245" i="7" a="1"/>
  <c r="G245" i="7" s="1"/>
  <c r="G246" i="7" a="1"/>
  <c r="G246" i="7" s="1"/>
  <c r="G247" i="7" a="1"/>
  <c r="G247" i="7" s="1"/>
  <c r="G248" i="7" a="1"/>
  <c r="G248" i="7" s="1"/>
  <c r="G249" i="7" a="1"/>
  <c r="G249" i="7" s="1"/>
  <c r="G250" i="7" a="1"/>
  <c r="G250" i="7" s="1"/>
  <c r="G251" i="7" a="1"/>
  <c r="G251" i="7"/>
  <c r="G252" i="7" a="1"/>
  <c r="G252" i="7"/>
  <c r="G253" i="7" a="1"/>
  <c r="G253" i="7"/>
  <c r="G254" i="7" a="1"/>
  <c r="G254" i="7"/>
  <c r="G255" i="7" a="1"/>
  <c r="G255" i="7" s="1"/>
  <c r="G256" i="7" a="1"/>
  <c r="G256" i="7" s="1"/>
  <c r="G257" i="7" a="1"/>
  <c r="G257" i="7" s="1"/>
  <c r="G258" i="7" a="1"/>
  <c r="G258" i="7"/>
  <c r="G259" i="7" a="1"/>
  <c r="G259" i="7"/>
  <c r="G260" i="7" a="1"/>
  <c r="G260" i="7" s="1"/>
  <c r="G261" i="7" a="1"/>
  <c r="G261" i="7" s="1"/>
  <c r="G262" i="7" a="1"/>
  <c r="G262" i="7" s="1"/>
  <c r="G263" i="7" a="1"/>
  <c r="G263" i="7" s="1"/>
  <c r="G264" i="7" a="1"/>
  <c r="G264" i="7" s="1"/>
  <c r="G265" i="7" a="1"/>
  <c r="G265" i="7"/>
  <c r="G266" i="7" a="1"/>
  <c r="G266" i="7" s="1"/>
  <c r="G267" i="7" a="1"/>
  <c r="G267" i="7" s="1"/>
  <c r="G268" i="7" a="1"/>
  <c r="G268" i="7" s="1"/>
  <c r="G269" i="7" a="1"/>
  <c r="G269" i="7" s="1"/>
  <c r="G270" i="7" a="1"/>
  <c r="G270" i="7" s="1"/>
  <c r="G271" i="7" a="1"/>
  <c r="G271" i="7" s="1"/>
  <c r="G272" i="7" a="1"/>
  <c r="G272" i="7" s="1"/>
  <c r="G273" i="7" a="1"/>
  <c r="G273" i="7" s="1"/>
  <c r="G274" i="7" a="1"/>
  <c r="G274" i="7" s="1"/>
  <c r="G275" i="7" a="1"/>
  <c r="G275" i="7" s="1"/>
  <c r="G276" i="7" a="1"/>
  <c r="G276" i="7" s="1"/>
  <c r="G277" i="7" a="1"/>
  <c r="G277" i="7" s="1"/>
  <c r="G278" i="7" a="1"/>
  <c r="G278" i="7" s="1"/>
  <c r="G279" i="7" a="1"/>
  <c r="G279" i="7" s="1"/>
  <c r="G280" i="7" a="1"/>
  <c r="G280" i="7" s="1"/>
  <c r="G281" i="7" a="1"/>
  <c r="G281" i="7" s="1"/>
  <c r="G282" i="7" a="1"/>
  <c r="G282" i="7"/>
  <c r="G283" i="7" a="1"/>
  <c r="G283" i="7" s="1"/>
  <c r="G284" i="7" a="1"/>
  <c r="G284" i="7" s="1"/>
  <c r="G285" i="7" a="1"/>
  <c r="G285" i="7" s="1"/>
  <c r="G286" i="7" a="1"/>
  <c r="G286" i="7" s="1"/>
  <c r="G287" i="7" a="1"/>
  <c r="G287" i="7"/>
  <c r="G288" i="7" a="1"/>
  <c r="G288" i="7"/>
  <c r="G289" i="7" a="1"/>
  <c r="G289" i="7"/>
  <c r="G290" i="7" a="1"/>
  <c r="G290" i="7" s="1"/>
  <c r="G291" i="7" a="1"/>
  <c r="G291" i="7" s="1"/>
  <c r="G292" i="7" a="1"/>
  <c r="G292" i="7" s="1"/>
  <c r="G293" i="7" a="1"/>
  <c r="G293" i="7" s="1"/>
  <c r="G294" i="7" a="1"/>
  <c r="G294" i="7" s="1"/>
  <c r="G295" i="7" a="1"/>
  <c r="G295" i="7" s="1"/>
  <c r="G296" i="7" a="1"/>
  <c r="G296" i="7" s="1"/>
  <c r="G297" i="7" a="1"/>
  <c r="G297" i="7" s="1"/>
  <c r="G298" i="7" a="1"/>
  <c r="G298" i="7" s="1"/>
  <c r="G299" i="7" a="1"/>
  <c r="G299" i="7" s="1"/>
  <c r="G300" i="7" a="1"/>
  <c r="G300" i="7" s="1"/>
  <c r="G301" i="7" a="1"/>
  <c r="G301" i="7" s="1"/>
  <c r="G302" i="7" a="1"/>
  <c r="G302" i="7" s="1"/>
  <c r="G303" i="7" a="1"/>
  <c r="G303" i="7" s="1"/>
  <c r="G304" i="7" a="1"/>
  <c r="G304" i="7" s="1"/>
  <c r="G305" i="7" a="1"/>
  <c r="G305" i="7" s="1"/>
  <c r="G306" i="7" a="1"/>
  <c r="G306" i="7" s="1"/>
  <c r="G307" i="7" a="1"/>
  <c r="G307" i="7" s="1"/>
  <c r="G308" i="7" a="1"/>
  <c r="G308" i="7"/>
  <c r="G309" i="7" a="1"/>
  <c r="G309" i="7" s="1"/>
  <c r="G310" i="7" a="1"/>
  <c r="G310" i="7" s="1"/>
  <c r="G311" i="7" a="1"/>
  <c r="G311" i="7" s="1"/>
  <c r="G312" i="7" a="1"/>
  <c r="G312" i="7" s="1"/>
  <c r="G313" i="7" a="1"/>
  <c r="G313" i="7" s="1"/>
  <c r="G314" i="7" a="1"/>
  <c r="G314" i="7" s="1"/>
  <c r="G315" i="7" a="1"/>
  <c r="G315" i="7" s="1"/>
  <c r="G316" i="7" a="1"/>
  <c r="G316" i="7" s="1"/>
  <c r="G317" i="7" a="1"/>
  <c r="G317" i="7"/>
  <c r="G318" i="7" a="1"/>
  <c r="G318" i="7"/>
  <c r="G319" i="7" a="1"/>
  <c r="G319" i="7" s="1"/>
  <c r="G320" i="7" a="1"/>
  <c r="G320" i="7" s="1"/>
  <c r="G321" i="7" a="1"/>
  <c r="G321" i="7" s="1"/>
  <c r="G322" i="7" a="1"/>
  <c r="G322" i="7" s="1"/>
  <c r="G323" i="7" a="1"/>
  <c r="G323" i="7"/>
  <c r="G324" i="7" a="1"/>
  <c r="G324" i="7" s="1"/>
  <c r="G325" i="7" a="1"/>
  <c r="G325" i="7"/>
  <c r="G326" i="7" a="1"/>
  <c r="G326" i="7"/>
  <c r="G327" i="7" a="1"/>
  <c r="G327" i="7" s="1"/>
  <c r="G328" i="7" a="1"/>
  <c r="G328" i="7" s="1"/>
  <c r="G329" i="7" a="1"/>
  <c r="G329" i="7" s="1"/>
  <c r="G330" i="7" a="1"/>
  <c r="G330" i="7" s="1"/>
  <c r="G331" i="7" a="1"/>
  <c r="G331" i="7"/>
  <c r="G332" i="7" a="1"/>
  <c r="G332" i="7" s="1"/>
  <c r="G333" i="7" a="1"/>
  <c r="G333" i="7" s="1"/>
  <c r="G334" i="7" a="1"/>
  <c r="G334" i="7" s="1"/>
  <c r="G335" i="7" a="1"/>
  <c r="G335" i="7" s="1"/>
  <c r="G336" i="7" a="1"/>
  <c r="G336" i="7" s="1"/>
  <c r="G337" i="7" a="1"/>
  <c r="G337" i="7" s="1"/>
  <c r="G338" i="7" a="1"/>
  <c r="G338" i="7" s="1"/>
  <c r="G339" i="7" a="1"/>
  <c r="G339" i="7" s="1"/>
  <c r="G340" i="7" a="1"/>
  <c r="G340" i="7" s="1"/>
  <c r="G341" i="7" a="1"/>
  <c r="G341" i="7" s="1"/>
  <c r="G342" i="7" a="1"/>
  <c r="G342" i="7" s="1"/>
  <c r="G343" i="7" a="1"/>
  <c r="G343" i="7" s="1"/>
  <c r="G344" i="7" a="1"/>
  <c r="G344" i="7" s="1"/>
  <c r="G345" i="7" a="1"/>
  <c r="G345" i="7" s="1"/>
  <c r="G346" i="7" a="1"/>
  <c r="G346" i="7" s="1"/>
  <c r="G347" i="7" a="1"/>
  <c r="G347" i="7" s="1"/>
  <c r="G348" i="7" a="1"/>
  <c r="G348" i="7"/>
  <c r="G349" i="7" a="1"/>
  <c r="G349" i="7" s="1"/>
  <c r="G350" i="7" a="1"/>
  <c r="G350" i="7" s="1"/>
  <c r="G351" i="7" a="1"/>
  <c r="G351" i="7" s="1"/>
  <c r="G352" i="7" a="1"/>
  <c r="G352" i="7" s="1"/>
  <c r="G353" i="7" a="1"/>
  <c r="G353" i="7" s="1"/>
  <c r="G354" i="7" a="1"/>
  <c r="G354" i="7" s="1"/>
  <c r="G355" i="7" a="1"/>
  <c r="G355" i="7" s="1"/>
  <c r="G356" i="7" a="1"/>
  <c r="G356" i="7" s="1"/>
  <c r="G357" i="7" a="1"/>
  <c r="G357" i="7" s="1"/>
  <c r="G358" i="7" a="1"/>
  <c r="G358" i="7" s="1"/>
  <c r="G359" i="7" a="1"/>
  <c r="G359" i="7"/>
  <c r="G360" i="7" a="1"/>
  <c r="G360" i="7" s="1"/>
  <c r="G361" i="7" a="1"/>
  <c r="G361" i="7"/>
  <c r="G362" i="7" a="1"/>
  <c r="G362" i="7"/>
  <c r="G363" i="7" a="1"/>
  <c r="G363" i="7" s="1"/>
  <c r="G364" i="7" a="1"/>
  <c r="G364" i="7" s="1"/>
  <c r="G365" i="7" a="1"/>
  <c r="G365" i="7" s="1"/>
  <c r="G366" i="7" a="1"/>
  <c r="G366" i="7"/>
  <c r="G367" i="7" a="1"/>
  <c r="G367" i="7"/>
  <c r="G368" i="7" a="1"/>
  <c r="G368" i="7" s="1"/>
  <c r="G369" i="7" a="1"/>
  <c r="G369" i="7" s="1"/>
  <c r="G370" i="7" a="1"/>
  <c r="G370" i="7" s="1"/>
  <c r="G371" i="7" a="1"/>
  <c r="G371" i="7" s="1"/>
  <c r="G372" i="7" a="1"/>
  <c r="G372" i="7" s="1"/>
  <c r="G373" i="7" a="1"/>
  <c r="G373" i="7"/>
  <c r="G374" i="7" a="1"/>
  <c r="G374" i="7"/>
  <c r="G375" i="7" a="1"/>
  <c r="G375" i="7" s="1"/>
  <c r="G376" i="7" a="1"/>
  <c r="G376" i="7" s="1"/>
  <c r="G377" i="7" a="1"/>
  <c r="G377" i="7" s="1"/>
  <c r="G378" i="7" a="1"/>
  <c r="G378" i="7" s="1"/>
  <c r="G379" i="7" a="1"/>
  <c r="G379" i="7" s="1"/>
  <c r="G380" i="7" a="1"/>
  <c r="G380" i="7" s="1"/>
  <c r="G381" i="7" a="1"/>
  <c r="G381" i="7" s="1"/>
  <c r="G382" i="7" a="1"/>
  <c r="G382" i="7" s="1"/>
  <c r="G383" i="7" a="1"/>
  <c r="G383" i="7"/>
  <c r="G384" i="7" a="1"/>
  <c r="G384" i="7"/>
  <c r="G385" i="7" a="1"/>
  <c r="G385" i="7" s="1"/>
  <c r="G386" i="7" a="1"/>
  <c r="G386" i="7" s="1"/>
  <c r="G387" i="7" a="1"/>
  <c r="G387" i="7" s="1"/>
  <c r="G388" i="7" a="1"/>
  <c r="G388" i="7" s="1"/>
  <c r="G389" i="7" a="1"/>
  <c r="G389" i="7" s="1"/>
  <c r="G390" i="7" a="1"/>
  <c r="G390" i="7"/>
  <c r="G391" i="7" a="1"/>
  <c r="G391" i="7"/>
  <c r="G392" i="7" a="1"/>
  <c r="G392" i="7" s="1"/>
  <c r="G393" i="7" a="1"/>
  <c r="G393" i="7" s="1"/>
  <c r="G394" i="7" a="1"/>
  <c r="G394" i="7" s="1"/>
  <c r="G395" i="7" a="1"/>
  <c r="G395" i="7"/>
  <c r="G396" i="7" a="1"/>
  <c r="G396" i="7" s="1"/>
  <c r="G397" i="7" a="1"/>
  <c r="G397" i="7"/>
  <c r="G398" i="7" a="1"/>
  <c r="G398" i="7" s="1"/>
  <c r="G399" i="7" a="1"/>
  <c r="G399" i="7" s="1"/>
  <c r="G400" i="7" a="1"/>
  <c r="G400" i="7" s="1"/>
  <c r="G401" i="7" a="1"/>
  <c r="G401" i="7" s="1"/>
  <c r="G402" i="7" a="1"/>
  <c r="G402" i="7" s="1"/>
  <c r="G403" i="7" a="1"/>
  <c r="G403" i="7"/>
  <c r="G404" i="7" a="1"/>
  <c r="G404" i="7" s="1"/>
  <c r="G405" i="7" a="1"/>
  <c r="G405" i="7" s="1"/>
  <c r="G406" i="7" a="1"/>
  <c r="G406" i="7" s="1"/>
  <c r="G407" i="7" a="1"/>
  <c r="G407" i="7" s="1"/>
  <c r="G408" i="7" a="1"/>
  <c r="G408" i="7" s="1"/>
  <c r="G409" i="7" a="1"/>
  <c r="G409" i="7"/>
  <c r="G410" i="7" a="1"/>
  <c r="G410" i="7" s="1"/>
  <c r="G411" i="7" a="1"/>
  <c r="G411" i="7" s="1"/>
  <c r="G412" i="7" a="1"/>
  <c r="G412" i="7" s="1"/>
  <c r="G413" i="7" a="1"/>
  <c r="G413" i="7" s="1"/>
  <c r="G414" i="7" a="1"/>
  <c r="G414" i="7" s="1"/>
  <c r="G415" i="7" a="1"/>
  <c r="G415" i="7" s="1"/>
  <c r="G416" i="7" a="1"/>
  <c r="G416" i="7"/>
  <c r="G417" i="7" a="1"/>
  <c r="G417" i="7" s="1"/>
  <c r="G418" i="7" a="1"/>
  <c r="G418" i="7" s="1"/>
  <c r="G419" i="7" a="1"/>
  <c r="G419" i="7" s="1"/>
  <c r="G420" i="7" a="1"/>
  <c r="G420" i="7"/>
  <c r="G421" i="7" a="1"/>
  <c r="G421" i="7" s="1"/>
  <c r="G422" i="7" a="1"/>
  <c r="G422" i="7" s="1"/>
  <c r="G423" i="7" a="1"/>
  <c r="G423" i="7" s="1"/>
  <c r="G424" i="7" a="1"/>
  <c r="G424" i="7" s="1"/>
  <c r="G425" i="7" a="1"/>
  <c r="G425" i="7" s="1"/>
  <c r="G426" i="7" a="1"/>
  <c r="G426" i="7" s="1"/>
  <c r="G427" i="7" a="1"/>
  <c r="G427" i="7" s="1"/>
  <c r="G428" i="7" a="1"/>
  <c r="G428" i="7" s="1"/>
  <c r="G429" i="7" a="1"/>
  <c r="G429" i="7" s="1"/>
  <c r="G430" i="7" a="1"/>
  <c r="G430" i="7" s="1"/>
  <c r="G431" i="7" a="1"/>
  <c r="G431" i="7"/>
  <c r="G432" i="7" a="1"/>
  <c r="G432" i="7"/>
  <c r="G433" i="7" a="1"/>
  <c r="G433" i="7" s="1"/>
  <c r="G434" i="7" a="1"/>
  <c r="G434" i="7" s="1"/>
  <c r="G435" i="7" a="1"/>
  <c r="G435" i="7" s="1"/>
  <c r="G436" i="7" a="1"/>
  <c r="G436" i="7" s="1"/>
  <c r="G437" i="7" a="1"/>
  <c r="G437" i="7" s="1"/>
  <c r="G438" i="7" a="1"/>
  <c r="G438" i="7" s="1"/>
  <c r="G439" i="7" a="1"/>
  <c r="G439" i="7"/>
  <c r="G440" i="7" a="1"/>
  <c r="G440" i="7"/>
  <c r="G441" i="7" a="1"/>
  <c r="G441" i="7" s="1"/>
  <c r="G442" i="7" a="1"/>
  <c r="G442" i="7" s="1"/>
  <c r="G443" i="7" a="1"/>
  <c r="G443" i="7" s="1"/>
  <c r="G444" i="7" a="1"/>
  <c r="G444" i="7" s="1"/>
  <c r="G445" i="7" a="1"/>
  <c r="G445" i="7" s="1"/>
  <c r="G446" i="7" a="1"/>
  <c r="G446" i="7" s="1"/>
  <c r="G447" i="7" a="1"/>
  <c r="G447" i="7" s="1"/>
  <c r="G448" i="7" a="1"/>
  <c r="G448" i="7" s="1"/>
  <c r="G449" i="7" a="1"/>
  <c r="G449" i="7"/>
  <c r="G450" i="7" a="1"/>
  <c r="G450" i="7" s="1"/>
  <c r="G451" i="7" a="1"/>
  <c r="G451" i="7" s="1"/>
  <c r="G452" i="7" a="1"/>
  <c r="G452" i="7" s="1"/>
  <c r="G453" i="7" a="1"/>
  <c r="G453" i="7" s="1"/>
  <c r="G454" i="7" a="1"/>
  <c r="G454" i="7" s="1"/>
  <c r="G455" i="7" a="1"/>
  <c r="G455" i="7" s="1"/>
  <c r="G456" i="7" a="1"/>
  <c r="G456" i="7"/>
  <c r="G457" i="7" a="1"/>
  <c r="G457" i="7" s="1"/>
  <c r="G458" i="7" a="1"/>
  <c r="G458" i="7" s="1"/>
  <c r="G459" i="7" a="1"/>
  <c r="G459" i="7" s="1"/>
  <c r="G460" i="7" a="1"/>
  <c r="G460" i="7" s="1"/>
  <c r="G461" i="7" a="1"/>
  <c r="G461" i="7" s="1"/>
  <c r="G462" i="7" a="1"/>
  <c r="G462" i="7" s="1"/>
  <c r="G463" i="7" a="1"/>
  <c r="G463" i="7" s="1"/>
  <c r="G464" i="7" a="1"/>
  <c r="G464" i="7" s="1"/>
  <c r="G465" i="7" a="1"/>
  <c r="G465" i="7" s="1"/>
  <c r="G466" i="7" a="1"/>
  <c r="G466" i="7" s="1"/>
  <c r="G467" i="7" a="1"/>
  <c r="G467" i="7"/>
  <c r="G468" i="7" a="1"/>
  <c r="G468" i="7"/>
  <c r="G469" i="7" a="1"/>
  <c r="G469" i="7"/>
  <c r="G470" i="7" a="1"/>
  <c r="G470" i="7" s="1"/>
  <c r="G471" i="7" a="1"/>
  <c r="G471" i="7" s="1"/>
  <c r="G472" i="7" a="1"/>
  <c r="G472" i="7" s="1"/>
  <c r="G473" i="7" a="1"/>
  <c r="G473" i="7" s="1"/>
  <c r="G474" i="7" a="1"/>
  <c r="G474" i="7"/>
  <c r="G475" i="7" a="1"/>
  <c r="G475" i="7"/>
  <c r="G476" i="7" a="1"/>
  <c r="G476" i="7" s="1"/>
  <c r="G477" i="7" a="1"/>
  <c r="G477" i="7" s="1"/>
  <c r="G478" i="7" a="1"/>
  <c r="G478" i="7" s="1"/>
  <c r="G479" i="7" a="1"/>
  <c r="G479" i="7" s="1"/>
  <c r="G480" i="7" a="1"/>
  <c r="G480" i="7" s="1"/>
  <c r="G481" i="7" a="1"/>
  <c r="G481" i="7" s="1"/>
  <c r="G482" i="7" a="1"/>
  <c r="G482" i="7" s="1"/>
  <c r="G483" i="7" a="1"/>
  <c r="G483" i="7" s="1"/>
  <c r="G484" i="7" a="1"/>
  <c r="G484" i="7" s="1"/>
  <c r="G485" i="7" a="1"/>
  <c r="G485" i="7" s="1"/>
  <c r="G486" i="7" a="1"/>
  <c r="G486" i="7" s="1"/>
  <c r="G487" i="7" a="1"/>
  <c r="G487" i="7" s="1"/>
  <c r="G488" i="7" a="1"/>
  <c r="G488" i="7" s="1"/>
  <c r="G489" i="7" a="1"/>
  <c r="G489" i="7" s="1"/>
  <c r="G490" i="7" a="1"/>
  <c r="G490" i="7" s="1"/>
  <c r="G491" i="7" a="1"/>
  <c r="G491" i="7" s="1"/>
  <c r="G492" i="7" a="1"/>
  <c r="G492" i="7" s="1"/>
  <c r="G493" i="7" a="1"/>
  <c r="G493" i="7" s="1"/>
  <c r="G494" i="7" a="1"/>
  <c r="G494" i="7" s="1"/>
  <c r="G495" i="7" a="1"/>
  <c r="G495" i="7" s="1"/>
  <c r="G496" i="7" a="1"/>
  <c r="G496" i="7" s="1"/>
  <c r="G497" i="7" a="1"/>
  <c r="G497" i="7" s="1"/>
  <c r="G498" i="7" a="1"/>
  <c r="G498" i="7"/>
  <c r="G499" i="7" a="1"/>
  <c r="G499" i="7"/>
  <c r="G500" i="7" a="1"/>
  <c r="G500" i="7" s="1"/>
  <c r="G501" i="7" a="1"/>
  <c r="G501" i="7" s="1"/>
  <c r="G502" i="7" a="1"/>
  <c r="G502" i="7" s="1"/>
  <c r="G503" i="7" a="1"/>
  <c r="G503" i="7"/>
  <c r="G504" i="7" a="1"/>
  <c r="G504" i="7"/>
  <c r="G505" i="7" a="1"/>
  <c r="G505" i="7"/>
  <c r="G506" i="7" a="1"/>
  <c r="G506" i="7" s="1"/>
  <c r="G507" i="7" a="1"/>
  <c r="G507" i="7" s="1"/>
  <c r="G508" i="7" a="1"/>
  <c r="G508" i="7" s="1"/>
  <c r="G509" i="7" a="1"/>
  <c r="G509" i="7" s="1"/>
  <c r="G510" i="7" a="1"/>
  <c r="G510" i="7" s="1"/>
  <c r="G511" i="7" a="1"/>
  <c r="G511" i="7"/>
  <c r="G512" i="7" a="1"/>
  <c r="G512" i="7" s="1"/>
  <c r="G513" i="7" a="1"/>
  <c r="G513" i="7"/>
  <c r="G514" i="7" a="1"/>
  <c r="G514" i="7" s="1"/>
  <c r="G515" i="7" a="1"/>
  <c r="G515" i="7" s="1"/>
  <c r="G516" i="7" a="1"/>
  <c r="G516" i="7"/>
  <c r="G517" i="7" a="1"/>
  <c r="G517" i="7" s="1"/>
  <c r="G518" i="7" a="1"/>
  <c r="G518" i="7" s="1"/>
  <c r="G519" i="7" a="1"/>
  <c r="G519" i="7" s="1"/>
  <c r="G520" i="7" a="1"/>
  <c r="G520" i="7" s="1"/>
  <c r="G521" i="7" a="1"/>
  <c r="G521" i="7" s="1"/>
  <c r="G522" i="7" a="1"/>
  <c r="G522" i="7"/>
  <c r="G523" i="7" a="1"/>
  <c r="G523" i="7"/>
  <c r="G524" i="7" a="1"/>
  <c r="G524" i="7" s="1"/>
  <c r="G525" i="7" a="1"/>
  <c r="G525" i="7" s="1"/>
  <c r="G526" i="7" a="1"/>
  <c r="G526" i="7" s="1"/>
  <c r="G527" i="7" a="1"/>
  <c r="G527" i="7" s="1"/>
  <c r="G528" i="7" a="1"/>
  <c r="G528" i="7"/>
  <c r="G529" i="7" a="1"/>
  <c r="G529" i="7"/>
  <c r="G530" i="7" a="1"/>
  <c r="G530" i="7"/>
  <c r="G531" i="7" a="1"/>
  <c r="G531" i="7" s="1"/>
  <c r="G532" i="7" a="1"/>
  <c r="G532" i="7" s="1"/>
  <c r="G533" i="7" a="1"/>
  <c r="G533" i="7" s="1"/>
  <c r="G534" i="7" a="1"/>
  <c r="G534" i="7" s="1"/>
  <c r="G535" i="7" a="1"/>
  <c r="G535" i="7" s="1"/>
  <c r="G536" i="7" a="1"/>
  <c r="G536" i="7"/>
  <c r="G537" i="7" a="1"/>
  <c r="G537" i="7"/>
  <c r="G538" i="7" a="1"/>
  <c r="G538" i="7" s="1"/>
  <c r="G539" i="7" a="1"/>
  <c r="G539" i="7" s="1"/>
  <c r="G540" i="7" a="1"/>
  <c r="G540" i="7" s="1"/>
  <c r="G541" i="7" a="1"/>
  <c r="G541" i="7" s="1"/>
  <c r="G542" i="7" a="1"/>
  <c r="G542" i="7"/>
  <c r="G543" i="7" a="1"/>
  <c r="G543" i="7"/>
  <c r="G544" i="7" a="1"/>
  <c r="G544" i="7" s="1"/>
  <c r="G545" i="7" a="1"/>
  <c r="G545" i="7" s="1"/>
  <c r="G546" i="7" a="1"/>
  <c r="G546" i="7" s="1"/>
  <c r="G547" i="7" a="1"/>
  <c r="G547" i="7"/>
  <c r="G548" i="7" a="1"/>
  <c r="G548" i="7" s="1"/>
  <c r="G549" i="7" a="1"/>
  <c r="G549" i="7"/>
  <c r="G550" i="7" a="1"/>
  <c r="G550" i="7" s="1"/>
  <c r="G551" i="7" a="1"/>
  <c r="G551" i="7" s="1"/>
  <c r="G552" i="7" a="1"/>
  <c r="G552" i="7"/>
  <c r="G553" i="7" a="1"/>
  <c r="G553" i="7" s="1"/>
  <c r="G554" i="7" a="1"/>
  <c r="G554" i="7"/>
  <c r="G555" i="7" a="1"/>
  <c r="G555" i="7" s="1"/>
  <c r="G556" i="7" a="1"/>
  <c r="G556" i="7" s="1"/>
  <c r="G557" i="7" a="1"/>
  <c r="G557" i="7" s="1"/>
  <c r="G558" i="7" a="1"/>
  <c r="G558" i="7"/>
  <c r="G559" i="7" a="1"/>
  <c r="G559" i="7"/>
  <c r="G560" i="7" a="1"/>
  <c r="G560" i="7" s="1"/>
  <c r="G561" i="7" a="1"/>
  <c r="G561" i="7"/>
  <c r="G562" i="7" a="1"/>
  <c r="G562" i="7" s="1"/>
  <c r="G563" i="7" a="1"/>
  <c r="G563" i="7" s="1"/>
  <c r="G564" i="7" a="1"/>
  <c r="G564" i="7"/>
  <c r="G565" i="7" a="1"/>
  <c r="G565" i="7" s="1"/>
  <c r="G566" i="7" a="1"/>
  <c r="G566" i="7" s="1"/>
  <c r="G567" i="7" a="1"/>
  <c r="G567" i="7" s="1"/>
  <c r="G568" i="7" a="1"/>
  <c r="G568" i="7" s="1"/>
  <c r="G569" i="7" a="1"/>
  <c r="G569" i="7" s="1"/>
  <c r="G570" i="7" a="1"/>
  <c r="G570" i="7" s="1"/>
  <c r="G571" i="7" a="1"/>
  <c r="G571" i="7"/>
  <c r="G572" i="7" a="1"/>
  <c r="G572" i="7"/>
  <c r="G573" i="7" a="1"/>
  <c r="G573" i="7" s="1"/>
  <c r="G574" i="7" a="1"/>
  <c r="G574" i="7" s="1"/>
  <c r="G575" i="7" a="1"/>
  <c r="G575" i="7" s="1"/>
  <c r="G576" i="7" a="1"/>
  <c r="G576" i="7" s="1"/>
  <c r="G577" i="7" a="1"/>
  <c r="G577" i="7" s="1"/>
  <c r="G578" i="7" a="1"/>
  <c r="G578" i="7"/>
  <c r="G579" i="7" a="1"/>
  <c r="G579" i="7"/>
  <c r="G580" i="7" a="1"/>
  <c r="G580" i="7" s="1"/>
  <c r="G581" i="7" a="1"/>
  <c r="G581" i="7" s="1"/>
  <c r="G582" i="7" a="1"/>
  <c r="G582" i="7" s="1"/>
  <c r="G583" i="7" a="1"/>
  <c r="G583" i="7" s="1"/>
  <c r="G584" i="7" a="1"/>
  <c r="G584" i="7" s="1"/>
  <c r="G585" i="7" a="1"/>
  <c r="G585" i="7"/>
  <c r="G586" i="7" a="1"/>
  <c r="G586" i="7" s="1"/>
  <c r="G587" i="7" a="1"/>
  <c r="G587" i="7" s="1"/>
  <c r="G588" i="7" a="1"/>
  <c r="G588" i="7"/>
  <c r="G589" i="7" a="1"/>
  <c r="G589" i="7" s="1"/>
  <c r="G590" i="7" a="1"/>
  <c r="G590" i="7" s="1"/>
  <c r="G591" i="7" a="1"/>
  <c r="G591" i="7" s="1"/>
  <c r="G592" i="7" a="1"/>
  <c r="G592" i="7" s="1"/>
  <c r="G593" i="7" a="1"/>
  <c r="G593" i="7" s="1"/>
  <c r="G594" i="7" a="1"/>
  <c r="G594" i="7"/>
  <c r="G595" i="7" a="1"/>
  <c r="G595" i="7"/>
  <c r="G596" i="7" a="1"/>
  <c r="G596" i="7" s="1"/>
  <c r="G597" i="7" a="1"/>
  <c r="G597" i="7"/>
  <c r="G598" i="7" a="1"/>
  <c r="G598" i="7" s="1"/>
  <c r="G599" i="7" a="1"/>
  <c r="G599" i="7" s="1"/>
  <c r="G600" i="7" a="1"/>
  <c r="G600" i="7" s="1"/>
  <c r="G601" i="7" a="1"/>
  <c r="G601" i="7" s="1"/>
  <c r="G602" i="7" a="1"/>
  <c r="G602" i="7"/>
  <c r="G603" i="7" a="1"/>
  <c r="G603" i="7" s="1"/>
  <c r="G604" i="7" a="1"/>
  <c r="G604" i="7" s="1"/>
  <c r="G605" i="7" a="1"/>
  <c r="G605" i="7" s="1"/>
  <c r="G606" i="7" a="1"/>
  <c r="G606" i="7" s="1"/>
  <c r="G607" i="7" a="1"/>
  <c r="G607" i="7" s="1"/>
  <c r="G608" i="7" a="1"/>
  <c r="G608" i="7" s="1"/>
  <c r="G609" i="7" a="1"/>
  <c r="G609" i="7" s="1"/>
  <c r="G610" i="7" a="1"/>
  <c r="G610" i="7" s="1"/>
  <c r="G611" i="7" a="1"/>
  <c r="G611" i="7" s="1"/>
  <c r="G612" i="7" a="1"/>
  <c r="G612" i="7"/>
  <c r="G613" i="7" a="1"/>
  <c r="G613" i="7" s="1"/>
  <c r="G614" i="7" a="1"/>
  <c r="G614" i="7"/>
  <c r="G615" i="7" a="1"/>
  <c r="G615" i="7"/>
  <c r="G616" i="7" a="1"/>
  <c r="G616" i="7" s="1"/>
  <c r="G617" i="7" a="1"/>
  <c r="G617" i="7" s="1"/>
  <c r="G618" i="7" a="1"/>
  <c r="G618" i="7" s="1"/>
  <c r="G619" i="7" a="1"/>
  <c r="G619" i="7"/>
  <c r="G620" i="7" a="1"/>
  <c r="G620" i="7" s="1"/>
  <c r="G621" i="7" a="1"/>
  <c r="G621" i="7"/>
  <c r="G622" i="7" a="1"/>
  <c r="G622" i="7" s="1"/>
  <c r="G623" i="7" a="1"/>
  <c r="G623" i="7" s="1"/>
  <c r="G624" i="7" a="1"/>
  <c r="G624" i="7"/>
  <c r="G625" i="7" a="1"/>
  <c r="G625" i="7" s="1"/>
  <c r="G626" i="7" a="1"/>
  <c r="G626" i="7" s="1"/>
  <c r="G627" i="7" a="1"/>
  <c r="G627" i="7" s="1"/>
  <c r="G628" i="7" a="1"/>
  <c r="G628" i="7" s="1"/>
  <c r="G629" i="7" a="1"/>
  <c r="G629" i="7" s="1"/>
  <c r="G630" i="7" a="1"/>
  <c r="G630" i="7"/>
  <c r="G631" i="7" a="1"/>
  <c r="G631" i="7"/>
  <c r="G632" i="7" a="1"/>
  <c r="G632" i="7" s="1"/>
  <c r="G633" i="7" a="1"/>
  <c r="G633" i="7" s="1"/>
  <c r="G634" i="7" a="1"/>
  <c r="G634" i="7" s="1"/>
  <c r="G635" i="7" a="1"/>
  <c r="G635" i="7" s="1"/>
  <c r="G636" i="7" a="1"/>
  <c r="G636" i="7"/>
  <c r="G637" i="7" a="1"/>
  <c r="G637" i="7"/>
  <c r="G638" i="7" a="1"/>
  <c r="G638" i="7"/>
  <c r="G639" i="7" a="1"/>
  <c r="G639" i="7" s="1"/>
  <c r="G640" i="7" a="1"/>
  <c r="G640" i="7" s="1"/>
  <c r="G641" i="7" a="1"/>
  <c r="G641" i="7" s="1"/>
  <c r="G642" i="7" a="1"/>
  <c r="G642" i="7" s="1"/>
  <c r="G643" i="7" a="1"/>
  <c r="G643" i="7" s="1"/>
  <c r="G644" i="7" a="1"/>
  <c r="G644" i="7"/>
  <c r="G645" i="7" a="1"/>
  <c r="G645" i="7"/>
  <c r="G646" i="7" a="1"/>
  <c r="G646" i="7" s="1"/>
  <c r="G647" i="7" a="1"/>
  <c r="G647" i="7" s="1"/>
  <c r="G648" i="7" a="1"/>
  <c r="G648" i="7" s="1"/>
  <c r="G649" i="7" a="1"/>
  <c r="G649" i="7" s="1"/>
  <c r="G650" i="7" a="1"/>
  <c r="G650" i="7"/>
  <c r="G651" i="7" a="1"/>
  <c r="G651" i="7"/>
  <c r="G652" i="7" a="1"/>
  <c r="G652" i="7" s="1"/>
  <c r="G653" i="7" a="1"/>
  <c r="G653" i="7" s="1"/>
  <c r="G654" i="7" a="1"/>
  <c r="G654" i="7" s="1"/>
  <c r="G655" i="7" a="1"/>
  <c r="G655" i="7"/>
  <c r="G656" i="7" a="1"/>
  <c r="G656" i="7" s="1"/>
  <c r="G657" i="7" a="1"/>
  <c r="G657" i="7"/>
  <c r="G658" i="7" a="1"/>
  <c r="G658" i="7" s="1"/>
  <c r="G659" i="7" a="1"/>
  <c r="G659" i="7" s="1"/>
  <c r="G660" i="7" a="1"/>
  <c r="G660" i="7"/>
  <c r="G661" i="7" a="1"/>
  <c r="G661" i="7" s="1"/>
  <c r="G662" i="7" a="1"/>
  <c r="G662" i="7"/>
  <c r="G663" i="7" a="1"/>
  <c r="G663" i="7" s="1"/>
  <c r="G664" i="7" a="1"/>
  <c r="G664" i="7" s="1"/>
  <c r="G665" i="7" a="1"/>
  <c r="G665" i="7" s="1"/>
  <c r="G666" i="7" a="1"/>
  <c r="G666" i="7"/>
  <c r="G667" i="7" a="1"/>
  <c r="G667" i="7"/>
  <c r="G668" i="7" a="1"/>
  <c r="G668" i="7" s="1"/>
  <c r="G669" i="7" a="1"/>
  <c r="G669" i="7"/>
  <c r="G670" i="7" a="1"/>
  <c r="G670" i="7" s="1"/>
  <c r="G671" i="7" a="1"/>
  <c r="G671" i="7" s="1"/>
  <c r="G672" i="7" a="1"/>
  <c r="G672" i="7"/>
  <c r="G673" i="7" a="1"/>
  <c r="G673" i="7" s="1"/>
  <c r="G674" i="7" a="1"/>
  <c r="G674" i="7" s="1"/>
  <c r="G675" i="7" a="1"/>
  <c r="G675" i="7" s="1"/>
  <c r="G676" i="7" a="1"/>
  <c r="G676" i="7" s="1"/>
  <c r="G677" i="7" a="1"/>
  <c r="G677" i="7" s="1"/>
  <c r="G678" i="7" a="1"/>
  <c r="G678" i="7" s="1"/>
  <c r="G679" i="7" a="1"/>
  <c r="G679" i="7"/>
  <c r="G680" i="7" a="1"/>
  <c r="G680" i="7"/>
  <c r="G681" i="7" a="1"/>
  <c r="G681" i="7" s="1"/>
  <c r="G682" i="7" a="1"/>
  <c r="G682" i="7" s="1"/>
  <c r="G683" i="7" a="1"/>
  <c r="G683" i="7" s="1"/>
  <c r="G684" i="7" a="1"/>
  <c r="G684" i="7" s="1"/>
  <c r="G685" i="7" a="1"/>
  <c r="G685" i="7" s="1"/>
  <c r="G686" i="7" a="1"/>
  <c r="G686" i="7"/>
  <c r="G687" i="7" a="1"/>
  <c r="G687" i="7"/>
  <c r="G688" i="7" a="1"/>
  <c r="G688" i="7"/>
  <c r="G689" i="7" a="1"/>
  <c r="G689" i="7" s="1"/>
  <c r="G690" i="7" a="1"/>
  <c r="G690" i="7"/>
  <c r="G691" i="7" a="1"/>
  <c r="G691" i="7" s="1"/>
  <c r="G692" i="7" a="1"/>
  <c r="G692" i="7"/>
  <c r="G693" i="7" a="1"/>
  <c r="G693" i="7"/>
  <c r="G694" i="7" a="1"/>
  <c r="G694" i="7"/>
  <c r="G695" i="7" a="1"/>
  <c r="G695" i="7" s="1"/>
  <c r="G696" i="7" a="1"/>
  <c r="G696" i="7" s="1"/>
  <c r="G697" i="7" a="1"/>
  <c r="G697" i="7" s="1"/>
  <c r="G698" i="7" a="1"/>
  <c r="G698" i="7" s="1"/>
  <c r="G699" i="7" a="1"/>
  <c r="G699" i="7"/>
  <c r="G700" i="7" a="1"/>
  <c r="G700" i="7"/>
  <c r="G701" i="7" a="1"/>
  <c r="G701" i="7" s="1"/>
  <c r="G702" i="7" a="1"/>
  <c r="G702" i="7"/>
  <c r="G703" i="7" a="1"/>
  <c r="G703" i="7"/>
  <c r="G704" i="7" a="1"/>
  <c r="G704" i="7" s="1"/>
  <c r="G705" i="7" a="1"/>
  <c r="G705" i="7"/>
  <c r="G706" i="7" a="1"/>
  <c r="G706" i="7"/>
  <c r="G707" i="7" a="1"/>
  <c r="G707" i="7" s="1"/>
  <c r="G708" i="7" a="1"/>
  <c r="G708" i="7"/>
  <c r="G709" i="7" a="1"/>
  <c r="G709" i="7"/>
  <c r="G710" i="7" a="1"/>
  <c r="G710" i="7"/>
  <c r="G711" i="7" a="1"/>
  <c r="G711" i="7" s="1"/>
  <c r="G712" i="7" a="1"/>
  <c r="G712" i="7" s="1"/>
  <c r="G713" i="7" a="1"/>
  <c r="G713" i="7" s="1"/>
  <c r="G714" i="7" a="1"/>
  <c r="G714" i="7"/>
  <c r="G715" i="7" a="1"/>
  <c r="G715" i="7"/>
  <c r="G716" i="7" a="1"/>
  <c r="G716" i="7"/>
  <c r="G717" i="7" a="1"/>
  <c r="G717" i="7"/>
  <c r="G718" i="7" a="1"/>
  <c r="G718" i="7"/>
  <c r="G719" i="7" a="1"/>
  <c r="G719" i="7" s="1"/>
  <c r="G720" i="7" a="1"/>
  <c r="G720" i="7"/>
  <c r="G721" i="7" a="1"/>
  <c r="G721" i="7"/>
  <c r="G722" i="7" a="1"/>
  <c r="G722" i="7"/>
  <c r="G723" i="7" a="1"/>
  <c r="G723" i="7" s="1"/>
  <c r="G724" i="7" a="1"/>
  <c r="G724" i="7" s="1"/>
  <c r="G725" i="7" a="1"/>
  <c r="G725" i="7"/>
  <c r="G726" i="7" a="1"/>
  <c r="G726" i="7"/>
  <c r="G727" i="7" a="1"/>
  <c r="G727" i="7"/>
  <c r="G728" i="7" a="1"/>
  <c r="G728" i="7"/>
  <c r="G729" i="7" a="1"/>
  <c r="G729" i="7"/>
  <c r="G730" i="7" a="1"/>
  <c r="G730" i="7" s="1"/>
  <c r="G731" i="7" a="1"/>
  <c r="G731" i="7" s="1"/>
  <c r="G732" i="7" a="1"/>
  <c r="G732" i="7" s="1"/>
  <c r="G733" i="7" a="1"/>
  <c r="G733" i="7"/>
  <c r="G734" i="7" a="1"/>
  <c r="G734" i="7"/>
  <c r="G735" i="7" a="1"/>
  <c r="G735" i="7"/>
  <c r="G736" i="7" a="1"/>
  <c r="G736" i="7" s="1"/>
  <c r="G737" i="7" a="1"/>
  <c r="G737" i="7"/>
  <c r="G738" i="7" a="1"/>
  <c r="G738" i="7"/>
  <c r="G739" i="7" a="1"/>
  <c r="G739" i="7"/>
  <c r="G740" i="7" a="1"/>
  <c r="G740" i="7"/>
  <c r="G741" i="7" a="1"/>
  <c r="G741" i="7"/>
  <c r="G742" i="7" a="1"/>
  <c r="G742" i="7" s="1"/>
  <c r="G743" i="7" a="1"/>
  <c r="G743" i="7" s="1"/>
  <c r="G744" i="7" a="1"/>
  <c r="G744" i="7" s="1"/>
  <c r="G745" i="7" a="1"/>
  <c r="G745" i="7" s="1"/>
  <c r="G746" i="7" a="1"/>
  <c r="G746" i="7"/>
  <c r="G747" i="7" a="1"/>
  <c r="G747" i="7"/>
  <c r="G748" i="7" a="1"/>
  <c r="G748" i="7" s="1"/>
  <c r="G749" i="7" a="1"/>
  <c r="G749" i="7"/>
  <c r="G750" i="7" a="1"/>
  <c r="G750" i="7"/>
  <c r="G751" i="7" a="1"/>
  <c r="G751" i="7"/>
  <c r="G752" i="7" a="1"/>
  <c r="G752" i="7"/>
  <c r="G753" i="7" a="1"/>
  <c r="G753" i="7"/>
  <c r="G754" i="7" a="1"/>
  <c r="G754" i="7" s="1"/>
  <c r="G755" i="7" a="1"/>
  <c r="G755" i="7"/>
  <c r="G756" i="7" a="1"/>
  <c r="G756" i="7" s="1"/>
  <c r="G757" i="7" a="1"/>
  <c r="G757" i="7" s="1"/>
  <c r="G758" i="7" a="1"/>
  <c r="G758" i="7" s="1"/>
  <c r="G759" i="7" a="1"/>
  <c r="G759" i="7"/>
  <c r="G760" i="7" a="1"/>
  <c r="G760" i="7" s="1"/>
  <c r="G761" i="7" a="1"/>
  <c r="G761" i="7"/>
  <c r="G762" i="7" a="1"/>
  <c r="G762" i="7"/>
  <c r="G763" i="7" a="1"/>
  <c r="G763" i="7"/>
  <c r="G764" i="7" a="1"/>
  <c r="G764" i="7"/>
  <c r="G765" i="7" a="1"/>
  <c r="G765" i="7"/>
  <c r="G766" i="7" a="1"/>
  <c r="G766" i="7" s="1"/>
  <c r="G767" i="7" a="1"/>
  <c r="G767" i="7"/>
  <c r="G768" i="7" a="1"/>
  <c r="G768" i="7"/>
  <c r="G769" i="7" a="1"/>
  <c r="G769" i="7" s="1"/>
  <c r="G770" i="7" a="1"/>
  <c r="G770" i="7" s="1"/>
  <c r="G771" i="7" a="1"/>
  <c r="G771" i="7" s="1"/>
  <c r="G772" i="7" a="1"/>
  <c r="G772" i="7" s="1"/>
  <c r="G773" i="7" a="1"/>
  <c r="G773" i="7"/>
  <c r="G774" i="7" a="1"/>
  <c r="G774" i="7"/>
  <c r="G775" i="7" a="1"/>
  <c r="G775" i="7"/>
  <c r="G776" i="7" a="1"/>
  <c r="G776" i="7"/>
  <c r="G777" i="7" a="1"/>
  <c r="G777" i="7"/>
  <c r="G778" i="7" a="1"/>
  <c r="G778" i="7" s="1"/>
  <c r="G779" i="7" a="1"/>
  <c r="G779" i="7"/>
  <c r="G780" i="7" a="1"/>
  <c r="G780" i="7"/>
  <c r="G781" i="7" a="1"/>
  <c r="G781" i="7"/>
  <c r="G782" i="7" a="1"/>
  <c r="G782" i="7" s="1"/>
  <c r="G783" i="7" a="1"/>
  <c r="G783" i="7" s="1"/>
  <c r="G784" i="7" a="1"/>
  <c r="G784" i="7" s="1"/>
  <c r="G785" i="7" a="1"/>
  <c r="G785" i="7"/>
  <c r="G786" i="7" a="1"/>
  <c r="G786" i="7"/>
  <c r="G787" i="7" a="1"/>
  <c r="G787" i="7"/>
  <c r="G788" i="7" a="1"/>
  <c r="G788" i="7"/>
  <c r="G789" i="7" a="1"/>
  <c r="G789" i="7"/>
  <c r="G790" i="7" a="1"/>
  <c r="G790" i="7" s="1"/>
  <c r="G791" i="7" a="1"/>
  <c r="G791" i="7" s="1"/>
  <c r="G792" i="7" a="1"/>
  <c r="G792" i="7"/>
  <c r="G793" i="7" a="1"/>
  <c r="G793" i="7"/>
  <c r="G794" i="7" a="1"/>
  <c r="G794" i="7"/>
  <c r="G795" i="7" a="1"/>
  <c r="G795" i="7" s="1"/>
  <c r="G796" i="7" a="1"/>
  <c r="G796" i="7" s="1"/>
  <c r="G797" i="7" a="1"/>
  <c r="G797" i="7"/>
  <c r="G798" i="7" a="1"/>
  <c r="G798" i="7"/>
  <c r="G799" i="7" a="1"/>
  <c r="G799" i="7"/>
  <c r="G800" i="7" a="1"/>
  <c r="G800" i="7"/>
  <c r="G801" i="7" a="1"/>
  <c r="G801" i="7"/>
  <c r="G802" i="7" a="1"/>
  <c r="G802" i="7" s="1"/>
  <c r="G803" i="7" a="1"/>
  <c r="G803" i="7" s="1"/>
  <c r="G804" i="7" a="1"/>
  <c r="G804" i="7" s="1"/>
  <c r="G805" i="7" a="1"/>
  <c r="G805" i="7"/>
  <c r="G806" i="7" a="1"/>
  <c r="G806" i="7"/>
  <c r="G807" i="7" a="1"/>
  <c r="G807" i="7"/>
  <c r="G808" i="7" a="1"/>
  <c r="G808" i="7" s="1"/>
  <c r="G809" i="7" a="1"/>
  <c r="G809" i="7"/>
  <c r="G810" i="7" a="1"/>
  <c r="G810" i="7"/>
  <c r="G811" i="7" a="1"/>
  <c r="G811" i="7"/>
  <c r="G812" i="7" a="1"/>
  <c r="G812" i="7"/>
  <c r="G813" i="7" a="1"/>
  <c r="G813" i="7"/>
  <c r="G814" i="7" a="1"/>
  <c r="G814" i="7" s="1"/>
  <c r="G815" i="7" a="1"/>
  <c r="G815" i="7" s="1"/>
  <c r="G816" i="7" a="1"/>
  <c r="G816" i="7" s="1"/>
  <c r="G817" i="7" a="1"/>
  <c r="G817" i="7" s="1"/>
  <c r="G818" i="7" a="1"/>
  <c r="G818" i="7"/>
  <c r="G819" i="7" a="1"/>
  <c r="G819" i="7"/>
  <c r="G820" i="7" a="1"/>
  <c r="G820" i="7" s="1"/>
  <c r="G821" i="7" a="1"/>
  <c r="G821" i="7"/>
  <c r="G822" i="7" a="1"/>
  <c r="G822" i="7"/>
  <c r="G823" i="7" a="1"/>
  <c r="G823" i="7"/>
  <c r="G824" i="7" a="1"/>
  <c r="G824" i="7"/>
  <c r="G825" i="7" a="1"/>
  <c r="G825" i="7"/>
  <c r="G826" i="7" a="1"/>
  <c r="G826" i="7" s="1"/>
  <c r="G827" i="7" a="1"/>
  <c r="G827" i="7"/>
  <c r="G828" i="7" a="1"/>
  <c r="G828" i="7" s="1"/>
  <c r="G829" i="7" a="1"/>
  <c r="G829" i="7" s="1"/>
  <c r="G830" i="7" a="1"/>
  <c r="G830" i="7" s="1"/>
  <c r="G831" i="7" a="1"/>
  <c r="G831" i="7"/>
  <c r="G832" i="7" a="1"/>
  <c r="G832" i="7" s="1"/>
  <c r="G833" i="7" a="1"/>
  <c r="G833" i="7"/>
  <c r="G834" i="7" a="1"/>
  <c r="G834" i="7"/>
  <c r="G835" i="7" a="1"/>
  <c r="G835" i="7"/>
  <c r="G836" i="7" a="1"/>
  <c r="G836" i="7"/>
  <c r="G837" i="7" a="1"/>
  <c r="G837" i="7"/>
  <c r="G838" i="7" a="1"/>
  <c r="G838" i="7" s="1"/>
  <c r="G839" i="7" a="1"/>
  <c r="G839" i="7"/>
  <c r="G840" i="7" a="1"/>
  <c r="G840" i="7"/>
  <c r="G841" i="7" a="1"/>
  <c r="G841" i="7" s="1"/>
  <c r="G842" i="7" a="1"/>
  <c r="G842" i="7" s="1"/>
  <c r="G843" i="7" a="1"/>
  <c r="G843" i="7" s="1"/>
  <c r="G844" i="7" a="1"/>
  <c r="G844" i="7" s="1"/>
  <c r="G845" i="7" a="1"/>
  <c r="G845" i="7"/>
  <c r="G846" i="7" a="1"/>
  <c r="G846" i="7"/>
  <c r="G847" i="7" a="1"/>
  <c r="G847" i="7"/>
  <c r="G848" i="7" a="1"/>
  <c r="G848" i="7"/>
  <c r="G849" i="7" a="1"/>
  <c r="G849" i="7"/>
  <c r="G850" i="7" a="1"/>
  <c r="G850" i="7" s="1"/>
  <c r="G851" i="7" a="1"/>
  <c r="G851" i="7"/>
  <c r="G852" i="7" a="1"/>
  <c r="G852" i="7"/>
  <c r="G853" i="7" a="1"/>
  <c r="G853" i="7"/>
  <c r="G854" i="7" a="1"/>
  <c r="G854" i="7" s="1"/>
  <c r="G855" i="7" a="1"/>
  <c r="G855" i="7" s="1"/>
  <c r="G856" i="7" a="1"/>
  <c r="G856" i="7" s="1"/>
  <c r="G857" i="7" a="1"/>
  <c r="G857" i="7"/>
  <c r="G858" i="7" a="1"/>
  <c r="G858" i="7"/>
  <c r="G859" i="7" a="1"/>
  <c r="G859" i="7"/>
  <c r="G860" i="7" a="1"/>
  <c r="G860" i="7"/>
  <c r="G861" i="7" a="1"/>
  <c r="G861" i="7"/>
  <c r="G862" i="7" a="1"/>
  <c r="G862" i="7" s="1"/>
  <c r="G863" i="7" a="1"/>
  <c r="G863" i="7" s="1"/>
  <c r="G864" i="7" a="1"/>
  <c r="G864" i="7"/>
  <c r="G865" i="7" a="1"/>
  <c r="G865" i="7"/>
  <c r="G866" i="7" a="1"/>
  <c r="G866" i="7"/>
  <c r="G867" i="7" a="1"/>
  <c r="G867" i="7" s="1"/>
  <c r="G868" i="7" a="1"/>
  <c r="G868" i="7" s="1"/>
  <c r="G869" i="7" a="1"/>
  <c r="G869" i="7"/>
  <c r="G870" i="7" a="1"/>
  <c r="G870" i="7"/>
  <c r="G871" i="7" a="1"/>
  <c r="G871" i="7"/>
  <c r="G872" i="7" a="1"/>
  <c r="G872" i="7"/>
  <c r="G873" i="7" a="1"/>
  <c r="G873" i="7"/>
  <c r="G874" i="7" a="1"/>
  <c r="G874" i="7" s="1"/>
  <c r="G875" i="7" a="1"/>
  <c r="G875" i="7" s="1"/>
  <c r="G876" i="7" a="1"/>
  <c r="G876" i="7" s="1"/>
  <c r="G877" i="7" a="1"/>
  <c r="G877" i="7"/>
  <c r="G878" i="7" a="1"/>
  <c r="G878" i="7"/>
  <c r="G879" i="7" a="1"/>
  <c r="G879" i="7"/>
  <c r="G880" i="7" a="1"/>
  <c r="G880" i="7" s="1"/>
  <c r="G881" i="7" a="1"/>
  <c r="G881" i="7"/>
  <c r="G882" i="7" a="1"/>
  <c r="G882" i="7"/>
  <c r="G883" i="7" a="1"/>
  <c r="G883" i="7"/>
  <c r="G884" i="7" a="1"/>
  <c r="G884" i="7"/>
  <c r="G885" i="7" a="1"/>
  <c r="G885" i="7"/>
  <c r="G886" i="7" a="1"/>
  <c r="G886" i="7" s="1"/>
  <c r="G887" i="7" a="1"/>
  <c r="G887" i="7" s="1"/>
  <c r="G888" i="7" a="1"/>
  <c r="G888" i="7" s="1"/>
  <c r="G889" i="7" a="1"/>
  <c r="G889" i="7" s="1"/>
  <c r="G890" i="7" a="1"/>
  <c r="G890" i="7"/>
  <c r="G891" i="7" a="1"/>
  <c r="G891" i="7"/>
  <c r="G892" i="7" a="1"/>
  <c r="G892" i="7"/>
  <c r="G893" i="7" a="1"/>
  <c r="G893" i="7" s="1"/>
  <c r="G894" i="7" a="1"/>
  <c r="G894" i="7" s="1"/>
  <c r="G895" i="7" a="1"/>
  <c r="G895" i="7" s="1"/>
  <c r="G896" i="7" a="1"/>
  <c r="G896" i="7"/>
  <c r="G897" i="7" a="1"/>
  <c r="G897" i="7"/>
  <c r="G898" i="7" a="1"/>
  <c r="G898" i="7"/>
  <c r="G899" i="7" a="1"/>
  <c r="G899" i="7" s="1"/>
  <c r="G900" i="7" a="1"/>
  <c r="G900" i="7" s="1"/>
  <c r="G901" i="7" a="1"/>
  <c r="G901" i="7" s="1"/>
  <c r="G902" i="7" a="1"/>
  <c r="G902" i="7"/>
  <c r="G903" i="7" a="1"/>
  <c r="G903" i="7"/>
  <c r="G904" i="7" a="1"/>
  <c r="G904" i="7"/>
  <c r="G905" i="7" a="1"/>
  <c r="G905" i="7" s="1"/>
  <c r="G906" i="7" a="1"/>
  <c r="G906" i="7" s="1"/>
  <c r="G907" i="7" a="1"/>
  <c r="G907" i="7" s="1"/>
  <c r="G908" i="7" a="1"/>
  <c r="G908" i="7"/>
  <c r="G909" i="7" a="1"/>
  <c r="G909" i="7"/>
  <c r="G910" i="7" a="1"/>
  <c r="G910" i="7"/>
  <c r="G911" i="7" a="1"/>
  <c r="G911" i="7" s="1"/>
  <c r="G912" i="7" a="1"/>
  <c r="G912" i="7" s="1"/>
  <c r="G913" i="7" a="1"/>
  <c r="G913" i="7" s="1"/>
  <c r="G914" i="7" a="1"/>
  <c r="G914" i="7"/>
  <c r="G915" i="7" a="1"/>
  <c r="G915" i="7"/>
  <c r="G916" i="7" a="1"/>
  <c r="G916" i="7"/>
  <c r="G917" i="7" a="1"/>
  <c r="G917" i="7" s="1"/>
  <c r="G918" i="7" a="1"/>
  <c r="G918" i="7" s="1"/>
  <c r="G919" i="7" a="1"/>
  <c r="G919" i="7" s="1"/>
  <c r="G920" i="7" a="1"/>
  <c r="G920" i="7"/>
  <c r="G921" i="7" a="1"/>
  <c r="G921" i="7"/>
  <c r="G922" i="7" a="1"/>
  <c r="G922" i="7"/>
  <c r="G923" i="7" a="1"/>
  <c r="G923" i="7" s="1"/>
  <c r="G924" i="7" a="1"/>
  <c r="G924" i="7" s="1"/>
  <c r="H3" i="7" a="1"/>
  <c r="H3" i="7" s="1"/>
  <c r="H4" i="7" a="1"/>
  <c r="H4" i="7" s="1"/>
  <c r="H5" i="7" a="1"/>
  <c r="H5" i="7"/>
  <c r="H6" i="7" a="1"/>
  <c r="H6" i="7"/>
  <c r="H7" i="7" a="1"/>
  <c r="H7" i="7"/>
  <c r="H8" i="7" a="1"/>
  <c r="H8" i="7"/>
  <c r="H9" i="7" a="1"/>
  <c r="H9" i="7" s="1"/>
  <c r="H10" i="7" a="1"/>
  <c r="H10" i="7" s="1"/>
  <c r="H11" i="7" a="1"/>
  <c r="H11" i="7" s="1"/>
  <c r="H12" i="7" a="1"/>
  <c r="H12" i="7" s="1"/>
  <c r="H13" i="7" a="1"/>
  <c r="H13" i="7"/>
  <c r="H14" i="7" a="1"/>
  <c r="H14" i="7"/>
  <c r="H15" i="7" a="1"/>
  <c r="H15" i="7" s="1"/>
  <c r="H16" i="7" a="1"/>
  <c r="H16" i="7" s="1"/>
  <c r="H17" i="7" a="1"/>
  <c r="H17" i="7"/>
  <c r="H18" i="7" a="1"/>
  <c r="H18" i="7" s="1"/>
  <c r="H19" i="7" a="1"/>
  <c r="H19" i="7" s="1"/>
  <c r="H20" i="7" a="1"/>
  <c r="H20" i="7"/>
  <c r="H21" i="7" a="1"/>
  <c r="H21" i="7" s="1"/>
  <c r="H22" i="7" a="1"/>
  <c r="H22" i="7" s="1"/>
  <c r="H23" i="7" a="1"/>
  <c r="H23" i="7"/>
  <c r="H24" i="7" a="1"/>
  <c r="H24" i="7"/>
  <c r="H25" i="7" a="1"/>
  <c r="H25" i="7" s="1"/>
  <c r="H26" i="7" a="1"/>
  <c r="H26" i="7" s="1"/>
  <c r="H27" i="7" a="1"/>
  <c r="H27" i="7" s="1"/>
  <c r="H28" i="7" a="1"/>
  <c r="H28" i="7" s="1"/>
  <c r="H29" i="7" a="1"/>
  <c r="H29" i="7" s="1"/>
  <c r="H30" i="7" a="1"/>
  <c r="H30" i="7" s="1"/>
  <c r="H31" i="7" a="1"/>
  <c r="H31" i="7"/>
  <c r="H32" i="7" a="1"/>
  <c r="H32" i="7" s="1"/>
  <c r="H33" i="7" a="1"/>
  <c r="H33" i="7" s="1"/>
  <c r="H34" i="7" a="1"/>
  <c r="H34" i="7" s="1"/>
  <c r="H35" i="7" a="1"/>
  <c r="H35" i="7"/>
  <c r="H36" i="7" a="1"/>
  <c r="H36" i="7" s="1"/>
  <c r="H37" i="7" a="1"/>
  <c r="H37" i="7"/>
  <c r="H38" i="7" a="1"/>
  <c r="H38" i="7"/>
  <c r="H39" i="7" a="1"/>
  <c r="H39" i="7" s="1"/>
  <c r="H40" i="7" a="1"/>
  <c r="H40" i="7" s="1"/>
  <c r="H41" i="7" a="1"/>
  <c r="H41" i="7" s="1"/>
  <c r="H42" i="7" a="1"/>
  <c r="H42" i="7"/>
  <c r="H43" i="7" a="1"/>
  <c r="H43" i="7"/>
  <c r="H44" i="7" a="1"/>
  <c r="H44" i="7" s="1"/>
  <c r="H45" i="7" a="1"/>
  <c r="H45" i="7" s="1"/>
  <c r="H46" i="7" a="1"/>
  <c r="H46" i="7" s="1"/>
  <c r="H47" i="7" a="1"/>
  <c r="H47" i="7" s="1"/>
  <c r="H48" i="7" a="1"/>
  <c r="H48" i="7" s="1"/>
  <c r="H49" i="7" a="1"/>
  <c r="H49" i="7"/>
  <c r="H50" i="7" a="1"/>
  <c r="H50" i="7"/>
  <c r="H51" i="7" a="1"/>
  <c r="H51" i="7" s="1"/>
  <c r="H52" i="7" a="1"/>
  <c r="H52" i="7" s="1"/>
  <c r="H53" i="7" a="1"/>
  <c r="H53" i="7" s="1"/>
  <c r="H54" i="7" a="1"/>
  <c r="H54" i="7" s="1"/>
  <c r="H55" i="7" a="1"/>
  <c r="H55" i="7" s="1"/>
  <c r="H56" i="7" a="1"/>
  <c r="H56" i="7"/>
  <c r="H57" i="7" a="1"/>
  <c r="H57" i="7" s="1"/>
  <c r="H58" i="7" a="1"/>
  <c r="H58" i="7" s="1"/>
  <c r="H59" i="7" a="1"/>
  <c r="H59" i="7"/>
  <c r="H60" i="7" a="1"/>
  <c r="H60" i="7"/>
  <c r="H61" i="7" a="1"/>
  <c r="H61" i="7" s="1"/>
  <c r="H62" i="7" a="1"/>
  <c r="H62" i="7" s="1"/>
  <c r="H63" i="7" a="1"/>
  <c r="H63" i="7" s="1"/>
  <c r="H64" i="7" a="1"/>
  <c r="H64" i="7" s="1"/>
  <c r="H65" i="7" a="1"/>
  <c r="H65" i="7"/>
  <c r="H66" i="7" a="1"/>
  <c r="H66" i="7"/>
  <c r="H67" i="7" a="1"/>
  <c r="H67" i="7"/>
  <c r="H68" i="7" a="1"/>
  <c r="H68" i="7" s="1"/>
  <c r="H69" i="7" a="1"/>
  <c r="H69" i="7" s="1"/>
  <c r="H70" i="7" a="1"/>
  <c r="H70" i="7" s="1"/>
  <c r="H71" i="7" a="1"/>
  <c r="H71" i="7"/>
  <c r="H72" i="7" a="1"/>
  <c r="H72" i="7" s="1"/>
  <c r="H73" i="7" a="1"/>
  <c r="H73" i="7" s="1"/>
  <c r="H74" i="7" a="1"/>
  <c r="H74" i="7"/>
  <c r="H75" i="7" a="1"/>
  <c r="H75" i="7" s="1"/>
  <c r="H76" i="7" a="1"/>
  <c r="H76" i="7" s="1"/>
  <c r="H77" i="7" a="1"/>
  <c r="H77" i="7" s="1"/>
  <c r="H78" i="7" a="1"/>
  <c r="H78" i="7" s="1"/>
  <c r="H79" i="7" a="1"/>
  <c r="H79" i="7"/>
  <c r="H80" i="7" a="1"/>
  <c r="H80" i="7" s="1"/>
  <c r="H81" i="7" a="1"/>
  <c r="H81" i="7" s="1"/>
  <c r="H82" i="7" a="1"/>
  <c r="H82" i="7" s="1"/>
  <c r="H83" i="7" a="1"/>
  <c r="H83" i="7" s="1"/>
  <c r="H84" i="7" a="1"/>
  <c r="H84" i="7" s="1"/>
  <c r="H85" i="7" a="1"/>
  <c r="H85" i="7" s="1"/>
  <c r="H86" i="7" a="1"/>
  <c r="H86" i="7"/>
  <c r="H87" i="7" a="1"/>
  <c r="H87" i="7" s="1"/>
  <c r="H88" i="7" a="1"/>
  <c r="H88" i="7" s="1"/>
  <c r="H89" i="7" a="1"/>
  <c r="H89" i="7"/>
  <c r="H90" i="7" a="1"/>
  <c r="H90" i="7" s="1"/>
  <c r="H91" i="7" a="1"/>
  <c r="H91" i="7" s="1"/>
  <c r="H92" i="7" a="1"/>
  <c r="H92" i="7" s="1"/>
  <c r="H93" i="7" a="1"/>
  <c r="H93" i="7" s="1"/>
  <c r="H94" i="7" a="1"/>
  <c r="H94" i="7" s="1"/>
  <c r="H95" i="7" a="1"/>
  <c r="H95" i="7"/>
  <c r="H96" i="7" a="1"/>
  <c r="H96" i="7" s="1"/>
  <c r="H97" i="7" a="1"/>
  <c r="H97" i="7" s="1"/>
  <c r="H98" i="7" a="1"/>
  <c r="H98" i="7" s="1"/>
  <c r="H99" i="7" a="1"/>
  <c r="H99" i="7" s="1"/>
  <c r="H100" i="7" a="1"/>
  <c r="H100" i="7" s="1"/>
  <c r="H101" i="7" a="1"/>
  <c r="H101" i="7" s="1"/>
  <c r="H102" i="7" a="1"/>
  <c r="H102" i="7"/>
  <c r="H103" i="7" a="1"/>
  <c r="H103" i="7"/>
  <c r="H104" i="7" a="1"/>
  <c r="H104" i="7" s="1"/>
  <c r="H105" i="7" a="1"/>
  <c r="H105" i="7" s="1"/>
  <c r="H106" i="7" a="1"/>
  <c r="H106" i="7" s="1"/>
  <c r="H107" i="7" a="1"/>
  <c r="H107" i="7" s="1"/>
  <c r="H108" i="7" a="1"/>
  <c r="H108" i="7" s="1"/>
  <c r="H109" i="7" a="1"/>
  <c r="H109" i="7" s="1"/>
  <c r="H110" i="7" a="1"/>
  <c r="H110" i="7"/>
  <c r="H111" i="7" a="1"/>
  <c r="H111" i="7" s="1"/>
  <c r="H112" i="7" a="1"/>
  <c r="H112" i="7" s="1"/>
  <c r="H113" i="7" a="1"/>
  <c r="H113" i="7" s="1"/>
  <c r="H114" i="7" a="1"/>
  <c r="H114" i="7" s="1"/>
  <c r="H115" i="7" a="1"/>
  <c r="H115" i="7" s="1"/>
  <c r="H116" i="7" a="1"/>
  <c r="H116" i="7" s="1"/>
  <c r="H117" i="7" a="1"/>
  <c r="H117" i="7" s="1"/>
  <c r="H118" i="7" a="1"/>
  <c r="H118" i="7" s="1"/>
  <c r="H119" i="7" a="1"/>
  <c r="H119" i="7" s="1"/>
  <c r="H120" i="7" a="1"/>
  <c r="H120" i="7" s="1"/>
  <c r="H121" i="7" a="1"/>
  <c r="H121" i="7" s="1"/>
  <c r="H122" i="7" a="1"/>
  <c r="H122" i="7"/>
  <c r="H123" i="7" a="1"/>
  <c r="H123" i="7" s="1"/>
  <c r="H124" i="7" a="1"/>
  <c r="H124" i="7" s="1"/>
  <c r="H125" i="7" a="1"/>
  <c r="H125" i="7"/>
  <c r="H126" i="7" a="1"/>
  <c r="H126" i="7" s="1"/>
  <c r="H127" i="7" a="1"/>
  <c r="H127" i="7" s="1"/>
  <c r="H128" i="7" a="1"/>
  <c r="H128" i="7" s="1"/>
  <c r="H129" i="7" a="1"/>
  <c r="H129" i="7" s="1"/>
  <c r="H130" i="7" a="1"/>
  <c r="H130" i="7" s="1"/>
  <c r="H131" i="7" a="1"/>
  <c r="H131" i="7"/>
  <c r="H132" i="7" a="1"/>
  <c r="H132" i="7" s="1"/>
  <c r="H133" i="7" a="1"/>
  <c r="H133" i="7" s="1"/>
  <c r="H134" i="7" a="1"/>
  <c r="H134" i="7" s="1"/>
  <c r="H135" i="7" a="1"/>
  <c r="H135" i="7" s="1"/>
  <c r="H136" i="7" a="1"/>
  <c r="H136" i="7" s="1"/>
  <c r="H137" i="7" a="1"/>
  <c r="H137" i="7" s="1"/>
  <c r="H138" i="7" a="1"/>
  <c r="H138" i="7"/>
  <c r="H139" i="7" a="1"/>
  <c r="H139" i="7"/>
  <c r="H140" i="7" a="1"/>
  <c r="H140" i="7" s="1"/>
  <c r="H141" i="7" a="1"/>
  <c r="H141" i="7" s="1"/>
  <c r="H142" i="7" a="1"/>
  <c r="H142" i="7" s="1"/>
  <c r="H143" i="7" a="1"/>
  <c r="H143" i="7" s="1"/>
  <c r="H144" i="7" a="1"/>
  <c r="H144" i="7" s="1"/>
  <c r="H145" i="7" a="1"/>
  <c r="H145" i="7" s="1"/>
  <c r="H146" i="7" a="1"/>
  <c r="H146" i="7"/>
  <c r="H147" i="7" a="1"/>
  <c r="H147" i="7" s="1"/>
  <c r="H148" i="7" a="1"/>
  <c r="H148" i="7" s="1"/>
  <c r="H149" i="7" a="1"/>
  <c r="H149" i="7" s="1"/>
  <c r="H150" i="7" a="1"/>
  <c r="H150" i="7" s="1"/>
  <c r="H151" i="7" a="1"/>
  <c r="H151" i="7"/>
  <c r="H152" i="7" a="1"/>
  <c r="H152" i="7" s="1"/>
  <c r="H153" i="7" a="1"/>
  <c r="H153" i="7" s="1"/>
  <c r="H154" i="7" a="1"/>
  <c r="H154" i="7" s="1"/>
  <c r="H155" i="7" a="1"/>
  <c r="H155" i="7" s="1"/>
  <c r="H156" i="7" a="1"/>
  <c r="H156" i="7" s="1"/>
  <c r="H157" i="7" a="1"/>
  <c r="H157" i="7" s="1"/>
  <c r="H158" i="7" a="1"/>
  <c r="H158" i="7"/>
  <c r="H159" i="7" a="1"/>
  <c r="H159" i="7" s="1"/>
  <c r="H160" i="7" a="1"/>
  <c r="H160" i="7" s="1"/>
  <c r="H161" i="7" a="1"/>
  <c r="H161" i="7"/>
  <c r="H162" i="7" a="1"/>
  <c r="H162" i="7" s="1"/>
  <c r="H163" i="7" a="1"/>
  <c r="H163" i="7" s="1"/>
  <c r="H164" i="7" a="1"/>
  <c r="H164" i="7" s="1"/>
  <c r="H165" i="7" a="1"/>
  <c r="H165" i="7" s="1"/>
  <c r="H166" i="7" a="1"/>
  <c r="H166" i="7" s="1"/>
  <c r="H167" i="7" a="1"/>
  <c r="H167" i="7"/>
  <c r="H168" i="7" a="1"/>
  <c r="H168" i="7" s="1"/>
  <c r="H169" i="7" a="1"/>
  <c r="H169" i="7" s="1"/>
  <c r="H170" i="7" a="1"/>
  <c r="H170" i="7" s="1"/>
  <c r="H171" i="7" a="1"/>
  <c r="H171" i="7" s="1"/>
  <c r="H172" i="7" a="1"/>
  <c r="H172" i="7" s="1"/>
  <c r="H173" i="7" a="1"/>
  <c r="H173" i="7" s="1"/>
  <c r="H174" i="7" a="1"/>
  <c r="H174" i="7"/>
  <c r="H175" i="7" a="1"/>
  <c r="H175" i="7"/>
  <c r="H176" i="7" a="1"/>
  <c r="H176" i="7" s="1"/>
  <c r="H177" i="7" a="1"/>
  <c r="H177" i="7" s="1"/>
  <c r="H178" i="7" a="1"/>
  <c r="H178" i="7" s="1"/>
  <c r="H179" i="7" a="1"/>
  <c r="H179" i="7" s="1"/>
  <c r="H180" i="7" a="1"/>
  <c r="H180" i="7" s="1"/>
  <c r="H181" i="7" a="1"/>
  <c r="H181" i="7" s="1"/>
  <c r="H182" i="7" a="1"/>
  <c r="H182" i="7"/>
  <c r="H183" i="7" a="1"/>
  <c r="H183" i="7" s="1"/>
  <c r="H184" i="7" a="1"/>
  <c r="H184" i="7" s="1"/>
  <c r="H185" i="7" a="1"/>
  <c r="H185" i="7" s="1"/>
  <c r="H186" i="7" a="1"/>
  <c r="H186" i="7" s="1"/>
  <c r="H187" i="7" a="1"/>
  <c r="H187" i="7"/>
  <c r="H188" i="7" a="1"/>
  <c r="H188" i="7" s="1"/>
  <c r="H189" i="7" a="1"/>
  <c r="H189" i="7" s="1"/>
  <c r="H190" i="7" a="1"/>
  <c r="H190" i="7" s="1"/>
  <c r="H191" i="7" a="1"/>
  <c r="H191" i="7" s="1"/>
  <c r="H192" i="7" a="1"/>
  <c r="H192" i="7" s="1"/>
  <c r="H193" i="7" a="1"/>
  <c r="H193" i="7" s="1"/>
  <c r="H194" i="7" a="1"/>
  <c r="H194" i="7"/>
  <c r="H195" i="7" a="1"/>
  <c r="H195" i="7" s="1"/>
  <c r="H196" i="7" a="1"/>
  <c r="H196" i="7" s="1"/>
  <c r="H197" i="7" a="1"/>
  <c r="H197" i="7"/>
  <c r="H198" i="7" a="1"/>
  <c r="H198" i="7" s="1"/>
  <c r="H199" i="7" a="1"/>
  <c r="H199" i="7" s="1"/>
  <c r="H200" i="7" a="1"/>
  <c r="H200" i="7" s="1"/>
  <c r="H201" i="7" a="1"/>
  <c r="H201" i="7" s="1"/>
  <c r="H202" i="7" a="1"/>
  <c r="H202" i="7" s="1"/>
  <c r="H203" i="7" a="1"/>
  <c r="H203" i="7"/>
  <c r="H204" i="7" a="1"/>
  <c r="H204" i="7" s="1"/>
  <c r="H205" i="7" a="1"/>
  <c r="H205" i="7" s="1"/>
  <c r="H206" i="7" a="1"/>
  <c r="H206" i="7" s="1"/>
  <c r="H207" i="7" a="1"/>
  <c r="H207" i="7" s="1"/>
  <c r="H208" i="7" a="1"/>
  <c r="H208" i="7" s="1"/>
  <c r="H209" i="7" a="1"/>
  <c r="H209" i="7" s="1"/>
  <c r="H210" i="7" a="1"/>
  <c r="H210" i="7"/>
  <c r="H211" i="7" a="1"/>
  <c r="H211" i="7"/>
  <c r="H212" i="7" a="1"/>
  <c r="H212" i="7" s="1"/>
  <c r="H213" i="7" a="1"/>
  <c r="H213" i="7" s="1"/>
  <c r="H214" i="7" a="1"/>
  <c r="H214" i="7" s="1"/>
  <c r="H215" i="7" a="1"/>
  <c r="H215" i="7"/>
  <c r="H216" i="7" a="1"/>
  <c r="H216" i="7"/>
  <c r="H217" i="7" a="1"/>
  <c r="H217" i="7"/>
  <c r="H218" i="7" a="1"/>
  <c r="H218" i="7"/>
  <c r="H219" i="7" a="1"/>
  <c r="H219" i="7" s="1"/>
  <c r="H220" i="7" a="1"/>
  <c r="H220" i="7" s="1"/>
  <c r="H221" i="7" a="1"/>
  <c r="H221" i="7" s="1"/>
  <c r="H222" i="7" a="1"/>
  <c r="H222" i="7"/>
  <c r="H223" i="7" a="1"/>
  <c r="H223" i="7" s="1"/>
  <c r="H224" i="7" a="1"/>
  <c r="H224" i="7" s="1"/>
  <c r="H225" i="7" a="1"/>
  <c r="H225" i="7" s="1"/>
  <c r="H226" i="7" a="1"/>
  <c r="H226" i="7" s="1"/>
  <c r="H227" i="7" a="1"/>
  <c r="H227" i="7" s="1"/>
  <c r="H228" i="7" a="1"/>
  <c r="H228" i="7" s="1"/>
  <c r="H229" i="7" a="1"/>
  <c r="H229" i="7" s="1"/>
  <c r="H230" i="7" a="1"/>
  <c r="H230" i="7" s="1"/>
  <c r="H231" i="7" a="1"/>
  <c r="H231" i="7" s="1"/>
  <c r="H232" i="7" a="1"/>
  <c r="H232" i="7" s="1"/>
  <c r="H233" i="7" a="1"/>
  <c r="H233" i="7" s="1"/>
  <c r="H234" i="7" a="1"/>
  <c r="H234" i="7" s="1"/>
  <c r="H235" i="7" a="1"/>
  <c r="H235" i="7" s="1"/>
  <c r="H236" i="7" a="1"/>
  <c r="H236" i="7"/>
  <c r="H237" i="7" a="1"/>
  <c r="H237" i="7" s="1"/>
  <c r="H238" i="7" a="1"/>
  <c r="H238" i="7" s="1"/>
  <c r="H239" i="7" a="1"/>
  <c r="H239" i="7" s="1"/>
  <c r="H240" i="7" a="1"/>
  <c r="H240" i="7" s="1"/>
  <c r="H241" i="7" a="1"/>
  <c r="H241" i="7" s="1"/>
  <c r="H242" i="7" a="1"/>
  <c r="H242" i="7" s="1"/>
  <c r="H243" i="7" a="1"/>
  <c r="H243" i="7" s="1"/>
  <c r="H244" i="7" a="1"/>
  <c r="H244" i="7" s="1"/>
  <c r="H245" i="7" a="1"/>
  <c r="H245" i="7"/>
  <c r="H246" i="7" a="1"/>
  <c r="H246" i="7" s="1"/>
  <c r="H247" i="7" a="1"/>
  <c r="H247" i="7" s="1"/>
  <c r="H248" i="7" a="1"/>
  <c r="H248" i="7" s="1"/>
  <c r="H249" i="7" a="1"/>
  <c r="H249" i="7" s="1"/>
  <c r="H250" i="7" a="1"/>
  <c r="H250" i="7" s="1"/>
  <c r="H251" i="7" a="1"/>
  <c r="H251" i="7"/>
  <c r="H252" i="7" a="1"/>
  <c r="H252" i="7"/>
  <c r="H253" i="7" a="1"/>
  <c r="H253" i="7"/>
  <c r="H254" i="7" a="1"/>
  <c r="H254" i="7" s="1"/>
  <c r="H255" i="7" a="1"/>
  <c r="H255" i="7" s="1"/>
  <c r="H256" i="7" a="1"/>
  <c r="H256" i="7" s="1"/>
  <c r="H257" i="7" a="1"/>
  <c r="H257" i="7" s="1"/>
  <c r="H258" i="7" a="1"/>
  <c r="H258" i="7" s="1"/>
  <c r="H259" i="7" a="1"/>
  <c r="H259" i="7"/>
  <c r="H260" i="7" a="1"/>
  <c r="H260" i="7"/>
  <c r="H261" i="7" a="1"/>
  <c r="H261" i="7" s="1"/>
  <c r="H262" i="7" a="1"/>
  <c r="H262" i="7" s="1"/>
  <c r="H263" i="7" a="1"/>
  <c r="H263" i="7" s="1"/>
  <c r="H264" i="7" a="1"/>
  <c r="H264" i="7" s="1"/>
  <c r="H265" i="7" a="1"/>
  <c r="H265" i="7" s="1"/>
  <c r="H266" i="7" a="1"/>
  <c r="H266" i="7" s="1"/>
  <c r="H267" i="7" a="1"/>
  <c r="H267" i="7" s="1"/>
  <c r="H268" i="7" a="1"/>
  <c r="H268" i="7" s="1"/>
  <c r="H269" i="7" a="1"/>
  <c r="H269" i="7"/>
  <c r="H270" i="7" a="1"/>
  <c r="H270" i="7" s="1"/>
  <c r="H271" i="7" a="1"/>
  <c r="H271" i="7" s="1"/>
  <c r="H272" i="7" a="1"/>
  <c r="H272" i="7" s="1"/>
  <c r="H273" i="7" a="1"/>
  <c r="H273" i="7" s="1"/>
  <c r="H274" i="7" a="1"/>
  <c r="H274" i="7" s="1"/>
  <c r="H275" i="7" a="1"/>
  <c r="H275" i="7" s="1"/>
  <c r="H276" i="7" a="1"/>
  <c r="H276" i="7"/>
  <c r="H277" i="7" a="1"/>
  <c r="H277" i="7" s="1"/>
  <c r="H278" i="7" a="1"/>
  <c r="H278" i="7" s="1"/>
  <c r="H279" i="7" a="1"/>
  <c r="H279" i="7" s="1"/>
  <c r="H280" i="7" a="1"/>
  <c r="H280" i="7" s="1"/>
  <c r="H281" i="7" a="1"/>
  <c r="H281" i="7" s="1"/>
  <c r="H282" i="7" a="1"/>
  <c r="H282" i="7" s="1"/>
  <c r="H283" i="7" a="1"/>
  <c r="H283" i="7" s="1"/>
  <c r="H284" i="7" a="1"/>
  <c r="H284" i="7" s="1"/>
  <c r="H285" i="7" a="1"/>
  <c r="H285" i="7" s="1"/>
  <c r="H286" i="7" a="1"/>
  <c r="H286" i="7" s="1"/>
  <c r="H287" i="7" a="1"/>
  <c r="H287" i="7"/>
  <c r="H288" i="7" a="1"/>
  <c r="H288" i="7" s="1"/>
  <c r="H289" i="7" a="1"/>
  <c r="H289" i="7"/>
  <c r="H290" i="7" a="1"/>
  <c r="H290" i="7"/>
  <c r="H291" i="7" a="1"/>
  <c r="H291" i="7" s="1"/>
  <c r="H292" i="7" a="1"/>
  <c r="H292" i="7" s="1"/>
  <c r="H293" i="7" a="1"/>
  <c r="H293" i="7" s="1"/>
  <c r="H294" i="7" a="1"/>
  <c r="H294" i="7"/>
  <c r="H295" i="7" a="1"/>
  <c r="H295" i="7" s="1"/>
  <c r="H296" i="7" a="1"/>
  <c r="H296" i="7" s="1"/>
  <c r="H297" i="7" a="1"/>
  <c r="H297" i="7" s="1"/>
  <c r="H298" i="7" a="1"/>
  <c r="H298" i="7" s="1"/>
  <c r="H299" i="7" a="1"/>
  <c r="H299" i="7" s="1"/>
  <c r="H300" i="7" a="1"/>
  <c r="H300" i="7" s="1"/>
  <c r="H301" i="7" a="1"/>
  <c r="H301" i="7"/>
  <c r="H302" i="7" a="1"/>
  <c r="H302" i="7"/>
  <c r="H303" i="7" a="1"/>
  <c r="H303" i="7" s="1"/>
  <c r="H304" i="7" a="1"/>
  <c r="H304" i="7" s="1"/>
  <c r="H305" i="7" a="1"/>
  <c r="H305" i="7" s="1"/>
  <c r="H306" i="7" a="1"/>
  <c r="H306" i="7" s="1"/>
  <c r="H307" i="7" a="1"/>
  <c r="H307" i="7" s="1"/>
  <c r="H308" i="7" a="1"/>
  <c r="H308" i="7" s="1"/>
  <c r="H309" i="7" a="1"/>
  <c r="H309" i="7" s="1"/>
  <c r="H310" i="7" a="1"/>
  <c r="H310" i="7" s="1"/>
  <c r="H311" i="7" a="1"/>
  <c r="H311" i="7"/>
  <c r="H312" i="7" a="1"/>
  <c r="H312" i="7" s="1"/>
  <c r="H313" i="7" a="1"/>
  <c r="H313" i="7" s="1"/>
  <c r="H314" i="7" a="1"/>
  <c r="H314" i="7" s="1"/>
  <c r="H315" i="7" a="1"/>
  <c r="H315" i="7" s="1"/>
  <c r="H316" i="7" a="1"/>
  <c r="H316" i="7" s="1"/>
  <c r="H317" i="7" a="1"/>
  <c r="H317" i="7" s="1"/>
  <c r="H318" i="7" a="1"/>
  <c r="H318" i="7"/>
  <c r="H319" i="7" a="1"/>
  <c r="H319" i="7"/>
  <c r="H320" i="7" a="1"/>
  <c r="H320" i="7" s="1"/>
  <c r="H321" i="7" a="1"/>
  <c r="H321" i="7" s="1"/>
  <c r="H322" i="7" a="1"/>
  <c r="H322" i="7" s="1"/>
  <c r="H323" i="7" a="1"/>
  <c r="H323" i="7"/>
  <c r="H324" i="7" a="1"/>
  <c r="H324" i="7"/>
  <c r="H325" i="7" a="1"/>
  <c r="H325" i="7"/>
  <c r="H326" i="7" a="1"/>
  <c r="H326" i="7"/>
  <c r="H327" i="7" a="1"/>
  <c r="H327" i="7" s="1"/>
  <c r="H328" i="7" a="1"/>
  <c r="H328" i="7" s="1"/>
  <c r="H329" i="7" a="1"/>
  <c r="H329" i="7" s="1"/>
  <c r="H330" i="7" a="1"/>
  <c r="H330" i="7" s="1"/>
  <c r="H331" i="7" a="1"/>
  <c r="H331" i="7" s="1"/>
  <c r="H332" i="7" a="1"/>
  <c r="H332" i="7" s="1"/>
  <c r="H333" i="7" a="1"/>
  <c r="H333" i="7" s="1"/>
  <c r="H334" i="7" a="1"/>
  <c r="H334" i="7" s="1"/>
  <c r="H335" i="7" a="1"/>
  <c r="H335" i="7" s="1"/>
  <c r="H336" i="7" a="1"/>
  <c r="H336" i="7" s="1"/>
  <c r="H337" i="7" a="1"/>
  <c r="H337" i="7" s="1"/>
  <c r="H338" i="7" a="1"/>
  <c r="H338" i="7" s="1"/>
  <c r="H339" i="7" a="1"/>
  <c r="H339" i="7" s="1"/>
  <c r="H340" i="7" a="1"/>
  <c r="H340" i="7" s="1"/>
  <c r="H341" i="7" a="1"/>
  <c r="H341" i="7" s="1"/>
  <c r="H342" i="7" a="1"/>
  <c r="H342" i="7" s="1"/>
  <c r="H343" i="7" a="1"/>
  <c r="H343" i="7" s="1"/>
  <c r="H344" i="7" a="1"/>
  <c r="H344" i="7"/>
  <c r="H345" i="7" a="1"/>
  <c r="H345" i="7" s="1"/>
  <c r="H346" i="7" a="1"/>
  <c r="H346" i="7" s="1"/>
  <c r="H347" i="7" a="1"/>
  <c r="H347" i="7" s="1"/>
  <c r="H348" i="7" a="1"/>
  <c r="H348" i="7" s="1"/>
  <c r="H349" i="7" a="1"/>
  <c r="H349" i="7" s="1"/>
  <c r="H350" i="7" a="1"/>
  <c r="H350" i="7" s="1"/>
  <c r="H351" i="7" a="1"/>
  <c r="H351" i="7" s="1"/>
  <c r="H352" i="7" a="1"/>
  <c r="H352" i="7" s="1"/>
  <c r="H353" i="7" a="1"/>
  <c r="H353" i="7"/>
  <c r="H354" i="7" a="1"/>
  <c r="H354" i="7" s="1"/>
  <c r="H355" i="7" a="1"/>
  <c r="H355" i="7" s="1"/>
  <c r="H356" i="7" a="1"/>
  <c r="H356" i="7" s="1"/>
  <c r="H357" i="7" a="1"/>
  <c r="H357" i="7" s="1"/>
  <c r="H358" i="7" a="1"/>
  <c r="H358" i="7" s="1"/>
  <c r="H359" i="7" a="1"/>
  <c r="H359" i="7"/>
  <c r="H360" i="7" a="1"/>
  <c r="H360" i="7"/>
  <c r="H361" i="7" a="1"/>
  <c r="H361" i="7"/>
  <c r="H362" i="7" a="1"/>
  <c r="H362" i="7"/>
  <c r="H363" i="7" a="1"/>
  <c r="H363" i="7" s="1"/>
  <c r="H364" i="7" a="1"/>
  <c r="H364" i="7" s="1"/>
  <c r="H365" i="7" a="1"/>
  <c r="H365" i="7" s="1"/>
  <c r="H366" i="7" a="1"/>
  <c r="H366" i="7" s="1"/>
  <c r="H367" i="7" a="1"/>
  <c r="H367" i="7"/>
  <c r="H368" i="7" a="1"/>
  <c r="H368" i="7"/>
  <c r="H369" i="7" a="1"/>
  <c r="H369" i="7" s="1"/>
  <c r="H370" i="7" a="1"/>
  <c r="H370" i="7" s="1"/>
  <c r="H371" i="7" a="1"/>
  <c r="H371" i="7" s="1"/>
  <c r="H372" i="7" a="1"/>
  <c r="H372" i="7" s="1"/>
  <c r="H373" i="7" a="1"/>
  <c r="H373" i="7" s="1"/>
  <c r="H374" i="7" a="1"/>
  <c r="H374" i="7" s="1"/>
  <c r="H375" i="7" a="1"/>
  <c r="H375" i="7" s="1"/>
  <c r="H376" i="7" a="1"/>
  <c r="H376" i="7" s="1"/>
  <c r="H377" i="7" a="1"/>
  <c r="H377" i="7"/>
  <c r="H378" i="7" a="1"/>
  <c r="H378" i="7" s="1"/>
  <c r="H379" i="7" a="1"/>
  <c r="H379" i="7" s="1"/>
  <c r="H380" i="7" a="1"/>
  <c r="H380" i="7" s="1"/>
  <c r="H381" i="7" a="1"/>
  <c r="H381" i="7" s="1"/>
  <c r="H382" i="7" a="1"/>
  <c r="H382" i="7" s="1"/>
  <c r="H383" i="7" a="1"/>
  <c r="H383" i="7" s="1"/>
  <c r="H384" i="7" a="1"/>
  <c r="H384" i="7"/>
  <c r="H385" i="7" a="1"/>
  <c r="H385" i="7" s="1"/>
  <c r="H386" i="7" a="1"/>
  <c r="H386" i="7" s="1"/>
  <c r="H387" i="7" a="1"/>
  <c r="H387" i="7" s="1"/>
  <c r="H388" i="7" a="1"/>
  <c r="H388" i="7" s="1"/>
  <c r="H389" i="7" a="1"/>
  <c r="H389" i="7" s="1"/>
  <c r="H390" i="7" a="1"/>
  <c r="H390" i="7" s="1"/>
  <c r="H391" i="7" a="1"/>
  <c r="H391" i="7" s="1"/>
  <c r="H392" i="7" a="1"/>
  <c r="H392" i="7" s="1"/>
  <c r="H393" i="7" a="1"/>
  <c r="H393" i="7" s="1"/>
  <c r="H394" i="7" a="1"/>
  <c r="H394" i="7" s="1"/>
  <c r="H395" i="7" a="1"/>
  <c r="H395" i="7"/>
  <c r="H396" i="7" a="1"/>
  <c r="H396" i="7" s="1"/>
  <c r="H397" i="7" a="1"/>
  <c r="H397" i="7"/>
  <c r="H398" i="7" a="1"/>
  <c r="H398" i="7"/>
  <c r="H399" i="7" a="1"/>
  <c r="H399" i="7" s="1"/>
  <c r="H400" i="7" a="1"/>
  <c r="H400" i="7" s="1"/>
  <c r="H401" i="7" a="1"/>
  <c r="H401" i="7" s="1"/>
  <c r="H402" i="7" a="1"/>
  <c r="H402" i="7"/>
  <c r="H403" i="7" a="1"/>
  <c r="H403" i="7" s="1"/>
  <c r="H404" i="7" a="1"/>
  <c r="H404" i="7" s="1"/>
  <c r="H405" i="7" a="1"/>
  <c r="H405" i="7" s="1"/>
  <c r="H406" i="7" a="1"/>
  <c r="H406" i="7" s="1"/>
  <c r="H407" i="7" a="1"/>
  <c r="H407" i="7" s="1"/>
  <c r="H408" i="7" a="1"/>
  <c r="H408" i="7" s="1"/>
  <c r="H409" i="7" a="1"/>
  <c r="H409" i="7"/>
  <c r="H410" i="7" a="1"/>
  <c r="H410" i="7"/>
  <c r="H411" i="7" a="1"/>
  <c r="H411" i="7" s="1"/>
  <c r="H412" i="7" a="1"/>
  <c r="H412" i="7" s="1"/>
  <c r="H413" i="7" a="1"/>
  <c r="H413" i="7" s="1"/>
  <c r="H414" i="7" a="1"/>
  <c r="H414" i="7" s="1"/>
  <c r="H415" i="7" a="1"/>
  <c r="H415" i="7" s="1"/>
  <c r="H416" i="7" a="1"/>
  <c r="H416" i="7" s="1"/>
  <c r="H417" i="7" a="1"/>
  <c r="H417" i="7" s="1"/>
  <c r="H418" i="7" a="1"/>
  <c r="H418" i="7" s="1"/>
  <c r="H419" i="7" a="1"/>
  <c r="H419" i="7"/>
  <c r="H420" i="7" a="1"/>
  <c r="H420" i="7" s="1"/>
  <c r="H421" i="7" a="1"/>
  <c r="H421" i="7" s="1"/>
  <c r="H422" i="7" a="1"/>
  <c r="H422" i="7" s="1"/>
  <c r="H423" i="7" a="1"/>
  <c r="H423" i="7" s="1"/>
  <c r="H424" i="7" a="1"/>
  <c r="H424" i="7" s="1"/>
  <c r="H425" i="7" a="1"/>
  <c r="H425" i="7" s="1"/>
  <c r="H426" i="7" a="1"/>
  <c r="H426" i="7"/>
  <c r="H427" i="7" a="1"/>
  <c r="H427" i="7"/>
  <c r="H428" i="7" a="1"/>
  <c r="H428" i="7" s="1"/>
  <c r="H429" i="7" a="1"/>
  <c r="H429" i="7" s="1"/>
  <c r="H430" i="7" a="1"/>
  <c r="H430" i="7" s="1"/>
  <c r="H431" i="7" a="1"/>
  <c r="H431" i="7"/>
  <c r="H432" i="7" a="1"/>
  <c r="H432" i="7"/>
  <c r="H433" i="7" a="1"/>
  <c r="H433" i="7"/>
  <c r="H434" i="7" a="1"/>
  <c r="H434" i="7"/>
  <c r="H435" i="7" a="1"/>
  <c r="H435" i="7" s="1"/>
  <c r="H436" i="7" a="1"/>
  <c r="H436" i="7" s="1"/>
  <c r="H437" i="7" a="1"/>
  <c r="H437" i="7" s="1"/>
  <c r="H438" i="7" a="1"/>
  <c r="H438" i="7" s="1"/>
  <c r="H439" i="7" a="1"/>
  <c r="H439" i="7" s="1"/>
  <c r="H440" i="7" a="1"/>
  <c r="H440" i="7" s="1"/>
  <c r="H441" i="7" a="1"/>
  <c r="H441" i="7" s="1"/>
  <c r="H442" i="7" a="1"/>
  <c r="H442" i="7" s="1"/>
  <c r="H443" i="7" a="1"/>
  <c r="H443" i="7" s="1"/>
  <c r="H444" i="7" a="1"/>
  <c r="H444" i="7" s="1"/>
  <c r="H445" i="7" a="1"/>
  <c r="H445" i="7" s="1"/>
  <c r="H446" i="7" a="1"/>
  <c r="H446" i="7" s="1"/>
  <c r="H447" i="7" a="1"/>
  <c r="H447" i="7" s="1"/>
  <c r="H448" i="7" a="1"/>
  <c r="H448" i="7" s="1"/>
  <c r="H449" i="7" a="1"/>
  <c r="H449" i="7" s="1"/>
  <c r="H450" i="7" a="1"/>
  <c r="H450" i="7" s="1"/>
  <c r="H451" i="7" a="1"/>
  <c r="H451" i="7" s="1"/>
  <c r="H452" i="7" a="1"/>
  <c r="H452" i="7"/>
  <c r="H453" i="7" a="1"/>
  <c r="H453" i="7" s="1"/>
  <c r="H454" i="7" a="1"/>
  <c r="H454" i="7" s="1"/>
  <c r="H455" i="7" a="1"/>
  <c r="H455" i="7" s="1"/>
  <c r="H456" i="7" a="1"/>
  <c r="H456" i="7" s="1"/>
  <c r="H457" i="7" a="1"/>
  <c r="H457" i="7" s="1"/>
  <c r="H458" i="7" a="1"/>
  <c r="H458" i="7" s="1"/>
  <c r="H459" i="7" a="1"/>
  <c r="H459" i="7" s="1"/>
  <c r="H460" i="7" a="1"/>
  <c r="H460" i="7" s="1"/>
  <c r="H461" i="7" a="1"/>
  <c r="H461" i="7"/>
  <c r="H462" i="7" a="1"/>
  <c r="H462" i="7" s="1"/>
  <c r="H463" i="7" a="1"/>
  <c r="H463" i="7" s="1"/>
  <c r="H464" i="7" a="1"/>
  <c r="H464" i="7" s="1"/>
  <c r="H465" i="7" a="1"/>
  <c r="H465" i="7" s="1"/>
  <c r="H466" i="7" a="1"/>
  <c r="H466" i="7" s="1"/>
  <c r="H467" i="7" a="1"/>
  <c r="H467" i="7"/>
  <c r="H468" i="7" a="1"/>
  <c r="H468" i="7"/>
  <c r="H469" i="7" a="1"/>
  <c r="H469" i="7"/>
  <c r="H470" i="7" a="1"/>
  <c r="H470" i="7"/>
  <c r="H471" i="7" a="1"/>
  <c r="H471" i="7" s="1"/>
  <c r="H472" i="7" a="1"/>
  <c r="H472" i="7" s="1"/>
  <c r="H473" i="7" a="1"/>
  <c r="H473" i="7" s="1"/>
  <c r="H474" i="7" a="1"/>
  <c r="H474" i="7" s="1"/>
  <c r="H475" i="7" a="1"/>
  <c r="H475" i="7"/>
  <c r="H476" i="7" a="1"/>
  <c r="H476" i="7"/>
  <c r="H477" i="7" a="1"/>
  <c r="H477" i="7" s="1"/>
  <c r="H478" i="7" a="1"/>
  <c r="H478" i="7" s="1"/>
  <c r="H479" i="7" a="1"/>
  <c r="H479" i="7" s="1"/>
  <c r="H480" i="7" a="1"/>
  <c r="H480" i="7" s="1"/>
  <c r="H481" i="7" a="1"/>
  <c r="H481" i="7" s="1"/>
  <c r="H482" i="7" a="1"/>
  <c r="H482" i="7" s="1"/>
  <c r="H483" i="7" a="1"/>
  <c r="H483" i="7" s="1"/>
  <c r="H484" i="7" a="1"/>
  <c r="H484" i="7" s="1"/>
  <c r="H485" i="7" a="1"/>
  <c r="H485" i="7"/>
  <c r="H486" i="7" a="1"/>
  <c r="H486" i="7" s="1"/>
  <c r="H487" i="7" a="1"/>
  <c r="H487" i="7" s="1"/>
  <c r="H488" i="7" a="1"/>
  <c r="H488" i="7" s="1"/>
  <c r="H489" i="7" a="1"/>
  <c r="H489" i="7" s="1"/>
  <c r="H490" i="7" a="1"/>
  <c r="H490" i="7" s="1"/>
  <c r="H491" i="7" a="1"/>
  <c r="H491" i="7" s="1"/>
  <c r="H492" i="7" a="1"/>
  <c r="H492" i="7"/>
  <c r="H493" i="7" a="1"/>
  <c r="H493" i="7" s="1"/>
  <c r="H494" i="7" a="1"/>
  <c r="H494" i="7" s="1"/>
  <c r="H495" i="7" a="1"/>
  <c r="H495" i="7" s="1"/>
  <c r="H496" i="7" a="1"/>
  <c r="H496" i="7" s="1"/>
  <c r="H497" i="7" a="1"/>
  <c r="H497" i="7" s="1"/>
  <c r="H498" i="7" a="1"/>
  <c r="H498" i="7" s="1"/>
  <c r="H499" i="7" a="1"/>
  <c r="H499" i="7" s="1"/>
  <c r="H500" i="7" a="1"/>
  <c r="H500" i="7" s="1"/>
  <c r="H501" i="7" a="1"/>
  <c r="H501" i="7" s="1"/>
  <c r="H502" i="7" a="1"/>
  <c r="H502" i="7" s="1"/>
  <c r="H503" i="7" a="1"/>
  <c r="H503" i="7"/>
  <c r="H504" i="7" a="1"/>
  <c r="H504" i="7" s="1"/>
  <c r="H505" i="7" a="1"/>
  <c r="H505" i="7"/>
  <c r="H506" i="7" a="1"/>
  <c r="H506" i="7"/>
  <c r="H507" i="7" a="1"/>
  <c r="H507" i="7" s="1"/>
  <c r="H508" i="7" a="1"/>
  <c r="H508" i="7" s="1"/>
  <c r="H509" i="7" a="1"/>
  <c r="H509" i="7" s="1"/>
  <c r="H510" i="7" a="1"/>
  <c r="H510" i="7"/>
  <c r="H511" i="7" a="1"/>
  <c r="H511" i="7" s="1"/>
  <c r="H512" i="7" a="1"/>
  <c r="H512" i="7" s="1"/>
  <c r="H513" i="7" a="1"/>
  <c r="H513" i="7" s="1"/>
  <c r="H514" i="7" a="1"/>
  <c r="H514" i="7" s="1"/>
  <c r="H515" i="7" a="1"/>
  <c r="H515" i="7" s="1"/>
  <c r="H516" i="7" a="1"/>
  <c r="H516" i="7"/>
  <c r="H517" i="7" a="1"/>
  <c r="H517" i="7"/>
  <c r="H518" i="7" a="1"/>
  <c r="H518" i="7" s="1"/>
  <c r="H519" i="7" a="1"/>
  <c r="H519" i="7" s="1"/>
  <c r="H520" i="7" a="1"/>
  <c r="H520" i="7" s="1"/>
  <c r="H521" i="7" a="1"/>
  <c r="H521" i="7" s="1"/>
  <c r="H522" i="7" a="1"/>
  <c r="H522" i="7" s="1"/>
  <c r="H523" i="7" a="1"/>
  <c r="H523" i="7"/>
  <c r="H524" i="7" a="1"/>
  <c r="H524" i="7"/>
  <c r="H525" i="7" a="1"/>
  <c r="H525" i="7" s="1"/>
  <c r="H526" i="7" a="1"/>
  <c r="H526" i="7" s="1"/>
  <c r="H527" i="7" a="1"/>
  <c r="H527" i="7" s="1"/>
  <c r="H528" i="7" a="1"/>
  <c r="H528" i="7" s="1"/>
  <c r="H529" i="7" a="1"/>
  <c r="H529" i="7" s="1"/>
  <c r="H530" i="7" a="1"/>
  <c r="H530" i="7"/>
  <c r="H531" i="7" a="1"/>
  <c r="H531" i="7"/>
  <c r="H532" i="7" a="1"/>
  <c r="H532" i="7" s="1"/>
  <c r="H533" i="7" a="1"/>
  <c r="H533" i="7" s="1"/>
  <c r="H534" i="7" a="1"/>
  <c r="H534" i="7" s="1"/>
  <c r="H535" i="7" a="1"/>
  <c r="H535" i="7" s="1"/>
  <c r="H536" i="7" a="1"/>
  <c r="H536" i="7" s="1"/>
  <c r="H537" i="7" a="1"/>
  <c r="H537" i="7"/>
  <c r="H538" i="7" a="1"/>
  <c r="H538" i="7" s="1"/>
  <c r="H539" i="7" a="1"/>
  <c r="H539" i="7" s="1"/>
  <c r="H540" i="7" a="1"/>
  <c r="H540" i="7" s="1"/>
  <c r="H541" i="7" a="1"/>
  <c r="H541" i="7" s="1"/>
  <c r="H542" i="7" a="1"/>
  <c r="H542" i="7" s="1"/>
  <c r="H543" i="7" a="1"/>
  <c r="H543" i="7" s="1"/>
  <c r="H544" i="7" a="1"/>
  <c r="H544" i="7" s="1"/>
  <c r="H545" i="7" a="1"/>
  <c r="H545" i="7" s="1"/>
  <c r="H546" i="7" a="1"/>
  <c r="H546" i="7"/>
  <c r="H547" i="7" a="1"/>
  <c r="H547" i="7" s="1"/>
  <c r="H548" i="7" a="1"/>
  <c r="H548" i="7" s="1"/>
  <c r="H549" i="7" a="1"/>
  <c r="H549" i="7" s="1"/>
  <c r="H550" i="7" a="1"/>
  <c r="H550" i="7" s="1"/>
  <c r="H551" i="7" a="1"/>
  <c r="H551" i="7" s="1"/>
  <c r="H552" i="7" a="1"/>
  <c r="H552" i="7"/>
  <c r="H553" i="7" a="1"/>
  <c r="H553" i="7"/>
  <c r="H554" i="7" a="1"/>
  <c r="H554" i="7" s="1"/>
  <c r="H555" i="7" a="1"/>
  <c r="H555" i="7" s="1"/>
  <c r="H556" i="7" a="1"/>
  <c r="H556" i="7" s="1"/>
  <c r="H557" i="7" a="1"/>
  <c r="H557" i="7" s="1"/>
  <c r="H558" i="7" a="1"/>
  <c r="H558" i="7" s="1"/>
  <c r="H559" i="7" a="1"/>
  <c r="H559" i="7"/>
  <c r="H560" i="7" a="1"/>
  <c r="H560" i="7"/>
  <c r="H561" i="7" a="1"/>
  <c r="H561" i="7" s="1"/>
  <c r="H562" i="7" a="1"/>
  <c r="H562" i="7" s="1"/>
  <c r="H563" i="7" a="1"/>
  <c r="H563" i="7" s="1"/>
  <c r="H564" i="7" a="1"/>
  <c r="H564" i="7" s="1"/>
  <c r="H565" i="7" a="1"/>
  <c r="H565" i="7" s="1"/>
  <c r="H566" i="7" a="1"/>
  <c r="H566" i="7"/>
  <c r="H567" i="7" a="1"/>
  <c r="H567" i="7"/>
  <c r="H568" i="7" a="1"/>
  <c r="H568" i="7" s="1"/>
  <c r="H569" i="7" a="1"/>
  <c r="H569" i="7" s="1"/>
  <c r="H570" i="7" a="1"/>
  <c r="H570" i="7" s="1"/>
  <c r="H571" i="7" a="1"/>
  <c r="H571" i="7" s="1"/>
  <c r="H572" i="7" a="1"/>
  <c r="H572" i="7" s="1"/>
  <c r="H573" i="7" a="1"/>
  <c r="H573" i="7"/>
  <c r="H574" i="7" a="1"/>
  <c r="H574" i="7" s="1"/>
  <c r="H575" i="7" a="1"/>
  <c r="H575" i="7" s="1"/>
  <c r="H576" i="7" a="1"/>
  <c r="H576" i="7" s="1"/>
  <c r="H577" i="7" a="1"/>
  <c r="H577" i="7" s="1"/>
  <c r="H578" i="7" a="1"/>
  <c r="H578" i="7" s="1"/>
  <c r="H579" i="7" a="1"/>
  <c r="H579" i="7" s="1"/>
  <c r="H580" i="7" a="1"/>
  <c r="H580" i="7" s="1"/>
  <c r="H581" i="7" a="1"/>
  <c r="H581" i="7" s="1"/>
  <c r="H582" i="7" a="1"/>
  <c r="H582" i="7"/>
  <c r="H583" i="7" a="1"/>
  <c r="H583" i="7" s="1"/>
  <c r="H584" i="7" a="1"/>
  <c r="H584" i="7" s="1"/>
  <c r="H585" i="7" a="1"/>
  <c r="H585" i="7" s="1"/>
  <c r="H586" i="7" a="1"/>
  <c r="H586" i="7" s="1"/>
  <c r="H587" i="7" a="1"/>
  <c r="H587" i="7" s="1"/>
  <c r="H588" i="7" a="1"/>
  <c r="H588" i="7"/>
  <c r="H589" i="7" a="1"/>
  <c r="H589" i="7"/>
  <c r="H590" i="7" a="1"/>
  <c r="H590" i="7" s="1"/>
  <c r="H591" i="7" a="1"/>
  <c r="H591" i="7" s="1"/>
  <c r="H592" i="7" a="1"/>
  <c r="H592" i="7" s="1"/>
  <c r="H593" i="7" a="1"/>
  <c r="H593" i="7" s="1"/>
  <c r="H594" i="7" a="1"/>
  <c r="H594" i="7" s="1"/>
  <c r="H595" i="7" a="1"/>
  <c r="H595" i="7"/>
  <c r="H596" i="7" a="1"/>
  <c r="H596" i="7"/>
  <c r="H597" i="7" a="1"/>
  <c r="H597" i="7" s="1"/>
  <c r="H598" i="7" a="1"/>
  <c r="H598" i="7" s="1"/>
  <c r="H599" i="7" a="1"/>
  <c r="H599" i="7" s="1"/>
  <c r="H600" i="7" a="1"/>
  <c r="H600" i="7" s="1"/>
  <c r="H601" i="7" a="1"/>
  <c r="H601" i="7" s="1"/>
  <c r="H602" i="7" a="1"/>
  <c r="H602" i="7"/>
  <c r="H603" i="7" a="1"/>
  <c r="H603" i="7"/>
  <c r="H604" i="7" a="1"/>
  <c r="H604" i="7" s="1"/>
  <c r="H605" i="7" a="1"/>
  <c r="H605" i="7" s="1"/>
  <c r="H606" i="7" a="1"/>
  <c r="H606" i="7" s="1"/>
  <c r="H607" i="7" a="1"/>
  <c r="H607" i="7" s="1"/>
  <c r="H608" i="7" a="1"/>
  <c r="H608" i="7" s="1"/>
  <c r="H609" i="7" a="1"/>
  <c r="H609" i="7"/>
  <c r="H610" i="7" a="1"/>
  <c r="H610" i="7" s="1"/>
  <c r="H611" i="7" a="1"/>
  <c r="H611" i="7" s="1"/>
  <c r="H612" i="7" a="1"/>
  <c r="H612" i="7" s="1"/>
  <c r="H613" i="7" a="1"/>
  <c r="H613" i="7" s="1"/>
  <c r="H614" i="7" a="1"/>
  <c r="H614" i="7" s="1"/>
  <c r="H615" i="7" a="1"/>
  <c r="H615" i="7" s="1"/>
  <c r="H616" i="7" a="1"/>
  <c r="H616" i="7" s="1"/>
  <c r="H617" i="7" a="1"/>
  <c r="H617" i="7" s="1"/>
  <c r="H618" i="7" a="1"/>
  <c r="H618" i="7"/>
  <c r="H619" i="7" a="1"/>
  <c r="H619" i="7" s="1"/>
  <c r="H620" i="7" a="1"/>
  <c r="H620" i="7" s="1"/>
  <c r="H621" i="7" a="1"/>
  <c r="H621" i="7" s="1"/>
  <c r="H622" i="7" a="1"/>
  <c r="H622" i="7" s="1"/>
  <c r="H623" i="7" a="1"/>
  <c r="H623" i="7" s="1"/>
  <c r="H624" i="7" a="1"/>
  <c r="H624" i="7"/>
  <c r="H625" i="7" a="1"/>
  <c r="H625" i="7"/>
  <c r="H626" i="7" a="1"/>
  <c r="H626" i="7" s="1"/>
  <c r="H627" i="7" a="1"/>
  <c r="H627" i="7" s="1"/>
  <c r="H628" i="7" a="1"/>
  <c r="H628" i="7" s="1"/>
  <c r="H629" i="7" a="1"/>
  <c r="H629" i="7" s="1"/>
  <c r="H630" i="7" a="1"/>
  <c r="H630" i="7" s="1"/>
  <c r="H631" i="7" a="1"/>
  <c r="H631" i="7"/>
  <c r="H632" i="7" a="1"/>
  <c r="H632" i="7"/>
  <c r="H633" i="7" a="1"/>
  <c r="H633" i="7" s="1"/>
  <c r="H634" i="7" a="1"/>
  <c r="H634" i="7" s="1"/>
  <c r="H635" i="7" a="1"/>
  <c r="H635" i="7" s="1"/>
  <c r="H636" i="7" a="1"/>
  <c r="H636" i="7" s="1"/>
  <c r="H637" i="7" a="1"/>
  <c r="H637" i="7" s="1"/>
  <c r="H638" i="7" a="1"/>
  <c r="H638" i="7"/>
  <c r="H639" i="7" a="1"/>
  <c r="H639" i="7"/>
  <c r="H640" i="7" a="1"/>
  <c r="H640" i="7" s="1"/>
  <c r="H641" i="7" a="1"/>
  <c r="H641" i="7" s="1"/>
  <c r="H642" i="7" a="1"/>
  <c r="H642" i="7" s="1"/>
  <c r="H643" i="7" a="1"/>
  <c r="H643" i="7" s="1"/>
  <c r="H644" i="7" a="1"/>
  <c r="H644" i="7" s="1"/>
  <c r="H645" i="7" a="1"/>
  <c r="H645" i="7"/>
  <c r="H646" i="7" a="1"/>
  <c r="H646" i="7" s="1"/>
  <c r="H647" i="7" a="1"/>
  <c r="H647" i="7" s="1"/>
  <c r="H648" i="7" a="1"/>
  <c r="H648" i="7" s="1"/>
  <c r="H649" i="7" a="1"/>
  <c r="H649" i="7" s="1"/>
  <c r="H650" i="7" a="1"/>
  <c r="H650" i="7" s="1"/>
  <c r="H651" i="7" a="1"/>
  <c r="H651" i="7" s="1"/>
  <c r="H652" i="7" a="1"/>
  <c r="H652" i="7" s="1"/>
  <c r="H653" i="7" a="1"/>
  <c r="H653" i="7" s="1"/>
  <c r="H654" i="7" a="1"/>
  <c r="H654" i="7"/>
  <c r="H655" i="7" a="1"/>
  <c r="H655" i="7" s="1"/>
  <c r="H656" i="7" a="1"/>
  <c r="H656" i="7" s="1"/>
  <c r="H657" i="7" a="1"/>
  <c r="H657" i="7" s="1"/>
  <c r="H658" i="7" a="1"/>
  <c r="H658" i="7" s="1"/>
  <c r="H659" i="7" a="1"/>
  <c r="H659" i="7" s="1"/>
  <c r="H660" i="7" a="1"/>
  <c r="H660" i="7"/>
  <c r="H661" i="7" a="1"/>
  <c r="H661" i="7"/>
  <c r="H662" i="7" a="1"/>
  <c r="H662" i="7" s="1"/>
  <c r="H663" i="7" a="1"/>
  <c r="H663" i="7" s="1"/>
  <c r="H664" i="7" a="1"/>
  <c r="H664" i="7" s="1"/>
  <c r="H665" i="7" a="1"/>
  <c r="H665" i="7" s="1"/>
  <c r="H666" i="7" a="1"/>
  <c r="H666" i="7" s="1"/>
  <c r="H667" i="7" a="1"/>
  <c r="H667" i="7"/>
  <c r="H668" i="7" a="1"/>
  <c r="H668" i="7"/>
  <c r="H669" i="7" a="1"/>
  <c r="H669" i="7" s="1"/>
  <c r="H670" i="7" a="1"/>
  <c r="H670" i="7" s="1"/>
  <c r="H671" i="7" a="1"/>
  <c r="H671" i="7" s="1"/>
  <c r="H672" i="7" a="1"/>
  <c r="H672" i="7" s="1"/>
  <c r="H673" i="7" a="1"/>
  <c r="H673" i="7" s="1"/>
  <c r="H674" i="7" a="1"/>
  <c r="H674" i="7"/>
  <c r="H675" i="7" a="1"/>
  <c r="H675" i="7"/>
  <c r="H676" i="7" a="1"/>
  <c r="H676" i="7" s="1"/>
  <c r="H677" i="7" a="1"/>
  <c r="H677" i="7" s="1"/>
  <c r="H678" i="7" a="1"/>
  <c r="H678" i="7" s="1"/>
  <c r="H679" i="7" a="1"/>
  <c r="H679" i="7" s="1"/>
  <c r="H680" i="7" a="1"/>
  <c r="H680" i="7" s="1"/>
  <c r="H681" i="7" a="1"/>
  <c r="H681" i="7"/>
  <c r="H682" i="7" a="1"/>
  <c r="H682" i="7" s="1"/>
  <c r="H683" i="7" a="1"/>
  <c r="H683" i="7" s="1"/>
  <c r="H684" i="7" a="1"/>
  <c r="H684" i="7" s="1"/>
  <c r="H685" i="7" a="1"/>
  <c r="H685" i="7" s="1"/>
  <c r="H686" i="7" a="1"/>
  <c r="H686" i="7" s="1"/>
  <c r="H687" i="7" a="1"/>
  <c r="H687" i="7" s="1"/>
  <c r="H688" i="7" a="1"/>
  <c r="H688" i="7" s="1"/>
  <c r="H689" i="7" a="1"/>
  <c r="H689" i="7"/>
  <c r="H690" i="7" a="1"/>
  <c r="H690" i="7"/>
  <c r="H691" i="7" a="1"/>
  <c r="H691" i="7"/>
  <c r="H692" i="7" a="1"/>
  <c r="H692" i="7"/>
  <c r="H693" i="7" a="1"/>
  <c r="H693" i="7"/>
  <c r="H694" i="7" a="1"/>
  <c r="H694" i="7"/>
  <c r="H695" i="7" a="1"/>
  <c r="H695" i="7"/>
  <c r="H696" i="7" a="1"/>
  <c r="H696" i="7"/>
  <c r="H697" i="7" a="1"/>
  <c r="H697" i="7"/>
  <c r="H698" i="7" a="1"/>
  <c r="H698" i="7"/>
  <c r="H699" i="7" a="1"/>
  <c r="H699" i="7"/>
  <c r="H700" i="7" a="1"/>
  <c r="H700" i="7"/>
  <c r="H701" i="7" a="1"/>
  <c r="H701" i="7"/>
  <c r="H702" i="7" a="1"/>
  <c r="H702" i="7"/>
  <c r="H703" i="7" a="1"/>
  <c r="H703" i="7"/>
  <c r="H704" i="7" a="1"/>
  <c r="H704" i="7"/>
  <c r="H705" i="7" a="1"/>
  <c r="H705" i="7"/>
  <c r="H706" i="7" a="1"/>
  <c r="H706" i="7"/>
  <c r="H707" i="7" a="1"/>
  <c r="H707" i="7"/>
  <c r="H708" i="7" a="1"/>
  <c r="H708" i="7"/>
  <c r="H709" i="7" a="1"/>
  <c r="H709" i="7"/>
  <c r="H710" i="7" a="1"/>
  <c r="H710" i="7"/>
  <c r="H711" i="7" a="1"/>
  <c r="H711" i="7"/>
  <c r="H712" i="7" a="1"/>
  <c r="H712" i="7"/>
  <c r="H713" i="7" a="1"/>
  <c r="H713" i="7"/>
  <c r="H714" i="7" a="1"/>
  <c r="H714" i="7"/>
  <c r="H715" i="7" a="1"/>
  <c r="H715" i="7"/>
  <c r="H716" i="7" a="1"/>
  <c r="H716" i="7"/>
  <c r="H717" i="7" a="1"/>
  <c r="H717" i="7"/>
  <c r="H718" i="7" a="1"/>
  <c r="H718" i="7"/>
  <c r="H719" i="7" a="1"/>
  <c r="H719" i="7"/>
  <c r="H720" i="7" a="1"/>
  <c r="H720" i="7"/>
  <c r="H721" i="7" a="1"/>
  <c r="H721" i="7"/>
  <c r="H722" i="7" a="1"/>
  <c r="H722" i="7"/>
  <c r="H723" i="7" a="1"/>
  <c r="H723" i="7"/>
  <c r="H724" i="7" a="1"/>
  <c r="H724" i="7"/>
  <c r="H725" i="7" a="1"/>
  <c r="H725" i="7"/>
  <c r="H726" i="7" a="1"/>
  <c r="H726" i="7"/>
  <c r="H727" i="7" a="1"/>
  <c r="H727" i="7"/>
  <c r="H728" i="7" a="1"/>
  <c r="H728" i="7"/>
  <c r="H729" i="7" a="1"/>
  <c r="H729" i="7"/>
  <c r="H730" i="7" a="1"/>
  <c r="H730" i="7"/>
  <c r="H731" i="7" a="1"/>
  <c r="H731" i="7"/>
  <c r="H732" i="7" a="1"/>
  <c r="H732" i="7"/>
  <c r="H733" i="7" a="1"/>
  <c r="H733" i="7"/>
  <c r="H734" i="7" a="1"/>
  <c r="H734" i="7"/>
  <c r="H735" i="7" a="1"/>
  <c r="H735" i="7"/>
  <c r="H736" i="7" a="1"/>
  <c r="H736" i="7"/>
  <c r="H737" i="7" a="1"/>
  <c r="H737" i="7"/>
  <c r="H738" i="7" a="1"/>
  <c r="H738" i="7"/>
  <c r="H739" i="7" a="1"/>
  <c r="H739" i="7"/>
  <c r="H740" i="7" a="1"/>
  <c r="H740" i="7"/>
  <c r="H741" i="7" a="1"/>
  <c r="H741" i="7"/>
  <c r="H742" i="7" a="1"/>
  <c r="H742" i="7"/>
  <c r="H743" i="7" a="1"/>
  <c r="H743" i="7"/>
  <c r="H744" i="7" a="1"/>
  <c r="H744" i="7"/>
  <c r="H745" i="7" a="1"/>
  <c r="H745" i="7"/>
  <c r="H746" i="7" a="1"/>
  <c r="H746" i="7"/>
  <c r="H747" i="7" a="1"/>
  <c r="H747" i="7"/>
  <c r="H748" i="7" a="1"/>
  <c r="H748" i="7"/>
  <c r="H749" i="7" a="1"/>
  <c r="H749" i="7"/>
  <c r="H750" i="7" a="1"/>
  <c r="H750" i="7"/>
  <c r="H751" i="7" a="1"/>
  <c r="H751" i="7"/>
  <c r="H752" i="7" a="1"/>
  <c r="H752" i="7"/>
  <c r="H753" i="7" a="1"/>
  <c r="H753" i="7"/>
  <c r="H754" i="7" a="1"/>
  <c r="H754" i="7"/>
  <c r="H755" i="7" a="1"/>
  <c r="H755" i="7"/>
  <c r="H756" i="7" a="1"/>
  <c r="H756" i="7"/>
  <c r="H757" i="7" a="1"/>
  <c r="H757" i="7"/>
  <c r="H758" i="7" a="1"/>
  <c r="H758" i="7"/>
  <c r="H759" i="7" a="1"/>
  <c r="H759" i="7"/>
  <c r="H760" i="7" a="1"/>
  <c r="H760" i="7"/>
  <c r="H761" i="7" a="1"/>
  <c r="H761" i="7"/>
  <c r="H762" i="7" a="1"/>
  <c r="H762" i="7"/>
  <c r="H763" i="7" a="1"/>
  <c r="H763" i="7"/>
  <c r="H764" i="7" a="1"/>
  <c r="H764" i="7"/>
  <c r="H765" i="7" a="1"/>
  <c r="H765" i="7"/>
  <c r="H766" i="7" a="1"/>
  <c r="H766" i="7"/>
  <c r="H767" i="7" a="1"/>
  <c r="H767" i="7"/>
  <c r="H768" i="7" a="1"/>
  <c r="H768" i="7"/>
  <c r="H769" i="7" a="1"/>
  <c r="H769" i="7"/>
  <c r="H770" i="7" a="1"/>
  <c r="H770" i="7"/>
  <c r="H771" i="7" a="1"/>
  <c r="H771" i="7"/>
  <c r="H772" i="7" a="1"/>
  <c r="H772" i="7"/>
  <c r="H773" i="7" a="1"/>
  <c r="H773" i="7"/>
  <c r="H774" i="7" a="1"/>
  <c r="H774" i="7"/>
  <c r="H775" i="7" a="1"/>
  <c r="H775" i="7"/>
  <c r="H776" i="7" a="1"/>
  <c r="H776" i="7"/>
  <c r="H777" i="7" a="1"/>
  <c r="H777" i="7"/>
  <c r="H778" i="7" a="1"/>
  <c r="H778" i="7"/>
  <c r="H779" i="7" a="1"/>
  <c r="H779" i="7"/>
  <c r="H780" i="7" a="1"/>
  <c r="H780" i="7"/>
  <c r="H781" i="7" a="1"/>
  <c r="H781" i="7"/>
  <c r="H782" i="7" a="1"/>
  <c r="H782" i="7"/>
  <c r="H783" i="7" a="1"/>
  <c r="H783" i="7"/>
  <c r="H784" i="7" a="1"/>
  <c r="H784" i="7"/>
  <c r="H785" i="7" a="1"/>
  <c r="H785" i="7"/>
  <c r="H786" i="7" a="1"/>
  <c r="H786" i="7"/>
  <c r="H787" i="7" a="1"/>
  <c r="H787" i="7"/>
  <c r="H788" i="7" a="1"/>
  <c r="H788" i="7"/>
  <c r="H789" i="7" a="1"/>
  <c r="H789" i="7"/>
  <c r="H790" i="7" a="1"/>
  <c r="H790" i="7"/>
  <c r="H791" i="7" a="1"/>
  <c r="H791" i="7"/>
  <c r="H792" i="7" a="1"/>
  <c r="H792" i="7"/>
  <c r="H793" i="7" a="1"/>
  <c r="H793" i="7"/>
  <c r="H794" i="7" a="1"/>
  <c r="H794" i="7"/>
  <c r="H795" i="7" a="1"/>
  <c r="H795" i="7"/>
  <c r="H796" i="7" a="1"/>
  <c r="H796" i="7"/>
  <c r="H797" i="7" a="1"/>
  <c r="H797" i="7"/>
  <c r="H798" i="7" a="1"/>
  <c r="H798" i="7"/>
  <c r="H799" i="7" a="1"/>
  <c r="H799" i="7" s="1"/>
  <c r="H800" i="7" a="1"/>
  <c r="H800" i="7"/>
  <c r="H801" i="7" a="1"/>
  <c r="H801" i="7"/>
  <c r="H802" i="7" a="1"/>
  <c r="H802" i="7"/>
  <c r="H803" i="7" a="1"/>
  <c r="H803" i="7"/>
  <c r="H804" i="7" a="1"/>
  <c r="H804" i="7"/>
  <c r="H805" i="7" a="1"/>
  <c r="H805" i="7" s="1"/>
  <c r="H806" i="7" a="1"/>
  <c r="H806" i="7"/>
  <c r="H807" i="7" a="1"/>
  <c r="H807" i="7"/>
  <c r="H808" i="7" a="1"/>
  <c r="H808" i="7"/>
  <c r="H809" i="7" a="1"/>
  <c r="H809" i="7"/>
  <c r="H810" i="7" a="1"/>
  <c r="H810" i="7"/>
  <c r="H811" i="7" a="1"/>
  <c r="H811" i="7" s="1"/>
  <c r="H812" i="7" a="1"/>
  <c r="H812" i="7"/>
  <c r="H813" i="7" a="1"/>
  <c r="H813" i="7"/>
  <c r="H814" i="7" a="1"/>
  <c r="H814" i="7"/>
  <c r="H815" i="7" a="1"/>
  <c r="H815" i="7"/>
  <c r="H816" i="7" a="1"/>
  <c r="H816" i="7"/>
  <c r="H817" i="7" a="1"/>
  <c r="H817" i="7" s="1"/>
  <c r="H818" i="7" a="1"/>
  <c r="H818" i="7"/>
  <c r="H819" i="7" a="1"/>
  <c r="H819" i="7"/>
  <c r="H820" i="7" a="1"/>
  <c r="H820" i="7"/>
  <c r="H821" i="7" a="1"/>
  <c r="H821" i="7"/>
  <c r="H822" i="7" a="1"/>
  <c r="H822" i="7"/>
  <c r="H823" i="7" a="1"/>
  <c r="H823" i="7" s="1"/>
  <c r="H824" i="7" a="1"/>
  <c r="H824" i="7"/>
  <c r="H825" i="7" a="1"/>
  <c r="H825" i="7"/>
  <c r="H826" i="7" a="1"/>
  <c r="H826" i="7"/>
  <c r="H827" i="7" a="1"/>
  <c r="H827" i="7" s="1"/>
  <c r="H828" i="7" a="1"/>
  <c r="H828" i="7"/>
  <c r="H829" i="7" a="1"/>
  <c r="H829" i="7" s="1"/>
  <c r="H830" i="7" a="1"/>
  <c r="H830" i="7"/>
  <c r="H831" i="7" a="1"/>
  <c r="H831" i="7"/>
  <c r="H832" i="7" a="1"/>
  <c r="H832" i="7"/>
  <c r="H833" i="7" a="1"/>
  <c r="H833" i="7"/>
  <c r="H834" i="7" a="1"/>
  <c r="H834" i="7"/>
  <c r="H835" i="7" a="1"/>
  <c r="H835" i="7" s="1"/>
  <c r="H836" i="7" a="1"/>
  <c r="H836" i="7"/>
  <c r="H837" i="7" a="1"/>
  <c r="H837" i="7"/>
  <c r="H838" i="7" a="1"/>
  <c r="H838" i="7"/>
  <c r="H839" i="7" a="1"/>
  <c r="H839" i="7"/>
  <c r="H840" i="7" a="1"/>
  <c r="H840" i="7"/>
  <c r="H841" i="7" a="1"/>
  <c r="H841" i="7" s="1"/>
  <c r="H842" i="7" a="1"/>
  <c r="H842" i="7"/>
  <c r="H843" i="7" a="1"/>
  <c r="H843" i="7"/>
  <c r="H844" i="7" a="1"/>
  <c r="H844" i="7"/>
  <c r="H845" i="7" a="1"/>
  <c r="H845" i="7"/>
  <c r="H846" i="7" a="1"/>
  <c r="H846" i="7"/>
  <c r="H847" i="7" a="1"/>
  <c r="H847" i="7" s="1"/>
  <c r="H848" i="7" a="1"/>
  <c r="H848" i="7"/>
  <c r="H849" i="7" a="1"/>
  <c r="H849" i="7"/>
  <c r="H850" i="7" a="1"/>
  <c r="H850" i="7"/>
  <c r="H851" i="7" a="1"/>
  <c r="H851" i="7"/>
  <c r="H852" i="7" a="1"/>
  <c r="H852" i="7"/>
  <c r="H853" i="7" a="1"/>
  <c r="H853" i="7" s="1"/>
  <c r="H854" i="7" a="1"/>
  <c r="H854" i="7"/>
  <c r="H855" i="7" a="1"/>
  <c r="H855" i="7"/>
  <c r="H856" i="7" a="1"/>
  <c r="H856" i="7"/>
  <c r="H857" i="7" a="1"/>
  <c r="H857" i="7"/>
  <c r="H858" i="7" a="1"/>
  <c r="H858" i="7"/>
  <c r="H859" i="7" a="1"/>
  <c r="H859" i="7" s="1"/>
  <c r="H860" i="7" a="1"/>
  <c r="H860" i="7"/>
  <c r="H861" i="7" a="1"/>
  <c r="H861" i="7"/>
  <c r="H862" i="7" a="1"/>
  <c r="H862" i="7"/>
  <c r="H863" i="7" a="1"/>
  <c r="H863" i="7"/>
  <c r="H864" i="7" a="1"/>
  <c r="H864" i="7"/>
  <c r="H865" i="7" a="1"/>
  <c r="H865" i="7" s="1"/>
  <c r="H866" i="7" a="1"/>
  <c r="H866" i="7"/>
  <c r="H867" i="7" a="1"/>
  <c r="H867" i="7"/>
  <c r="H868" i="7" a="1"/>
  <c r="H868" i="7"/>
  <c r="H869" i="7" a="1"/>
  <c r="H869" i="7"/>
  <c r="H870" i="7" a="1"/>
  <c r="H870" i="7"/>
  <c r="H871" i="7" a="1"/>
  <c r="H871" i="7" s="1"/>
  <c r="H872" i="7" a="1"/>
  <c r="H872" i="7"/>
  <c r="H873" i="7" a="1"/>
  <c r="H873" i="7"/>
  <c r="H874" i="7" a="1"/>
  <c r="H874" i="7"/>
  <c r="H875" i="7" a="1"/>
  <c r="H875" i="7"/>
  <c r="H876" i="7" a="1"/>
  <c r="H876" i="7"/>
  <c r="H877" i="7" a="1"/>
  <c r="H877" i="7" s="1"/>
  <c r="H878" i="7" a="1"/>
  <c r="H878" i="7"/>
  <c r="H879" i="7" a="1"/>
  <c r="H879" i="7"/>
  <c r="H880" i="7" a="1"/>
  <c r="H880" i="7"/>
  <c r="H881" i="7" a="1"/>
  <c r="H881" i="7"/>
  <c r="H882" i="7" a="1"/>
  <c r="H882" i="7"/>
  <c r="H883" i="7" a="1"/>
  <c r="H883" i="7" s="1"/>
  <c r="H884" i="7" a="1"/>
  <c r="H884" i="7"/>
  <c r="H885" i="7" a="1"/>
  <c r="H885" i="7"/>
  <c r="H886" i="7" a="1"/>
  <c r="H886" i="7"/>
  <c r="H887" i="7" a="1"/>
  <c r="H887" i="7"/>
  <c r="H888" i="7" a="1"/>
  <c r="H888" i="7"/>
  <c r="H889" i="7" a="1"/>
  <c r="H889" i="7" s="1"/>
  <c r="H890" i="7" a="1"/>
  <c r="H890" i="7" s="1"/>
  <c r="H891" i="7" a="1"/>
  <c r="H891" i="7"/>
  <c r="H892" i="7" a="1"/>
  <c r="H892" i="7"/>
  <c r="H893" i="7" a="1"/>
  <c r="H893" i="7"/>
  <c r="H894" i="7" a="1"/>
  <c r="H894" i="7"/>
  <c r="H895" i="7" a="1"/>
  <c r="H895" i="7" s="1"/>
  <c r="H896" i="7" a="1"/>
  <c r="H896" i="7" s="1"/>
  <c r="H897" i="7" a="1"/>
  <c r="H897" i="7"/>
  <c r="H898" i="7" a="1"/>
  <c r="H898" i="7"/>
  <c r="H899" i="7" a="1"/>
  <c r="H899" i="7"/>
  <c r="H900" i="7" a="1"/>
  <c r="H900" i="7"/>
  <c r="H901" i="7" a="1"/>
  <c r="H901" i="7" s="1"/>
  <c r="H902" i="7" a="1"/>
  <c r="H902" i="7" s="1"/>
  <c r="H903" i="7" a="1"/>
  <c r="H903" i="7"/>
  <c r="H904" i="7" a="1"/>
  <c r="H904" i="7"/>
  <c r="H905" i="7" a="1"/>
  <c r="H905" i="7"/>
  <c r="H906" i="7" a="1"/>
  <c r="H906" i="7"/>
  <c r="H907" i="7" a="1"/>
  <c r="H907" i="7" s="1"/>
  <c r="H908" i="7" a="1"/>
  <c r="H908" i="7" s="1"/>
  <c r="H909" i="7" a="1"/>
  <c r="H909" i="7"/>
  <c r="H910" i="7" a="1"/>
  <c r="H910" i="7"/>
  <c r="H911" i="7" a="1"/>
  <c r="H911" i="7"/>
  <c r="H912" i="7" a="1"/>
  <c r="H912" i="7"/>
  <c r="H913" i="7" a="1"/>
  <c r="H913" i="7" s="1"/>
  <c r="H914" i="7" a="1"/>
  <c r="H914" i="7" s="1"/>
  <c r="H915" i="7" a="1"/>
  <c r="H915" i="7"/>
  <c r="H916" i="7" a="1"/>
  <c r="H916" i="7"/>
  <c r="H917" i="7" a="1"/>
  <c r="H917" i="7"/>
  <c r="H918" i="7" a="1"/>
  <c r="H918" i="7"/>
  <c r="H919" i="7" a="1"/>
  <c r="H919" i="7" s="1"/>
  <c r="H920" i="7" a="1"/>
  <c r="H920" i="7" s="1"/>
  <c r="H921" i="7" a="1"/>
  <c r="H921" i="7"/>
  <c r="H922" i="7" a="1"/>
  <c r="H922" i="7"/>
  <c r="H923" i="7" a="1"/>
  <c r="H923" i="7"/>
  <c r="H924" i="7" a="1"/>
  <c r="H924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719" i="7"/>
  <c r="J720" i="7"/>
  <c r="J721" i="7"/>
  <c r="J722" i="7"/>
  <c r="J723" i="7"/>
  <c r="J724" i="7"/>
  <c r="J725" i="7"/>
  <c r="J726" i="7"/>
  <c r="J727" i="7"/>
  <c r="J728" i="7"/>
  <c r="J729" i="7"/>
  <c r="J730" i="7"/>
  <c r="J731" i="7"/>
  <c r="J732" i="7"/>
  <c r="J733" i="7"/>
  <c r="J734" i="7"/>
  <c r="J735" i="7"/>
  <c r="J736" i="7"/>
  <c r="J737" i="7"/>
  <c r="J738" i="7"/>
  <c r="J739" i="7"/>
  <c r="J740" i="7"/>
  <c r="J741" i="7"/>
  <c r="J742" i="7"/>
  <c r="J743" i="7"/>
  <c r="J744" i="7"/>
  <c r="J745" i="7"/>
  <c r="J746" i="7"/>
  <c r="J747" i="7"/>
  <c r="J748" i="7"/>
  <c r="J749" i="7"/>
  <c r="J750" i="7"/>
  <c r="J751" i="7"/>
  <c r="J752" i="7"/>
  <c r="J753" i="7"/>
  <c r="J754" i="7"/>
  <c r="J755" i="7"/>
  <c r="J756" i="7"/>
  <c r="J757" i="7"/>
  <c r="J758" i="7"/>
  <c r="J759" i="7"/>
  <c r="J760" i="7"/>
  <c r="J761" i="7"/>
  <c r="J762" i="7"/>
  <c r="J763" i="7"/>
  <c r="J764" i="7"/>
  <c r="J765" i="7"/>
  <c r="J766" i="7"/>
  <c r="J767" i="7"/>
  <c r="J768" i="7"/>
  <c r="J769" i="7"/>
  <c r="J770" i="7"/>
  <c r="J771" i="7"/>
  <c r="J772" i="7"/>
  <c r="J773" i="7"/>
  <c r="J774" i="7"/>
  <c r="J775" i="7"/>
  <c r="J776" i="7"/>
  <c r="J777" i="7"/>
  <c r="J778" i="7"/>
  <c r="J779" i="7"/>
  <c r="J780" i="7"/>
  <c r="J781" i="7"/>
  <c r="J782" i="7"/>
  <c r="J783" i="7"/>
  <c r="J784" i="7"/>
  <c r="J785" i="7"/>
  <c r="J786" i="7"/>
  <c r="J787" i="7"/>
  <c r="J788" i="7"/>
  <c r="J789" i="7"/>
  <c r="J790" i="7"/>
  <c r="J791" i="7"/>
  <c r="J792" i="7"/>
  <c r="J793" i="7"/>
  <c r="J794" i="7"/>
  <c r="J795" i="7"/>
  <c r="J796" i="7"/>
  <c r="J797" i="7"/>
  <c r="J798" i="7"/>
  <c r="J799" i="7"/>
  <c r="J800" i="7"/>
  <c r="J801" i="7"/>
  <c r="J802" i="7"/>
  <c r="J803" i="7"/>
  <c r="J804" i="7"/>
  <c r="J805" i="7"/>
  <c r="J806" i="7"/>
  <c r="J807" i="7"/>
  <c r="J808" i="7"/>
  <c r="J809" i="7"/>
  <c r="J810" i="7"/>
  <c r="J811" i="7"/>
  <c r="J812" i="7"/>
  <c r="J813" i="7"/>
  <c r="J814" i="7"/>
  <c r="J815" i="7"/>
  <c r="J816" i="7"/>
  <c r="J817" i="7"/>
  <c r="J818" i="7"/>
  <c r="J819" i="7"/>
  <c r="J820" i="7"/>
  <c r="J821" i="7"/>
  <c r="J822" i="7"/>
  <c r="J823" i="7"/>
  <c r="J824" i="7"/>
  <c r="J825" i="7"/>
  <c r="J826" i="7"/>
  <c r="J827" i="7"/>
  <c r="J828" i="7"/>
  <c r="J829" i="7"/>
  <c r="J830" i="7"/>
  <c r="J831" i="7"/>
  <c r="J832" i="7"/>
  <c r="J833" i="7"/>
  <c r="J834" i="7"/>
  <c r="J835" i="7"/>
  <c r="J836" i="7"/>
  <c r="J837" i="7"/>
  <c r="J838" i="7"/>
  <c r="J839" i="7"/>
  <c r="J840" i="7"/>
  <c r="J841" i="7"/>
  <c r="J842" i="7"/>
  <c r="J843" i="7"/>
  <c r="J844" i="7"/>
  <c r="J845" i="7"/>
  <c r="J846" i="7"/>
  <c r="J847" i="7"/>
  <c r="J848" i="7"/>
  <c r="J849" i="7"/>
  <c r="J850" i="7"/>
  <c r="J851" i="7"/>
  <c r="J852" i="7"/>
  <c r="J853" i="7"/>
  <c r="J854" i="7"/>
  <c r="J855" i="7"/>
  <c r="J856" i="7"/>
  <c r="J857" i="7"/>
  <c r="J858" i="7"/>
  <c r="J859" i="7"/>
  <c r="J860" i="7"/>
  <c r="J861" i="7"/>
  <c r="J862" i="7"/>
  <c r="J863" i="7"/>
  <c r="J864" i="7"/>
  <c r="J865" i="7"/>
  <c r="J866" i="7"/>
  <c r="J867" i="7"/>
  <c r="J868" i="7"/>
  <c r="J869" i="7"/>
  <c r="J870" i="7"/>
  <c r="J871" i="7"/>
  <c r="J872" i="7"/>
  <c r="J873" i="7"/>
  <c r="J874" i="7"/>
  <c r="J875" i="7"/>
  <c r="J876" i="7"/>
  <c r="J877" i="7"/>
  <c r="J878" i="7"/>
  <c r="J879" i="7"/>
  <c r="J880" i="7"/>
  <c r="J881" i="7"/>
  <c r="J882" i="7"/>
  <c r="J883" i="7"/>
  <c r="J884" i="7"/>
  <c r="J885" i="7"/>
  <c r="J886" i="7"/>
  <c r="J887" i="7"/>
  <c r="J888" i="7"/>
  <c r="J889" i="7"/>
  <c r="J890" i="7"/>
  <c r="J891" i="7"/>
  <c r="J892" i="7"/>
  <c r="J893" i="7"/>
  <c r="J894" i="7"/>
  <c r="J895" i="7"/>
  <c r="J896" i="7"/>
  <c r="J897" i="7"/>
  <c r="J898" i="7"/>
  <c r="J899" i="7"/>
  <c r="J900" i="7"/>
  <c r="J901" i="7"/>
  <c r="J902" i="7"/>
  <c r="J903" i="7"/>
  <c r="J904" i="7"/>
  <c r="J905" i="7"/>
  <c r="J906" i="7"/>
  <c r="J907" i="7"/>
  <c r="J908" i="7"/>
  <c r="J909" i="7"/>
  <c r="J910" i="7"/>
  <c r="J911" i="7"/>
  <c r="J912" i="7"/>
  <c r="J913" i="7"/>
  <c r="J914" i="7"/>
  <c r="J915" i="7"/>
  <c r="J916" i="7"/>
  <c r="J917" i="7"/>
  <c r="J918" i="7"/>
  <c r="J919" i="7"/>
  <c r="J920" i="7"/>
  <c r="J921" i="7"/>
  <c r="J922" i="7"/>
  <c r="J923" i="7"/>
  <c r="J924" i="7"/>
  <c r="J2" i="7"/>
  <c r="I2" i="7"/>
  <c r="H2" i="7" a="1"/>
  <c r="H2" i="7" s="1"/>
  <c r="G2" i="7" a="1"/>
  <c r="G2" i="7" s="1"/>
  <c r="F2" i="7" a="1"/>
  <c r="F2" i="7" s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2" i="7"/>
  <c r="G3" i="2"/>
  <c r="G4" i="2"/>
  <c r="G5" i="2"/>
  <c r="G6" i="2"/>
  <c r="G7" i="2"/>
  <c r="G8" i="2"/>
  <c r="G9" i="2"/>
  <c r="G10" i="2"/>
  <c r="G11" i="2"/>
  <c r="G2" i="2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" i="14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" i="15"/>
  <c r="C3" i="11"/>
  <c r="C4" i="11"/>
  <c r="C5" i="11"/>
  <c r="C6" i="11"/>
  <c r="C7" i="11"/>
  <c r="C2" i="11"/>
  <c r="A2" i="16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155" i="15"/>
  <c r="A30" i="15"/>
  <c r="A31" i="15"/>
  <c r="A156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89" i="15"/>
  <c r="A190" i="15"/>
  <c r="A191" i="15"/>
  <c r="A192" i="15"/>
  <c r="A193" i="15"/>
  <c r="A194" i="15"/>
  <c r="A195" i="15"/>
  <c r="A196" i="15"/>
  <c r="A197" i="15"/>
  <c r="A198" i="15"/>
  <c r="A199" i="15"/>
  <c r="A118" i="15"/>
  <c r="A200" i="15"/>
  <c r="A201" i="15"/>
  <c r="A202" i="15"/>
  <c r="A3" i="16"/>
  <c r="A4" i="16"/>
  <c r="E4" i="16" s="1"/>
  <c r="A5" i="16"/>
  <c r="A47" i="16"/>
  <c r="E47" i="16" s="1"/>
  <c r="A6" i="16"/>
  <c r="E6" i="16" s="1"/>
  <c r="A7" i="16"/>
  <c r="E7" i="16" s="1"/>
  <c r="A8" i="16"/>
  <c r="E8" i="16" s="1"/>
  <c r="A9" i="16"/>
  <c r="E9" i="16" s="1"/>
  <c r="A10" i="16"/>
  <c r="E10" i="16" s="1"/>
  <c r="A11" i="16"/>
  <c r="E11" i="16" s="1"/>
  <c r="A12" i="16"/>
  <c r="A13" i="16"/>
  <c r="E13" i="16" s="1"/>
  <c r="A14" i="16"/>
  <c r="A15" i="16"/>
  <c r="E15" i="16" s="1"/>
  <c r="A16" i="16"/>
  <c r="A17" i="16"/>
  <c r="E17" i="16" s="1"/>
  <c r="A18" i="16"/>
  <c r="E18" i="16" s="1"/>
  <c r="A19" i="16"/>
  <c r="E19" i="16" s="1"/>
  <c r="A20" i="16"/>
  <c r="E20" i="16" s="1"/>
  <c r="A21" i="16"/>
  <c r="E21" i="16" s="1"/>
  <c r="A22" i="16"/>
  <c r="E22" i="16" s="1"/>
  <c r="A23" i="16"/>
  <c r="E23" i="16" s="1"/>
  <c r="A24" i="16"/>
  <c r="A25" i="16"/>
  <c r="E25" i="16" s="1"/>
  <c r="A26" i="16"/>
  <c r="A28" i="16"/>
  <c r="E28" i="16" s="1"/>
  <c r="A29" i="16"/>
  <c r="A30" i="16"/>
  <c r="E30" i="16" s="1"/>
  <c r="A31" i="16"/>
  <c r="E31" i="16" s="1"/>
  <c r="A32" i="16"/>
  <c r="E32" i="16" s="1"/>
  <c r="A33" i="16"/>
  <c r="E33" i="16" s="1"/>
  <c r="A34" i="16"/>
  <c r="E34" i="16" s="1"/>
  <c r="A35" i="16"/>
  <c r="E35" i="16" s="1"/>
  <c r="A36" i="16"/>
  <c r="E36" i="16" s="1"/>
  <c r="A37" i="16"/>
  <c r="A38" i="16"/>
  <c r="E38" i="16" s="1"/>
  <c r="A39" i="16"/>
  <c r="A40" i="16"/>
  <c r="A41" i="16"/>
  <c r="A42" i="16"/>
  <c r="E42" i="16" s="1"/>
  <c r="A43" i="16"/>
  <c r="E43" i="16" s="1"/>
  <c r="A44" i="16"/>
  <c r="E44" i="16" s="1"/>
  <c r="A45" i="16"/>
  <c r="E45" i="16" s="1"/>
  <c r="A46" i="16"/>
  <c r="E46" i="16" s="1"/>
  <c r="A27" i="16"/>
  <c r="E27" i="16" s="1"/>
  <c r="A2" i="15"/>
  <c r="C3" i="2"/>
  <c r="C4" i="2"/>
  <c r="C5" i="2"/>
  <c r="C2" i="2"/>
  <c r="Y2" i="7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Y230" i="7"/>
  <c r="Y231" i="7"/>
  <c r="Y232" i="7"/>
  <c r="Y233" i="7"/>
  <c r="Y234" i="7"/>
  <c r="Y235" i="7"/>
  <c r="Y236" i="7"/>
  <c r="Y237" i="7"/>
  <c r="Y238" i="7"/>
  <c r="Y239" i="7"/>
  <c r="Y240" i="7"/>
  <c r="Y241" i="7"/>
  <c r="Y242" i="7"/>
  <c r="Y243" i="7"/>
  <c r="Y244" i="7"/>
  <c r="Y245" i="7"/>
  <c r="Y246" i="7"/>
  <c r="Y247" i="7"/>
  <c r="Y248" i="7"/>
  <c r="Y249" i="7"/>
  <c r="Y250" i="7"/>
  <c r="Y251" i="7"/>
  <c r="Y252" i="7"/>
  <c r="Y253" i="7"/>
  <c r="Y254" i="7"/>
  <c r="Y255" i="7"/>
  <c r="Y256" i="7"/>
  <c r="Y257" i="7"/>
  <c r="Y258" i="7"/>
  <c r="Y259" i="7"/>
  <c r="Y260" i="7"/>
  <c r="Y261" i="7"/>
  <c r="Y262" i="7"/>
  <c r="Y263" i="7"/>
  <c r="Y264" i="7"/>
  <c r="Y265" i="7"/>
  <c r="Y266" i="7"/>
  <c r="Y267" i="7"/>
  <c r="Y268" i="7"/>
  <c r="Y269" i="7"/>
  <c r="Y270" i="7"/>
  <c r="Y271" i="7"/>
  <c r="Y272" i="7"/>
  <c r="Y273" i="7"/>
  <c r="Y274" i="7"/>
  <c r="Y275" i="7"/>
  <c r="Y276" i="7"/>
  <c r="Y277" i="7"/>
  <c r="Y278" i="7"/>
  <c r="Y279" i="7"/>
  <c r="Y280" i="7"/>
  <c r="Y281" i="7"/>
  <c r="Y282" i="7"/>
  <c r="Y283" i="7"/>
  <c r="Y284" i="7"/>
  <c r="Y285" i="7"/>
  <c r="Y286" i="7"/>
  <c r="Y287" i="7"/>
  <c r="Y288" i="7"/>
  <c r="Y289" i="7"/>
  <c r="Y290" i="7"/>
  <c r="Y291" i="7"/>
  <c r="Y292" i="7"/>
  <c r="Y293" i="7"/>
  <c r="Y294" i="7"/>
  <c r="Y295" i="7"/>
  <c r="Y296" i="7"/>
  <c r="Y297" i="7"/>
  <c r="Y298" i="7"/>
  <c r="Y299" i="7"/>
  <c r="Y300" i="7"/>
  <c r="Y301" i="7"/>
  <c r="Y302" i="7"/>
  <c r="Y303" i="7"/>
  <c r="Y304" i="7"/>
  <c r="Y305" i="7"/>
  <c r="Y306" i="7"/>
  <c r="Y307" i="7"/>
  <c r="Y308" i="7"/>
  <c r="Y309" i="7"/>
  <c r="Y310" i="7"/>
  <c r="Y311" i="7"/>
  <c r="Y312" i="7"/>
  <c r="Y313" i="7"/>
  <c r="Y314" i="7"/>
  <c r="Y315" i="7"/>
  <c r="Y316" i="7"/>
  <c r="Y317" i="7"/>
  <c r="Y318" i="7"/>
  <c r="Y319" i="7"/>
  <c r="Y320" i="7"/>
  <c r="Y321" i="7"/>
  <c r="Y322" i="7"/>
  <c r="Y323" i="7"/>
  <c r="Y324" i="7"/>
  <c r="Y325" i="7"/>
  <c r="Y326" i="7"/>
  <c r="Y327" i="7"/>
  <c r="Y328" i="7"/>
  <c r="Y329" i="7"/>
  <c r="Y330" i="7"/>
  <c r="Y331" i="7"/>
  <c r="Y332" i="7"/>
  <c r="Y333" i="7"/>
  <c r="Y334" i="7"/>
  <c r="Y335" i="7"/>
  <c r="Y336" i="7"/>
  <c r="Y337" i="7"/>
  <c r="Y338" i="7"/>
  <c r="Y339" i="7"/>
  <c r="Y340" i="7"/>
  <c r="Y341" i="7"/>
  <c r="Y342" i="7"/>
  <c r="Y343" i="7"/>
  <c r="Y344" i="7"/>
  <c r="Y345" i="7"/>
  <c r="Y346" i="7"/>
  <c r="Y347" i="7"/>
  <c r="Y348" i="7"/>
  <c r="Y349" i="7"/>
  <c r="Y350" i="7"/>
  <c r="Y351" i="7"/>
  <c r="Y352" i="7"/>
  <c r="Y353" i="7"/>
  <c r="Y354" i="7"/>
  <c r="Y355" i="7"/>
  <c r="Y356" i="7"/>
  <c r="Y357" i="7"/>
  <c r="Y358" i="7"/>
  <c r="Y359" i="7"/>
  <c r="Y360" i="7"/>
  <c r="Y361" i="7"/>
  <c r="Y362" i="7"/>
  <c r="Y363" i="7"/>
  <c r="Y364" i="7"/>
  <c r="Y365" i="7"/>
  <c r="Y366" i="7"/>
  <c r="Y367" i="7"/>
  <c r="Y368" i="7"/>
  <c r="Y369" i="7"/>
  <c r="Y370" i="7"/>
  <c r="Y371" i="7"/>
  <c r="Y372" i="7"/>
  <c r="Y373" i="7"/>
  <c r="Y374" i="7"/>
  <c r="Y375" i="7"/>
  <c r="Y376" i="7"/>
  <c r="Y377" i="7"/>
  <c r="Y378" i="7"/>
  <c r="Y379" i="7"/>
  <c r="Y380" i="7"/>
  <c r="Y381" i="7"/>
  <c r="Y382" i="7"/>
  <c r="Y383" i="7"/>
  <c r="Y384" i="7"/>
  <c r="Y385" i="7"/>
  <c r="Y386" i="7"/>
  <c r="Y387" i="7"/>
  <c r="Y388" i="7"/>
  <c r="Y389" i="7"/>
  <c r="Y390" i="7"/>
  <c r="Y391" i="7"/>
  <c r="Y392" i="7"/>
  <c r="Y393" i="7"/>
  <c r="Y394" i="7"/>
  <c r="Y395" i="7"/>
  <c r="Y396" i="7"/>
  <c r="Y397" i="7"/>
  <c r="Y398" i="7"/>
  <c r="Y399" i="7"/>
  <c r="Y400" i="7"/>
  <c r="Y401" i="7"/>
  <c r="Y402" i="7"/>
  <c r="Y403" i="7"/>
  <c r="Y404" i="7"/>
  <c r="Y405" i="7"/>
  <c r="Y406" i="7"/>
  <c r="Y407" i="7"/>
  <c r="Y408" i="7"/>
  <c r="Y409" i="7"/>
  <c r="Y410" i="7"/>
  <c r="Y411" i="7"/>
  <c r="Y412" i="7"/>
  <c r="Y413" i="7"/>
  <c r="Y414" i="7"/>
  <c r="Y415" i="7"/>
  <c r="Y416" i="7"/>
  <c r="Y417" i="7"/>
  <c r="Y418" i="7"/>
  <c r="Y419" i="7"/>
  <c r="Y420" i="7"/>
  <c r="Y421" i="7"/>
  <c r="Y422" i="7"/>
  <c r="Y423" i="7"/>
  <c r="Y424" i="7"/>
  <c r="Y425" i="7"/>
  <c r="Y426" i="7"/>
  <c r="Y427" i="7"/>
  <c r="Y428" i="7"/>
  <c r="Y429" i="7"/>
  <c r="Y430" i="7"/>
  <c r="Y431" i="7"/>
  <c r="Y432" i="7"/>
  <c r="Y433" i="7"/>
  <c r="Y434" i="7"/>
  <c r="Y435" i="7"/>
  <c r="Y436" i="7"/>
  <c r="Y437" i="7"/>
  <c r="Y438" i="7"/>
  <c r="Y439" i="7"/>
  <c r="Y440" i="7"/>
  <c r="Y441" i="7"/>
  <c r="Y442" i="7"/>
  <c r="Y443" i="7"/>
  <c r="Y444" i="7"/>
  <c r="Y445" i="7"/>
  <c r="Y446" i="7"/>
  <c r="Y447" i="7"/>
  <c r="Y448" i="7"/>
  <c r="Y449" i="7"/>
  <c r="Y450" i="7"/>
  <c r="Y451" i="7"/>
  <c r="Y452" i="7"/>
  <c r="Y453" i="7"/>
  <c r="Y454" i="7"/>
  <c r="Y455" i="7"/>
  <c r="Y456" i="7"/>
  <c r="Y457" i="7"/>
  <c r="Y458" i="7"/>
  <c r="Y459" i="7"/>
  <c r="Y460" i="7"/>
  <c r="Y461" i="7"/>
  <c r="Y462" i="7"/>
  <c r="Y463" i="7"/>
  <c r="Y464" i="7"/>
  <c r="Y465" i="7"/>
  <c r="Y466" i="7"/>
  <c r="Y467" i="7"/>
  <c r="Y468" i="7"/>
  <c r="Y469" i="7"/>
  <c r="Y470" i="7"/>
  <c r="Y471" i="7"/>
  <c r="Y472" i="7"/>
  <c r="Y473" i="7"/>
  <c r="Y474" i="7"/>
  <c r="Y475" i="7"/>
  <c r="Y476" i="7"/>
  <c r="Y477" i="7"/>
  <c r="Y478" i="7"/>
  <c r="Y479" i="7"/>
  <c r="Y480" i="7"/>
  <c r="Y481" i="7"/>
  <c r="Y482" i="7"/>
  <c r="Y483" i="7"/>
  <c r="Y484" i="7"/>
  <c r="Y485" i="7"/>
  <c r="Y486" i="7"/>
  <c r="Y487" i="7"/>
  <c r="Y488" i="7"/>
  <c r="Y489" i="7"/>
  <c r="Y490" i="7"/>
  <c r="Y491" i="7"/>
  <c r="Y492" i="7"/>
  <c r="Y493" i="7"/>
  <c r="Y494" i="7"/>
  <c r="Y495" i="7"/>
  <c r="Y496" i="7"/>
  <c r="Y497" i="7"/>
  <c r="Y498" i="7"/>
  <c r="Y499" i="7"/>
  <c r="Y500" i="7"/>
  <c r="Y501" i="7"/>
  <c r="Y502" i="7"/>
  <c r="Y503" i="7"/>
  <c r="Y504" i="7"/>
  <c r="Y505" i="7"/>
  <c r="Y506" i="7"/>
  <c r="Y507" i="7"/>
  <c r="Y508" i="7"/>
  <c r="Y509" i="7"/>
  <c r="Y510" i="7"/>
  <c r="Y511" i="7"/>
  <c r="Y512" i="7"/>
  <c r="Y513" i="7"/>
  <c r="Y514" i="7"/>
  <c r="Y515" i="7"/>
  <c r="Y516" i="7"/>
  <c r="Y517" i="7"/>
  <c r="Y518" i="7"/>
  <c r="Y519" i="7"/>
  <c r="Y520" i="7"/>
  <c r="Y521" i="7"/>
  <c r="Y522" i="7"/>
  <c r="Y523" i="7"/>
  <c r="Y524" i="7"/>
  <c r="Y525" i="7"/>
  <c r="Y526" i="7"/>
  <c r="Y527" i="7"/>
  <c r="Y528" i="7"/>
  <c r="Y529" i="7"/>
  <c r="Y530" i="7"/>
  <c r="Y531" i="7"/>
  <c r="Y532" i="7"/>
  <c r="Y533" i="7"/>
  <c r="Y534" i="7"/>
  <c r="Y535" i="7"/>
  <c r="Y536" i="7"/>
  <c r="Y537" i="7"/>
  <c r="Y538" i="7"/>
  <c r="Y539" i="7"/>
  <c r="Y540" i="7"/>
  <c r="Y541" i="7"/>
  <c r="Y542" i="7"/>
  <c r="Y543" i="7"/>
  <c r="Y544" i="7"/>
  <c r="Y545" i="7"/>
  <c r="Y546" i="7"/>
  <c r="Y547" i="7"/>
  <c r="Y548" i="7"/>
  <c r="Y549" i="7"/>
  <c r="Y550" i="7"/>
  <c r="Y551" i="7"/>
  <c r="Y552" i="7"/>
  <c r="Y553" i="7"/>
  <c r="Y554" i="7"/>
  <c r="Y555" i="7"/>
  <c r="Y556" i="7"/>
  <c r="Y557" i="7"/>
  <c r="Y558" i="7"/>
  <c r="Y559" i="7"/>
  <c r="Y560" i="7"/>
  <c r="Y561" i="7"/>
  <c r="Y562" i="7"/>
  <c r="Y563" i="7"/>
  <c r="Y564" i="7"/>
  <c r="Y565" i="7"/>
  <c r="Y566" i="7"/>
  <c r="Y567" i="7"/>
  <c r="Y568" i="7"/>
  <c r="Y569" i="7"/>
  <c r="Y570" i="7"/>
  <c r="Y571" i="7"/>
  <c r="Y572" i="7"/>
  <c r="Y573" i="7"/>
  <c r="Y574" i="7"/>
  <c r="Y575" i="7"/>
  <c r="Y576" i="7"/>
  <c r="Y577" i="7"/>
  <c r="Y578" i="7"/>
  <c r="Y579" i="7"/>
  <c r="Y580" i="7"/>
  <c r="Y581" i="7"/>
  <c r="Y582" i="7"/>
  <c r="Y583" i="7"/>
  <c r="Y584" i="7"/>
  <c r="Y585" i="7"/>
  <c r="Y586" i="7"/>
  <c r="Y587" i="7"/>
  <c r="Y588" i="7"/>
  <c r="Y589" i="7"/>
  <c r="Y590" i="7"/>
  <c r="Y591" i="7"/>
  <c r="Y592" i="7"/>
  <c r="Y593" i="7"/>
  <c r="Y594" i="7"/>
  <c r="Y595" i="7"/>
  <c r="Y596" i="7"/>
  <c r="Y597" i="7"/>
  <c r="Y598" i="7"/>
  <c r="Y599" i="7"/>
  <c r="Y600" i="7"/>
  <c r="Y601" i="7"/>
  <c r="Y602" i="7"/>
  <c r="Y603" i="7"/>
  <c r="Y604" i="7"/>
  <c r="Y605" i="7"/>
  <c r="Y606" i="7"/>
  <c r="Y607" i="7"/>
  <c r="Y608" i="7"/>
  <c r="Y609" i="7"/>
  <c r="Y610" i="7"/>
  <c r="Y611" i="7"/>
  <c r="Y612" i="7"/>
  <c r="Y613" i="7"/>
  <c r="Y614" i="7"/>
  <c r="Y615" i="7"/>
  <c r="Y616" i="7"/>
  <c r="Y617" i="7"/>
  <c r="Y618" i="7"/>
  <c r="Y619" i="7"/>
  <c r="Y620" i="7"/>
  <c r="Y621" i="7"/>
  <c r="Y622" i="7"/>
  <c r="Y623" i="7"/>
  <c r="Y624" i="7"/>
  <c r="Y625" i="7"/>
  <c r="Y626" i="7"/>
  <c r="Y627" i="7"/>
  <c r="Y628" i="7"/>
  <c r="Y629" i="7"/>
  <c r="Y630" i="7"/>
  <c r="Y631" i="7"/>
  <c r="Y632" i="7"/>
  <c r="Y633" i="7"/>
  <c r="Y634" i="7"/>
  <c r="Y635" i="7"/>
  <c r="Y636" i="7"/>
  <c r="Y637" i="7"/>
  <c r="Y638" i="7"/>
  <c r="Y639" i="7"/>
  <c r="Y640" i="7"/>
  <c r="Y641" i="7"/>
  <c r="Y642" i="7"/>
  <c r="Y643" i="7"/>
  <c r="Y644" i="7"/>
  <c r="Y645" i="7"/>
  <c r="Y646" i="7"/>
  <c r="Y647" i="7"/>
  <c r="Y648" i="7"/>
  <c r="Y649" i="7"/>
  <c r="Y650" i="7"/>
  <c r="Y651" i="7"/>
  <c r="Y652" i="7"/>
  <c r="Y653" i="7"/>
  <c r="Y654" i="7"/>
  <c r="Y655" i="7"/>
  <c r="Y656" i="7"/>
  <c r="Y657" i="7"/>
  <c r="Y658" i="7"/>
  <c r="Y659" i="7"/>
  <c r="Y660" i="7"/>
  <c r="Y661" i="7"/>
  <c r="Y662" i="7"/>
  <c r="Y663" i="7"/>
  <c r="Y664" i="7"/>
  <c r="Y665" i="7"/>
  <c r="Y666" i="7"/>
  <c r="Y667" i="7"/>
  <c r="Y668" i="7"/>
  <c r="Y669" i="7"/>
  <c r="Y670" i="7"/>
  <c r="Y671" i="7"/>
  <c r="Y672" i="7"/>
  <c r="Y673" i="7"/>
  <c r="Y674" i="7"/>
  <c r="Y675" i="7"/>
  <c r="Y676" i="7"/>
  <c r="Y677" i="7"/>
  <c r="Y678" i="7"/>
  <c r="Y679" i="7"/>
  <c r="Y680" i="7"/>
  <c r="Y681" i="7"/>
  <c r="Y682" i="7"/>
  <c r="Y683" i="7"/>
  <c r="Y684" i="7"/>
  <c r="Y685" i="7"/>
  <c r="Y686" i="7"/>
  <c r="Y687" i="7"/>
  <c r="Y688" i="7"/>
  <c r="Y689" i="7"/>
  <c r="Y690" i="7"/>
  <c r="Y691" i="7"/>
  <c r="Y692" i="7"/>
  <c r="Y693" i="7"/>
  <c r="Y694" i="7"/>
  <c r="Y695" i="7"/>
  <c r="Y696" i="7"/>
  <c r="Y697" i="7"/>
  <c r="Y698" i="7"/>
  <c r="Y699" i="7"/>
  <c r="Y700" i="7"/>
  <c r="Y701" i="7"/>
  <c r="Y702" i="7"/>
  <c r="Y703" i="7"/>
  <c r="Y704" i="7"/>
  <c r="Y705" i="7"/>
  <c r="Y706" i="7"/>
  <c r="Y707" i="7"/>
  <c r="Y708" i="7"/>
  <c r="Y709" i="7"/>
  <c r="Y710" i="7"/>
  <c r="Y711" i="7"/>
  <c r="Y712" i="7"/>
  <c r="Y713" i="7"/>
  <c r="Y714" i="7"/>
  <c r="Y715" i="7"/>
  <c r="Y716" i="7"/>
  <c r="Y717" i="7"/>
  <c r="Y718" i="7"/>
  <c r="Y719" i="7"/>
  <c r="Y720" i="7"/>
  <c r="Y721" i="7"/>
  <c r="Y722" i="7"/>
  <c r="Y723" i="7"/>
  <c r="Y724" i="7"/>
  <c r="Y725" i="7"/>
  <c r="Y726" i="7"/>
  <c r="Y727" i="7"/>
  <c r="Y728" i="7"/>
  <c r="Y729" i="7"/>
  <c r="Y730" i="7"/>
  <c r="Y731" i="7"/>
  <c r="Y732" i="7"/>
  <c r="Y733" i="7"/>
  <c r="Y734" i="7"/>
  <c r="Y735" i="7"/>
  <c r="Y736" i="7"/>
  <c r="Y737" i="7"/>
  <c r="Y738" i="7"/>
  <c r="Y739" i="7"/>
  <c r="Y740" i="7"/>
  <c r="Y741" i="7"/>
  <c r="Y742" i="7"/>
  <c r="Y743" i="7"/>
  <c r="Y744" i="7"/>
  <c r="Y745" i="7"/>
  <c r="Y746" i="7"/>
  <c r="Y747" i="7"/>
  <c r="Y748" i="7"/>
  <c r="Y749" i="7"/>
  <c r="Y750" i="7"/>
  <c r="Y751" i="7"/>
  <c r="Y752" i="7"/>
  <c r="Y753" i="7"/>
  <c r="Y754" i="7"/>
  <c r="Y755" i="7"/>
  <c r="Y756" i="7"/>
  <c r="Y757" i="7"/>
  <c r="Y758" i="7"/>
  <c r="Y759" i="7"/>
  <c r="Y760" i="7"/>
  <c r="Y761" i="7"/>
  <c r="Y762" i="7"/>
  <c r="Y763" i="7"/>
  <c r="Y764" i="7"/>
  <c r="Y765" i="7"/>
  <c r="Y766" i="7"/>
  <c r="Y767" i="7"/>
  <c r="Y768" i="7"/>
  <c r="Y769" i="7"/>
  <c r="Y770" i="7"/>
  <c r="Y771" i="7"/>
  <c r="Y772" i="7"/>
  <c r="Y773" i="7"/>
  <c r="Y774" i="7"/>
  <c r="Y775" i="7"/>
  <c r="Y776" i="7"/>
  <c r="Y777" i="7"/>
  <c r="Y778" i="7"/>
  <c r="Y779" i="7"/>
  <c r="Y780" i="7"/>
  <c r="Y781" i="7"/>
  <c r="Y782" i="7"/>
  <c r="Y783" i="7"/>
  <c r="Y784" i="7"/>
  <c r="Y785" i="7"/>
  <c r="Y786" i="7"/>
  <c r="Y787" i="7"/>
  <c r="Y788" i="7"/>
  <c r="Y789" i="7"/>
  <c r="Y790" i="7"/>
  <c r="Y791" i="7"/>
  <c r="Y792" i="7"/>
  <c r="Y793" i="7"/>
  <c r="Y794" i="7"/>
  <c r="Y795" i="7"/>
  <c r="Y796" i="7"/>
  <c r="Y797" i="7"/>
  <c r="Y798" i="7"/>
  <c r="Y799" i="7"/>
  <c r="Y800" i="7"/>
  <c r="Y801" i="7"/>
  <c r="Y802" i="7"/>
  <c r="Y803" i="7"/>
  <c r="Y804" i="7"/>
  <c r="Y805" i="7"/>
  <c r="Y806" i="7"/>
  <c r="Y807" i="7"/>
  <c r="Y808" i="7"/>
  <c r="Y809" i="7"/>
  <c r="Y810" i="7"/>
  <c r="Y811" i="7"/>
  <c r="Y812" i="7"/>
  <c r="Y813" i="7"/>
  <c r="Y814" i="7"/>
  <c r="Y815" i="7"/>
  <c r="Y816" i="7"/>
  <c r="Y817" i="7"/>
  <c r="Y818" i="7"/>
  <c r="Y819" i="7"/>
  <c r="Y820" i="7"/>
  <c r="Y821" i="7"/>
  <c r="Y822" i="7"/>
  <c r="Y823" i="7"/>
  <c r="Y824" i="7"/>
  <c r="Y825" i="7"/>
  <c r="Y826" i="7"/>
  <c r="Y827" i="7"/>
  <c r="Y828" i="7"/>
  <c r="Y829" i="7"/>
  <c r="Y830" i="7"/>
  <c r="Y831" i="7"/>
  <c r="Y832" i="7"/>
  <c r="Y833" i="7"/>
  <c r="Y834" i="7"/>
  <c r="Y835" i="7"/>
  <c r="Y836" i="7"/>
  <c r="Y837" i="7"/>
  <c r="Y838" i="7"/>
  <c r="Y839" i="7"/>
  <c r="Y840" i="7"/>
  <c r="Y841" i="7"/>
  <c r="Y842" i="7"/>
  <c r="Y843" i="7"/>
  <c r="Y844" i="7"/>
  <c r="Y845" i="7"/>
  <c r="Y846" i="7"/>
  <c r="Y847" i="7"/>
  <c r="Y848" i="7"/>
  <c r="Y849" i="7"/>
  <c r="Y850" i="7"/>
  <c r="Y851" i="7"/>
  <c r="Y852" i="7"/>
  <c r="Y853" i="7"/>
  <c r="Y854" i="7"/>
  <c r="Y855" i="7"/>
  <c r="Y856" i="7"/>
  <c r="Y857" i="7"/>
  <c r="Y858" i="7"/>
  <c r="Y859" i="7"/>
  <c r="Y860" i="7"/>
  <c r="Y861" i="7"/>
  <c r="Y862" i="7"/>
  <c r="Y863" i="7"/>
  <c r="Y864" i="7"/>
  <c r="Y865" i="7"/>
  <c r="Y866" i="7"/>
  <c r="Y867" i="7"/>
  <c r="Y868" i="7"/>
  <c r="Y869" i="7"/>
  <c r="Y870" i="7"/>
  <c r="Y871" i="7"/>
  <c r="Y872" i="7"/>
  <c r="Y873" i="7"/>
  <c r="Y874" i="7"/>
  <c r="Y875" i="7"/>
  <c r="Y876" i="7"/>
  <c r="Y877" i="7"/>
  <c r="Y878" i="7"/>
  <c r="Y879" i="7"/>
  <c r="Y880" i="7"/>
  <c r="Y881" i="7"/>
  <c r="Y882" i="7"/>
  <c r="Y883" i="7"/>
  <c r="Y884" i="7"/>
  <c r="Y885" i="7"/>
  <c r="Y886" i="7"/>
  <c r="Y887" i="7"/>
  <c r="Y888" i="7"/>
  <c r="Y889" i="7"/>
  <c r="Y890" i="7"/>
  <c r="Y891" i="7"/>
  <c r="Y892" i="7"/>
  <c r="Y893" i="7"/>
  <c r="Y894" i="7"/>
  <c r="Y895" i="7"/>
  <c r="Y896" i="7"/>
  <c r="Y897" i="7"/>
  <c r="Y898" i="7"/>
  <c r="Y899" i="7"/>
  <c r="Y900" i="7"/>
  <c r="Y901" i="7"/>
  <c r="Y902" i="7"/>
  <c r="Y903" i="7"/>
  <c r="Y904" i="7"/>
  <c r="Y905" i="7"/>
  <c r="Y906" i="7"/>
  <c r="Y907" i="7"/>
  <c r="Y908" i="7"/>
  <c r="Y909" i="7"/>
  <c r="Y910" i="7"/>
  <c r="Y911" i="7"/>
  <c r="Y912" i="7"/>
  <c r="Y913" i="7"/>
  <c r="Y914" i="7"/>
  <c r="Y915" i="7"/>
  <c r="Y916" i="7"/>
  <c r="Y917" i="7"/>
  <c r="Y918" i="7"/>
  <c r="Y919" i="7"/>
  <c r="Y920" i="7"/>
  <c r="Y921" i="7"/>
  <c r="Y922" i="7"/>
  <c r="Y923" i="7"/>
  <c r="Y924" i="7"/>
  <c r="E3" i="16"/>
  <c r="E5" i="16"/>
  <c r="E12" i="16"/>
  <c r="E14" i="16"/>
  <c r="E16" i="16"/>
  <c r="E24" i="16"/>
  <c r="E26" i="16"/>
  <c r="E29" i="16"/>
  <c r="E37" i="16"/>
  <c r="E39" i="16"/>
  <c r="E40" i="16"/>
  <c r="E41" i="16"/>
  <c r="E2" i="16"/>
  <c r="C3" i="12"/>
  <c r="C18" i="12"/>
  <c r="C4" i="12"/>
  <c r="C5" i="12"/>
  <c r="C6" i="12"/>
  <c r="C7" i="12"/>
  <c r="C8" i="12"/>
  <c r="C9" i="12"/>
  <c r="C10" i="12"/>
  <c r="C12" i="12"/>
  <c r="C13" i="12"/>
  <c r="C14" i="12"/>
  <c r="C15" i="12"/>
  <c r="C16" i="12"/>
  <c r="C17" i="12"/>
  <c r="C11" i="12"/>
  <c r="C2" i="12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1" i="9"/>
  <c r="M4" i="2"/>
  <c r="M2" i="2"/>
  <c r="M3" i="2"/>
  <c r="M5" i="2"/>
  <c r="M6" i="2"/>
  <c r="M7" i="2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Z301" i="7"/>
  <c r="Z302" i="7"/>
  <c r="Z303" i="7"/>
  <c r="Z304" i="7"/>
  <c r="Z305" i="7"/>
  <c r="Z306" i="7"/>
  <c r="Z307" i="7"/>
  <c r="Z308" i="7"/>
  <c r="Z309" i="7"/>
  <c r="Z310" i="7"/>
  <c r="Z311" i="7"/>
  <c r="Z312" i="7"/>
  <c r="Z313" i="7"/>
  <c r="Z314" i="7"/>
  <c r="Z315" i="7"/>
  <c r="Z316" i="7"/>
  <c r="Z317" i="7"/>
  <c r="Z318" i="7"/>
  <c r="Z319" i="7"/>
  <c r="Z320" i="7"/>
  <c r="Z321" i="7"/>
  <c r="Z322" i="7"/>
  <c r="Z323" i="7"/>
  <c r="Z324" i="7"/>
  <c r="Z325" i="7"/>
  <c r="Z326" i="7"/>
  <c r="Z327" i="7"/>
  <c r="Z328" i="7"/>
  <c r="Z329" i="7"/>
  <c r="Z330" i="7"/>
  <c r="Z331" i="7"/>
  <c r="Z332" i="7"/>
  <c r="Z333" i="7"/>
  <c r="Z334" i="7"/>
  <c r="Z335" i="7"/>
  <c r="Z336" i="7"/>
  <c r="Z337" i="7"/>
  <c r="Z338" i="7"/>
  <c r="Z339" i="7"/>
  <c r="Z340" i="7"/>
  <c r="Z341" i="7"/>
  <c r="Z342" i="7"/>
  <c r="Z343" i="7"/>
  <c r="Z344" i="7"/>
  <c r="Z345" i="7"/>
  <c r="Z346" i="7"/>
  <c r="Z347" i="7"/>
  <c r="Z348" i="7"/>
  <c r="Z349" i="7"/>
  <c r="Z350" i="7"/>
  <c r="Z351" i="7"/>
  <c r="Z352" i="7"/>
  <c r="Z353" i="7"/>
  <c r="Z354" i="7"/>
  <c r="Z355" i="7"/>
  <c r="Z356" i="7"/>
  <c r="Z357" i="7"/>
  <c r="Z358" i="7"/>
  <c r="Z359" i="7"/>
  <c r="Z360" i="7"/>
  <c r="Z361" i="7"/>
  <c r="Z362" i="7"/>
  <c r="Z363" i="7"/>
  <c r="Z364" i="7"/>
  <c r="Z365" i="7"/>
  <c r="Z366" i="7"/>
  <c r="Z367" i="7"/>
  <c r="Z368" i="7"/>
  <c r="Z369" i="7"/>
  <c r="Z370" i="7"/>
  <c r="Z371" i="7"/>
  <c r="Z372" i="7"/>
  <c r="Z373" i="7"/>
  <c r="Z374" i="7"/>
  <c r="Z375" i="7"/>
  <c r="Z376" i="7"/>
  <c r="Z377" i="7"/>
  <c r="Z378" i="7"/>
  <c r="Z379" i="7"/>
  <c r="Z380" i="7"/>
  <c r="Z381" i="7"/>
  <c r="Z382" i="7"/>
  <c r="Z383" i="7"/>
  <c r="Z384" i="7"/>
  <c r="Z385" i="7"/>
  <c r="Z386" i="7"/>
  <c r="Z387" i="7"/>
  <c r="Z388" i="7"/>
  <c r="Z389" i="7"/>
  <c r="Z390" i="7"/>
  <c r="Z391" i="7"/>
  <c r="Z392" i="7"/>
  <c r="Z393" i="7"/>
  <c r="Z394" i="7"/>
  <c r="Z395" i="7"/>
  <c r="Z396" i="7"/>
  <c r="Z397" i="7"/>
  <c r="Z398" i="7"/>
  <c r="Z399" i="7"/>
  <c r="Z400" i="7"/>
  <c r="Z401" i="7"/>
  <c r="Z402" i="7"/>
  <c r="Z403" i="7"/>
  <c r="Z404" i="7"/>
  <c r="Z405" i="7"/>
  <c r="Z406" i="7"/>
  <c r="Z407" i="7"/>
  <c r="Z408" i="7"/>
  <c r="Z409" i="7"/>
  <c r="Z410" i="7"/>
  <c r="Z411" i="7"/>
  <c r="Z412" i="7"/>
  <c r="Z413" i="7"/>
  <c r="Z414" i="7"/>
  <c r="Z415" i="7"/>
  <c r="Z416" i="7"/>
  <c r="Z417" i="7"/>
  <c r="Z418" i="7"/>
  <c r="Z419" i="7"/>
  <c r="Z420" i="7"/>
  <c r="Z421" i="7"/>
  <c r="Z422" i="7"/>
  <c r="Z423" i="7"/>
  <c r="Z424" i="7"/>
  <c r="Z425" i="7"/>
  <c r="Z426" i="7"/>
  <c r="Z427" i="7"/>
  <c r="Z428" i="7"/>
  <c r="Z429" i="7"/>
  <c r="Z430" i="7"/>
  <c r="Z431" i="7"/>
  <c r="Z432" i="7"/>
  <c r="Z433" i="7"/>
  <c r="Z434" i="7"/>
  <c r="Z435" i="7"/>
  <c r="Z436" i="7"/>
  <c r="Z437" i="7"/>
  <c r="Z438" i="7"/>
  <c r="Z439" i="7"/>
  <c r="Z440" i="7"/>
  <c r="Z441" i="7"/>
  <c r="Z442" i="7"/>
  <c r="Z443" i="7"/>
  <c r="Z444" i="7"/>
  <c r="Z445" i="7"/>
  <c r="Z446" i="7"/>
  <c r="Z447" i="7"/>
  <c r="Z448" i="7"/>
  <c r="Z449" i="7"/>
  <c r="Z450" i="7"/>
  <c r="Z451" i="7"/>
  <c r="Z452" i="7"/>
  <c r="Z453" i="7"/>
  <c r="Z454" i="7"/>
  <c r="Z455" i="7"/>
  <c r="Z456" i="7"/>
  <c r="Z457" i="7"/>
  <c r="Z458" i="7"/>
  <c r="Z459" i="7"/>
  <c r="Z460" i="7"/>
  <c r="Z461" i="7"/>
  <c r="Z462" i="7"/>
  <c r="Z463" i="7"/>
  <c r="Z464" i="7"/>
  <c r="Z465" i="7"/>
  <c r="Z466" i="7"/>
  <c r="Z467" i="7"/>
  <c r="Z468" i="7"/>
  <c r="Z469" i="7"/>
  <c r="Z470" i="7"/>
  <c r="Z471" i="7"/>
  <c r="Z472" i="7"/>
  <c r="Z473" i="7"/>
  <c r="Z474" i="7"/>
  <c r="Z475" i="7"/>
  <c r="Z476" i="7"/>
  <c r="Z477" i="7"/>
  <c r="Z478" i="7"/>
  <c r="Z479" i="7"/>
  <c r="Z480" i="7"/>
  <c r="Z481" i="7"/>
  <c r="Z482" i="7"/>
  <c r="Z483" i="7"/>
  <c r="Z484" i="7"/>
  <c r="Z485" i="7"/>
  <c r="Z486" i="7"/>
  <c r="Z487" i="7"/>
  <c r="Z488" i="7"/>
  <c r="Z489" i="7"/>
  <c r="Z490" i="7"/>
  <c r="Z491" i="7"/>
  <c r="Z492" i="7"/>
  <c r="Z493" i="7"/>
  <c r="Z494" i="7"/>
  <c r="Z495" i="7"/>
  <c r="Z496" i="7"/>
  <c r="Z497" i="7"/>
  <c r="Z498" i="7"/>
  <c r="Z499" i="7"/>
  <c r="Z500" i="7"/>
  <c r="Z501" i="7"/>
  <c r="Z502" i="7"/>
  <c r="Z503" i="7"/>
  <c r="Z504" i="7"/>
  <c r="Z505" i="7"/>
  <c r="Z506" i="7"/>
  <c r="Z507" i="7"/>
  <c r="Z508" i="7"/>
  <c r="Z509" i="7"/>
  <c r="Z510" i="7"/>
  <c r="Z511" i="7"/>
  <c r="Z512" i="7"/>
  <c r="Z513" i="7"/>
  <c r="Z514" i="7"/>
  <c r="Z515" i="7"/>
  <c r="Z516" i="7"/>
  <c r="Z517" i="7"/>
  <c r="Z518" i="7"/>
  <c r="Z519" i="7"/>
  <c r="Z520" i="7"/>
  <c r="Z521" i="7"/>
  <c r="Z522" i="7"/>
  <c r="Z523" i="7"/>
  <c r="Z524" i="7"/>
  <c r="Z525" i="7"/>
  <c r="Z526" i="7"/>
  <c r="Z527" i="7"/>
  <c r="Z528" i="7"/>
  <c r="Z529" i="7"/>
  <c r="Z530" i="7"/>
  <c r="Z531" i="7"/>
  <c r="Z532" i="7"/>
  <c r="Z533" i="7"/>
  <c r="Z534" i="7"/>
  <c r="Z535" i="7"/>
  <c r="Z536" i="7"/>
  <c r="Z537" i="7"/>
  <c r="Z538" i="7"/>
  <c r="Z539" i="7"/>
  <c r="Z540" i="7"/>
  <c r="Z541" i="7"/>
  <c r="Z542" i="7"/>
  <c r="Z543" i="7"/>
  <c r="Z544" i="7"/>
  <c r="Z545" i="7"/>
  <c r="Z546" i="7"/>
  <c r="Z547" i="7"/>
  <c r="Z548" i="7"/>
  <c r="Z549" i="7"/>
  <c r="Z550" i="7"/>
  <c r="Z551" i="7"/>
  <c r="Z552" i="7"/>
  <c r="Z553" i="7"/>
  <c r="Z554" i="7"/>
  <c r="Z555" i="7"/>
  <c r="Z556" i="7"/>
  <c r="Z557" i="7"/>
  <c r="Z558" i="7"/>
  <c r="Z559" i="7"/>
  <c r="Z560" i="7"/>
  <c r="Z561" i="7"/>
  <c r="Z562" i="7"/>
  <c r="Z563" i="7"/>
  <c r="Z564" i="7"/>
  <c r="Z565" i="7"/>
  <c r="Z566" i="7"/>
  <c r="Z567" i="7"/>
  <c r="Z568" i="7"/>
  <c r="Z569" i="7"/>
  <c r="Z570" i="7"/>
  <c r="Z571" i="7"/>
  <c r="Z572" i="7"/>
  <c r="Z573" i="7"/>
  <c r="Z574" i="7"/>
  <c r="Z575" i="7"/>
  <c r="Z576" i="7"/>
  <c r="Z577" i="7"/>
  <c r="Z578" i="7"/>
  <c r="Z579" i="7"/>
  <c r="Z580" i="7"/>
  <c r="Z581" i="7"/>
  <c r="Z582" i="7"/>
  <c r="Z583" i="7"/>
  <c r="Z584" i="7"/>
  <c r="Z585" i="7"/>
  <c r="Z586" i="7"/>
  <c r="Z587" i="7"/>
  <c r="Z588" i="7"/>
  <c r="Z589" i="7"/>
  <c r="Z590" i="7"/>
  <c r="Z591" i="7"/>
  <c r="Z592" i="7"/>
  <c r="Z593" i="7"/>
  <c r="Z594" i="7"/>
  <c r="Z595" i="7"/>
  <c r="Z596" i="7"/>
  <c r="Z597" i="7"/>
  <c r="Z598" i="7"/>
  <c r="Z599" i="7"/>
  <c r="Z600" i="7"/>
  <c r="Z601" i="7"/>
  <c r="Z602" i="7"/>
  <c r="Z603" i="7"/>
  <c r="Z604" i="7"/>
  <c r="Z605" i="7"/>
  <c r="Z606" i="7"/>
  <c r="Z607" i="7"/>
  <c r="Z608" i="7"/>
  <c r="Z609" i="7"/>
  <c r="Z610" i="7"/>
  <c r="Z611" i="7"/>
  <c r="Z612" i="7"/>
  <c r="Z613" i="7"/>
  <c r="Z614" i="7"/>
  <c r="Z615" i="7"/>
  <c r="Z616" i="7"/>
  <c r="Z617" i="7"/>
  <c r="Z618" i="7"/>
  <c r="Z619" i="7"/>
  <c r="Z620" i="7"/>
  <c r="Z621" i="7"/>
  <c r="Z622" i="7"/>
  <c r="Z623" i="7"/>
  <c r="Z624" i="7"/>
  <c r="Z625" i="7"/>
  <c r="Z626" i="7"/>
  <c r="Z627" i="7"/>
  <c r="Z628" i="7"/>
  <c r="Z629" i="7"/>
  <c r="Z630" i="7"/>
  <c r="Z631" i="7"/>
  <c r="Z632" i="7"/>
  <c r="Z633" i="7"/>
  <c r="Z634" i="7"/>
  <c r="Z635" i="7"/>
  <c r="Z636" i="7"/>
  <c r="Z637" i="7"/>
  <c r="Z638" i="7"/>
  <c r="Z639" i="7"/>
  <c r="Z640" i="7"/>
  <c r="Z641" i="7"/>
  <c r="Z642" i="7"/>
  <c r="Z643" i="7"/>
  <c r="Z644" i="7"/>
  <c r="Z645" i="7"/>
  <c r="Z646" i="7"/>
  <c r="Z647" i="7"/>
  <c r="Z648" i="7"/>
  <c r="Z649" i="7"/>
  <c r="Z650" i="7"/>
  <c r="Z651" i="7"/>
  <c r="Z652" i="7"/>
  <c r="Z653" i="7"/>
  <c r="Z654" i="7"/>
  <c r="Z655" i="7"/>
  <c r="Z656" i="7"/>
  <c r="Z657" i="7"/>
  <c r="Z658" i="7"/>
  <c r="Z659" i="7"/>
  <c r="Z660" i="7"/>
  <c r="Z661" i="7"/>
  <c r="Z662" i="7"/>
  <c r="Z663" i="7"/>
  <c r="Z664" i="7"/>
  <c r="Z665" i="7"/>
  <c r="Z666" i="7"/>
  <c r="Z667" i="7"/>
  <c r="Z668" i="7"/>
  <c r="Z669" i="7"/>
  <c r="Z670" i="7"/>
  <c r="Z671" i="7"/>
  <c r="Z672" i="7"/>
  <c r="Z673" i="7"/>
  <c r="Z674" i="7"/>
  <c r="Z675" i="7"/>
  <c r="Z676" i="7"/>
  <c r="Z677" i="7"/>
  <c r="Z678" i="7"/>
  <c r="Z679" i="7"/>
  <c r="Z680" i="7"/>
  <c r="Z681" i="7"/>
  <c r="Z682" i="7"/>
  <c r="Z683" i="7"/>
  <c r="Z684" i="7"/>
  <c r="Z685" i="7"/>
  <c r="Z686" i="7"/>
  <c r="Z687" i="7"/>
  <c r="Z688" i="7"/>
  <c r="Z689" i="7"/>
  <c r="Z690" i="7"/>
  <c r="Z691" i="7"/>
  <c r="Z692" i="7"/>
  <c r="Z693" i="7"/>
  <c r="Z694" i="7"/>
  <c r="Z695" i="7"/>
  <c r="Z696" i="7"/>
  <c r="Z697" i="7"/>
  <c r="Z698" i="7"/>
  <c r="Z699" i="7"/>
  <c r="Z700" i="7"/>
  <c r="Z701" i="7"/>
  <c r="Z702" i="7"/>
  <c r="Z703" i="7"/>
  <c r="Z704" i="7"/>
  <c r="Z705" i="7"/>
  <c r="Z706" i="7"/>
  <c r="Z707" i="7"/>
  <c r="Z708" i="7"/>
  <c r="Z709" i="7"/>
  <c r="Z710" i="7"/>
  <c r="Z711" i="7"/>
  <c r="Z712" i="7"/>
  <c r="Z713" i="7"/>
  <c r="Z714" i="7"/>
  <c r="Z715" i="7"/>
  <c r="Z716" i="7"/>
  <c r="Z717" i="7"/>
  <c r="Z718" i="7"/>
  <c r="Z719" i="7"/>
  <c r="Z720" i="7"/>
  <c r="Z721" i="7"/>
  <c r="Z722" i="7"/>
  <c r="Z723" i="7"/>
  <c r="Z724" i="7"/>
  <c r="Z725" i="7"/>
  <c r="Z726" i="7"/>
  <c r="Z727" i="7"/>
  <c r="Z728" i="7"/>
  <c r="Z729" i="7"/>
  <c r="Z730" i="7"/>
  <c r="Z731" i="7"/>
  <c r="Z732" i="7"/>
  <c r="Z733" i="7"/>
  <c r="Z734" i="7"/>
  <c r="Z735" i="7"/>
  <c r="Z736" i="7"/>
  <c r="Z737" i="7"/>
  <c r="Z738" i="7"/>
  <c r="Z739" i="7"/>
  <c r="Z740" i="7"/>
  <c r="Z741" i="7"/>
  <c r="Z742" i="7"/>
  <c r="Z743" i="7"/>
  <c r="Z744" i="7"/>
  <c r="Z745" i="7"/>
  <c r="Z746" i="7"/>
  <c r="Z747" i="7"/>
  <c r="Z748" i="7"/>
  <c r="Z749" i="7"/>
  <c r="Z750" i="7"/>
  <c r="Z751" i="7"/>
  <c r="Z752" i="7"/>
  <c r="Z753" i="7"/>
  <c r="Z754" i="7"/>
  <c r="Z755" i="7"/>
  <c r="Z756" i="7"/>
  <c r="Z757" i="7"/>
  <c r="Z758" i="7"/>
  <c r="Z759" i="7"/>
  <c r="Z760" i="7"/>
  <c r="Z761" i="7"/>
  <c r="Z762" i="7"/>
  <c r="Z763" i="7"/>
  <c r="Z764" i="7"/>
  <c r="Z765" i="7"/>
  <c r="Z766" i="7"/>
  <c r="Z767" i="7"/>
  <c r="Z768" i="7"/>
  <c r="Z769" i="7"/>
  <c r="Z770" i="7"/>
  <c r="Z771" i="7"/>
  <c r="Z772" i="7"/>
  <c r="Z773" i="7"/>
  <c r="Z774" i="7"/>
  <c r="Z775" i="7"/>
  <c r="Z776" i="7"/>
  <c r="Z777" i="7"/>
  <c r="Z778" i="7"/>
  <c r="Z779" i="7"/>
  <c r="Z780" i="7"/>
  <c r="Z781" i="7"/>
  <c r="Z782" i="7"/>
  <c r="Z783" i="7"/>
  <c r="Z784" i="7"/>
  <c r="Z785" i="7"/>
  <c r="Z786" i="7"/>
  <c r="Z787" i="7"/>
  <c r="Z788" i="7"/>
  <c r="Z789" i="7"/>
  <c r="Z790" i="7"/>
  <c r="Z791" i="7"/>
  <c r="Z792" i="7"/>
  <c r="Z793" i="7"/>
  <c r="Z794" i="7"/>
  <c r="Z795" i="7"/>
  <c r="Z796" i="7"/>
  <c r="Z797" i="7"/>
  <c r="Z798" i="7"/>
  <c r="Z799" i="7"/>
  <c r="Z800" i="7"/>
  <c r="Z801" i="7"/>
  <c r="Z802" i="7"/>
  <c r="Z803" i="7"/>
  <c r="Z804" i="7"/>
  <c r="Z805" i="7"/>
  <c r="Z806" i="7"/>
  <c r="Z807" i="7"/>
  <c r="Z808" i="7"/>
  <c r="Z809" i="7"/>
  <c r="Z810" i="7"/>
  <c r="Z811" i="7"/>
  <c r="Z812" i="7"/>
  <c r="Z813" i="7"/>
  <c r="Z814" i="7"/>
  <c r="Z815" i="7"/>
  <c r="Z816" i="7"/>
  <c r="Z817" i="7"/>
  <c r="Z818" i="7"/>
  <c r="Z819" i="7"/>
  <c r="Z820" i="7"/>
  <c r="Z821" i="7"/>
  <c r="Z822" i="7"/>
  <c r="Z823" i="7"/>
  <c r="Z824" i="7"/>
  <c r="Z825" i="7"/>
  <c r="Z826" i="7"/>
  <c r="Z827" i="7"/>
  <c r="Z828" i="7"/>
  <c r="Z829" i="7"/>
  <c r="Z830" i="7"/>
  <c r="Z831" i="7"/>
  <c r="Z832" i="7"/>
  <c r="Z833" i="7"/>
  <c r="Z834" i="7"/>
  <c r="Z835" i="7"/>
  <c r="Z836" i="7"/>
  <c r="Z837" i="7"/>
  <c r="Z838" i="7"/>
  <c r="Z839" i="7"/>
  <c r="Z840" i="7"/>
  <c r="Z841" i="7"/>
  <c r="Z842" i="7"/>
  <c r="Z843" i="7"/>
  <c r="Z844" i="7"/>
  <c r="Z845" i="7"/>
  <c r="Z846" i="7"/>
  <c r="Z847" i="7"/>
  <c r="Z848" i="7"/>
  <c r="Z849" i="7"/>
  <c r="Z850" i="7"/>
  <c r="Z851" i="7"/>
  <c r="Z852" i="7"/>
  <c r="Z853" i="7"/>
  <c r="Z854" i="7"/>
  <c r="Z855" i="7"/>
  <c r="Z856" i="7"/>
  <c r="Z857" i="7"/>
  <c r="Z858" i="7"/>
  <c r="Z859" i="7"/>
  <c r="Z860" i="7"/>
  <c r="Z861" i="7"/>
  <c r="Z862" i="7"/>
  <c r="Z863" i="7"/>
  <c r="Z864" i="7"/>
  <c r="Z865" i="7"/>
  <c r="Z866" i="7"/>
  <c r="Z867" i="7"/>
  <c r="Z868" i="7"/>
  <c r="Z869" i="7"/>
  <c r="Z870" i="7"/>
  <c r="Z871" i="7"/>
  <c r="Z872" i="7"/>
  <c r="Z873" i="7"/>
  <c r="Z874" i="7"/>
  <c r="Z875" i="7"/>
  <c r="Z876" i="7"/>
  <c r="Z877" i="7"/>
  <c r="Z878" i="7"/>
  <c r="Z879" i="7"/>
  <c r="Z880" i="7"/>
  <c r="Z881" i="7"/>
  <c r="Z882" i="7"/>
  <c r="Z883" i="7"/>
  <c r="Z884" i="7"/>
  <c r="Z885" i="7"/>
  <c r="Z886" i="7"/>
  <c r="Z887" i="7"/>
  <c r="Z888" i="7"/>
  <c r="Z889" i="7"/>
  <c r="Z890" i="7"/>
  <c r="Z891" i="7"/>
  <c r="Z892" i="7"/>
  <c r="Z893" i="7"/>
  <c r="Z894" i="7"/>
  <c r="Z895" i="7"/>
  <c r="Z896" i="7"/>
  <c r="Z897" i="7"/>
  <c r="Z898" i="7"/>
  <c r="Z899" i="7"/>
  <c r="Z900" i="7"/>
  <c r="Z901" i="7"/>
  <c r="Z902" i="7"/>
  <c r="Z903" i="7"/>
  <c r="Z904" i="7"/>
  <c r="Z905" i="7"/>
  <c r="Z906" i="7"/>
  <c r="Z907" i="7"/>
  <c r="Z908" i="7"/>
  <c r="Z909" i="7"/>
  <c r="Z910" i="7"/>
  <c r="Z911" i="7"/>
  <c r="Z912" i="7"/>
  <c r="Z913" i="7"/>
  <c r="Z914" i="7"/>
  <c r="Z915" i="7"/>
  <c r="Z916" i="7"/>
  <c r="Z917" i="7"/>
  <c r="Z918" i="7"/>
  <c r="Z919" i="7"/>
  <c r="Z920" i="7"/>
  <c r="Z921" i="7"/>
  <c r="Z922" i="7"/>
  <c r="Z923" i="7"/>
  <c r="Z924" i="7"/>
  <c r="Z2" i="7"/>
  <c r="C919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20" i="7"/>
  <c r="C921" i="7"/>
  <c r="C922" i="7"/>
  <c r="C923" i="7"/>
  <c r="C924" i="7"/>
  <c r="I2" i="1"/>
  <c r="T373" i="1"/>
  <c r="W371" i="1" a="1"/>
  <c r="W371" i="1" s="1"/>
  <c r="X371" i="1" s="1"/>
  <c r="W370" i="1" a="1"/>
  <c r="W370" i="1" s="1"/>
  <c r="X370" i="1" s="1"/>
  <c r="W369" i="1"/>
  <c r="X369" i="1" s="1"/>
  <c r="W369" i="1" a="1"/>
  <c r="W368" i="1"/>
  <c r="X368" i="1" s="1"/>
  <c r="W368" i="1" a="1"/>
  <c r="W367" i="1" a="1"/>
  <c r="W367" i="1" s="1"/>
  <c r="X367" i="1" s="1"/>
  <c r="W366" i="1" a="1"/>
  <c r="W366" i="1" s="1"/>
  <c r="X366" i="1" s="1"/>
  <c r="W365" i="1" a="1"/>
  <c r="W365" i="1" s="1"/>
  <c r="X365" i="1" s="1"/>
  <c r="X364" i="1"/>
  <c r="W364" i="1"/>
  <c r="W364" i="1" a="1"/>
  <c r="W363" i="1" a="1"/>
  <c r="W363" i="1" s="1"/>
  <c r="X363" i="1" s="1"/>
  <c r="X362" i="1"/>
  <c r="W362" i="1"/>
  <c r="W362" i="1" a="1"/>
  <c r="W361" i="1" a="1"/>
  <c r="W361" i="1" s="1"/>
  <c r="X361" i="1" s="1"/>
  <c r="X360" i="1"/>
  <c r="W360" i="1"/>
  <c r="W360" i="1" a="1"/>
  <c r="W359" i="1" a="1"/>
  <c r="W359" i="1" s="1"/>
  <c r="X359" i="1" s="1"/>
  <c r="X358" i="1"/>
  <c r="W358" i="1" a="1"/>
  <c r="W358" i="1" s="1"/>
  <c r="W357" i="1" a="1"/>
  <c r="W357" i="1" s="1"/>
  <c r="X357" i="1" s="1"/>
  <c r="W356" i="1"/>
  <c r="X356" i="1" s="1"/>
  <c r="W356" i="1" a="1"/>
  <c r="W355" i="1" a="1"/>
  <c r="W355" i="1" s="1"/>
  <c r="X355" i="1" s="1"/>
  <c r="W354" i="1" a="1"/>
  <c r="W354" i="1" s="1"/>
  <c r="X354" i="1" s="1"/>
  <c r="W353" i="1"/>
  <c r="X353" i="1" s="1"/>
  <c r="W353" i="1" a="1"/>
  <c r="W352" i="1"/>
  <c r="X352" i="1" s="1"/>
  <c r="W352" i="1" a="1"/>
  <c r="W351" i="1" a="1"/>
  <c r="W351" i="1" s="1"/>
  <c r="X351" i="1" s="1"/>
  <c r="W350" i="1" a="1"/>
  <c r="W350" i="1" s="1"/>
  <c r="X350" i="1" s="1"/>
  <c r="W349" i="1" a="1"/>
  <c r="W349" i="1" s="1"/>
  <c r="X349" i="1" s="1"/>
  <c r="W348" i="1"/>
  <c r="X348" i="1" s="1"/>
  <c r="W348" i="1" a="1"/>
  <c r="W347" i="1" a="1"/>
  <c r="W347" i="1" s="1"/>
  <c r="X347" i="1" s="1"/>
  <c r="W346" i="1"/>
  <c r="X346" i="1" s="1"/>
  <c r="W346" i="1" a="1"/>
  <c r="W345" i="1" a="1"/>
  <c r="W345" i="1" s="1"/>
  <c r="X345" i="1" s="1"/>
  <c r="X344" i="1"/>
  <c r="W344" i="1"/>
  <c r="W344" i="1" a="1"/>
  <c r="W343" i="1" a="1"/>
  <c r="W343" i="1" s="1"/>
  <c r="X343" i="1" s="1"/>
  <c r="W342" i="1" a="1"/>
  <c r="W342" i="1" s="1"/>
  <c r="X342" i="1" s="1"/>
  <c r="W341" i="1" a="1"/>
  <c r="W341" i="1" s="1"/>
  <c r="X341" i="1" s="1"/>
  <c r="W340" i="1"/>
  <c r="X340" i="1" s="1"/>
  <c r="W340" i="1" a="1"/>
  <c r="W339" i="1" a="1"/>
  <c r="W339" i="1" s="1"/>
  <c r="X339" i="1" s="1"/>
  <c r="X338" i="1"/>
  <c r="W338" i="1"/>
  <c r="W338" i="1" a="1"/>
  <c r="W337" i="1" a="1"/>
  <c r="W337" i="1" s="1"/>
  <c r="X337" i="1" s="1"/>
  <c r="X336" i="1"/>
  <c r="W336" i="1"/>
  <c r="W336" i="1" a="1"/>
  <c r="W335" i="1" a="1"/>
  <c r="W335" i="1" s="1"/>
  <c r="X335" i="1" s="1"/>
  <c r="W334" i="1"/>
  <c r="X334" i="1" s="1"/>
  <c r="W334" i="1" a="1"/>
  <c r="X333" i="1"/>
  <c r="W333" i="1" a="1"/>
  <c r="W333" i="1" s="1"/>
  <c r="W332" i="1"/>
  <c r="X332" i="1" s="1"/>
  <c r="W332" i="1" a="1"/>
  <c r="W331" i="1" a="1"/>
  <c r="W331" i="1" s="1"/>
  <c r="X331" i="1" s="1"/>
  <c r="W330" i="1" a="1"/>
  <c r="W330" i="1" s="1"/>
  <c r="X330" i="1" s="1"/>
  <c r="W329" i="1" a="1"/>
  <c r="W329" i="1" s="1"/>
  <c r="X329" i="1" s="1"/>
  <c r="W328" i="1"/>
  <c r="X328" i="1" s="1"/>
  <c r="W328" i="1" a="1"/>
  <c r="W327" i="1" a="1"/>
  <c r="W327" i="1" s="1"/>
  <c r="X327" i="1" s="1"/>
  <c r="W326" i="1" a="1"/>
  <c r="W326" i="1" s="1"/>
  <c r="X326" i="1" s="1"/>
  <c r="W325" i="1" a="1"/>
  <c r="W325" i="1" s="1"/>
  <c r="X325" i="1" s="1"/>
  <c r="W324" i="1"/>
  <c r="X324" i="1" s="1"/>
  <c r="W324" i="1" a="1"/>
  <c r="W323" i="1" a="1"/>
  <c r="W323" i="1" s="1"/>
  <c r="X323" i="1" s="1"/>
  <c r="W322" i="1" a="1"/>
  <c r="W322" i="1" s="1"/>
  <c r="X322" i="1" s="1"/>
  <c r="W321" i="1" a="1"/>
  <c r="W321" i="1" s="1"/>
  <c r="X321" i="1" s="1"/>
  <c r="X320" i="1"/>
  <c r="W320" i="1"/>
  <c r="W320" i="1" a="1"/>
  <c r="W319" i="1" a="1"/>
  <c r="W319" i="1" s="1"/>
  <c r="X319" i="1" s="1"/>
  <c r="W318" i="1" a="1"/>
  <c r="W318" i="1" s="1"/>
  <c r="X318" i="1" s="1"/>
  <c r="W317" i="1" a="1"/>
  <c r="W317" i="1" s="1"/>
  <c r="X317" i="1" s="1"/>
  <c r="X316" i="1"/>
  <c r="W316" i="1"/>
  <c r="W316" i="1" a="1"/>
  <c r="W315" i="1" a="1"/>
  <c r="W315" i="1" s="1"/>
  <c r="X315" i="1" s="1"/>
  <c r="X314" i="1"/>
  <c r="W314" i="1"/>
  <c r="W314" i="1" a="1"/>
  <c r="W313" i="1" a="1"/>
  <c r="W313" i="1" s="1"/>
  <c r="X313" i="1" s="1"/>
  <c r="X312" i="1"/>
  <c r="W312" i="1"/>
  <c r="W312" i="1" a="1"/>
  <c r="W311" i="1" a="1"/>
  <c r="W311" i="1" s="1"/>
  <c r="X311" i="1" s="1"/>
  <c r="W310" i="1" a="1"/>
  <c r="W310" i="1" s="1"/>
  <c r="X310" i="1" s="1"/>
  <c r="W309" i="1" a="1"/>
  <c r="W309" i="1" s="1"/>
  <c r="X309" i="1" s="1"/>
  <c r="W308" i="1"/>
  <c r="X308" i="1" s="1"/>
  <c r="W308" i="1" a="1"/>
  <c r="W307" i="1" a="1"/>
  <c r="W307" i="1" s="1"/>
  <c r="X307" i="1" s="1"/>
  <c r="W306" i="1"/>
  <c r="X306" i="1" s="1"/>
  <c r="W306" i="1" a="1"/>
  <c r="W305" i="1"/>
  <c r="X305" i="1" s="1"/>
  <c r="W305" i="1" a="1"/>
  <c r="W304" i="1"/>
  <c r="X304" i="1" s="1"/>
  <c r="W304" i="1" a="1"/>
  <c r="W303" i="1" a="1"/>
  <c r="W303" i="1" s="1"/>
  <c r="X303" i="1" s="1"/>
  <c r="W302" i="1"/>
  <c r="X302" i="1" s="1"/>
  <c r="W302" i="1" a="1"/>
  <c r="W301" i="1" a="1"/>
  <c r="W301" i="1" s="1"/>
  <c r="X301" i="1" s="1"/>
  <c r="W300" i="1"/>
  <c r="X300" i="1" s="1"/>
  <c r="W300" i="1" a="1"/>
  <c r="W299" i="1" a="1"/>
  <c r="W299" i="1" s="1"/>
  <c r="X299" i="1" s="1"/>
  <c r="M299" i="1"/>
  <c r="W298" i="1" a="1"/>
  <c r="W298" i="1" s="1"/>
  <c r="X298" i="1" s="1"/>
  <c r="W297" i="1" a="1"/>
  <c r="W297" i="1" s="1"/>
  <c r="X297" i="1" s="1"/>
  <c r="Q297" i="1"/>
  <c r="P297" i="1"/>
  <c r="P297" i="1" a="1"/>
  <c r="W296" i="1" a="1"/>
  <c r="W296" i="1" s="1"/>
  <c r="X296" i="1" s="1"/>
  <c r="P296" i="1" a="1"/>
  <c r="P296" i="1" s="1"/>
  <c r="Q296" i="1" s="1"/>
  <c r="W295" i="1" a="1"/>
  <c r="W295" i="1" s="1"/>
  <c r="X295" i="1" s="1"/>
  <c r="Q295" i="1"/>
  <c r="P295" i="1"/>
  <c r="P295" i="1" a="1"/>
  <c r="W294" i="1"/>
  <c r="X294" i="1" s="1"/>
  <c r="W294" i="1" a="1"/>
  <c r="P294" i="1" a="1"/>
  <c r="P294" i="1" s="1"/>
  <c r="Q294" i="1" s="1"/>
  <c r="W293" i="1" a="1"/>
  <c r="W293" i="1" s="1"/>
  <c r="X293" i="1" s="1"/>
  <c r="Q293" i="1"/>
  <c r="P293" i="1"/>
  <c r="P293" i="1" a="1"/>
  <c r="W292" i="1" a="1"/>
  <c r="W292" i="1" s="1"/>
  <c r="X292" i="1" s="1"/>
  <c r="P292" i="1" a="1"/>
  <c r="P292" i="1" s="1"/>
  <c r="Q292" i="1" s="1"/>
  <c r="W291" i="1"/>
  <c r="X291" i="1" s="1"/>
  <c r="W291" i="1" a="1"/>
  <c r="Q291" i="1"/>
  <c r="P291" i="1"/>
  <c r="P291" i="1" a="1"/>
  <c r="W290" i="1"/>
  <c r="X290" i="1" s="1"/>
  <c r="W290" i="1" a="1"/>
  <c r="P290" i="1" a="1"/>
  <c r="P290" i="1" s="1"/>
  <c r="Q290" i="1" s="1"/>
  <c r="W289" i="1" a="1"/>
  <c r="W289" i="1" s="1"/>
  <c r="X289" i="1" s="1"/>
  <c r="Q289" i="1"/>
  <c r="P289" i="1"/>
  <c r="P289" i="1" a="1"/>
  <c r="W288" i="1" a="1"/>
  <c r="W288" i="1" s="1"/>
  <c r="X288" i="1" s="1"/>
  <c r="P288" i="1"/>
  <c r="Q288" i="1" s="1"/>
  <c r="P288" i="1" a="1"/>
  <c r="W287" i="1" a="1"/>
  <c r="W287" i="1" s="1"/>
  <c r="X287" i="1" s="1"/>
  <c r="Q287" i="1"/>
  <c r="P287" i="1"/>
  <c r="P287" i="1" a="1"/>
  <c r="W286" i="1" a="1"/>
  <c r="W286" i="1" s="1"/>
  <c r="X286" i="1" s="1"/>
  <c r="Q286" i="1"/>
  <c r="P286" i="1" a="1"/>
  <c r="P286" i="1" s="1"/>
  <c r="W285" i="1" a="1"/>
  <c r="W285" i="1" s="1"/>
  <c r="X285" i="1" s="1"/>
  <c r="Q285" i="1"/>
  <c r="P285" i="1"/>
  <c r="P285" i="1" a="1"/>
  <c r="W284" i="1" a="1"/>
  <c r="W284" i="1" s="1"/>
  <c r="X284" i="1" s="1"/>
  <c r="P284" i="1"/>
  <c r="Q284" i="1" s="1"/>
  <c r="P284" i="1" a="1"/>
  <c r="X283" i="1"/>
  <c r="W283" i="1" a="1"/>
  <c r="W283" i="1" s="1"/>
  <c r="Q283" i="1"/>
  <c r="P283" i="1"/>
  <c r="P283" i="1" a="1"/>
  <c r="W282" i="1" a="1"/>
  <c r="W282" i="1" s="1"/>
  <c r="X282" i="1" s="1"/>
  <c r="P282" i="1" a="1"/>
  <c r="P282" i="1" s="1"/>
  <c r="Q282" i="1" s="1"/>
  <c r="W281" i="1"/>
  <c r="X281" i="1" s="1"/>
  <c r="W281" i="1" a="1"/>
  <c r="Q281" i="1"/>
  <c r="P281" i="1"/>
  <c r="P281" i="1" a="1"/>
  <c r="W280" i="1"/>
  <c r="X280" i="1" s="1"/>
  <c r="W280" i="1" a="1"/>
  <c r="P280" i="1" a="1"/>
  <c r="P280" i="1" s="1"/>
  <c r="Q280" i="1" s="1"/>
  <c r="W279" i="1" a="1"/>
  <c r="W279" i="1" s="1"/>
  <c r="X279" i="1" s="1"/>
  <c r="Q279" i="1"/>
  <c r="P279" i="1"/>
  <c r="P279" i="1" a="1"/>
  <c r="W278" i="1" a="1"/>
  <c r="W278" i="1" s="1"/>
  <c r="X278" i="1" s="1"/>
  <c r="P278" i="1" a="1"/>
  <c r="P278" i="1" s="1"/>
  <c r="Q278" i="1" s="1"/>
  <c r="W277" i="1" a="1"/>
  <c r="W277" i="1" s="1"/>
  <c r="X277" i="1" s="1"/>
  <c r="Q277" i="1"/>
  <c r="P277" i="1"/>
  <c r="P277" i="1" a="1"/>
  <c r="W276" i="1" a="1"/>
  <c r="W276" i="1" s="1"/>
  <c r="X276" i="1" s="1"/>
  <c r="Q276" i="1"/>
  <c r="P276" i="1"/>
  <c r="P276" i="1" a="1"/>
  <c r="W275" i="1"/>
  <c r="X275" i="1" s="1"/>
  <c r="W275" i="1" a="1"/>
  <c r="P275" i="1" a="1"/>
  <c r="P275" i="1" s="1"/>
  <c r="Q275" i="1" s="1"/>
  <c r="W274" i="1" a="1"/>
  <c r="W274" i="1" s="1"/>
  <c r="X274" i="1" s="1"/>
  <c r="P274" i="1"/>
  <c r="Q274" i="1" s="1"/>
  <c r="P274" i="1" a="1"/>
  <c r="W273" i="1" a="1"/>
  <c r="W273" i="1" s="1"/>
  <c r="X273" i="1" s="1"/>
  <c r="P273" i="1" a="1"/>
  <c r="P273" i="1" s="1"/>
  <c r="Q273" i="1" s="1"/>
  <c r="W272" i="1" a="1"/>
  <c r="W272" i="1" s="1"/>
  <c r="X272" i="1" s="1"/>
  <c r="P272" i="1" a="1"/>
  <c r="P272" i="1" s="1"/>
  <c r="Q272" i="1" s="1"/>
  <c r="W271" i="1" a="1"/>
  <c r="W271" i="1" s="1"/>
  <c r="X271" i="1" s="1"/>
  <c r="P271" i="1" a="1"/>
  <c r="P271" i="1" s="1"/>
  <c r="Q271" i="1" s="1"/>
  <c r="W270" i="1" a="1"/>
  <c r="W270" i="1" s="1"/>
  <c r="X270" i="1" s="1"/>
  <c r="P270" i="1"/>
  <c r="Q270" i="1" s="1"/>
  <c r="P270" i="1" a="1"/>
  <c r="W269" i="1" a="1"/>
  <c r="W269" i="1" s="1"/>
  <c r="X269" i="1" s="1"/>
  <c r="P269" i="1" a="1"/>
  <c r="P269" i="1" s="1"/>
  <c r="Q269" i="1" s="1"/>
  <c r="W268" i="1"/>
  <c r="X268" i="1" s="1"/>
  <c r="W268" i="1" a="1"/>
  <c r="P268" i="1" a="1"/>
  <c r="P268" i="1" s="1"/>
  <c r="Q268" i="1" s="1"/>
  <c r="X267" i="1"/>
  <c r="W267" i="1" a="1"/>
  <c r="W267" i="1" s="1"/>
  <c r="P267" i="1" a="1"/>
  <c r="P267" i="1" s="1"/>
  <c r="Q267" i="1" s="1"/>
  <c r="W266" i="1" a="1"/>
  <c r="W266" i="1" s="1"/>
  <c r="X266" i="1" s="1"/>
  <c r="Q266" i="1"/>
  <c r="P266" i="1" a="1"/>
  <c r="P266" i="1" s="1"/>
  <c r="W265" i="1" a="1"/>
  <c r="W265" i="1" s="1"/>
  <c r="X265" i="1" s="1"/>
  <c r="P265" i="1" a="1"/>
  <c r="P265" i="1" s="1"/>
  <c r="Q265" i="1" s="1"/>
  <c r="W264" i="1" a="1"/>
  <c r="W264" i="1" s="1"/>
  <c r="X264" i="1" s="1"/>
  <c r="P264" i="1" a="1"/>
  <c r="P264" i="1" s="1"/>
  <c r="Q264" i="1" s="1"/>
  <c r="W263" i="1" a="1"/>
  <c r="W263" i="1" s="1"/>
  <c r="X263" i="1" s="1"/>
  <c r="Q263" i="1"/>
  <c r="P263" i="1" a="1"/>
  <c r="P263" i="1" s="1"/>
  <c r="W262" i="1" a="1"/>
  <c r="W262" i="1" s="1"/>
  <c r="X262" i="1" s="1"/>
  <c r="P262" i="1" a="1"/>
  <c r="P262" i="1" s="1"/>
  <c r="Q262" i="1" s="1"/>
  <c r="X261" i="1"/>
  <c r="W261" i="1" a="1"/>
  <c r="W261" i="1" s="1"/>
  <c r="P261" i="1" a="1"/>
  <c r="P261" i="1" s="1"/>
  <c r="Q261" i="1" s="1"/>
  <c r="W260" i="1"/>
  <c r="X260" i="1" s="1"/>
  <c r="W260" i="1" a="1"/>
  <c r="P260" i="1" a="1"/>
  <c r="P260" i="1" s="1"/>
  <c r="Q260" i="1" s="1"/>
  <c r="W259" i="1" a="1"/>
  <c r="W259" i="1" s="1"/>
  <c r="X259" i="1" s="1"/>
  <c r="P259" i="1" a="1"/>
  <c r="P259" i="1" s="1"/>
  <c r="Q259" i="1" s="1"/>
  <c r="W258" i="1" a="1"/>
  <c r="W258" i="1" s="1"/>
  <c r="X258" i="1" s="1"/>
  <c r="Q258" i="1"/>
  <c r="P258" i="1"/>
  <c r="P258" i="1" a="1"/>
  <c r="W257" i="1" a="1"/>
  <c r="W257" i="1" s="1"/>
  <c r="X257" i="1" s="1"/>
  <c r="P257" i="1" a="1"/>
  <c r="P257" i="1" s="1"/>
  <c r="Q257" i="1" s="1"/>
  <c r="W256" i="1" a="1"/>
  <c r="W256" i="1" s="1"/>
  <c r="X256" i="1" s="1"/>
  <c r="P256" i="1"/>
  <c r="Q256" i="1" s="1"/>
  <c r="P256" i="1" a="1"/>
  <c r="W255" i="1" a="1"/>
  <c r="W255" i="1" s="1"/>
  <c r="X255" i="1" s="1"/>
  <c r="P255" i="1" a="1"/>
  <c r="P255" i="1" s="1"/>
  <c r="Q255" i="1" s="1"/>
  <c r="W254" i="1" a="1"/>
  <c r="W254" i="1" s="1"/>
  <c r="X254" i="1" s="1"/>
  <c r="P254" i="1"/>
  <c r="Q254" i="1" s="1"/>
  <c r="P254" i="1" a="1"/>
  <c r="W253" i="1" a="1"/>
  <c r="W253" i="1" s="1"/>
  <c r="X253" i="1" s="1"/>
  <c r="P253" i="1" a="1"/>
  <c r="P253" i="1" s="1"/>
  <c r="Q253" i="1" s="1"/>
  <c r="W252" i="1" a="1"/>
  <c r="W252" i="1" s="1"/>
  <c r="X252" i="1" s="1"/>
  <c r="P252" i="1" a="1"/>
  <c r="P252" i="1" s="1"/>
  <c r="Q252" i="1" s="1"/>
  <c r="W251" i="1" a="1"/>
  <c r="W251" i="1" s="1"/>
  <c r="X251" i="1" s="1"/>
  <c r="P251" i="1" a="1"/>
  <c r="P251" i="1" s="1"/>
  <c r="Q251" i="1" s="1"/>
  <c r="W250" i="1" a="1"/>
  <c r="W250" i="1" s="1"/>
  <c r="X250" i="1" s="1"/>
  <c r="P250" i="1"/>
  <c r="Q250" i="1" s="1"/>
  <c r="P250" i="1" a="1"/>
  <c r="X249" i="1"/>
  <c r="W249" i="1" a="1"/>
  <c r="W249" i="1" s="1"/>
  <c r="P249" i="1" a="1"/>
  <c r="P249" i="1" s="1"/>
  <c r="Q249" i="1" s="1"/>
  <c r="W248" i="1" a="1"/>
  <c r="W248" i="1" s="1"/>
  <c r="X248" i="1" s="1"/>
  <c r="P248" i="1" a="1"/>
  <c r="P248" i="1" s="1"/>
  <c r="Q248" i="1" s="1"/>
  <c r="W247" i="1" a="1"/>
  <c r="W247" i="1" s="1"/>
  <c r="X247" i="1" s="1"/>
  <c r="P247" i="1" a="1"/>
  <c r="P247" i="1" s="1"/>
  <c r="Q247" i="1" s="1"/>
  <c r="W246" i="1" a="1"/>
  <c r="W246" i="1" s="1"/>
  <c r="X246" i="1" s="1"/>
  <c r="P246" i="1"/>
  <c r="Q246" i="1" s="1"/>
  <c r="P246" i="1" a="1"/>
  <c r="W245" i="1" a="1"/>
  <c r="W245" i="1" s="1"/>
  <c r="X245" i="1" s="1"/>
  <c r="P245" i="1" a="1"/>
  <c r="P245" i="1" s="1"/>
  <c r="Q245" i="1" s="1"/>
  <c r="W244" i="1" a="1"/>
  <c r="W244" i="1" s="1"/>
  <c r="X244" i="1" s="1"/>
  <c r="P244" i="1" a="1"/>
  <c r="P244" i="1" s="1"/>
  <c r="Q244" i="1" s="1"/>
  <c r="W243" i="1" a="1"/>
  <c r="W243" i="1" s="1"/>
  <c r="X243" i="1" s="1"/>
  <c r="P243" i="1" a="1"/>
  <c r="P243" i="1" s="1"/>
  <c r="Q243" i="1" s="1"/>
  <c r="W242" i="1" a="1"/>
  <c r="W242" i="1" s="1"/>
  <c r="X242" i="1" s="1"/>
  <c r="P242" i="1" a="1"/>
  <c r="P242" i="1" s="1"/>
  <c r="Q242" i="1" s="1"/>
  <c r="X241" i="1"/>
  <c r="W241" i="1" a="1"/>
  <c r="W241" i="1" s="1"/>
  <c r="P241" i="1" a="1"/>
  <c r="P241" i="1" s="1"/>
  <c r="Q241" i="1" s="1"/>
  <c r="W240" i="1" a="1"/>
  <c r="W240" i="1" s="1"/>
  <c r="X240" i="1" s="1"/>
  <c r="P240" i="1" a="1"/>
  <c r="P240" i="1" s="1"/>
  <c r="Q240" i="1" s="1"/>
  <c r="W239" i="1" a="1"/>
  <c r="W239" i="1" s="1"/>
  <c r="X239" i="1" s="1"/>
  <c r="P239" i="1" a="1"/>
  <c r="P239" i="1" s="1"/>
  <c r="Q239" i="1" s="1"/>
  <c r="W238" i="1" a="1"/>
  <c r="W238" i="1" s="1"/>
  <c r="X238" i="1" s="1"/>
  <c r="P238" i="1"/>
  <c r="Q238" i="1" s="1"/>
  <c r="P238" i="1" a="1"/>
  <c r="W237" i="1" a="1"/>
  <c r="W237" i="1" s="1"/>
  <c r="X237" i="1" s="1"/>
  <c r="Q237" i="1"/>
  <c r="P237" i="1" a="1"/>
  <c r="P237" i="1" s="1"/>
  <c r="W236" i="1" a="1"/>
  <c r="W236" i="1" s="1"/>
  <c r="X236" i="1" s="1"/>
  <c r="P236" i="1"/>
  <c r="Q236" i="1" s="1"/>
  <c r="P236" i="1" a="1"/>
  <c r="W235" i="1" a="1"/>
  <c r="W235" i="1" s="1"/>
  <c r="X235" i="1" s="1"/>
  <c r="Q235" i="1"/>
  <c r="P235" i="1" a="1"/>
  <c r="P235" i="1" s="1"/>
  <c r="W234" i="1" a="1"/>
  <c r="W234" i="1" s="1"/>
  <c r="X234" i="1" s="1"/>
  <c r="Q234" i="1"/>
  <c r="P234" i="1"/>
  <c r="P234" i="1" a="1"/>
  <c r="W233" i="1" a="1"/>
  <c r="W233" i="1" s="1"/>
  <c r="X233" i="1" s="1"/>
  <c r="Q233" i="1"/>
  <c r="P233" i="1" a="1"/>
  <c r="P233" i="1" s="1"/>
  <c r="W232" i="1" a="1"/>
  <c r="W232" i="1" s="1"/>
  <c r="X232" i="1" s="1"/>
  <c r="P232" i="1" a="1"/>
  <c r="P232" i="1" s="1"/>
  <c r="Q232" i="1" s="1"/>
  <c r="W231" i="1" a="1"/>
  <c r="W231" i="1" s="1"/>
  <c r="X231" i="1" s="1"/>
  <c r="P231" i="1" a="1"/>
  <c r="P231" i="1" s="1"/>
  <c r="Q231" i="1" s="1"/>
  <c r="W230" i="1" a="1"/>
  <c r="W230" i="1" s="1"/>
  <c r="X230" i="1" s="1"/>
  <c r="P230" i="1" a="1"/>
  <c r="P230" i="1" s="1"/>
  <c r="Q230" i="1" s="1"/>
  <c r="W229" i="1" a="1"/>
  <c r="W229" i="1" s="1"/>
  <c r="X229" i="1" s="1"/>
  <c r="P229" i="1" a="1"/>
  <c r="P229" i="1" s="1"/>
  <c r="Q229" i="1" s="1"/>
  <c r="W228" i="1" a="1"/>
  <c r="W228" i="1" s="1"/>
  <c r="X228" i="1" s="1"/>
  <c r="P228" i="1" a="1"/>
  <c r="P228" i="1" s="1"/>
  <c r="Q228" i="1" s="1"/>
  <c r="W227" i="1"/>
  <c r="X227" i="1" s="1"/>
  <c r="W227" i="1" a="1"/>
  <c r="P227" i="1" a="1"/>
  <c r="P227" i="1" s="1"/>
  <c r="Q227" i="1" s="1"/>
  <c r="W226" i="1" a="1"/>
  <c r="W226" i="1" s="1"/>
  <c r="X226" i="1" s="1"/>
  <c r="P226" i="1" a="1"/>
  <c r="P226" i="1" s="1"/>
  <c r="Q226" i="1" s="1"/>
  <c r="X225" i="1"/>
  <c r="W225" i="1"/>
  <c r="W225" i="1" a="1"/>
  <c r="P225" i="1" a="1"/>
  <c r="P225" i="1" s="1"/>
  <c r="Q225" i="1" s="1"/>
  <c r="W224" i="1"/>
  <c r="X224" i="1" s="1"/>
  <c r="W224" i="1" a="1"/>
  <c r="P224" i="1"/>
  <c r="Q224" i="1" s="1"/>
  <c r="P224" i="1" a="1"/>
  <c r="W223" i="1" a="1"/>
  <c r="W223" i="1" s="1"/>
  <c r="X223" i="1" s="1"/>
  <c r="P223" i="1" a="1"/>
  <c r="P223" i="1" s="1"/>
  <c r="Q223" i="1" s="1"/>
  <c r="W222" i="1" a="1"/>
  <c r="W222" i="1" s="1"/>
  <c r="X222" i="1" s="1"/>
  <c r="P222" i="1"/>
  <c r="Q222" i="1" s="1"/>
  <c r="P222" i="1" a="1"/>
  <c r="W221" i="1" a="1"/>
  <c r="W221" i="1" s="1"/>
  <c r="X221" i="1" s="1"/>
  <c r="Q221" i="1"/>
  <c r="P221" i="1" a="1"/>
  <c r="P221" i="1" s="1"/>
  <c r="W220" i="1"/>
  <c r="X220" i="1" s="1"/>
  <c r="W220" i="1" a="1"/>
  <c r="P220" i="1"/>
  <c r="Q220" i="1" s="1"/>
  <c r="P220" i="1" a="1"/>
  <c r="W219" i="1" a="1"/>
  <c r="W219" i="1" s="1"/>
  <c r="X219" i="1" s="1"/>
  <c r="P219" i="1" a="1"/>
  <c r="P219" i="1" s="1"/>
  <c r="Q219" i="1" s="1"/>
  <c r="W218" i="1" a="1"/>
  <c r="W218" i="1" s="1"/>
  <c r="X218" i="1" s="1"/>
  <c r="P218" i="1" a="1"/>
  <c r="P218" i="1" s="1"/>
  <c r="Q218" i="1" s="1"/>
  <c r="X217" i="1"/>
  <c r="W217" i="1"/>
  <c r="W217" i="1" a="1"/>
  <c r="P217" i="1" a="1"/>
  <c r="P217" i="1" s="1"/>
  <c r="Q217" i="1" s="1"/>
  <c r="W216" i="1" a="1"/>
  <c r="W216" i="1" s="1"/>
  <c r="X216" i="1" s="1"/>
  <c r="Q216" i="1"/>
  <c r="P216" i="1"/>
  <c r="P216" i="1" a="1"/>
  <c r="W215" i="1" a="1"/>
  <c r="W215" i="1" s="1"/>
  <c r="X215" i="1" s="1"/>
  <c r="P215" i="1" a="1"/>
  <c r="P215" i="1" s="1"/>
  <c r="Q215" i="1" s="1"/>
  <c r="W214" i="1" a="1"/>
  <c r="W214" i="1" s="1"/>
  <c r="X214" i="1" s="1"/>
  <c r="P214" i="1"/>
  <c r="Q214" i="1" s="1"/>
  <c r="P214" i="1" a="1"/>
  <c r="W213" i="1" a="1"/>
  <c r="W213" i="1" s="1"/>
  <c r="X213" i="1" s="1"/>
  <c r="P213" i="1" a="1"/>
  <c r="P213" i="1" s="1"/>
  <c r="Q213" i="1" s="1"/>
  <c r="W212" i="1" a="1"/>
  <c r="W212" i="1" s="1"/>
  <c r="X212" i="1" s="1"/>
  <c r="P212" i="1"/>
  <c r="Q212" i="1" s="1"/>
  <c r="P212" i="1" a="1"/>
  <c r="W211" i="1"/>
  <c r="X211" i="1" s="1"/>
  <c r="W211" i="1" a="1"/>
  <c r="P211" i="1" a="1"/>
  <c r="P211" i="1" s="1"/>
  <c r="Q211" i="1" s="1"/>
  <c r="W210" i="1" a="1"/>
  <c r="W210" i="1" s="1"/>
  <c r="X210" i="1" s="1"/>
  <c r="Q210" i="1"/>
  <c r="P210" i="1" a="1"/>
  <c r="P210" i="1" s="1"/>
  <c r="W209" i="1" a="1"/>
  <c r="W209" i="1" s="1"/>
  <c r="X209" i="1" s="1"/>
  <c r="Q209" i="1"/>
  <c r="P209" i="1" a="1"/>
  <c r="P209" i="1" s="1"/>
  <c r="W208" i="1" a="1"/>
  <c r="W208" i="1" s="1"/>
  <c r="X208" i="1" s="1"/>
  <c r="Q208" i="1"/>
  <c r="P208" i="1"/>
  <c r="P208" i="1" a="1"/>
  <c r="W207" i="1" a="1"/>
  <c r="W207" i="1" s="1"/>
  <c r="X207" i="1" s="1"/>
  <c r="P207" i="1" a="1"/>
  <c r="P207" i="1" s="1"/>
  <c r="Q207" i="1" s="1"/>
  <c r="W206" i="1" a="1"/>
  <c r="W206" i="1" s="1"/>
  <c r="X206" i="1" s="1"/>
  <c r="P206" i="1" a="1"/>
  <c r="P206" i="1" s="1"/>
  <c r="Q206" i="1" s="1"/>
  <c r="W205" i="1"/>
  <c r="X205" i="1" s="1"/>
  <c r="W205" i="1" a="1"/>
  <c r="Q205" i="1"/>
  <c r="P205" i="1" a="1"/>
  <c r="P205" i="1" s="1"/>
  <c r="W204" i="1" a="1"/>
  <c r="W204" i="1" s="1"/>
  <c r="X204" i="1" s="1"/>
  <c r="Q204" i="1"/>
  <c r="P204" i="1"/>
  <c r="P204" i="1" a="1"/>
  <c r="W203" i="1" a="1"/>
  <c r="W203" i="1" s="1"/>
  <c r="X203" i="1" s="1"/>
  <c r="P203" i="1" a="1"/>
  <c r="P203" i="1" s="1"/>
  <c r="Q203" i="1" s="1"/>
  <c r="W202" i="1"/>
  <c r="X202" i="1" s="1"/>
  <c r="W202" i="1" a="1"/>
  <c r="P202" i="1"/>
  <c r="Q202" i="1" s="1"/>
  <c r="P202" i="1" a="1"/>
  <c r="W201" i="1"/>
  <c r="X201" i="1" s="1"/>
  <c r="W201" i="1" a="1"/>
  <c r="Q201" i="1"/>
  <c r="P201" i="1" a="1"/>
  <c r="P201" i="1" s="1"/>
  <c r="W200" i="1" a="1"/>
  <c r="W200" i="1" s="1"/>
  <c r="X200" i="1" s="1"/>
  <c r="P200" i="1" a="1"/>
  <c r="P200" i="1" s="1"/>
  <c r="Q200" i="1" s="1"/>
  <c r="X199" i="1"/>
  <c r="W199" i="1" a="1"/>
  <c r="W199" i="1" s="1"/>
  <c r="P199" i="1" a="1"/>
  <c r="P199" i="1" s="1"/>
  <c r="Q199" i="1" s="1"/>
  <c r="W198" i="1" a="1"/>
  <c r="W198" i="1" s="1"/>
  <c r="X198" i="1" s="1"/>
  <c r="P198" i="1" a="1"/>
  <c r="P198" i="1" s="1"/>
  <c r="Q198" i="1" s="1"/>
  <c r="W197" i="1" a="1"/>
  <c r="W197" i="1" s="1"/>
  <c r="X197" i="1" s="1"/>
  <c r="Q197" i="1"/>
  <c r="P197" i="1" a="1"/>
  <c r="P197" i="1" s="1"/>
  <c r="W196" i="1" a="1"/>
  <c r="W196" i="1" s="1"/>
  <c r="X196" i="1" s="1"/>
  <c r="P196" i="1" a="1"/>
  <c r="P196" i="1" s="1"/>
  <c r="Q196" i="1" s="1"/>
  <c r="W195" i="1" a="1"/>
  <c r="W195" i="1" s="1"/>
  <c r="X195" i="1" s="1"/>
  <c r="Q195" i="1"/>
  <c r="P195" i="1" a="1"/>
  <c r="P195" i="1" s="1"/>
  <c r="W194" i="1"/>
  <c r="X194" i="1" s="1"/>
  <c r="W194" i="1" a="1"/>
  <c r="P194" i="1"/>
  <c r="Q194" i="1" s="1"/>
  <c r="P194" i="1" a="1"/>
  <c r="W193" i="1" a="1"/>
  <c r="W193" i="1" s="1"/>
  <c r="X193" i="1" s="1"/>
  <c r="P193" i="1" a="1"/>
  <c r="P193" i="1" s="1"/>
  <c r="Q193" i="1" s="1"/>
  <c r="W192" i="1" a="1"/>
  <c r="W192" i="1" s="1"/>
  <c r="X192" i="1" s="1"/>
  <c r="P192" i="1"/>
  <c r="Q192" i="1" s="1"/>
  <c r="P192" i="1" a="1"/>
  <c r="W191" i="1"/>
  <c r="X191" i="1" s="1"/>
  <c r="W191" i="1" a="1"/>
  <c r="P191" i="1" a="1"/>
  <c r="P191" i="1" s="1"/>
  <c r="Q191" i="1" s="1"/>
  <c r="X190" i="1"/>
  <c r="W190" i="1"/>
  <c r="W190" i="1" a="1"/>
  <c r="P190" i="1" a="1"/>
  <c r="P190" i="1" s="1"/>
  <c r="Q190" i="1" s="1"/>
  <c r="W189" i="1" a="1"/>
  <c r="W189" i="1" s="1"/>
  <c r="X189" i="1" s="1"/>
  <c r="P189" i="1" a="1"/>
  <c r="P189" i="1" s="1"/>
  <c r="Q189" i="1" s="1"/>
  <c r="W188" i="1" a="1"/>
  <c r="W188" i="1" s="1"/>
  <c r="X188" i="1" s="1"/>
  <c r="P188" i="1"/>
  <c r="Q188" i="1" s="1"/>
  <c r="P188" i="1" a="1"/>
  <c r="W187" i="1" a="1"/>
  <c r="W187" i="1" s="1"/>
  <c r="X187" i="1" s="1"/>
  <c r="P187" i="1" a="1"/>
  <c r="P187" i="1" s="1"/>
  <c r="Q187" i="1" s="1"/>
  <c r="W186" i="1"/>
  <c r="X186" i="1" s="1"/>
  <c r="W186" i="1" a="1"/>
  <c r="P186" i="1" a="1"/>
  <c r="P186" i="1" s="1"/>
  <c r="Q186" i="1" s="1"/>
  <c r="W185" i="1"/>
  <c r="X185" i="1" s="1"/>
  <c r="W185" i="1" a="1"/>
  <c r="P185" i="1" a="1"/>
  <c r="P185" i="1" s="1"/>
  <c r="Q185" i="1" s="1"/>
  <c r="X184" i="1"/>
  <c r="W184" i="1"/>
  <c r="W184" i="1" a="1"/>
  <c r="P184" i="1"/>
  <c r="Q184" i="1" s="1"/>
  <c r="P184" i="1" a="1"/>
  <c r="W183" i="1" a="1"/>
  <c r="W183" i="1" s="1"/>
  <c r="X183" i="1" s="1"/>
  <c r="P183" i="1" a="1"/>
  <c r="P183" i="1" s="1"/>
  <c r="Q183" i="1" s="1"/>
  <c r="W182" i="1" a="1"/>
  <c r="W182" i="1" s="1"/>
  <c r="X182" i="1" s="1"/>
  <c r="P182" i="1" a="1"/>
  <c r="P182" i="1" s="1"/>
  <c r="Q182" i="1" s="1"/>
  <c r="W181" i="1"/>
  <c r="X181" i="1" s="1"/>
  <c r="W181" i="1" a="1"/>
  <c r="P181" i="1" a="1"/>
  <c r="P181" i="1" s="1"/>
  <c r="Q181" i="1" s="1"/>
  <c r="X180" i="1"/>
  <c r="W180" i="1"/>
  <c r="W180" i="1" a="1"/>
  <c r="P180" i="1" a="1"/>
  <c r="P180" i="1" s="1"/>
  <c r="Q180" i="1" s="1"/>
  <c r="W179" i="1" a="1"/>
  <c r="W179" i="1" s="1"/>
  <c r="X179" i="1" s="1"/>
  <c r="P179" i="1" a="1"/>
  <c r="P179" i="1" s="1"/>
  <c r="Q179" i="1" s="1"/>
  <c r="X178" i="1"/>
  <c r="W178" i="1" a="1"/>
  <c r="W178" i="1" s="1"/>
  <c r="P178" i="1"/>
  <c r="Q178" i="1" s="1"/>
  <c r="P178" i="1" a="1"/>
  <c r="W177" i="1"/>
  <c r="X177" i="1" s="1"/>
  <c r="W177" i="1" a="1"/>
  <c r="Q177" i="1"/>
  <c r="P177" i="1" a="1"/>
  <c r="P177" i="1" s="1"/>
  <c r="W176" i="1"/>
  <c r="X176" i="1" s="1"/>
  <c r="W176" i="1" a="1"/>
  <c r="P176" i="1" a="1"/>
  <c r="P176" i="1" s="1"/>
  <c r="Q176" i="1" s="1"/>
  <c r="W175" i="1"/>
  <c r="X175" i="1" s="1"/>
  <c r="W175" i="1" a="1"/>
  <c r="P175" i="1" a="1"/>
  <c r="P175" i="1" s="1"/>
  <c r="Q175" i="1" s="1"/>
  <c r="W174" i="1" a="1"/>
  <c r="W174" i="1" s="1"/>
  <c r="X174" i="1" s="1"/>
  <c r="Q174" i="1"/>
  <c r="P174" i="1"/>
  <c r="P174" i="1" a="1"/>
  <c r="W173" i="1"/>
  <c r="X173" i="1" s="1"/>
  <c r="W173" i="1" a="1"/>
  <c r="Q173" i="1"/>
  <c r="P173" i="1" a="1"/>
  <c r="P173" i="1" s="1"/>
  <c r="W172" i="1" a="1"/>
  <c r="W172" i="1" s="1"/>
  <c r="X172" i="1" s="1"/>
  <c r="P172" i="1" a="1"/>
  <c r="P172" i="1" s="1"/>
  <c r="Q172" i="1" s="1"/>
  <c r="X171" i="1"/>
  <c r="W171" i="1"/>
  <c r="W171" i="1" a="1"/>
  <c r="P171" i="1" a="1"/>
  <c r="P171" i="1" s="1"/>
  <c r="Q171" i="1" s="1"/>
  <c r="W170" i="1"/>
  <c r="X170" i="1" s="1"/>
  <c r="W170" i="1" a="1"/>
  <c r="P170" i="1" a="1"/>
  <c r="P170" i="1" s="1"/>
  <c r="Q170" i="1" s="1"/>
  <c r="W169" i="1" a="1"/>
  <c r="W169" i="1" s="1"/>
  <c r="X169" i="1" s="1"/>
  <c r="Q169" i="1"/>
  <c r="P169" i="1" a="1"/>
  <c r="P169" i="1" s="1"/>
  <c r="W168" i="1" a="1"/>
  <c r="W168" i="1" s="1"/>
  <c r="X168" i="1" s="1"/>
  <c r="P168" i="1"/>
  <c r="Q168" i="1" s="1"/>
  <c r="P168" i="1" a="1"/>
  <c r="W167" i="1" a="1"/>
  <c r="W167" i="1" s="1"/>
  <c r="X167" i="1" s="1"/>
  <c r="Q167" i="1"/>
  <c r="P167" i="1" a="1"/>
  <c r="P167" i="1" s="1"/>
  <c r="W166" i="1"/>
  <c r="X166" i="1" s="1"/>
  <c r="W166" i="1" a="1"/>
  <c r="P166" i="1" a="1"/>
  <c r="P166" i="1" s="1"/>
  <c r="Q166" i="1" s="1"/>
  <c r="W165" i="1"/>
  <c r="X165" i="1" s="1"/>
  <c r="W165" i="1" a="1"/>
  <c r="Q165" i="1"/>
  <c r="P165" i="1" a="1"/>
  <c r="P165" i="1" s="1"/>
  <c r="W164" i="1"/>
  <c r="X164" i="1" s="1"/>
  <c r="W164" i="1" a="1"/>
  <c r="P164" i="1"/>
  <c r="Q164" i="1" s="1"/>
  <c r="P164" i="1" a="1"/>
  <c r="W163" i="1" a="1"/>
  <c r="W163" i="1" s="1"/>
  <c r="X163" i="1" s="1"/>
  <c r="Q163" i="1"/>
  <c r="P163" i="1" a="1"/>
  <c r="P163" i="1" s="1"/>
  <c r="W162" i="1"/>
  <c r="X162" i="1" s="1"/>
  <c r="W162" i="1" a="1"/>
  <c r="P162" i="1" a="1"/>
  <c r="P162" i="1" s="1"/>
  <c r="Q162" i="1" s="1"/>
  <c r="W161" i="1"/>
  <c r="X161" i="1" s="1"/>
  <c r="W161" i="1" a="1"/>
  <c r="P161" i="1" a="1"/>
  <c r="P161" i="1" s="1"/>
  <c r="Q161" i="1" s="1"/>
  <c r="W160" i="1"/>
  <c r="X160" i="1" s="1"/>
  <c r="W160" i="1" a="1"/>
  <c r="P160" i="1"/>
  <c r="Q160" i="1" s="1"/>
  <c r="P160" i="1" a="1"/>
  <c r="W159" i="1" a="1"/>
  <c r="W159" i="1" s="1"/>
  <c r="X159" i="1" s="1"/>
  <c r="P159" i="1" a="1"/>
  <c r="P159" i="1" s="1"/>
  <c r="Q159" i="1" s="1"/>
  <c r="X158" i="1"/>
  <c r="W158" i="1" a="1"/>
  <c r="W158" i="1" s="1"/>
  <c r="P158" i="1"/>
  <c r="Q158" i="1" s="1"/>
  <c r="P158" i="1" a="1"/>
  <c r="W157" i="1"/>
  <c r="X157" i="1" s="1"/>
  <c r="W157" i="1" a="1"/>
  <c r="Q157" i="1"/>
  <c r="P157" i="1" a="1"/>
  <c r="P157" i="1" s="1"/>
  <c r="W156" i="1" a="1"/>
  <c r="W156" i="1" s="1"/>
  <c r="X156" i="1" s="1"/>
  <c r="P156" i="1" a="1"/>
  <c r="P156" i="1" s="1"/>
  <c r="Q156" i="1" s="1"/>
  <c r="X155" i="1"/>
  <c r="W155" i="1" a="1"/>
  <c r="W155" i="1" s="1"/>
  <c r="P155" i="1" a="1"/>
  <c r="P155" i="1" s="1"/>
  <c r="Q155" i="1" s="1"/>
  <c r="W154" i="1"/>
  <c r="X154" i="1" s="1"/>
  <c r="W154" i="1" a="1"/>
  <c r="P154" i="1"/>
  <c r="Q154" i="1" s="1"/>
  <c r="P154" i="1" a="1"/>
  <c r="W153" i="1"/>
  <c r="X153" i="1" s="1"/>
  <c r="W153" i="1" a="1"/>
  <c r="Q153" i="1"/>
  <c r="P153" i="1" a="1"/>
  <c r="P153" i="1" s="1"/>
  <c r="W152" i="1" a="1"/>
  <c r="W152" i="1" s="1"/>
  <c r="X152" i="1" s="1"/>
  <c r="P152" i="1" a="1"/>
  <c r="P152" i="1" s="1"/>
  <c r="Q152" i="1" s="1"/>
  <c r="X151" i="1"/>
  <c r="W151" i="1" a="1"/>
  <c r="W151" i="1" s="1"/>
  <c r="P151" i="1" a="1"/>
  <c r="P151" i="1" s="1"/>
  <c r="Q151" i="1" s="1"/>
  <c r="W150" i="1"/>
  <c r="X150" i="1" s="1"/>
  <c r="W150" i="1" a="1"/>
  <c r="P150" i="1" a="1"/>
  <c r="P150" i="1" s="1"/>
  <c r="Q150" i="1" s="1"/>
  <c r="W149" i="1" a="1"/>
  <c r="W149" i="1" s="1"/>
  <c r="X149" i="1" s="1"/>
  <c r="Q149" i="1"/>
  <c r="P149" i="1" a="1"/>
  <c r="P149" i="1" s="1"/>
  <c r="W148" i="1" a="1"/>
  <c r="W148" i="1" s="1"/>
  <c r="X148" i="1" s="1"/>
  <c r="P148" i="1"/>
  <c r="Q148" i="1" s="1"/>
  <c r="P148" i="1" a="1"/>
  <c r="W147" i="1" a="1"/>
  <c r="W147" i="1" s="1"/>
  <c r="X147" i="1" s="1"/>
  <c r="Q147" i="1"/>
  <c r="P147" i="1" a="1"/>
  <c r="P147" i="1" s="1"/>
  <c r="W146" i="1"/>
  <c r="X146" i="1" s="1"/>
  <c r="W146" i="1" a="1"/>
  <c r="P146" i="1" a="1"/>
  <c r="P146" i="1" s="1"/>
  <c r="Q146" i="1" s="1"/>
  <c r="X145" i="1"/>
  <c r="W145" i="1" a="1"/>
  <c r="W145" i="1" s="1"/>
  <c r="P145" i="1" a="1"/>
  <c r="P145" i="1" s="1"/>
  <c r="Q145" i="1" s="1"/>
  <c r="W144" i="1" a="1"/>
  <c r="W144" i="1" s="1"/>
  <c r="X144" i="1" s="1"/>
  <c r="P144" i="1" a="1"/>
  <c r="P144" i="1" s="1"/>
  <c r="Q144" i="1" s="1"/>
  <c r="W143" i="1" a="1"/>
  <c r="W143" i="1" s="1"/>
  <c r="X143" i="1" s="1"/>
  <c r="Q143" i="1"/>
  <c r="P143" i="1" a="1"/>
  <c r="P143" i="1" s="1"/>
  <c r="X142" i="1"/>
  <c r="W142" i="1"/>
  <c r="W142" i="1" a="1"/>
  <c r="P142" i="1" a="1"/>
  <c r="P142" i="1" s="1"/>
  <c r="Q142" i="1" s="1"/>
  <c r="W141" i="1" a="1"/>
  <c r="W141" i="1" s="1"/>
  <c r="X141" i="1" s="1"/>
  <c r="P141" i="1" a="1"/>
  <c r="P141" i="1" s="1"/>
  <c r="Q141" i="1" s="1"/>
  <c r="W140" i="1"/>
  <c r="X140" i="1" s="1"/>
  <c r="W140" i="1" a="1"/>
  <c r="P140" i="1"/>
  <c r="Q140" i="1" s="1"/>
  <c r="P140" i="1" a="1"/>
  <c r="W139" i="1" a="1"/>
  <c r="W139" i="1" s="1"/>
  <c r="X139" i="1" s="1"/>
  <c r="Q139" i="1"/>
  <c r="P139" i="1" a="1"/>
  <c r="P139" i="1" s="1"/>
  <c r="W138" i="1" a="1"/>
  <c r="W138" i="1" s="1"/>
  <c r="X138" i="1" s="1"/>
  <c r="Q138" i="1"/>
  <c r="P138" i="1" a="1"/>
  <c r="P138" i="1" s="1"/>
  <c r="W137" i="1" a="1"/>
  <c r="W137" i="1" s="1"/>
  <c r="X137" i="1" s="1"/>
  <c r="Q137" i="1"/>
  <c r="P137" i="1" a="1"/>
  <c r="P137" i="1" s="1"/>
  <c r="W136" i="1" a="1"/>
  <c r="W136" i="1" s="1"/>
  <c r="X136" i="1" s="1"/>
  <c r="P136" i="1"/>
  <c r="Q136" i="1" s="1"/>
  <c r="P136" i="1" a="1"/>
  <c r="W135" i="1" a="1"/>
  <c r="W135" i="1" s="1"/>
  <c r="X135" i="1" s="1"/>
  <c r="P135" i="1" a="1"/>
  <c r="P135" i="1" s="1"/>
  <c r="Q135" i="1" s="1"/>
  <c r="W134" i="1" a="1"/>
  <c r="W134" i="1" s="1"/>
  <c r="X134" i="1" s="1"/>
  <c r="P134" i="1"/>
  <c r="Q134" i="1" s="1"/>
  <c r="P134" i="1" a="1"/>
  <c r="W133" i="1"/>
  <c r="X133" i="1" s="1"/>
  <c r="W133" i="1" a="1"/>
  <c r="Q133" i="1"/>
  <c r="P133" i="1" a="1"/>
  <c r="P133" i="1" s="1"/>
  <c r="W132" i="1" a="1"/>
  <c r="W132" i="1" s="1"/>
  <c r="X132" i="1" s="1"/>
  <c r="P132" i="1" a="1"/>
  <c r="P132" i="1" s="1"/>
  <c r="Q132" i="1" s="1"/>
  <c r="W131" i="1" a="1"/>
  <c r="W131" i="1" s="1"/>
  <c r="X131" i="1" s="1"/>
  <c r="P131" i="1" a="1"/>
  <c r="P131" i="1" s="1"/>
  <c r="Q131" i="1" s="1"/>
  <c r="W130" i="1" a="1"/>
  <c r="W130" i="1" s="1"/>
  <c r="X130" i="1" s="1"/>
  <c r="P130" i="1"/>
  <c r="Q130" i="1" s="1"/>
  <c r="P130" i="1" a="1"/>
  <c r="W129" i="1"/>
  <c r="X129" i="1" s="1"/>
  <c r="W129" i="1" a="1"/>
  <c r="Q129" i="1"/>
  <c r="P129" i="1" a="1"/>
  <c r="P129" i="1" s="1"/>
  <c r="W128" i="1" a="1"/>
  <c r="W128" i="1" s="1"/>
  <c r="X128" i="1" s="1"/>
  <c r="Q128" i="1"/>
  <c r="P128" i="1" a="1"/>
  <c r="P128" i="1" s="1"/>
  <c r="W127" i="1" a="1"/>
  <c r="W127" i="1" s="1"/>
  <c r="X127" i="1" s="1"/>
  <c r="P127" i="1" a="1"/>
  <c r="P127" i="1" s="1"/>
  <c r="Q127" i="1" s="1"/>
  <c r="W126" i="1" a="1"/>
  <c r="W126" i="1" s="1"/>
  <c r="X126" i="1" s="1"/>
  <c r="P126" i="1" a="1"/>
  <c r="P126" i="1" s="1"/>
  <c r="Q126" i="1" s="1"/>
  <c r="W125" i="1" a="1"/>
  <c r="W125" i="1" s="1"/>
  <c r="X125" i="1" s="1"/>
  <c r="Q125" i="1"/>
  <c r="P125" i="1" a="1"/>
  <c r="P125" i="1" s="1"/>
  <c r="W124" i="1" a="1"/>
  <c r="W124" i="1" s="1"/>
  <c r="X124" i="1" s="1"/>
  <c r="P124" i="1" a="1"/>
  <c r="P124" i="1" s="1"/>
  <c r="Q124" i="1" s="1"/>
  <c r="W123" i="1" a="1"/>
  <c r="W123" i="1" s="1"/>
  <c r="X123" i="1" s="1"/>
  <c r="Q123" i="1"/>
  <c r="P123" i="1" a="1"/>
  <c r="P123" i="1" s="1"/>
  <c r="W122" i="1"/>
  <c r="X122" i="1" s="1"/>
  <c r="W122" i="1" a="1"/>
  <c r="P122" i="1" a="1"/>
  <c r="P122" i="1" s="1"/>
  <c r="Q122" i="1" s="1"/>
  <c r="X121" i="1"/>
  <c r="W121" i="1"/>
  <c r="W121" i="1" a="1"/>
  <c r="P121" i="1" a="1"/>
  <c r="P121" i="1" s="1"/>
  <c r="Q121" i="1" s="1"/>
  <c r="X120" i="1"/>
  <c r="W120" i="1" a="1"/>
  <c r="W120" i="1" s="1"/>
  <c r="P120" i="1" a="1"/>
  <c r="P120" i="1" s="1"/>
  <c r="Q120" i="1" s="1"/>
  <c r="W119" i="1"/>
  <c r="X119" i="1" s="1"/>
  <c r="W119" i="1" a="1"/>
  <c r="Q119" i="1"/>
  <c r="P119" i="1" a="1"/>
  <c r="P119" i="1" s="1"/>
  <c r="W118" i="1"/>
  <c r="X118" i="1" s="1"/>
  <c r="W118" i="1" a="1"/>
  <c r="P118" i="1" a="1"/>
  <c r="P118" i="1" s="1"/>
  <c r="Q118" i="1" s="1"/>
  <c r="W117" i="1" a="1"/>
  <c r="W117" i="1" s="1"/>
  <c r="X117" i="1" s="1"/>
  <c r="P117" i="1" a="1"/>
  <c r="P117" i="1" s="1"/>
  <c r="Q117" i="1" s="1"/>
  <c r="W116" i="1" a="1"/>
  <c r="W116" i="1" s="1"/>
  <c r="X116" i="1" s="1"/>
  <c r="P116" i="1"/>
  <c r="Q116" i="1" s="1"/>
  <c r="P116" i="1" a="1"/>
  <c r="W115" i="1"/>
  <c r="X115" i="1" s="1"/>
  <c r="W115" i="1" a="1"/>
  <c r="P115" i="1" a="1"/>
  <c r="P115" i="1" s="1"/>
  <c r="Q115" i="1" s="1"/>
  <c r="W114" i="1" a="1"/>
  <c r="W114" i="1" s="1"/>
  <c r="X114" i="1" s="1"/>
  <c r="P114" i="1" a="1"/>
  <c r="P114" i="1" s="1"/>
  <c r="Q114" i="1" s="1"/>
  <c r="W113" i="1" a="1"/>
  <c r="W113" i="1" s="1"/>
  <c r="X113" i="1" s="1"/>
  <c r="Q113" i="1"/>
  <c r="P113" i="1" a="1"/>
  <c r="P113" i="1" s="1"/>
  <c r="W112" i="1" a="1"/>
  <c r="W112" i="1" s="1"/>
  <c r="X112" i="1" s="1"/>
  <c r="P112" i="1"/>
  <c r="Q112" i="1" s="1"/>
  <c r="P112" i="1" a="1"/>
  <c r="W111" i="1" a="1"/>
  <c r="W111" i="1" s="1"/>
  <c r="X111" i="1" s="1"/>
  <c r="Q111" i="1"/>
  <c r="P111" i="1" a="1"/>
  <c r="P111" i="1" s="1"/>
  <c r="W110" i="1" a="1"/>
  <c r="W110" i="1" s="1"/>
  <c r="X110" i="1" s="1"/>
  <c r="P110" i="1"/>
  <c r="Q110" i="1" s="1"/>
  <c r="P110" i="1" a="1"/>
  <c r="W109" i="1" a="1"/>
  <c r="W109" i="1" s="1"/>
  <c r="X109" i="1" s="1"/>
  <c r="Q109" i="1"/>
  <c r="P109" i="1" a="1"/>
  <c r="P109" i="1" s="1"/>
  <c r="W108" i="1"/>
  <c r="X108" i="1" s="1"/>
  <c r="W108" i="1" a="1"/>
  <c r="P108" i="1" a="1"/>
  <c r="P108" i="1" s="1"/>
  <c r="Q108" i="1" s="1"/>
  <c r="W107" i="1" a="1"/>
  <c r="W107" i="1" s="1"/>
  <c r="X107" i="1" s="1"/>
  <c r="P107" i="1" a="1"/>
  <c r="P107" i="1" s="1"/>
  <c r="Q107" i="1" s="1"/>
  <c r="W106" i="1" a="1"/>
  <c r="W106" i="1" s="1"/>
  <c r="X106" i="1" s="1"/>
  <c r="Q106" i="1"/>
  <c r="P106" i="1"/>
  <c r="P106" i="1" a="1"/>
  <c r="W105" i="1"/>
  <c r="X105" i="1" s="1"/>
  <c r="W105" i="1" a="1"/>
  <c r="P105" i="1" a="1"/>
  <c r="P105" i="1" s="1"/>
  <c r="Q105" i="1" s="1"/>
  <c r="W104" i="1" a="1"/>
  <c r="W104" i="1" s="1"/>
  <c r="X104" i="1" s="1"/>
  <c r="P104" i="1" a="1"/>
  <c r="P104" i="1" s="1"/>
  <c r="Q104" i="1" s="1"/>
  <c r="X103" i="1"/>
  <c r="W103" i="1"/>
  <c r="W103" i="1" a="1"/>
  <c r="P103" i="1" a="1"/>
  <c r="P103" i="1" s="1"/>
  <c r="Q103" i="1" s="1"/>
  <c r="W102" i="1" a="1"/>
  <c r="W102" i="1" s="1"/>
  <c r="X102" i="1" s="1"/>
  <c r="Q102" i="1"/>
  <c r="P102" i="1"/>
  <c r="P102" i="1" a="1"/>
  <c r="X101" i="1"/>
  <c r="W101" i="1"/>
  <c r="W101" i="1" a="1"/>
  <c r="P101" i="1" a="1"/>
  <c r="P101" i="1" s="1"/>
  <c r="Q101" i="1" s="1"/>
  <c r="W100" i="1" a="1"/>
  <c r="W100" i="1" s="1"/>
  <c r="X100" i="1" s="1"/>
  <c r="P100" i="1" a="1"/>
  <c r="P100" i="1" s="1"/>
  <c r="Q100" i="1" s="1"/>
  <c r="W99" i="1"/>
  <c r="X99" i="1" s="1"/>
  <c r="W99" i="1" a="1"/>
  <c r="P99" i="1" a="1"/>
  <c r="P99" i="1" s="1"/>
  <c r="Q99" i="1" s="1"/>
  <c r="X98" i="1"/>
  <c r="W98" i="1" a="1"/>
  <c r="W98" i="1" s="1"/>
  <c r="P98" i="1"/>
  <c r="Q98" i="1" s="1"/>
  <c r="P98" i="1" a="1"/>
  <c r="W97" i="1"/>
  <c r="X97" i="1" s="1"/>
  <c r="W97" i="1" a="1"/>
  <c r="P97" i="1" a="1"/>
  <c r="P97" i="1" s="1"/>
  <c r="Q97" i="1" s="1"/>
  <c r="W96" i="1" a="1"/>
  <c r="W96" i="1" s="1"/>
  <c r="X96" i="1" s="1"/>
  <c r="P96" i="1" a="1"/>
  <c r="P96" i="1" s="1"/>
  <c r="Q96" i="1" s="1"/>
  <c r="X95" i="1"/>
  <c r="W95" i="1"/>
  <c r="W95" i="1" a="1"/>
  <c r="P95" i="1" a="1"/>
  <c r="P95" i="1" s="1"/>
  <c r="Q95" i="1" s="1"/>
  <c r="W94" i="1" a="1"/>
  <c r="W94" i="1" s="1"/>
  <c r="X94" i="1" s="1"/>
  <c r="P94" i="1"/>
  <c r="Q94" i="1" s="1"/>
  <c r="P94" i="1" a="1"/>
  <c r="W93" i="1"/>
  <c r="X93" i="1" s="1"/>
  <c r="W93" i="1" a="1"/>
  <c r="P93" i="1" a="1"/>
  <c r="P93" i="1" s="1"/>
  <c r="Q93" i="1" s="1"/>
  <c r="W92" i="1"/>
  <c r="X92" i="1" s="1"/>
  <c r="W92" i="1" a="1"/>
  <c r="P92" i="1" a="1"/>
  <c r="P92" i="1" s="1"/>
  <c r="Q92" i="1" s="1"/>
  <c r="X91" i="1"/>
  <c r="W91" i="1"/>
  <c r="W91" i="1" a="1"/>
  <c r="P91" i="1" a="1"/>
  <c r="P91" i="1" s="1"/>
  <c r="Q91" i="1" s="1"/>
  <c r="X90" i="1"/>
  <c r="W90" i="1" a="1"/>
  <c r="W90" i="1" s="1"/>
  <c r="P90" i="1"/>
  <c r="Q90" i="1" s="1"/>
  <c r="P90" i="1" a="1"/>
  <c r="W89" i="1" a="1"/>
  <c r="W89" i="1" s="1"/>
  <c r="X89" i="1" s="1"/>
  <c r="P89" i="1" a="1"/>
  <c r="P89" i="1" s="1"/>
  <c r="Q89" i="1" s="1"/>
  <c r="X88" i="1"/>
  <c r="W88" i="1"/>
  <c r="W88" i="1" a="1"/>
  <c r="P88" i="1" a="1"/>
  <c r="P88" i="1" s="1"/>
  <c r="Q88" i="1" s="1"/>
  <c r="AI87" i="1"/>
  <c r="AH87" i="1" a="1"/>
  <c r="AH87" i="1" s="1"/>
  <c r="W87" i="1" a="1"/>
  <c r="W87" i="1" s="1"/>
  <c r="X87" i="1" s="1"/>
  <c r="P87" i="1" a="1"/>
  <c r="P87" i="1" s="1"/>
  <c r="Q87" i="1" s="1"/>
  <c r="AH86" i="1" a="1"/>
  <c r="AH86" i="1" s="1"/>
  <c r="AI86" i="1" s="1"/>
  <c r="W86" i="1" a="1"/>
  <c r="W86" i="1" s="1"/>
  <c r="X86" i="1" s="1"/>
  <c r="P86" i="1"/>
  <c r="Q86" i="1" s="1"/>
  <c r="P86" i="1" a="1"/>
  <c r="AH85" i="1"/>
  <c r="AI85" i="1" s="1"/>
  <c r="AH85" i="1" a="1"/>
  <c r="W85" i="1" a="1"/>
  <c r="W85" i="1" s="1"/>
  <c r="X85" i="1" s="1"/>
  <c r="P85" i="1" a="1"/>
  <c r="P85" i="1" s="1"/>
  <c r="Q85" i="1" s="1"/>
  <c r="AH84" i="1" a="1"/>
  <c r="AH84" i="1" s="1"/>
  <c r="AI84" i="1" s="1"/>
  <c r="W84" i="1"/>
  <c r="X84" i="1" s="1"/>
  <c r="W84" i="1" a="1"/>
  <c r="P84" i="1" a="1"/>
  <c r="P84" i="1" s="1"/>
  <c r="Q84" i="1" s="1"/>
  <c r="AI83" i="1"/>
  <c r="AH83" i="1" a="1"/>
  <c r="AH83" i="1" s="1"/>
  <c r="W83" i="1" a="1"/>
  <c r="W83" i="1" s="1"/>
  <c r="X83" i="1" s="1"/>
  <c r="P83" i="1" a="1"/>
  <c r="P83" i="1" s="1"/>
  <c r="Q83" i="1" s="1"/>
  <c r="AH82" i="1" a="1"/>
  <c r="AH82" i="1" s="1"/>
  <c r="AI82" i="1" s="1"/>
  <c r="W82" i="1" a="1"/>
  <c r="W82" i="1" s="1"/>
  <c r="X82" i="1" s="1"/>
  <c r="P82" i="1" a="1"/>
  <c r="P82" i="1" s="1"/>
  <c r="Q82" i="1" s="1"/>
  <c r="AH81" i="1"/>
  <c r="AI81" i="1" s="1"/>
  <c r="AH81" i="1" a="1"/>
  <c r="W81" i="1" a="1"/>
  <c r="W81" i="1" s="1"/>
  <c r="X81" i="1" s="1"/>
  <c r="Q81" i="1"/>
  <c r="P81" i="1" a="1"/>
  <c r="P81" i="1" s="1"/>
  <c r="AH80" i="1" a="1"/>
  <c r="AH80" i="1" s="1"/>
  <c r="AI80" i="1" s="1"/>
  <c r="X80" i="1"/>
  <c r="W80" i="1"/>
  <c r="W80" i="1" a="1"/>
  <c r="P80" i="1"/>
  <c r="Q80" i="1" s="1"/>
  <c r="P80" i="1" a="1"/>
  <c r="AH79" i="1" a="1"/>
  <c r="AH79" i="1" s="1"/>
  <c r="AI79" i="1" s="1"/>
  <c r="W79" i="1" a="1"/>
  <c r="W79" i="1" s="1"/>
  <c r="X79" i="1" s="1"/>
  <c r="P79" i="1" a="1"/>
  <c r="P79" i="1" s="1"/>
  <c r="Q79" i="1" s="1"/>
  <c r="AI78" i="1"/>
  <c r="AH78" i="1" a="1"/>
  <c r="AH78" i="1" s="1"/>
  <c r="X78" i="1"/>
  <c r="W78" i="1" a="1"/>
  <c r="W78" i="1" s="1"/>
  <c r="P78" i="1" a="1"/>
  <c r="P78" i="1" s="1"/>
  <c r="Q78" i="1" s="1"/>
  <c r="AH77" i="1"/>
  <c r="AI77" i="1" s="1"/>
  <c r="AH77" i="1" a="1"/>
  <c r="W77" i="1" a="1"/>
  <c r="W77" i="1" s="1"/>
  <c r="X77" i="1" s="1"/>
  <c r="P77" i="1" a="1"/>
  <c r="P77" i="1" s="1"/>
  <c r="Q77" i="1" s="1"/>
  <c r="AH76" i="1" a="1"/>
  <c r="AH76" i="1" s="1"/>
  <c r="AI76" i="1" s="1"/>
  <c r="W76" i="1" a="1"/>
  <c r="W76" i="1" s="1"/>
  <c r="X76" i="1" s="1"/>
  <c r="Q76" i="1"/>
  <c r="P76" i="1" a="1"/>
  <c r="P76" i="1" s="1"/>
  <c r="AH75" i="1" a="1"/>
  <c r="AH75" i="1" s="1"/>
  <c r="AI75" i="1" s="1"/>
  <c r="W75" i="1" a="1"/>
  <c r="W75" i="1" s="1"/>
  <c r="X75" i="1" s="1"/>
  <c r="P75" i="1" a="1"/>
  <c r="P75" i="1" s="1"/>
  <c r="Q75" i="1" s="1"/>
  <c r="AI74" i="1"/>
  <c r="AH74" i="1"/>
  <c r="AH74" i="1" a="1"/>
  <c r="W74" i="1" a="1"/>
  <c r="W74" i="1" s="1"/>
  <c r="X74" i="1" s="1"/>
  <c r="Q74" i="1"/>
  <c r="P74" i="1"/>
  <c r="P74" i="1" a="1"/>
  <c r="AH73" i="1"/>
  <c r="AI73" i="1" s="1"/>
  <c r="AH73" i="1" a="1"/>
  <c r="W73" i="1" a="1"/>
  <c r="W73" i="1" s="1"/>
  <c r="X73" i="1" s="1"/>
  <c r="Q73" i="1"/>
  <c r="P73" i="1" a="1"/>
  <c r="P73" i="1" s="1"/>
  <c r="AH72" i="1" a="1"/>
  <c r="AH72" i="1" s="1"/>
  <c r="AI72" i="1" s="1"/>
  <c r="W72" i="1" a="1"/>
  <c r="W72" i="1" s="1"/>
  <c r="X72" i="1" s="1"/>
  <c r="P72" i="1"/>
  <c r="Q72" i="1" s="1"/>
  <c r="P72" i="1" a="1"/>
  <c r="AH71" i="1" a="1"/>
  <c r="AH71" i="1" s="1"/>
  <c r="AI71" i="1" s="1"/>
  <c r="W71" i="1" a="1"/>
  <c r="W71" i="1" s="1"/>
  <c r="X71" i="1" s="1"/>
  <c r="Q71" i="1"/>
  <c r="P71" i="1" a="1"/>
  <c r="P71" i="1" s="1"/>
  <c r="AH70" i="1"/>
  <c r="AI70" i="1" s="1"/>
  <c r="AH70" i="1" a="1"/>
  <c r="W70" i="1" a="1"/>
  <c r="W70" i="1" s="1"/>
  <c r="X70" i="1" s="1"/>
  <c r="P70" i="1" a="1"/>
  <c r="P70" i="1" s="1"/>
  <c r="Q70" i="1" s="1"/>
  <c r="AI69" i="1"/>
  <c r="AH69" i="1"/>
  <c r="AH69" i="1" a="1"/>
  <c r="W69" i="1" a="1"/>
  <c r="W69" i="1" s="1"/>
  <c r="X69" i="1" s="1"/>
  <c r="Q69" i="1"/>
  <c r="P69" i="1" a="1"/>
  <c r="P69" i="1" s="1"/>
  <c r="AH68" i="1"/>
  <c r="AI68" i="1" s="1"/>
  <c r="AH68" i="1" a="1"/>
  <c r="W68" i="1" a="1"/>
  <c r="W68" i="1" s="1"/>
  <c r="X68" i="1" s="1"/>
  <c r="P68" i="1" a="1"/>
  <c r="P68" i="1" s="1"/>
  <c r="Q68" i="1" s="1"/>
  <c r="AI67" i="1"/>
  <c r="AH67" i="1" a="1"/>
  <c r="AH67" i="1" s="1"/>
  <c r="W67" i="1"/>
  <c r="X67" i="1" s="1"/>
  <c r="W67" i="1" a="1"/>
  <c r="P67" i="1" a="1"/>
  <c r="P67" i="1" s="1"/>
  <c r="Q67" i="1" s="1"/>
  <c r="AH66" i="1" a="1"/>
  <c r="AH66" i="1" s="1"/>
  <c r="AI66" i="1" s="1"/>
  <c r="W66" i="1" a="1"/>
  <c r="W66" i="1" s="1"/>
  <c r="X66" i="1" s="1"/>
  <c r="P66" i="1"/>
  <c r="Q66" i="1" s="1"/>
  <c r="P66" i="1" a="1"/>
  <c r="AH65" i="1" a="1"/>
  <c r="AH65" i="1" s="1"/>
  <c r="AI65" i="1" s="1"/>
  <c r="X65" i="1"/>
  <c r="W65" i="1"/>
  <c r="W65" i="1" a="1"/>
  <c r="P65" i="1" a="1"/>
  <c r="P65" i="1" s="1"/>
  <c r="Q65" i="1" s="1"/>
  <c r="AH64" i="1" a="1"/>
  <c r="AH64" i="1" s="1"/>
  <c r="AI64" i="1" s="1"/>
  <c r="X64" i="1"/>
  <c r="W64" i="1"/>
  <c r="W64" i="1" a="1"/>
  <c r="P64" i="1" a="1"/>
  <c r="P64" i="1" s="1"/>
  <c r="Q64" i="1" s="1"/>
  <c r="AH63" i="1" a="1"/>
  <c r="AH63" i="1" s="1"/>
  <c r="AI63" i="1" s="1"/>
  <c r="W63" i="1" a="1"/>
  <c r="W63" i="1" s="1"/>
  <c r="X63" i="1" s="1"/>
  <c r="P63" i="1" a="1"/>
  <c r="P63" i="1" s="1"/>
  <c r="Q63" i="1" s="1"/>
  <c r="AH62" i="1" a="1"/>
  <c r="AH62" i="1" s="1"/>
  <c r="AI62" i="1" s="1"/>
  <c r="X62" i="1"/>
  <c r="W62" i="1" a="1"/>
  <c r="W62" i="1" s="1"/>
  <c r="P62" i="1"/>
  <c r="Q62" i="1" s="1"/>
  <c r="P62" i="1" a="1"/>
  <c r="AH61" i="1" a="1"/>
  <c r="AH61" i="1" s="1"/>
  <c r="AI61" i="1" s="1"/>
  <c r="W61" i="1" a="1"/>
  <c r="W61" i="1" s="1"/>
  <c r="X61" i="1" s="1"/>
  <c r="Q61" i="1"/>
  <c r="P61" i="1" a="1"/>
  <c r="P61" i="1" s="1"/>
  <c r="AH60" i="1"/>
  <c r="AI60" i="1" s="1"/>
  <c r="AH60" i="1" a="1"/>
  <c r="W60" i="1"/>
  <c r="X60" i="1" s="1"/>
  <c r="W60" i="1" a="1"/>
  <c r="P60" i="1"/>
  <c r="Q60" i="1" s="1"/>
  <c r="P60" i="1" a="1"/>
  <c r="AH59" i="1" a="1"/>
  <c r="AH59" i="1" s="1"/>
  <c r="AI59" i="1" s="1"/>
  <c r="W59" i="1" a="1"/>
  <c r="W59" i="1" s="1"/>
  <c r="X59" i="1" s="1"/>
  <c r="Q59" i="1"/>
  <c r="P59" i="1"/>
  <c r="P59" i="1" a="1"/>
  <c r="AH58" i="1"/>
  <c r="AI58" i="1" s="1"/>
  <c r="AH58" i="1" a="1"/>
  <c r="W58" i="1" a="1"/>
  <c r="W58" i="1" s="1"/>
  <c r="X58" i="1" s="1"/>
  <c r="P58" i="1"/>
  <c r="Q58" i="1" s="1"/>
  <c r="P58" i="1" a="1"/>
  <c r="AH57" i="1" a="1"/>
  <c r="AH57" i="1" s="1"/>
  <c r="AI57" i="1" s="1"/>
  <c r="W57" i="1" a="1"/>
  <c r="W57" i="1" s="1"/>
  <c r="X57" i="1" s="1"/>
  <c r="Q57" i="1"/>
  <c r="P57" i="1" a="1"/>
  <c r="P57" i="1" s="1"/>
  <c r="AH56" i="1" a="1"/>
  <c r="AH56" i="1" s="1"/>
  <c r="AI56" i="1" s="1"/>
  <c r="W56" i="1" a="1"/>
  <c r="W56" i="1" s="1"/>
  <c r="X56" i="1" s="1"/>
  <c r="P56" i="1" a="1"/>
  <c r="P56" i="1" s="1"/>
  <c r="Q56" i="1" s="1"/>
  <c r="AI55" i="1"/>
  <c r="AH55" i="1" a="1"/>
  <c r="AH55" i="1" s="1"/>
  <c r="W55" i="1" a="1"/>
  <c r="W55" i="1" s="1"/>
  <c r="X55" i="1" s="1"/>
  <c r="Q55" i="1"/>
  <c r="P55" i="1" a="1"/>
  <c r="P55" i="1" s="1"/>
  <c r="AH54" i="1" a="1"/>
  <c r="AH54" i="1" s="1"/>
  <c r="AI54" i="1" s="1"/>
  <c r="W54" i="1" a="1"/>
  <c r="W54" i="1" s="1"/>
  <c r="X54" i="1" s="1"/>
  <c r="Q54" i="1"/>
  <c r="P54" i="1" a="1"/>
  <c r="P54" i="1" s="1"/>
  <c r="AI53" i="1"/>
  <c r="AH53" i="1"/>
  <c r="AH53" i="1" a="1"/>
  <c r="W53" i="1" a="1"/>
  <c r="W53" i="1" s="1"/>
  <c r="X53" i="1" s="1"/>
  <c r="P53" i="1" a="1"/>
  <c r="P53" i="1" s="1"/>
  <c r="Q53" i="1" s="1"/>
  <c r="AH52" i="1"/>
  <c r="AI52" i="1" s="1"/>
  <c r="AH52" i="1" a="1"/>
  <c r="W52" i="1"/>
  <c r="X52" i="1" s="1"/>
  <c r="W52" i="1" a="1"/>
  <c r="P52" i="1" a="1"/>
  <c r="P52" i="1" s="1"/>
  <c r="Q52" i="1" s="1"/>
  <c r="AI51" i="1"/>
  <c r="AH51" i="1" a="1"/>
  <c r="AH51" i="1" s="1"/>
  <c r="W51" i="1" a="1"/>
  <c r="W51" i="1" s="1"/>
  <c r="X51" i="1" s="1"/>
  <c r="P51" i="1" a="1"/>
  <c r="P51" i="1" s="1"/>
  <c r="Q51" i="1" s="1"/>
  <c r="AH50" i="1" a="1"/>
  <c r="AH50" i="1" s="1"/>
  <c r="AI50" i="1" s="1"/>
  <c r="X50" i="1"/>
  <c r="W50" i="1" a="1"/>
  <c r="W50" i="1" s="1"/>
  <c r="P50" i="1" a="1"/>
  <c r="P50" i="1" s="1"/>
  <c r="Q50" i="1" s="1"/>
  <c r="AH49" i="1" a="1"/>
  <c r="AH49" i="1" s="1"/>
  <c r="AI49" i="1" s="1"/>
  <c r="W49" i="1"/>
  <c r="X49" i="1" s="1"/>
  <c r="W49" i="1" a="1"/>
  <c r="P49" i="1" a="1"/>
  <c r="P49" i="1" s="1"/>
  <c r="Q49" i="1" s="1"/>
  <c r="AI48" i="1"/>
  <c r="AH48" i="1"/>
  <c r="AH48" i="1" a="1"/>
  <c r="W48" i="1"/>
  <c r="X48" i="1" s="1"/>
  <c r="W48" i="1" a="1"/>
  <c r="P48" i="1" a="1"/>
  <c r="P48" i="1" s="1"/>
  <c r="Q48" i="1" s="1"/>
  <c r="AH47" i="1" a="1"/>
  <c r="AH47" i="1" s="1"/>
  <c r="AI47" i="1" s="1"/>
  <c r="W47" i="1" a="1"/>
  <c r="W47" i="1" s="1"/>
  <c r="X47" i="1" s="1"/>
  <c r="Q47" i="1"/>
  <c r="P47" i="1"/>
  <c r="P47" i="1" a="1"/>
  <c r="AH46" i="1" a="1"/>
  <c r="AH46" i="1" s="1"/>
  <c r="AI46" i="1" s="1"/>
  <c r="X46" i="1"/>
  <c r="W46" i="1" a="1"/>
  <c r="W46" i="1" s="1"/>
  <c r="P46" i="1" a="1"/>
  <c r="P46" i="1" s="1"/>
  <c r="Q46" i="1" s="1"/>
  <c r="AI45" i="1"/>
  <c r="AH45" i="1"/>
  <c r="AH45" i="1" a="1"/>
  <c r="X45" i="1"/>
  <c r="W45" i="1" a="1"/>
  <c r="W45" i="1" s="1"/>
  <c r="P45" i="1" a="1"/>
  <c r="P45" i="1" s="1"/>
  <c r="Q45" i="1" s="1"/>
  <c r="AH44" i="1"/>
  <c r="AI44" i="1" s="1"/>
  <c r="AH44" i="1" a="1"/>
  <c r="W44" i="1" a="1"/>
  <c r="W44" i="1" s="1"/>
  <c r="X44" i="1" s="1"/>
  <c r="P44" i="1"/>
  <c r="Q44" i="1" s="1"/>
  <c r="P44" i="1" a="1"/>
  <c r="AH43" i="1" a="1"/>
  <c r="AH43" i="1" s="1"/>
  <c r="AI43" i="1" s="1"/>
  <c r="X43" i="1"/>
  <c r="W43" i="1" a="1"/>
  <c r="W43" i="1" s="1"/>
  <c r="P43" i="1"/>
  <c r="Q43" i="1" s="1"/>
  <c r="P43" i="1" a="1"/>
  <c r="AH42" i="1" a="1"/>
  <c r="AH42" i="1" s="1"/>
  <c r="AI42" i="1" s="1"/>
  <c r="W42" i="1" a="1"/>
  <c r="W42" i="1" s="1"/>
  <c r="X42" i="1" s="1"/>
  <c r="P42" i="1"/>
  <c r="Q42" i="1" s="1"/>
  <c r="P42" i="1" a="1"/>
  <c r="AH41" i="1" a="1"/>
  <c r="AH41" i="1" s="1"/>
  <c r="AI41" i="1" s="1"/>
  <c r="W41" i="1" a="1"/>
  <c r="W41" i="1" s="1"/>
  <c r="X41" i="1" s="1"/>
  <c r="Q41" i="1"/>
  <c r="P41" i="1" a="1"/>
  <c r="P41" i="1" s="1"/>
  <c r="AH40" i="1" a="1"/>
  <c r="AH40" i="1" s="1"/>
  <c r="AI40" i="1" s="1"/>
  <c r="W40" i="1"/>
  <c r="X40" i="1" s="1"/>
  <c r="W40" i="1" a="1"/>
  <c r="P40" i="1" a="1"/>
  <c r="P40" i="1" s="1"/>
  <c r="Q40" i="1" s="1"/>
  <c r="AI39" i="1"/>
  <c r="AH39" i="1" a="1"/>
  <c r="AH39" i="1" s="1"/>
  <c r="W39" i="1" a="1"/>
  <c r="W39" i="1" s="1"/>
  <c r="X39" i="1" s="1"/>
  <c r="P39" i="1" a="1"/>
  <c r="P39" i="1" s="1"/>
  <c r="Q39" i="1" s="1"/>
  <c r="G39" i="1"/>
  <c r="AI38" i="1"/>
  <c r="AH38" i="1"/>
  <c r="AH38" i="1" a="1"/>
  <c r="W38" i="1"/>
  <c r="X38" i="1" s="1"/>
  <c r="W38" i="1" a="1"/>
  <c r="P38" i="1" a="1"/>
  <c r="P38" i="1" s="1"/>
  <c r="Q38" i="1" s="1"/>
  <c r="AI37" i="1"/>
  <c r="AH37" i="1" a="1"/>
  <c r="AH37" i="1" s="1"/>
  <c r="W37" i="1" a="1"/>
  <c r="W37" i="1" s="1"/>
  <c r="X37" i="1" s="1"/>
  <c r="P37" i="1" a="1"/>
  <c r="P37" i="1" s="1"/>
  <c r="Q37" i="1" s="1"/>
  <c r="J37" i="1"/>
  <c r="I37" i="1"/>
  <c r="AH36" i="1"/>
  <c r="AI36" i="1" s="1"/>
  <c r="AH36" i="1" a="1"/>
  <c r="W36" i="1" a="1"/>
  <c r="W36" i="1" s="1"/>
  <c r="X36" i="1" s="1"/>
  <c r="P36" i="1" a="1"/>
  <c r="P36" i="1" s="1"/>
  <c r="Q36" i="1" s="1"/>
  <c r="I36" i="1"/>
  <c r="J36" i="1" s="1"/>
  <c r="AH35" i="1" a="1"/>
  <c r="AH35" i="1" s="1"/>
  <c r="AI35" i="1" s="1"/>
  <c r="W35" i="1"/>
  <c r="X35" i="1" s="1"/>
  <c r="W35" i="1" a="1"/>
  <c r="P35" i="1"/>
  <c r="Q35" i="1" s="1"/>
  <c r="P35" i="1" a="1"/>
  <c r="I35" i="1"/>
  <c r="J35" i="1" s="1"/>
  <c r="AH34" i="1"/>
  <c r="AI34" i="1" s="1"/>
  <c r="AH34" i="1" a="1"/>
  <c r="W34" i="1"/>
  <c r="X34" i="1" s="1"/>
  <c r="W34" i="1" a="1"/>
  <c r="P34" i="1"/>
  <c r="Q34" i="1" s="1"/>
  <c r="P34" i="1" a="1"/>
  <c r="I34" i="1"/>
  <c r="J34" i="1" s="1"/>
  <c r="AH33" i="1"/>
  <c r="AI33" i="1" s="1"/>
  <c r="AH33" i="1" a="1"/>
  <c r="W33" i="1" a="1"/>
  <c r="W33" i="1" s="1"/>
  <c r="X33" i="1" s="1"/>
  <c r="Q33" i="1"/>
  <c r="P33" i="1"/>
  <c r="P33" i="1" a="1"/>
  <c r="J33" i="1"/>
  <c r="I33" i="1"/>
  <c r="AH32" i="1" a="1"/>
  <c r="AH32" i="1" s="1"/>
  <c r="AI32" i="1" s="1"/>
  <c r="X32" i="1"/>
  <c r="W32" i="1"/>
  <c r="W32" i="1" a="1"/>
  <c r="P32" i="1" a="1"/>
  <c r="P32" i="1" s="1"/>
  <c r="Q32" i="1" s="1"/>
  <c r="I32" i="1"/>
  <c r="J32" i="1" s="1"/>
  <c r="AH31" i="1" a="1"/>
  <c r="AH31" i="1" s="1"/>
  <c r="AI31" i="1" s="1"/>
  <c r="X31" i="1"/>
  <c r="W31" i="1"/>
  <c r="W31" i="1" a="1"/>
  <c r="P31" i="1" a="1"/>
  <c r="P31" i="1" s="1"/>
  <c r="Q31" i="1" s="1"/>
  <c r="I31" i="1"/>
  <c r="J31" i="1" s="1"/>
  <c r="AH30" i="1" a="1"/>
  <c r="AH30" i="1" s="1"/>
  <c r="AI30" i="1" s="1"/>
  <c r="W30" i="1" a="1"/>
  <c r="W30" i="1" s="1"/>
  <c r="X30" i="1" s="1"/>
  <c r="P30" i="1"/>
  <c r="Q30" i="1" s="1"/>
  <c r="P30" i="1" a="1"/>
  <c r="I30" i="1"/>
  <c r="J30" i="1" s="1"/>
  <c r="AH29" i="1"/>
  <c r="AI29" i="1" s="1"/>
  <c r="AH29" i="1" a="1"/>
  <c r="W29" i="1" a="1"/>
  <c r="W29" i="1" s="1"/>
  <c r="X29" i="1" s="1"/>
  <c r="P29" i="1" a="1"/>
  <c r="P29" i="1" s="1"/>
  <c r="Q29" i="1" s="1"/>
  <c r="J29" i="1"/>
  <c r="I29" i="1"/>
  <c r="AH28" i="1" a="1"/>
  <c r="AH28" i="1" s="1"/>
  <c r="AI28" i="1" s="1"/>
  <c r="W28" i="1" a="1"/>
  <c r="W28" i="1" s="1"/>
  <c r="X28" i="1" s="1"/>
  <c r="P28" i="1" a="1"/>
  <c r="P28" i="1" s="1"/>
  <c r="Q28" i="1" s="1"/>
  <c r="J28" i="1"/>
  <c r="I28" i="1"/>
  <c r="AH27" i="1" a="1"/>
  <c r="AH27" i="1" s="1"/>
  <c r="AI27" i="1" s="1"/>
  <c r="X27" i="1"/>
  <c r="W27" i="1" a="1"/>
  <c r="W27" i="1" s="1"/>
  <c r="P27" i="1" a="1"/>
  <c r="P27" i="1" s="1"/>
  <c r="Q27" i="1" s="1"/>
  <c r="J27" i="1"/>
  <c r="I27" i="1"/>
  <c r="AH26" i="1" a="1"/>
  <c r="AH26" i="1" s="1"/>
  <c r="AI26" i="1" s="1"/>
  <c r="W26" i="1"/>
  <c r="X26" i="1" s="1"/>
  <c r="W26" i="1" a="1"/>
  <c r="Q26" i="1"/>
  <c r="P26" i="1" a="1"/>
  <c r="P26" i="1" s="1"/>
  <c r="J26" i="1"/>
  <c r="I26" i="1"/>
  <c r="AH25" i="1"/>
  <c r="AI25" i="1" s="1"/>
  <c r="AH25" i="1" a="1"/>
  <c r="W25" i="1" a="1"/>
  <c r="W25" i="1" s="1"/>
  <c r="X25" i="1" s="1"/>
  <c r="P25" i="1" a="1"/>
  <c r="P25" i="1" s="1"/>
  <c r="Q25" i="1" s="1"/>
  <c r="I25" i="1"/>
  <c r="J25" i="1" s="1"/>
  <c r="AH24" i="1"/>
  <c r="AI24" i="1" s="1"/>
  <c r="AH24" i="1" a="1"/>
  <c r="W24" i="1" a="1"/>
  <c r="W24" i="1" s="1"/>
  <c r="X24" i="1" s="1"/>
  <c r="P24" i="1" a="1"/>
  <c r="P24" i="1" s="1"/>
  <c r="Q24" i="1" s="1"/>
  <c r="I24" i="1"/>
  <c r="J24" i="1" s="1"/>
  <c r="AH23" i="1" a="1"/>
  <c r="AH23" i="1" s="1"/>
  <c r="AI23" i="1" s="1"/>
  <c r="W23" i="1" a="1"/>
  <c r="W23" i="1" s="1"/>
  <c r="X23" i="1" s="1"/>
  <c r="Q23" i="1"/>
  <c r="P23" i="1"/>
  <c r="P23" i="1" a="1"/>
  <c r="J23" i="1"/>
  <c r="I23" i="1"/>
  <c r="AH22" i="1" a="1"/>
  <c r="AH22" i="1" s="1"/>
  <c r="AI22" i="1" s="1"/>
  <c r="W22" i="1" a="1"/>
  <c r="W22" i="1" s="1"/>
  <c r="X22" i="1" s="1"/>
  <c r="P22" i="1"/>
  <c r="Q22" i="1" s="1"/>
  <c r="P22" i="1" a="1"/>
  <c r="I22" i="1"/>
  <c r="J22" i="1" s="1"/>
  <c r="AH21" i="1"/>
  <c r="AI21" i="1" s="1"/>
  <c r="AH21" i="1" a="1"/>
  <c r="W21" i="1" a="1"/>
  <c r="W21" i="1" s="1"/>
  <c r="X21" i="1" s="1"/>
  <c r="P21" i="1" a="1"/>
  <c r="P21" i="1" s="1"/>
  <c r="Q21" i="1" s="1"/>
  <c r="J21" i="1"/>
  <c r="I21" i="1"/>
  <c r="AH20" i="1"/>
  <c r="AI20" i="1" s="1"/>
  <c r="AH20" i="1" a="1"/>
  <c r="W20" i="1" a="1"/>
  <c r="W20" i="1" s="1"/>
  <c r="X20" i="1" s="1"/>
  <c r="P20" i="1" a="1"/>
  <c r="P20" i="1" s="1"/>
  <c r="Q20" i="1" s="1"/>
  <c r="I20" i="1"/>
  <c r="J20" i="1" s="1"/>
  <c r="AH19" i="1"/>
  <c r="AI19" i="1" s="1"/>
  <c r="AH19" i="1" a="1"/>
  <c r="X19" i="1"/>
  <c r="W19" i="1"/>
  <c r="W19" i="1" a="1"/>
  <c r="P19" i="1" a="1"/>
  <c r="P19" i="1" s="1"/>
  <c r="Q19" i="1" s="1"/>
  <c r="I19" i="1"/>
  <c r="J19" i="1" s="1"/>
  <c r="AH18" i="1" a="1"/>
  <c r="AH18" i="1" s="1"/>
  <c r="AI18" i="1" s="1"/>
  <c r="W18" i="1" a="1"/>
  <c r="W18" i="1" s="1"/>
  <c r="X18" i="1" s="1"/>
  <c r="P18" i="1"/>
  <c r="Q18" i="1" s="1"/>
  <c r="P18" i="1" a="1"/>
  <c r="I18" i="1"/>
  <c r="J18" i="1" s="1"/>
  <c r="AI17" i="1"/>
  <c r="AH17" i="1"/>
  <c r="AH17" i="1" a="1"/>
  <c r="W17" i="1"/>
  <c r="X17" i="1" s="1"/>
  <c r="W17" i="1" a="1"/>
  <c r="P17" i="1" a="1"/>
  <c r="P17" i="1" s="1"/>
  <c r="Q17" i="1" s="1"/>
  <c r="I17" i="1"/>
  <c r="J17" i="1" s="1"/>
  <c r="AH16" i="1" a="1"/>
  <c r="AH16" i="1" s="1"/>
  <c r="AI16" i="1" s="1"/>
  <c r="W16" i="1" a="1"/>
  <c r="W16" i="1" s="1"/>
  <c r="X16" i="1" s="1"/>
  <c r="P16" i="1" a="1"/>
  <c r="P16" i="1" s="1"/>
  <c r="Q16" i="1" s="1"/>
  <c r="J16" i="1"/>
  <c r="I16" i="1"/>
  <c r="AI15" i="1"/>
  <c r="AH15" i="1"/>
  <c r="AH15" i="1" a="1"/>
  <c r="W15" i="1"/>
  <c r="X15" i="1" s="1"/>
  <c r="W15" i="1" a="1"/>
  <c r="P15" i="1" a="1"/>
  <c r="P15" i="1" s="1"/>
  <c r="Q15" i="1" s="1"/>
  <c r="J15" i="1"/>
  <c r="I15" i="1"/>
  <c r="AH14" i="1" a="1"/>
  <c r="AH14" i="1" s="1"/>
  <c r="AI14" i="1" s="1"/>
  <c r="X14" i="1"/>
  <c r="W14" i="1"/>
  <c r="W14" i="1" a="1"/>
  <c r="P14" i="1"/>
  <c r="Q14" i="1" s="1"/>
  <c r="P14" i="1" a="1"/>
  <c r="I14" i="1"/>
  <c r="J14" i="1" s="1"/>
  <c r="AH13" i="1" a="1"/>
  <c r="AH13" i="1" s="1"/>
  <c r="AI13" i="1" s="1"/>
  <c r="X13" i="1"/>
  <c r="W13" i="1"/>
  <c r="W13" i="1" a="1"/>
  <c r="P13" i="1" a="1"/>
  <c r="P13" i="1" s="1"/>
  <c r="Q13" i="1" s="1"/>
  <c r="J13" i="1"/>
  <c r="I13" i="1"/>
  <c r="AH12" i="1"/>
  <c r="AI12" i="1" s="1"/>
  <c r="AH12" i="1" a="1"/>
  <c r="W12" i="1" a="1"/>
  <c r="W12" i="1" s="1"/>
  <c r="X12" i="1" s="1"/>
  <c r="Q12" i="1"/>
  <c r="P12" i="1"/>
  <c r="P12" i="1" a="1"/>
  <c r="I12" i="1"/>
  <c r="J12" i="1" s="1"/>
  <c r="AH11" i="1" a="1"/>
  <c r="AH11" i="1" s="1"/>
  <c r="AI11" i="1" s="1"/>
  <c r="W11" i="1"/>
  <c r="X11" i="1" s="1"/>
  <c r="W11" i="1" a="1"/>
  <c r="P11" i="1" a="1"/>
  <c r="P11" i="1" s="1"/>
  <c r="Q11" i="1" s="1"/>
  <c r="J11" i="1"/>
  <c r="I11" i="1"/>
  <c r="AH10" i="1"/>
  <c r="AI10" i="1" s="1"/>
  <c r="AH10" i="1" a="1"/>
  <c r="W10" i="1" a="1"/>
  <c r="W10" i="1" s="1"/>
  <c r="X10" i="1" s="1"/>
  <c r="P10" i="1" a="1"/>
  <c r="P10" i="1" s="1"/>
  <c r="Q10" i="1" s="1"/>
  <c r="I10" i="1"/>
  <c r="J10" i="1" s="1"/>
  <c r="AH9" i="1" a="1"/>
  <c r="AH9" i="1" s="1"/>
  <c r="AI9" i="1" s="1"/>
  <c r="W9" i="1" a="1"/>
  <c r="W9" i="1" s="1"/>
  <c r="X9" i="1" s="1"/>
  <c r="P9" i="1" a="1"/>
  <c r="P9" i="1" s="1"/>
  <c r="Q9" i="1" s="1"/>
  <c r="I9" i="1"/>
  <c r="J9" i="1" s="1"/>
  <c r="B9" i="1"/>
  <c r="AH8" i="1" a="1"/>
  <c r="AH8" i="1" s="1"/>
  <c r="AI8" i="1" s="1"/>
  <c r="W8" i="1" a="1"/>
  <c r="W8" i="1" s="1"/>
  <c r="X8" i="1" s="1"/>
  <c r="P8" i="1"/>
  <c r="Q8" i="1" s="1"/>
  <c r="P8" i="1" a="1"/>
  <c r="I8" i="1"/>
  <c r="J8" i="1" s="1"/>
  <c r="AI7" i="1"/>
  <c r="AH7" i="1"/>
  <c r="AH7" i="1" a="1"/>
  <c r="W7" i="1"/>
  <c r="X7" i="1" s="1"/>
  <c r="W7" i="1" a="1"/>
  <c r="P7" i="1" a="1"/>
  <c r="P7" i="1" s="1"/>
  <c r="Q7" i="1" s="1"/>
  <c r="I7" i="1"/>
  <c r="J7" i="1" s="1"/>
  <c r="C7" i="1"/>
  <c r="AH6" i="1" a="1"/>
  <c r="AH6" i="1" s="1"/>
  <c r="AI6" i="1" s="1"/>
  <c r="W6" i="1"/>
  <c r="X6" i="1" s="1"/>
  <c r="W6" i="1" a="1"/>
  <c r="P6" i="1" a="1"/>
  <c r="P6" i="1" s="1"/>
  <c r="Q6" i="1" s="1"/>
  <c r="I6" i="1"/>
  <c r="J6" i="1" s="1"/>
  <c r="C6" i="1"/>
  <c r="AI5" i="1"/>
  <c r="AH5" i="1" a="1"/>
  <c r="AH5" i="1" s="1"/>
  <c r="W5" i="1"/>
  <c r="X5" i="1" s="1"/>
  <c r="W5" i="1" a="1"/>
  <c r="P5" i="1" a="1"/>
  <c r="P5" i="1" s="1"/>
  <c r="Q5" i="1" s="1"/>
  <c r="I5" i="1"/>
  <c r="J5" i="1" s="1"/>
  <c r="C5" i="1"/>
  <c r="AH4" i="1" a="1"/>
  <c r="AH4" i="1" s="1"/>
  <c r="AI4" i="1" s="1"/>
  <c r="W4" i="1"/>
  <c r="X4" i="1" s="1"/>
  <c r="W4" i="1" a="1"/>
  <c r="P4" i="1" a="1"/>
  <c r="P4" i="1" s="1"/>
  <c r="Q4" i="1" s="1"/>
  <c r="I4" i="1"/>
  <c r="J4" i="1" s="1"/>
  <c r="C4" i="1"/>
  <c r="AH3" i="1" a="1"/>
  <c r="AH3" i="1" s="1"/>
  <c r="AI3" i="1" s="1"/>
  <c r="W3" i="1"/>
  <c r="X3" i="1" s="1"/>
  <c r="W3" i="1" a="1"/>
  <c r="P3" i="1" a="1"/>
  <c r="P3" i="1" s="1"/>
  <c r="Q3" i="1" s="1"/>
  <c r="I3" i="1"/>
  <c r="J3" i="1" s="1"/>
  <c r="C3" i="1"/>
  <c r="AH2" i="1" a="1"/>
  <c r="AH2" i="1" s="1"/>
  <c r="AI2" i="1" s="1"/>
  <c r="W2" i="1"/>
  <c r="X2" i="1" s="1"/>
  <c r="W2" i="1" a="1"/>
  <c r="P2" i="1" a="1"/>
  <c r="P2" i="1" s="1"/>
  <c r="Q2" i="1" s="1"/>
  <c r="J2" i="1"/>
  <c r="C2" i="1"/>
  <c r="AI8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99D30C-5206-4FE2-A526-01ED8BF9E434}" keepAlive="1" name="Query - Material_Master" description="Connection to the 'Material_Master' query in the workbook." type="5" refreshedVersion="7" background="1" saveData="1">
    <dbPr connection="Provider=Microsoft.Mashup.OleDb.1;Data Source=$Workbook$;Location=Material_Master;Extended Properties=&quot;&quot;" command="SELECT * FROM [Material_Master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<sst xmlns="http://schemas.openxmlformats.org/spreadsheetml/2006/main" count="42750" uniqueCount="1443">
  <si>
    <t>id</t>
  </si>
  <si>
    <t>class</t>
  </si>
  <si>
    <t>product_category</t>
  </si>
  <si>
    <t>id_class</t>
  </si>
  <si>
    <t>product_group_simple</t>
  </si>
  <si>
    <t>id_category</t>
  </si>
  <si>
    <t>product_group_simple belongs to product_category</t>
  </si>
  <si>
    <t>product_group</t>
  </si>
  <si>
    <t>product_group belongs to product_category</t>
  </si>
  <si>
    <t>product_metric</t>
  </si>
  <si>
    <t>CHE</t>
  </si>
  <si>
    <t>Acid Longchain</t>
  </si>
  <si>
    <t>FG</t>
  </si>
  <si>
    <t>AC06</t>
  </si>
  <si>
    <t>Acid Shortchain</t>
  </si>
  <si>
    <t>AC80</t>
  </si>
  <si>
    <t>FGP</t>
  </si>
  <si>
    <t>FGB</t>
  </si>
  <si>
    <t>AC06-C</t>
  </si>
  <si>
    <t>Acid LC Others</t>
  </si>
  <si>
    <t>AC08</t>
  </si>
  <si>
    <t>RM</t>
  </si>
  <si>
    <t>AEO</t>
  </si>
  <si>
    <t>AC10</t>
  </si>
  <si>
    <t>AC10/90</t>
  </si>
  <si>
    <t>Acid SC Others</t>
  </si>
  <si>
    <t>WIP</t>
  </si>
  <si>
    <t>AC16</t>
  </si>
  <si>
    <t>AC10/98</t>
  </si>
  <si>
    <t>Alc Longchain</t>
  </si>
  <si>
    <t>AC18IRR</t>
  </si>
  <si>
    <t>AC16/90</t>
  </si>
  <si>
    <t>AC18W</t>
  </si>
  <si>
    <t>AC18/98</t>
  </si>
  <si>
    <t>Alc Midcut</t>
  </si>
  <si>
    <t>AC18W/75</t>
  </si>
  <si>
    <t>Alc SC Blends</t>
  </si>
  <si>
    <t>Alc Shortchain</t>
  </si>
  <si>
    <r>
      <t xml:space="preserve">class(6) &gt; category(17) &gt; </t>
    </r>
    <r>
      <rPr>
        <strike/>
        <sz val="10"/>
        <rFont val="Arial"/>
        <family val="2"/>
      </rPr>
      <t>metric(46)</t>
    </r>
    <r>
      <rPr>
        <sz val="10"/>
        <rFont val="Arial"/>
        <family val="2"/>
      </rPr>
      <t xml:space="preserve"> &gt; [simple](194) /// group(242)</t>
    </r>
  </si>
  <si>
    <t>AC18W/80</t>
  </si>
  <si>
    <t>BD OTHERS</t>
  </si>
  <si>
    <t>BD</t>
  </si>
  <si>
    <t>AC24</t>
  </si>
  <si>
    <t>AC24-C</t>
  </si>
  <si>
    <t>AC18W/98</t>
  </si>
  <si>
    <t>Chemicals</t>
  </si>
  <si>
    <t>AC26</t>
  </si>
  <si>
    <t>AC26-C</t>
  </si>
  <si>
    <t>AC28</t>
  </si>
  <si>
    <t>CNO</t>
  </si>
  <si>
    <t>AC60</t>
  </si>
  <si>
    <t>AC68</t>
  </si>
  <si>
    <t>CPKO</t>
  </si>
  <si>
    <t>Ester</t>
  </si>
  <si>
    <t>AC68 SA</t>
  </si>
  <si>
    <t>CPKOL</t>
  </si>
  <si>
    <t>AC68 TA</t>
  </si>
  <si>
    <t>CPO</t>
  </si>
  <si>
    <t>Fatty Amine</t>
  </si>
  <si>
    <t>CPO-DMO</t>
  </si>
  <si>
    <t>Gly</t>
  </si>
  <si>
    <t>AC68 TA-C</t>
  </si>
  <si>
    <t>ECOROL-WAX B</t>
  </si>
  <si>
    <t>ME Longchain</t>
  </si>
  <si>
    <t>AC68/10</t>
  </si>
  <si>
    <t>ECOROL-WAX BF</t>
  </si>
  <si>
    <t>ME Shortchain</t>
  </si>
  <si>
    <t>AC68/15</t>
  </si>
  <si>
    <t>ECOROL-WAX M</t>
  </si>
  <si>
    <t>AC68/20</t>
  </si>
  <si>
    <t>Sorbitol</t>
  </si>
  <si>
    <t>EO</t>
  </si>
  <si>
    <t>UFA</t>
  </si>
  <si>
    <t>AC68/25</t>
  </si>
  <si>
    <t>Ester Others</t>
  </si>
  <si>
    <t>AC68/40</t>
  </si>
  <si>
    <t>FA10</t>
  </si>
  <si>
    <t>FA12/FA14 Single Cut</t>
  </si>
  <si>
    <t>AC68/40D</t>
  </si>
  <si>
    <t>unique</t>
  </si>
  <si>
    <t>AC68/50</t>
  </si>
  <si>
    <t>FA16</t>
  </si>
  <si>
    <t>AC68SA</t>
  </si>
  <si>
    <t>AC8</t>
  </si>
  <si>
    <t>FA18</t>
  </si>
  <si>
    <t>AC8/99</t>
  </si>
  <si>
    <t>FA24</t>
  </si>
  <si>
    <t>AC80-C</t>
  </si>
  <si>
    <t>AC810</t>
  </si>
  <si>
    <t>FA24 Other Blends</t>
  </si>
  <si>
    <t>AC810 (EXCESS)</t>
  </si>
  <si>
    <t>FA68 Other Blend</t>
  </si>
  <si>
    <t>AC810/70</t>
  </si>
  <si>
    <t>AC810-C</t>
  </si>
  <si>
    <t>FA68/30</t>
  </si>
  <si>
    <t>ACID 18 IRR</t>
  </si>
  <si>
    <t>ACID 68 IRR</t>
  </si>
  <si>
    <t>FA8</t>
  </si>
  <si>
    <t>ACID OIL</t>
  </si>
  <si>
    <t>ACID OIL A</t>
  </si>
  <si>
    <t>ACID 68 PURCHASE</t>
  </si>
  <si>
    <t>FFA</t>
  </si>
  <si>
    <t>ACID OIL B</t>
  </si>
  <si>
    <t>ACID OIL C</t>
  </si>
  <si>
    <t>GTCC</t>
  </si>
  <si>
    <t>ACID OIL D</t>
  </si>
  <si>
    <t>AEO 24-1</t>
  </si>
  <si>
    <t>OE</t>
  </si>
  <si>
    <t>AEO 24-2</t>
  </si>
  <si>
    <t>AEO 12-1</t>
  </si>
  <si>
    <t>Oleic Acid</t>
  </si>
  <si>
    <t>AEO 24-3</t>
  </si>
  <si>
    <t>RBDPKO</t>
  </si>
  <si>
    <t>AEO 24-4</t>
  </si>
  <si>
    <t>AEO 24-10</t>
  </si>
  <si>
    <t>RBDPKOL</t>
  </si>
  <si>
    <t>RBDPO</t>
  </si>
  <si>
    <t>AEO 24-5</t>
  </si>
  <si>
    <t>AEO 24-11</t>
  </si>
  <si>
    <t>RBDPOL-DMO</t>
  </si>
  <si>
    <t>RBDPS</t>
  </si>
  <si>
    <t>AEO 24-6</t>
  </si>
  <si>
    <t>AEO 24-11.5</t>
  </si>
  <si>
    <t>TMP</t>
  </si>
  <si>
    <t>AEO 24-7</t>
  </si>
  <si>
    <t>AEO 24-12</t>
  </si>
  <si>
    <t>TMPTO</t>
  </si>
  <si>
    <t>AEO 24-8</t>
  </si>
  <si>
    <t>AEO 24-15</t>
  </si>
  <si>
    <t>UFA OTHERS</t>
  </si>
  <si>
    <t>AEO 24-9</t>
  </si>
  <si>
    <t>AEO 24-15/85</t>
  </si>
  <si>
    <t>UFA50/55</t>
  </si>
  <si>
    <t>AEO 26-2</t>
  </si>
  <si>
    <t>AEO 24-15/90</t>
  </si>
  <si>
    <t>UFA70/75</t>
  </si>
  <si>
    <t>AEO 26-3</t>
  </si>
  <si>
    <t>AEO 2900</t>
  </si>
  <si>
    <t>AEO 2901</t>
  </si>
  <si>
    <t>AMISOL</t>
  </si>
  <si>
    <t>AMISOL-3G</t>
  </si>
  <si>
    <t>BDAC BM</t>
  </si>
  <si>
    <t>BDG</t>
  </si>
  <si>
    <t>AEO 24-7.8</t>
  </si>
  <si>
    <t>AEO 24-7.8/90</t>
  </si>
  <si>
    <t>BDME</t>
  </si>
  <si>
    <t>AEO 24-7/90</t>
  </si>
  <si>
    <t>C.F.ACID</t>
  </si>
  <si>
    <t>CAC</t>
  </si>
  <si>
    <t>CAC68</t>
  </si>
  <si>
    <t>CAC-C</t>
  </si>
  <si>
    <t>AEO 24L-12</t>
  </si>
  <si>
    <t>CARBON.A</t>
  </si>
  <si>
    <t>CATALYST</t>
  </si>
  <si>
    <t>CFA 1</t>
  </si>
  <si>
    <t>CFA 2</t>
  </si>
  <si>
    <t>CFA0608</t>
  </si>
  <si>
    <t>CFA28</t>
  </si>
  <si>
    <t>CFA60</t>
  </si>
  <si>
    <t>CFA68</t>
  </si>
  <si>
    <t>CFA80</t>
  </si>
  <si>
    <t>CFADEO</t>
  </si>
  <si>
    <t>BDFA BM11</t>
  </si>
  <si>
    <t>CH3OH</t>
  </si>
  <si>
    <t>CH3ONA</t>
  </si>
  <si>
    <t>CME</t>
  </si>
  <si>
    <t>CME80</t>
  </si>
  <si>
    <t>CME-C</t>
  </si>
  <si>
    <t>CROE</t>
  </si>
  <si>
    <t>CRUDE ACID 68</t>
  </si>
  <si>
    <t>CRUDE UFA HIGH IV</t>
  </si>
  <si>
    <t>CRUDE UFA LOW IV</t>
  </si>
  <si>
    <t>DAOIL</t>
  </si>
  <si>
    <t>DIST. UFA HIGH IV</t>
  </si>
  <si>
    <t>DIST. UFA LOW IV</t>
  </si>
  <si>
    <t>ECOROL WAX</t>
  </si>
  <si>
    <t>ESTEROIL</t>
  </si>
  <si>
    <t>FA02</t>
  </si>
  <si>
    <t>FA12</t>
  </si>
  <si>
    <t>FA14</t>
  </si>
  <si>
    <t>FA16 IRR</t>
  </si>
  <si>
    <t>FA18 IRR</t>
  </si>
  <si>
    <t>CRUDE WAX BF</t>
  </si>
  <si>
    <t>FA20</t>
  </si>
  <si>
    <t>FA22</t>
  </si>
  <si>
    <t>DEA</t>
  </si>
  <si>
    <t>FA24/55</t>
  </si>
  <si>
    <t>ECOROL WAX U</t>
  </si>
  <si>
    <t>FA24-C</t>
  </si>
  <si>
    <t>FA26</t>
  </si>
  <si>
    <t>ECOROL-WAX BB</t>
  </si>
  <si>
    <t>FA26-C</t>
  </si>
  <si>
    <t>FA28</t>
  </si>
  <si>
    <t>FA46</t>
  </si>
  <si>
    <t>FA6</t>
  </si>
  <si>
    <t>FA62</t>
  </si>
  <si>
    <t>EWAXBM</t>
  </si>
  <si>
    <t>FA68</t>
  </si>
  <si>
    <t>FA68/50</t>
  </si>
  <si>
    <t>FA10 IRR</t>
  </si>
  <si>
    <t>FA68/60</t>
  </si>
  <si>
    <t>FA10/99</t>
  </si>
  <si>
    <t>FA68/65</t>
  </si>
  <si>
    <t>FA68/70</t>
  </si>
  <si>
    <t>FA12/99</t>
  </si>
  <si>
    <t>FA80</t>
  </si>
  <si>
    <t>FA14 IRR</t>
  </si>
  <si>
    <t>FA14/99</t>
  </si>
  <si>
    <t>FA88</t>
  </si>
  <si>
    <t>FAHE-2</t>
  </si>
  <si>
    <t>FECl3</t>
  </si>
  <si>
    <t>FA16/99</t>
  </si>
  <si>
    <t>FILTER AID</t>
  </si>
  <si>
    <t>FILTER CAKE</t>
  </si>
  <si>
    <t>GLY</t>
  </si>
  <si>
    <t>FA18/95</t>
  </si>
  <si>
    <t>FA18/98</t>
  </si>
  <si>
    <t>Gly-C</t>
  </si>
  <si>
    <t>FA18/99</t>
  </si>
  <si>
    <t>Gly-C-C</t>
  </si>
  <si>
    <t>FA18DEO</t>
  </si>
  <si>
    <t>Gly-II</t>
  </si>
  <si>
    <t>Gly-W</t>
  </si>
  <si>
    <t>Gly-WT</t>
  </si>
  <si>
    <t>GLY-WT</t>
  </si>
  <si>
    <t>Gly-WT-C</t>
  </si>
  <si>
    <t>H2O2</t>
  </si>
  <si>
    <t>H2SO4</t>
  </si>
  <si>
    <t>H3PO4</t>
  </si>
  <si>
    <t>HC</t>
  </si>
  <si>
    <t>HCl</t>
  </si>
  <si>
    <t>LEFA</t>
  </si>
  <si>
    <t>LEFA M</t>
  </si>
  <si>
    <t>LEME</t>
  </si>
  <si>
    <t>FA6/99</t>
  </si>
  <si>
    <t>LEUFA</t>
  </si>
  <si>
    <t>LO75</t>
  </si>
  <si>
    <t>ME10</t>
  </si>
  <si>
    <t>ME16</t>
  </si>
  <si>
    <t>ME18S</t>
  </si>
  <si>
    <t>ME18U</t>
  </si>
  <si>
    <t>ME18W</t>
  </si>
  <si>
    <t>ME24</t>
  </si>
  <si>
    <t>ME26</t>
  </si>
  <si>
    <t>ME26-C</t>
  </si>
  <si>
    <t>ME28</t>
  </si>
  <si>
    <t>ME6/65</t>
  </si>
  <si>
    <t>ME60</t>
  </si>
  <si>
    <t>ME68</t>
  </si>
  <si>
    <t>FA8/99</t>
  </si>
  <si>
    <t>ME68/25</t>
  </si>
  <si>
    <t>ME68/30</t>
  </si>
  <si>
    <t>ME68/40</t>
  </si>
  <si>
    <t>ME68IRR</t>
  </si>
  <si>
    <t>ME68SA</t>
  </si>
  <si>
    <t>ME68TA</t>
  </si>
  <si>
    <t>ME8</t>
  </si>
  <si>
    <t>ME80</t>
  </si>
  <si>
    <t>NAH2PO2</t>
  </si>
  <si>
    <t>NaOH</t>
  </si>
  <si>
    <t>GLY EX SEC 116</t>
  </si>
  <si>
    <t>OLEIN UFA</t>
  </si>
  <si>
    <t>OLO</t>
  </si>
  <si>
    <t>GLY-CNO</t>
  </si>
  <si>
    <t>OTHERS</t>
  </si>
  <si>
    <t>GLY-H</t>
  </si>
  <si>
    <t>RBDPOL</t>
  </si>
  <si>
    <t>RGW</t>
  </si>
  <si>
    <t>ROFAMIN</t>
  </si>
  <si>
    <t>ROFANOL W36</t>
  </si>
  <si>
    <t>SEPARATED FAT</t>
  </si>
  <si>
    <t>SKIMMED OIL M</t>
  </si>
  <si>
    <t>SORBITOL TFF</t>
  </si>
  <si>
    <t>GTCC 70/30</t>
  </si>
  <si>
    <t>STEARINE UFA</t>
  </si>
  <si>
    <t>Ti(OCH(CH3)2)4</t>
  </si>
  <si>
    <t>GTCC-C</t>
  </si>
  <si>
    <t>TMPTCC</t>
  </si>
  <si>
    <t>TREATED OIL</t>
  </si>
  <si>
    <t>TREATED OIL-C</t>
  </si>
  <si>
    <t>LEFA 1</t>
  </si>
  <si>
    <t>UFA100</t>
  </si>
  <si>
    <t>LEFA 2</t>
  </si>
  <si>
    <t>UFA60/65</t>
  </si>
  <si>
    <t>LEFA 3</t>
  </si>
  <si>
    <t>UFA80/85</t>
  </si>
  <si>
    <t>UFA90</t>
  </si>
  <si>
    <t>WE</t>
  </si>
  <si>
    <t>MeOH3</t>
  </si>
  <si>
    <t>MeOH65</t>
  </si>
  <si>
    <t>MeOH88</t>
  </si>
  <si>
    <t>ROFALAN 7020</t>
  </si>
  <si>
    <t>UFA W36</t>
  </si>
  <si>
    <t>UFA50/55P</t>
  </si>
  <si>
    <t>UFA70/75P</t>
  </si>
  <si>
    <t>UFA90/95</t>
  </si>
  <si>
    <t>packaging</t>
  </si>
  <si>
    <t>ISOTANK</t>
  </si>
  <si>
    <t>FLEXITANK</t>
  </si>
  <si>
    <t>IBC</t>
  </si>
  <si>
    <t>DRUM</t>
  </si>
  <si>
    <t>MD</t>
  </si>
  <si>
    <t>OMD</t>
  </si>
  <si>
    <t>PASTILLES</t>
  </si>
  <si>
    <t>FLAKES</t>
  </si>
  <si>
    <t>BULK</t>
  </si>
  <si>
    <t>BAG</t>
  </si>
  <si>
    <t>Material</t>
  </si>
  <si>
    <t>Material Description</t>
  </si>
  <si>
    <t>ProductGroup</t>
  </si>
  <si>
    <t>Product Category</t>
  </si>
  <si>
    <t>ProductMetric</t>
  </si>
  <si>
    <t>Class</t>
  </si>
  <si>
    <t>UOM</t>
  </si>
  <si>
    <t>Rate</t>
  </si>
  <si>
    <t>Conversion</t>
  </si>
  <si>
    <t>Packaging</t>
  </si>
  <si>
    <t>Space</t>
  </si>
  <si>
    <t>PPClass</t>
  </si>
  <si>
    <t>PVClass</t>
  </si>
  <si>
    <t>Kind of Pack</t>
  </si>
  <si>
    <t>Base Price</t>
  </si>
  <si>
    <t>Pack Cost</t>
  </si>
  <si>
    <t>Class2</t>
  </si>
  <si>
    <t>Devider</t>
  </si>
  <si>
    <t>BusLine</t>
  </si>
  <si>
    <t>Conversion to RM</t>
  </si>
  <si>
    <t>PackagingUnit</t>
  </si>
  <si>
    <t>ProductGroup1</t>
  </si>
  <si>
    <t>UOM2</t>
  </si>
  <si>
    <t>Product Category1</t>
  </si>
  <si>
    <t>ProductGroupSimple</t>
  </si>
  <si>
    <t>BaseProduct</t>
  </si>
  <si>
    <t>Remark</t>
  </si>
  <si>
    <t>Rumus Molecul</t>
  </si>
  <si>
    <t>AutoProduce</t>
  </si>
  <si>
    <t>EUDR</t>
  </si>
  <si>
    <t>EUDR Sale</t>
  </si>
  <si>
    <t>HS Code</t>
  </si>
  <si>
    <t>New Product Category</t>
  </si>
  <si>
    <t>ACID 10 IRR</t>
  </si>
  <si>
    <t>MT</t>
  </si>
  <si>
    <t>-</t>
  </si>
  <si>
    <t>L</t>
  </si>
  <si>
    <t>ALC</t>
  </si>
  <si>
    <t>Acid</t>
  </si>
  <si>
    <t>N</t>
  </si>
  <si>
    <t>ACID 68</t>
  </si>
  <si>
    <t>ACID 18 PURCHASE</t>
  </si>
  <si>
    <t>ACID 18/98</t>
  </si>
  <si>
    <t>ACID 24</t>
  </si>
  <si>
    <t>ACID 24 (COCO)</t>
  </si>
  <si>
    <t>ACID 24 PURCHASE</t>
  </si>
  <si>
    <t>ACID 26</t>
  </si>
  <si>
    <t>ACID 26 (COCO)</t>
  </si>
  <si>
    <t>ACID 28</t>
  </si>
  <si>
    <t>ACID 68 STEARINE</t>
  </si>
  <si>
    <t>ACID 68/15</t>
  </si>
  <si>
    <t>ACID 68/20</t>
  </si>
  <si>
    <t>ACID 68/40</t>
  </si>
  <si>
    <t>ACID 80 PURCHASE</t>
  </si>
  <si>
    <t>ECORIC 80</t>
  </si>
  <si>
    <t>ACID 810</t>
  </si>
  <si>
    <t>ACID 810/70</t>
  </si>
  <si>
    <t>ACID CRUDE 68</t>
  </si>
  <si>
    <t>ACID CRUDE 88</t>
  </si>
  <si>
    <t>ACID CRUDE 88 (COCO)</t>
  </si>
  <si>
    <t>Residue</t>
  </si>
  <si>
    <t>SKIMMED OIL</t>
  </si>
  <si>
    <t>ACID OIL A-FB24000</t>
  </si>
  <si>
    <t>FLEXI 24K</t>
  </si>
  <si>
    <t>Yes</t>
  </si>
  <si>
    <t>ACID OIL C F</t>
  </si>
  <si>
    <t>ACID OIL C F (FORBON)-FB24000</t>
  </si>
  <si>
    <t>P</t>
  </si>
  <si>
    <t>ACID OIL C-FB24000</t>
  </si>
  <si>
    <t>Y</t>
  </si>
  <si>
    <t>ACID OIL D-DF</t>
  </si>
  <si>
    <t>ACID OIL D-FB24000</t>
  </si>
  <si>
    <t>ACID OIL D-FB24000-DF</t>
  </si>
  <si>
    <t>ACTIVATED CARBON, "CALGON", F-100, 8x30</t>
  </si>
  <si>
    <t>ALCOHOL 10 IRR</t>
  </si>
  <si>
    <t>Alcohol</t>
  </si>
  <si>
    <t>ALCOHOL 14 IRR</t>
  </si>
  <si>
    <t>ALCOHOL 14 IRR-DF</t>
  </si>
  <si>
    <t>ALCOHOL 16 IRR</t>
  </si>
  <si>
    <t>ECOROL 16/98</t>
  </si>
  <si>
    <t>ALCOHOL 18 IRR</t>
  </si>
  <si>
    <t>ALCOHOL 18 IRR-DF</t>
  </si>
  <si>
    <t>ALCOHOL 18/95</t>
  </si>
  <si>
    <t>ALCOHOL 68</t>
  </si>
  <si>
    <t>ALCOHOL 68-DF</t>
  </si>
  <si>
    <t>ALCOHOL CRUDE 28</t>
  </si>
  <si>
    <t>ALCOHOL CRUDE 28-DF</t>
  </si>
  <si>
    <t>ALCOHOL CRUDE 60</t>
  </si>
  <si>
    <t>ALCOHOL CRUDE 60-DF</t>
  </si>
  <si>
    <t>ALCOHOL CRUDE 68</t>
  </si>
  <si>
    <t>ALCOHOL CRUDE 80</t>
  </si>
  <si>
    <t>ALCOHOL CRUDE C6C8</t>
  </si>
  <si>
    <t>ALCOHOL CRUDE DEO</t>
  </si>
  <si>
    <t>ALCOHOL CRUDE DEO-DF</t>
  </si>
  <si>
    <t>AMISOL CDE-G</t>
  </si>
  <si>
    <t>ESTER</t>
  </si>
  <si>
    <t>AMISOL CDE-G-SD200</t>
  </si>
  <si>
    <t>DRUM ACD/ESTR SD 180</t>
  </si>
  <si>
    <t>AMISOLSD200</t>
  </si>
  <si>
    <t>Drum2</t>
  </si>
  <si>
    <t>DR</t>
  </si>
  <si>
    <t>AMISOL KD-1G</t>
  </si>
  <si>
    <t>AMISOL KD-1G-SD200</t>
  </si>
  <si>
    <t>AMISOL KD-3G</t>
  </si>
  <si>
    <t>AMISOL KD-3G-SD200</t>
  </si>
  <si>
    <t>AUTOMOTIVE DIESEL OIL (ADO)</t>
  </si>
  <si>
    <t>CHEM</t>
  </si>
  <si>
    <t>BDAC BB21F (FORBON)-FB24000</t>
  </si>
  <si>
    <t>BDAC BB21-FB24000</t>
  </si>
  <si>
    <t>BDAC BM11</t>
  </si>
  <si>
    <t>BDAC BM-FB24000</t>
  </si>
  <si>
    <t>BDFA  BB11</t>
  </si>
  <si>
    <t>Non active</t>
  </si>
  <si>
    <t>Bottom Distillate Glycerin</t>
  </si>
  <si>
    <t>BOTTOM DISTILLATE GLYCERIN 2-FB21000</t>
  </si>
  <si>
    <t>FLEXI 21K</t>
  </si>
  <si>
    <t>BOTTOM DISTILLATE GLYCERIN 2-FB21000-DF</t>
  </si>
  <si>
    <t>Bottom Distillate Glycerin-DF</t>
  </si>
  <si>
    <t>Bottom Distillate Glycerin-SD240</t>
  </si>
  <si>
    <t>Drum1</t>
  </si>
  <si>
    <t>Bottom Distillate Glycerin-SD240-DF</t>
  </si>
  <si>
    <t>Bottom Distillate Glycerin-SD250-DF</t>
  </si>
  <si>
    <t>BOTTOM DISTILLATE METHYL ESTER</t>
  </si>
  <si>
    <t>BOTTOM DISTILLATE METHYL ESTER F-FB24000</t>
  </si>
  <si>
    <t>BOTTOM DISTILLATE METHYL ESTER F-FB24-DF</t>
  </si>
  <si>
    <t>BOTTOM DISTILLATE METHYL ESTER-D190</t>
  </si>
  <si>
    <t>Ex Drum</t>
  </si>
  <si>
    <t>BOTTOM DISTILLATE METHYL ESTER-D190-DF</t>
  </si>
  <si>
    <t>BOTTOM DISTILLATE METHYL ESTER-DF</t>
  </si>
  <si>
    <t>BOTTOM DISTILLATE METHYL ESTER-EU</t>
  </si>
  <si>
    <t>BOTTOM DISTILLATE METHYL ESTER-FB24000</t>
  </si>
  <si>
    <t>BOTTOM DISTILLATE METHYL ESTER-FB24-DF</t>
  </si>
  <si>
    <t>CATALYST SPENT</t>
  </si>
  <si>
    <t>CATALYST, TITANIUM ALKOXIDE</t>
  </si>
  <si>
    <t>CAUSTIC SODA LIQUID 48%.</t>
  </si>
  <si>
    <t>CAUSTIC SODA, CONCENTRATION: 45-48%</t>
  </si>
  <si>
    <t>CAUSTIC SODA, CONCENTRATION: MIN. 40%</t>
  </si>
  <si>
    <t>CAUSTIC SODA, CONCENTRATION: MIN. 45%</t>
  </si>
  <si>
    <t>CPKO MB</t>
  </si>
  <si>
    <t>CPKO-DF</t>
  </si>
  <si>
    <t>CPO DMO</t>
  </si>
  <si>
    <t>CPO MB</t>
  </si>
  <si>
    <t>CRUDE COCONUT OIL</t>
  </si>
  <si>
    <t>Crude Coconut Oil2</t>
  </si>
  <si>
    <t>CRUDE ECOROL WAX BF</t>
  </si>
  <si>
    <t>CRUDE FATTY ACID</t>
  </si>
  <si>
    <t>CRUDE FATTY ALCOHOL 1</t>
  </si>
  <si>
    <t>CRUDE FATTY ALCOHOL 2</t>
  </si>
  <si>
    <t>CRUDE OE</t>
  </si>
  <si>
    <t>CRUDE PALM KERNEL OLEIN</t>
  </si>
  <si>
    <t>CRUDE PALM OIL</t>
  </si>
  <si>
    <t>DEACIDIFIED OIL</t>
  </si>
  <si>
    <t>DEACIDIFIED OIL-DF</t>
  </si>
  <si>
    <t>DIETHANOLAMINE 99 WT% MIN</t>
  </si>
  <si>
    <t>l</t>
  </si>
  <si>
    <t>DIST. UFA LOW IV EX-WME</t>
  </si>
  <si>
    <t>DO NOT USE</t>
  </si>
  <si>
    <t>ECO TS/50-SD170</t>
  </si>
  <si>
    <t>LIGHT END FATTY ALCOHOL 3</t>
  </si>
  <si>
    <t>ECOCEROL</t>
  </si>
  <si>
    <t>DRUM ACD SD 185</t>
  </si>
  <si>
    <t>ECOCEROL (COCO)</t>
  </si>
  <si>
    <t>ECOCEROL (COCO)-IBC1270</t>
  </si>
  <si>
    <t>IBC GLY</t>
  </si>
  <si>
    <t>GLYIBC1270</t>
  </si>
  <si>
    <t>ECOCEROL (COCO)-PD250</t>
  </si>
  <si>
    <t>DRUM GLY PD</t>
  </si>
  <si>
    <t>GLYPD250</t>
  </si>
  <si>
    <t>ECOCEROL FOOD GRADE</t>
  </si>
  <si>
    <t>ECOCEROL FOOD GRADE-DF</t>
  </si>
  <si>
    <t>ECOCEROL FOOD GRADE-FB18000</t>
  </si>
  <si>
    <t>FLEXI 18K</t>
  </si>
  <si>
    <t>ECOCEROL FOOD GRADE-FB18000-DF</t>
  </si>
  <si>
    <t>ECOCEROL FOOD GRADE-IBC1270</t>
  </si>
  <si>
    <t>ECOCEROL FOOD GRADE-IBC1270-DF</t>
  </si>
  <si>
    <t>ECOCEROL FOOD GRADE-PD250</t>
  </si>
  <si>
    <t>ECOCEROL FOOD GRADE-PD250-DF</t>
  </si>
  <si>
    <t>ECOCEROL FOOD GRADE-SD250</t>
  </si>
  <si>
    <t>ECOCEROL FOOD GRADE-SD250-DF</t>
  </si>
  <si>
    <t>ECOCEROL-DF</t>
  </si>
  <si>
    <t>ECOCEROL-FB16000</t>
  </si>
  <si>
    <t>FLEXI 16K</t>
  </si>
  <si>
    <t>ECOCEROL-FB16000-DF</t>
  </si>
  <si>
    <t>ECOCEROL-FB18000</t>
  </si>
  <si>
    <t>ECOCEROL-FB18000-DF</t>
  </si>
  <si>
    <t>ECOCEROL-H</t>
  </si>
  <si>
    <t>ECOCEROL-H-IBC1270</t>
  </si>
  <si>
    <t>ECOCEROL-H-IBC2800</t>
  </si>
  <si>
    <t>ECOCEROL-H-PD250</t>
  </si>
  <si>
    <t>ECOCEROL-H-PD551</t>
  </si>
  <si>
    <t>ECOCEROL-H-PD570</t>
  </si>
  <si>
    <t>ECOCEROL-H-SD250</t>
  </si>
  <si>
    <t>ECOCEROL-IBC1250</t>
  </si>
  <si>
    <t>ECOCEROL-IBC1250-DF</t>
  </si>
  <si>
    <t>ECOCEROL-IBC1270</t>
  </si>
  <si>
    <t>ECOCEROL-IBC1270-DF</t>
  </si>
  <si>
    <t>ECOCEROL-IBC2800</t>
  </si>
  <si>
    <t>ECOCEROL-IBC2800-DF</t>
  </si>
  <si>
    <t>ECOCEROL-PD250</t>
  </si>
  <si>
    <t>ECOCEROL-PD250-DF</t>
  </si>
  <si>
    <t>ECOCEROL-PD551</t>
  </si>
  <si>
    <t>ECOCEROL-PD551-DF</t>
  </si>
  <si>
    <t>ECOCEROL-PD570</t>
  </si>
  <si>
    <t>ECOCEROL-PD570-DF</t>
  </si>
  <si>
    <t>ECOCEROL-SD250</t>
  </si>
  <si>
    <t>DRUM GLY SD</t>
  </si>
  <si>
    <t>GLYSD250</t>
  </si>
  <si>
    <t>ECOCEROL-SD250-DF</t>
  </si>
  <si>
    <t>ECOLAT 12-1.1</t>
  </si>
  <si>
    <t>ETHOX</t>
  </si>
  <si>
    <t>Ethox</t>
  </si>
  <si>
    <t>ECOLAT 24-1</t>
  </si>
  <si>
    <t>ECOLAT 24-1 Alcohol Ethoxylate</t>
  </si>
  <si>
    <t>ECOLAT 24-1/MB</t>
  </si>
  <si>
    <t>ECOLAT 24-10</t>
  </si>
  <si>
    <t>ECOLAT 24-10-MD-185</t>
  </si>
  <si>
    <t>ECOLAT 24-10-OMD-185</t>
  </si>
  <si>
    <t>ECOLAT 24-11</t>
  </si>
  <si>
    <t>ECOLAT 24-11.5</t>
  </si>
  <si>
    <t>ECOLAT 24-11.5-MD-185</t>
  </si>
  <si>
    <t>ECOLAT 24-11.5-MD-WP-740</t>
  </si>
  <si>
    <t>ECOLAT 24-11.5-MD-WPH-740</t>
  </si>
  <si>
    <t>ECOLAT 24-11.5-OMD-185</t>
  </si>
  <si>
    <t>ECOLAT 24-11.5-OMD-WP-740</t>
  </si>
  <si>
    <t>ECOLAT 24-11-MD-185</t>
  </si>
  <si>
    <t>ECOLAT 24-11-OMD-185</t>
  </si>
  <si>
    <t>ECOLAT 24-12</t>
  </si>
  <si>
    <t>ECOLAT 24-12-MD-185</t>
  </si>
  <si>
    <t>ECOLAT 24-12-OMD-185</t>
  </si>
  <si>
    <t>ECOLAT 24-15</t>
  </si>
  <si>
    <t>ECOLAT 24-15/85</t>
  </si>
  <si>
    <t>ECOLAT 24-15/85-MD-185</t>
  </si>
  <si>
    <t>ECOLAT 24-15/85-MD-WPH-740</t>
  </si>
  <si>
    <t>ECOLAT 24-15/85-NPD-185</t>
  </si>
  <si>
    <t>ECOLAT 24-15/85-NPD-WPH-740</t>
  </si>
  <si>
    <t>ECOLAT 24-15/90</t>
  </si>
  <si>
    <t>ECOLAT 24-15/90/MB</t>
  </si>
  <si>
    <t>ECOLAT 24-15/90-MD-185</t>
  </si>
  <si>
    <t>ECOLAT 24-15/90-NPD-185</t>
  </si>
  <si>
    <t>ECOLAT 24-15-MD-185</t>
  </si>
  <si>
    <t>ECOLAT 24-15-MD-WP-740</t>
  </si>
  <si>
    <t>ECOLAT 24-15-OMD-185</t>
  </si>
  <si>
    <t>ECOLAT 24-15-OMD-WP-740</t>
  </si>
  <si>
    <t>ECOLAT 24-1-IBC-900</t>
  </si>
  <si>
    <t>ECOLAT 24-1-MD-185</t>
  </si>
  <si>
    <t>ECOLAT 24-1-NPD-185</t>
  </si>
  <si>
    <t>ECOLAT 24-1-NPD-WP-740</t>
  </si>
  <si>
    <t>ECOLAT 24-1-TPD-185</t>
  </si>
  <si>
    <t>ECOLAT 24-2</t>
  </si>
  <si>
    <t>ECOLAT 24-2/MB</t>
  </si>
  <si>
    <t>ECOLAT 24-2/U</t>
  </si>
  <si>
    <t>ECOLAT 24-2-IBC-920</t>
  </si>
  <si>
    <t>ECOLAT 24-2-IBC-PP-920</t>
  </si>
  <si>
    <t>ECOLAT 24-2-MD-185</t>
  </si>
  <si>
    <t>ECOLAT 24-2-NPD-185</t>
  </si>
  <si>
    <t>ECOLAT 24-2-NPD-WP-740</t>
  </si>
  <si>
    <t>ECOLAT 24-2-NPD-WPH-740</t>
  </si>
  <si>
    <t>ECOLAT 24-2-OPD-WP-740</t>
  </si>
  <si>
    <t>ECOLAT 24-2-TPD-185</t>
  </si>
  <si>
    <t>ECOLAT 24-3</t>
  </si>
  <si>
    <t>ECOLAT 24-3-IBC-950</t>
  </si>
  <si>
    <t>ECOLAT 24-3-MD-185</t>
  </si>
  <si>
    <t>ECOLAT 24-3-MD-WPE-740</t>
  </si>
  <si>
    <t>ECOLAT S24-3</t>
  </si>
  <si>
    <t>ECOLAT 24-3-NPD-185</t>
  </si>
  <si>
    <t>ECOLAT 24-3-NPD-WP-740</t>
  </si>
  <si>
    <t>ECOLAT 24-3-NPD-WPE-740</t>
  </si>
  <si>
    <t>ECOLAT 24-3-NPD-WPH-740</t>
  </si>
  <si>
    <t>ECOLAT 24-3-TPD-185</t>
  </si>
  <si>
    <t>ECOLAT 24-4</t>
  </si>
  <si>
    <t>ECOLAT 24-4-IBC-950</t>
  </si>
  <si>
    <t>ECOLAT 24-4-MD-185</t>
  </si>
  <si>
    <t>ECOLAT 24-4-NPD-185</t>
  </si>
  <si>
    <t>ECOLAT 24-4-NPD-WPH-740</t>
  </si>
  <si>
    <t>ECOLAT 24-5</t>
  </si>
  <si>
    <t>ECOLAT 24-5-MD-185</t>
  </si>
  <si>
    <t>ECOLAT 24-5-NPD-185</t>
  </si>
  <si>
    <t>ECOLAT 24-5-NPD-WP-740</t>
  </si>
  <si>
    <t>ECOLAT 24-6</t>
  </si>
  <si>
    <t>ECOLAT 24-6-MD-185</t>
  </si>
  <si>
    <t>ECOLAT 24-6-NPD-185</t>
  </si>
  <si>
    <t>ECOLAT 24-6-NPD-WPH-740</t>
  </si>
  <si>
    <t>ECOLAT 24-7</t>
  </si>
  <si>
    <t>ECOLAT 24-7.8</t>
  </si>
  <si>
    <t>ECOLAT 24-7.8/90</t>
  </si>
  <si>
    <t>ECOLAT 24-7.8/90/MB-IBC-950</t>
  </si>
  <si>
    <t>ECOLAT 24-7.8/90/MB-NPD-WPH-740</t>
  </si>
  <si>
    <t>ECOLAT 24-7.8/90-IBC-950</t>
  </si>
  <si>
    <t>ECOLAT 24-7.8/90-MD-185</t>
  </si>
  <si>
    <t>ECOLAT 24-7.8/90-NPD-185</t>
  </si>
  <si>
    <t>ECOLAT 24-7.8/90-NPD-WP-740</t>
  </si>
  <si>
    <t>ECOLAT 24-7.8/90-NPD-WPH-740</t>
  </si>
  <si>
    <t>ECOLAT 24-7.8/90-NPD-WPH-740/MB</t>
  </si>
  <si>
    <t>ECOLAT 24-7.8-MD-185</t>
  </si>
  <si>
    <t>ECOLAT 24-7.8-NPD-185</t>
  </si>
  <si>
    <t>ECOLAT 24-7.8-NPD-WPH-740</t>
  </si>
  <si>
    <t>ECOLAT 24-7/90-IBC-950</t>
  </si>
  <si>
    <t>ECOLAT 24-7/MB-IBC-950</t>
  </si>
  <si>
    <t>ECOLAT 24-7/MB-NPD-WP-740</t>
  </si>
  <si>
    <t>ECOLAT 24-7-IBC-950</t>
  </si>
  <si>
    <t>ECOLAT 24-7-MD-185</t>
  </si>
  <si>
    <t>ECOLAT 24-7-MD-WP-740</t>
  </si>
  <si>
    <t>ECOLAT 24-7-MD-WPE-740</t>
  </si>
  <si>
    <t>ECOLAT 24-7-NPD-185</t>
  </si>
  <si>
    <t>ECOLAT 24-7-NPD-WP-740</t>
  </si>
  <si>
    <t>ECOLAT 24-7-NPD-WPH-740</t>
  </si>
  <si>
    <t>ECOLAT 24-8</t>
  </si>
  <si>
    <t>ECOLAT 24-8-MD-185</t>
  </si>
  <si>
    <t>ECOLAT 24-8-NPD-185</t>
  </si>
  <si>
    <t>ECOLAT 24-9</t>
  </si>
  <si>
    <t>ECOLAT 24-9-IBC-950</t>
  </si>
  <si>
    <t>ECOLAT 24-9-MD-185</t>
  </si>
  <si>
    <t>ECOLAT 24-9-NPD-185</t>
  </si>
  <si>
    <t>ECOLAT 24-9-NPD-WP-740</t>
  </si>
  <si>
    <t>ECOLAT 24-9-NPD-WPH-740</t>
  </si>
  <si>
    <t>ECOLAT 24-9-TPD-185</t>
  </si>
  <si>
    <t>ECOLAT 24-9-TPD-WP-740</t>
  </si>
  <si>
    <t>ECOLAT 24L-12</t>
  </si>
  <si>
    <t>AEO 24-1L</t>
  </si>
  <si>
    <t>ECOLAT 24L-12-IBC-950</t>
  </si>
  <si>
    <t>ECOLAT 24L-12-MD-185</t>
  </si>
  <si>
    <t>ECOLAT 24L-12-MD-WP-740</t>
  </si>
  <si>
    <t>ECOLAT 24L-12-MD-WPH-740</t>
  </si>
  <si>
    <t>ECOLAT 26-2</t>
  </si>
  <si>
    <t>ECOLAT 26-2/MB</t>
  </si>
  <si>
    <t>ECOLAT 26-2/MB-IBC-920</t>
  </si>
  <si>
    <t>ECOLAT 26-2-IBC-920</t>
  </si>
  <si>
    <t>ECOLAT 26-2-MD-185</t>
  </si>
  <si>
    <t>ECOLAT 26-2-NPD-185</t>
  </si>
  <si>
    <t>ECOLAT 26-3</t>
  </si>
  <si>
    <t>ECOLAT 26-3-IBC-920</t>
  </si>
  <si>
    <t>ECOLAT 26-3-IBC-950</t>
  </si>
  <si>
    <t>ECOLAT 26-3-MD-185</t>
  </si>
  <si>
    <t>ECOLAT 26-3-NPD-185</t>
  </si>
  <si>
    <t>ECOLAT 26-3-NPD-WPH-740</t>
  </si>
  <si>
    <t>ECOLAT 2900-NPD-185</t>
  </si>
  <si>
    <t>ECOLAT 2900-NPD-WP-740</t>
  </si>
  <si>
    <t>ECOLAT 2900-NPD-WPH-740</t>
  </si>
  <si>
    <t>ECOLAT 2900-TPD-185</t>
  </si>
  <si>
    <t>ECOLAT 2901-IBC-950</t>
  </si>
  <si>
    <t>ECOLAT 2901-NPD-185</t>
  </si>
  <si>
    <t>ECOLAT 2901-NPD-WP-740</t>
  </si>
  <si>
    <t>ECOLAT 2901-NPD-WPH-740</t>
  </si>
  <si>
    <t>ECOLAT 2901-TPD-185</t>
  </si>
  <si>
    <t>ECOLAT KB1</t>
  </si>
  <si>
    <t>ECOLAT KB2</t>
  </si>
  <si>
    <t>ECOLAT KB3</t>
  </si>
  <si>
    <t>ECOLAT S24-1</t>
  </si>
  <si>
    <t>ECOLAT S24-1/MB</t>
  </si>
  <si>
    <t>ECOLAT S24-2</t>
  </si>
  <si>
    <t>ECONOATE 10</t>
  </si>
  <si>
    <t>ME</t>
  </si>
  <si>
    <t>ECONOATE 18 U</t>
  </si>
  <si>
    <t>METHYL ESTER 18 U</t>
  </si>
  <si>
    <t>ECONOATE 18 U-DF</t>
  </si>
  <si>
    <t>ECONOATE 18 W</t>
  </si>
  <si>
    <t>METHYL ESTER 18 W</t>
  </si>
  <si>
    <t>ECONOATE 18W/85</t>
  </si>
  <si>
    <t>ECONOATE 18W/85-DF</t>
  </si>
  <si>
    <t>ECONOATE 6/65</t>
  </si>
  <si>
    <t>METHYL ESTER 6/65</t>
  </si>
  <si>
    <t>ECONOATE 68</t>
  </si>
  <si>
    <t>METHYL ESTER 68</t>
  </si>
  <si>
    <t>ECONOATE 68/30</t>
  </si>
  <si>
    <t>METHYL ESTER 68/30</t>
  </si>
  <si>
    <t xml:space="preserve">ECONOATE 68/30-SD175 </t>
  </si>
  <si>
    <t>DRUM ME SD 170</t>
  </si>
  <si>
    <t>ECONOATE 8</t>
  </si>
  <si>
    <t>ECONOATE 80</t>
  </si>
  <si>
    <t>METHYL ESTER 80</t>
  </si>
  <si>
    <t>ECONOATE 80-SD170</t>
  </si>
  <si>
    <t>DRUM ALC SD 170</t>
  </si>
  <si>
    <t>ALCSD170</t>
  </si>
  <si>
    <t>ECONOATE HE-FB24000</t>
  </si>
  <si>
    <t>ECORIC  SC</t>
  </si>
  <si>
    <t>ECORIC 60</t>
  </si>
  <si>
    <t>ECORIC 06-D180</t>
  </si>
  <si>
    <t>GTCCSD180</t>
  </si>
  <si>
    <t>ECORIC 6</t>
  </si>
  <si>
    <t>ECORIC 10/98</t>
  </si>
  <si>
    <t>ECORIC 16/90</t>
  </si>
  <si>
    <t>ECORIC 18 IRR</t>
  </si>
  <si>
    <t>ECORIC 18/65</t>
  </si>
  <si>
    <t>ECORIC 18/65-SD185</t>
  </si>
  <si>
    <t>ACIDSD185</t>
  </si>
  <si>
    <t>ECORIC 18W/75</t>
  </si>
  <si>
    <t>ECORIC 18W/75-FB24000</t>
  </si>
  <si>
    <t>ECORIC 18W/75-IBC880</t>
  </si>
  <si>
    <t>IBC ACD 880</t>
  </si>
  <si>
    <t>ALCIBC880</t>
  </si>
  <si>
    <t>ECORIC 18W/75-PD185</t>
  </si>
  <si>
    <t>DRUM ACD PD 185</t>
  </si>
  <si>
    <t>ACIDPD185</t>
  </si>
  <si>
    <t>ECORIC 18W/75-SD185</t>
  </si>
  <si>
    <t>ECORIC 18W/80</t>
  </si>
  <si>
    <t>ECORIC 18W/80-FB24000</t>
  </si>
  <si>
    <t>ECORIC 18W/80-IBC880</t>
  </si>
  <si>
    <t>ECORIC 18W/80-SD185</t>
  </si>
  <si>
    <t>ECORIC 18W/98</t>
  </si>
  <si>
    <t>ECORIC 18W-D180</t>
  </si>
  <si>
    <t>ECORIC 6 (COCO)</t>
  </si>
  <si>
    <t>ECORIC 68 SA</t>
  </si>
  <si>
    <t>ECORIC 68 TA</t>
  </si>
  <si>
    <t>ECORIC 68 TA (COCO)</t>
  </si>
  <si>
    <t>ECORIC 68 TA (COCO)-FB24000</t>
  </si>
  <si>
    <t>ECORIC 68 TA-FB24000</t>
  </si>
  <si>
    <t>ECORIC 68 TA-PD170</t>
  </si>
  <si>
    <t>DRUM ACD PD 170</t>
  </si>
  <si>
    <t>ACIDPD170</t>
  </si>
  <si>
    <t>ECORIC 68/10</t>
  </si>
  <si>
    <t>ECORIC 68/15</t>
  </si>
  <si>
    <t>ECORIC 68/15-D180</t>
  </si>
  <si>
    <t>ECORIC 68/20</t>
  </si>
  <si>
    <t>ECORIC 68/25</t>
  </si>
  <si>
    <t>ECORIC 68/25-FB24000</t>
  </si>
  <si>
    <t>ECORIC 68/40</t>
  </si>
  <si>
    <t>ECORIC 68/40D</t>
  </si>
  <si>
    <t>ECORIC 68/40-SD175</t>
  </si>
  <si>
    <t>DRUM ALC SD 175</t>
  </si>
  <si>
    <t>ECORIC 68/40-SD185</t>
  </si>
  <si>
    <t>DRUM ALC SD 185</t>
  </si>
  <si>
    <t>ECORIC 68/50</t>
  </si>
  <si>
    <t>ECORIC 8/98</t>
  </si>
  <si>
    <t>ECORIC 8/99</t>
  </si>
  <si>
    <t>ECORIC 8/99-IBC850</t>
  </si>
  <si>
    <t>IBC ACD 850</t>
  </si>
  <si>
    <t>ACIDIBC850</t>
  </si>
  <si>
    <t>ECORIC 80 (COCO)</t>
  </si>
  <si>
    <t>ECORIC 80-D180</t>
  </si>
  <si>
    <t>ECORIC 80-PD180</t>
  </si>
  <si>
    <t>ECORIC 810</t>
  </si>
  <si>
    <t>ECORIC 810 (COCO)</t>
  </si>
  <si>
    <t>ECORIC 810 (EXCESS)</t>
  </si>
  <si>
    <t>ECOROL 02/75</t>
  </si>
  <si>
    <t>ECOROL 02/75-DF</t>
  </si>
  <si>
    <t>ECOROL 02/75-FB24000</t>
  </si>
  <si>
    <t>ECOROL 02/75-FB24000-DF</t>
  </si>
  <si>
    <t>ECOROL 02/75-IBC800</t>
  </si>
  <si>
    <t>IBC ALC 800</t>
  </si>
  <si>
    <t>ALCIBC800</t>
  </si>
  <si>
    <t>ECOROL 02/75-IBC800-DF</t>
  </si>
  <si>
    <t>ECOROL 02/85</t>
  </si>
  <si>
    <t>ECOROL 02/85-IBC800</t>
  </si>
  <si>
    <t>ECOROL 10/98</t>
  </si>
  <si>
    <t>ECOROL 10/98-DF</t>
  </si>
  <si>
    <t>ECOROL 10/98-FB24000</t>
  </si>
  <si>
    <t>ECOROL 10/98-FB24000-DF</t>
  </si>
  <si>
    <t>ECOROL 10/98-IBC820</t>
  </si>
  <si>
    <t>IBC ALC 820</t>
  </si>
  <si>
    <t>ECOROL 10/98-IBC820-DF</t>
  </si>
  <si>
    <t>ECOROL 10/98-SD170</t>
  </si>
  <si>
    <t>ECOROL 10/98-SD170-DF</t>
  </si>
  <si>
    <t>ECOROL 10/99</t>
  </si>
  <si>
    <t>ECOROL 10/99-DF</t>
  </si>
  <si>
    <t>ECOROL 10/99-FB24000</t>
  </si>
  <si>
    <t>ECOROL 10/99-FB24000-DF</t>
  </si>
  <si>
    <t>ECOROL 10/99-SD170</t>
  </si>
  <si>
    <t>ECOROL 10/99-SD170-DF</t>
  </si>
  <si>
    <t>ECOROL 12/98</t>
  </si>
  <si>
    <t>ECOROL 12/98-DF</t>
  </si>
  <si>
    <t>ECOROL 12/98-FB24000</t>
  </si>
  <si>
    <t>ECOROL 12/98-FB24000-DF</t>
  </si>
  <si>
    <t>ECOROL 12/98-IBC820</t>
  </si>
  <si>
    <t>ECOROL 12/98-IBC820-DF</t>
  </si>
  <si>
    <t>ECOROL 12/98-SD170</t>
  </si>
  <si>
    <t>ECOROL 12/98-SD170-DF</t>
  </si>
  <si>
    <t>ECOROL 12/99</t>
  </si>
  <si>
    <t>ECOROL 12/99-DF</t>
  </si>
  <si>
    <t>ECOROL 12/99-FB24000</t>
  </si>
  <si>
    <t>ECOROL 12/99-FB24000-DF</t>
  </si>
  <si>
    <t>ECOROL 12/99-IBC1200</t>
  </si>
  <si>
    <t>IBC ALC 1200</t>
  </si>
  <si>
    <t>ALCIBC820</t>
  </si>
  <si>
    <t>ECOROL 12/99-SD170</t>
  </si>
  <si>
    <t>ECOROL 12/99-SD170-DF</t>
  </si>
  <si>
    <t>ECOROL 14/98</t>
  </si>
  <si>
    <t>ECOROL 14/98-DF</t>
  </si>
  <si>
    <t>ECOROL 14/98-FB24000</t>
  </si>
  <si>
    <t>ECOROL 14/98-FB24000-DF</t>
  </si>
  <si>
    <t>ECOROL 14/98-IBC820</t>
  </si>
  <si>
    <t>ECOROL 14/98-IBC820-DF</t>
  </si>
  <si>
    <t>ECOROL 14/98-SD165</t>
  </si>
  <si>
    <t>DRUM ALC SD 165</t>
  </si>
  <si>
    <t>ALCSD165</t>
  </si>
  <si>
    <t>ECOROL 14/98-SD165-DF</t>
  </si>
  <si>
    <t>ECOROL 14/98-SD170</t>
  </si>
  <si>
    <t>ECOROL 14/98-SD170-DF</t>
  </si>
  <si>
    <t>ECOROL 14/99</t>
  </si>
  <si>
    <t>ECOROL 14/99-DF</t>
  </si>
  <si>
    <t>ECOROL 14/99-IBC820</t>
  </si>
  <si>
    <t>ECOROL 14/99-IBC820-DF</t>
  </si>
  <si>
    <t>ECOROL 14/99-SD170</t>
  </si>
  <si>
    <t>ECOROL 14/99-SD170-DF</t>
  </si>
  <si>
    <t>ECOROL 16/98 (PH.EUR.)</t>
  </si>
  <si>
    <t>ECOROL 16/98 (PH.EUR.)-DF</t>
  </si>
  <si>
    <t>ECOROL 16/98 (Ph.Eur.)-P20</t>
  </si>
  <si>
    <t>BAG PASTILLE 20</t>
  </si>
  <si>
    <t>ALCP20</t>
  </si>
  <si>
    <t>Special</t>
  </si>
  <si>
    <t>ECOROL 16/98 (Ph.Eur.)-P20-ATB</t>
  </si>
  <si>
    <t>ECOROL 16/98 (Ph.Eur.)-P20-ATB-DF</t>
  </si>
  <si>
    <t>ECOROL 16/98 (Ph.Eur.)-P20-DF</t>
  </si>
  <si>
    <t>ECOROL 16/98 (PH.EUR.)-SD165</t>
  </si>
  <si>
    <t>C16H34O</t>
  </si>
  <si>
    <t>ECOROL 16/98-DF</t>
  </si>
  <si>
    <t>ECOROL 16/98-F20</t>
  </si>
  <si>
    <t>BAG FLAKE 20</t>
  </si>
  <si>
    <t>ALCF20</t>
  </si>
  <si>
    <t xml:space="preserve">FLAKING </t>
  </si>
  <si>
    <t>ECOROL 16/98-F20-ED</t>
  </si>
  <si>
    <t>ECOROL 16/98-F50</t>
  </si>
  <si>
    <t>BAG FLAKE 50</t>
  </si>
  <si>
    <t>ALCF50</t>
  </si>
  <si>
    <t>ECOROL 16/98-P20</t>
  </si>
  <si>
    <t>ECOROL 16/98-P20-ATB</t>
  </si>
  <si>
    <t>ECOROL 16/98-P20-ATB-DF</t>
  </si>
  <si>
    <t>ECOROL 16/98-P20-DF</t>
  </si>
  <si>
    <t>ECOROL 16/98-P20-ED</t>
  </si>
  <si>
    <t>ECOROL 16/98-P20-ED-DF</t>
  </si>
  <si>
    <t>ECOROL 16/98-P400</t>
  </si>
  <si>
    <t>BAG PASTILLE 400</t>
  </si>
  <si>
    <t>ALCP400</t>
  </si>
  <si>
    <t>ECOROL 16/98-P400-DF</t>
  </si>
  <si>
    <t>ECOROL 16/98-P50</t>
  </si>
  <si>
    <t>BAG PASTILLE 50</t>
  </si>
  <si>
    <t>ALCP50</t>
  </si>
  <si>
    <t>ECOROL 16/98-P500</t>
  </si>
  <si>
    <t>BAG PASTILLE 500</t>
  </si>
  <si>
    <t>ALCP500</t>
  </si>
  <si>
    <t>ECOROL 16/98-P500-DF</t>
  </si>
  <si>
    <t>ECOROL 16/98-P50-DF</t>
  </si>
  <si>
    <t>ECOROL 16/98-P50LB</t>
  </si>
  <si>
    <t>ECOROL 16/98-P600</t>
  </si>
  <si>
    <t>BAG PASTILLE 600</t>
  </si>
  <si>
    <t>ALCP600PP PLT</t>
  </si>
  <si>
    <t>ECOROL 16/98-P600-DF</t>
  </si>
  <si>
    <t>ECOROL 16/98-SD165</t>
  </si>
  <si>
    <t>ECOROL 16/98-SD165-DF</t>
  </si>
  <si>
    <t>ECOROL 16/99</t>
  </si>
  <si>
    <t>ECOROL 16/99-DF</t>
  </si>
  <si>
    <t>ECOROL 16/99-P20</t>
  </si>
  <si>
    <t>ECOROL 16/99-P20-DF</t>
  </si>
  <si>
    <t>ECOROL 16/99-P600</t>
  </si>
  <si>
    <t>ECOROL 16/99-SD165</t>
  </si>
  <si>
    <t>ECOROL 16/99-SD165-DF</t>
  </si>
  <si>
    <t>ECOROL 18 D/P-P20</t>
  </si>
  <si>
    <t>ECOROL 18 DEO</t>
  </si>
  <si>
    <t>ECOROL 18 D/P-P20-DF</t>
  </si>
  <si>
    <t>ECOROL 18 D/P-P50</t>
  </si>
  <si>
    <t>ECOROL 18 D/P-P50-DF</t>
  </si>
  <si>
    <t>ECOROL 18 DEO-DF</t>
  </si>
  <si>
    <t>ECOROL 18 DEO-P20</t>
  </si>
  <si>
    <t>ECOROL 18 DEO-P20-DF</t>
  </si>
  <si>
    <t>ECOROL 18 DEO-P50</t>
  </si>
  <si>
    <t>ECOROL 18 DEO-P50-DF</t>
  </si>
  <si>
    <t>ECOROL 18 DEO-P50LB</t>
  </si>
  <si>
    <t>ECOROL 18/98</t>
  </si>
  <si>
    <t>ECOROL 18/98 (PH.EUR.)</t>
  </si>
  <si>
    <t>ECOROL 18/98 (PH.EUR.)-DF</t>
  </si>
  <si>
    <t>ECOROL 18/98 (Ph.Eur.)-P20</t>
  </si>
  <si>
    <t>ECOROL 18/98 (Ph.Eur.)-P20-ATB</t>
  </si>
  <si>
    <t>ECOROL 18/98 (Ph.Eur.)-P20-ATB-DF</t>
  </si>
  <si>
    <t>ECOROL 18/98 (Ph.Eur.)-P20-DF</t>
  </si>
  <si>
    <t>ECOROL 18/98 (PH.EUR.)-P500</t>
  </si>
  <si>
    <t>ECOROL 18/98 (PH.EUR.)-P500-DF</t>
  </si>
  <si>
    <t>ECOROL 18/98-DF</t>
  </si>
  <si>
    <t>ECOROL 18/98-F20</t>
  </si>
  <si>
    <t>ECOROL 18/98-F20-ED</t>
  </si>
  <si>
    <t>ECOROL 18/98-F50</t>
  </si>
  <si>
    <t>ECOROL 18/98-F50 PURCHASE</t>
  </si>
  <si>
    <t>ECOROL 18/98-P20</t>
  </si>
  <si>
    <t>ECOROL 18/98-P20-ATB</t>
  </si>
  <si>
    <t>ECOROL 18/98-P20-ATB-DF</t>
  </si>
  <si>
    <t>ECOROL 18/98-P20-DF</t>
  </si>
  <si>
    <t>ECOROL 18/98-P20-ED</t>
  </si>
  <si>
    <t>ECOROL 18/98-P20-ED-DF</t>
  </si>
  <si>
    <t>ECOROL 18/98-P50</t>
  </si>
  <si>
    <t>ECOROL 18/98-P50 PURCHASE</t>
  </si>
  <si>
    <t>ECOROL 18/98-P500</t>
  </si>
  <si>
    <t>ECOROL 18/98-P500-DF</t>
  </si>
  <si>
    <t>ECOROL 18/98-P50-DF</t>
  </si>
  <si>
    <t>ECOROL 18/98-P50LB</t>
  </si>
  <si>
    <t>ECOROL 18/98-P600</t>
  </si>
  <si>
    <t>ECOROL 18/98-P600-DF</t>
  </si>
  <si>
    <t>ECOROL 18/98-SD165</t>
  </si>
  <si>
    <t>ECOROL 18/98-SD165-DF</t>
  </si>
  <si>
    <t>ECOROL 18/99 HG</t>
  </si>
  <si>
    <t>ECOROL 18/99 HG-DF</t>
  </si>
  <si>
    <t>ECOROL 18/99 HG-P20</t>
  </si>
  <si>
    <t>ECOROL 18/99 HG-P20-DF</t>
  </si>
  <si>
    <t>ECOROL 18/99 HG-P50</t>
  </si>
  <si>
    <t>ECOROL 18/99 HG-P500</t>
  </si>
  <si>
    <t>ECOROL 18/99 HG-P500-DF</t>
  </si>
  <si>
    <t>ECOROL 18/99 HG-P50-DF</t>
  </si>
  <si>
    <t>ECOROL 18/99 HG-P50LB</t>
  </si>
  <si>
    <t>ECOROL 18/99 HG-P600</t>
  </si>
  <si>
    <t>ECOROL 18/99 HG-P600-DF</t>
  </si>
  <si>
    <t>ECOROL 18/99 HG-SD165</t>
  </si>
  <si>
    <t>ECOROL 18/99 HG-SD165-DF</t>
  </si>
  <si>
    <t>ECOROL 18/99-F20</t>
  </si>
  <si>
    <t>ECOROL 18/99-F50</t>
  </si>
  <si>
    <t>ECOROL 24</t>
  </si>
  <si>
    <t>ECOROL 24 - IBC820</t>
  </si>
  <si>
    <t>IBC UFA/ALC 820</t>
  </si>
  <si>
    <t>ECOROL 24 (COCO)</t>
  </si>
  <si>
    <t>ECOROL 24 EMPL</t>
  </si>
  <si>
    <t>ECOROL 24 SHANGHAI</t>
  </si>
  <si>
    <t>ECOROL 24/55</t>
  </si>
  <si>
    <t>ECOROL 24/55-DF</t>
  </si>
  <si>
    <t>ECOROL 24/55-SD170</t>
  </si>
  <si>
    <t>ECOROL 24/55-SD170-DF</t>
  </si>
  <si>
    <t>ECOROL 24-DF</t>
  </si>
  <si>
    <t>ECOROL 24-FB24000</t>
  </si>
  <si>
    <t>ECOROL 24-FB24000-DF</t>
  </si>
  <si>
    <t>ECOROL 24-IBC1000</t>
  </si>
  <si>
    <t>IBC ALC 1000</t>
  </si>
  <si>
    <t>ECOROL 24-IBC820</t>
  </si>
  <si>
    <t>ECOROL 24-IBC820-DF</t>
  </si>
  <si>
    <t>ECOROL 24-PD170</t>
  </si>
  <si>
    <t>DRUM ALC PD 170</t>
  </si>
  <si>
    <t>ALCPD170</t>
  </si>
  <si>
    <t>ECOROL 24-PD170-DF</t>
  </si>
  <si>
    <t>ECOROL 24-SD170</t>
  </si>
  <si>
    <t>ECOROL 24-SD170-DF</t>
  </si>
  <si>
    <t>ECOROL 26</t>
  </si>
  <si>
    <t>ECOROL 26 - IBC820</t>
  </si>
  <si>
    <t>ECOROL 26 - IBC820-DF</t>
  </si>
  <si>
    <t>ECOROL 26 (COCO)</t>
  </si>
  <si>
    <t>ECOROL 26 PURCHASE</t>
  </si>
  <si>
    <t>ECOROL 26-DF</t>
  </si>
  <si>
    <t>ECOROL 26-FB24000</t>
  </si>
  <si>
    <t>ECOROL 26-FB24000-DF</t>
  </si>
  <si>
    <t>ECOROL 26-IBC820 (COCO)</t>
  </si>
  <si>
    <t>ECOROL 26-SD170</t>
  </si>
  <si>
    <t>ECOROL 26-SD170-DF</t>
  </si>
  <si>
    <t>ECOROL 28</t>
  </si>
  <si>
    <t>ECOROL 28-DF</t>
  </si>
  <si>
    <t>ECOROL 28-FB24000</t>
  </si>
  <si>
    <t>ECOROL 28-FB24000-DF</t>
  </si>
  <si>
    <t>ECOROL 28-IBC820</t>
  </si>
  <si>
    <t>DRUMMING</t>
  </si>
  <si>
    <t>ECOROL 28-SD170</t>
  </si>
  <si>
    <t>ECOROL 28-SD170-DF</t>
  </si>
  <si>
    <t>ECOROL 46</t>
  </si>
  <si>
    <t>ECOROL 46-DF</t>
  </si>
  <si>
    <t>ECOROL 46-IBC820</t>
  </si>
  <si>
    <t>ECOROL 46-IBC820-DF</t>
  </si>
  <si>
    <t>ECOROL 6</t>
  </si>
  <si>
    <t>ECOROL 6/99</t>
  </si>
  <si>
    <t>ECOROL 6/99-IBC800</t>
  </si>
  <si>
    <t>DRUM IBC 800</t>
  </si>
  <si>
    <t>ECOROL 6/99-SD170</t>
  </si>
  <si>
    <t>ECOROL 62</t>
  </si>
  <si>
    <t>ECOROL 68/15-F20</t>
  </si>
  <si>
    <t>ECOROL 68/15</t>
  </si>
  <si>
    <t>ECOROL 68/30</t>
  </si>
  <si>
    <t>ECOROL 68/30 (Ph. Eur.)-P20</t>
  </si>
  <si>
    <t>ECOROL 68/30 (Ph. Eur.)-P20-ATB</t>
  </si>
  <si>
    <t>ECOROL 68/30 (Ph. Eur.)-P20-ATB-DF</t>
  </si>
  <si>
    <t>ECOROL 68/30 (Ph. Eur.)-P20-DF</t>
  </si>
  <si>
    <t>ECOROL 68/30 (PH. EUR.)-P500</t>
  </si>
  <si>
    <t>ECOROL 68/30 (PH. EUR.)-P500-DF</t>
  </si>
  <si>
    <t>ECOROL 68/30+BHT</t>
  </si>
  <si>
    <t>ECOROL 68/30+BHT-DF</t>
  </si>
  <si>
    <t>ECOROL 68/30-DF</t>
  </si>
  <si>
    <t>ECOROL 68/30-F20</t>
  </si>
  <si>
    <t>ECOROL 68/30-F20-ED</t>
  </si>
  <si>
    <t>ECOROL 68/30-F50</t>
  </si>
  <si>
    <t>ECOROL 68/30LG-F20</t>
  </si>
  <si>
    <t>ECOROL 68/30LG-P20</t>
  </si>
  <si>
    <t>ECOROL 68/30LG-P600</t>
  </si>
  <si>
    <t>ALCP600</t>
  </si>
  <si>
    <t>ECOROL 68/30-P20</t>
  </si>
  <si>
    <t>ECOROL 68/30-P20-ATB</t>
  </si>
  <si>
    <t>ECOROL 68/30-P20-ATB-DF</t>
  </si>
  <si>
    <t>ECOROL 68/30-P20-DF</t>
  </si>
  <si>
    <t>ECOROL 68/30-P20-ED</t>
  </si>
  <si>
    <t>ECOROL 68/30-P20-ED-DF</t>
  </si>
  <si>
    <t>ECOROL 68/30-P50</t>
  </si>
  <si>
    <t>ECOROL 68/30-P500</t>
  </si>
  <si>
    <t>ECOROL 68/30-P500-DF</t>
  </si>
  <si>
    <t>ECOROL 68/30-P50-DF</t>
  </si>
  <si>
    <t>ECOROL 68/30-P50LB</t>
  </si>
  <si>
    <t>ECOROL 68/30-P600</t>
  </si>
  <si>
    <t>ECOROL 68/30-P600-DF</t>
  </si>
  <si>
    <t>ECOROL 68/30-SD165</t>
  </si>
  <si>
    <t>ECOROL 68/30-SD165-DF</t>
  </si>
  <si>
    <t>ECOROL 68/50</t>
  </si>
  <si>
    <t>ECOROL 68/50 (Ph.Eur.)-P20</t>
  </si>
  <si>
    <t>ECOROL 68/50 (Ph.Eur.)-P20-ATB</t>
  </si>
  <si>
    <t>ECOROL 68/50 (Ph.Eur.)-P20-ATB-DF</t>
  </si>
  <si>
    <t>ECOROL 68/50 (Ph.Eur.)-P20-DF</t>
  </si>
  <si>
    <t>ECOROL 68/50-DF</t>
  </si>
  <si>
    <t>ECOROL 68/50-F20</t>
  </si>
  <si>
    <t>ECOROL 68/50-F20-ED</t>
  </si>
  <si>
    <t>ECOROL 68/50-F50</t>
  </si>
  <si>
    <t>ECOROL 68/50-P20</t>
  </si>
  <si>
    <t>ECOROL 68/50-P20-ATB</t>
  </si>
  <si>
    <t>ECOROL 68/50-P20-ATB-DF</t>
  </si>
  <si>
    <t>ECOROL 68/50-P20-DF</t>
  </si>
  <si>
    <t>ECOROL 68/50-P20-ED</t>
  </si>
  <si>
    <t>ECOROL 68/50-P20-ED-DF</t>
  </si>
  <si>
    <t>ECOROL 68/50-P50</t>
  </si>
  <si>
    <t>ECOROL 68/50-P500</t>
  </si>
  <si>
    <t>ECOROL 68/50-P500-DF</t>
  </si>
  <si>
    <t>ECOROL 68/50-P50-DF</t>
  </si>
  <si>
    <t>ECOROL 68/50-P50LB</t>
  </si>
  <si>
    <t>ECOROL 68/50-P600-DF</t>
  </si>
  <si>
    <t>Campuran C16H34O dan C18H38O</t>
  </si>
  <si>
    <t>ECOROL 68/50-SD165</t>
  </si>
  <si>
    <t>ECOROL 68/50-SD165-DF</t>
  </si>
  <si>
    <t>ECOROL 68/60</t>
  </si>
  <si>
    <t>ECOROL 68/60-DF</t>
  </si>
  <si>
    <t>ECOROL 68/60-P20-ED</t>
  </si>
  <si>
    <t>ECOROL 68/60-P20-ED-DF</t>
  </si>
  <si>
    <t>ECOROL 68/60-SD165</t>
  </si>
  <si>
    <t>ECOROL 68/60-SD165-DF</t>
  </si>
  <si>
    <t>ECOROL 68/65</t>
  </si>
  <si>
    <t>ECOROL 68/65-DF</t>
  </si>
  <si>
    <t>ECOROL 68/65-P20</t>
  </si>
  <si>
    <t>ECOROL 68/65-P20-DF</t>
  </si>
  <si>
    <t>ECOROL 68/70</t>
  </si>
  <si>
    <t>ECOROL 68/70-DF</t>
  </si>
  <si>
    <t>ECOROL 68/70-F20</t>
  </si>
  <si>
    <t>ECOROL 68/70-FB24000</t>
  </si>
  <si>
    <t>ECOROL 68/70-FB24000-DF</t>
  </si>
  <si>
    <t>ECOROL 68/70N-F20</t>
  </si>
  <si>
    <t>ECOROL 68/70N-P20</t>
  </si>
  <si>
    <t>ECOROL 68/70N-P20-DF</t>
  </si>
  <si>
    <t>ECOROL 68/70-P20</t>
  </si>
  <si>
    <t>ECOROL 68/70-P20-ATB</t>
  </si>
  <si>
    <t>ECOROL 68/70-P20-ATB-DF</t>
  </si>
  <si>
    <t>ECOROL 68/70-P20-DF</t>
  </si>
  <si>
    <t>ECOROL 68/70-P20-ED</t>
  </si>
  <si>
    <t>ECOROL 68/70-P20-ED-DF</t>
  </si>
  <si>
    <t>ECOROL 68/70-P500</t>
  </si>
  <si>
    <t>ECOROL 68/70-P500-DF</t>
  </si>
  <si>
    <t>ECOROL 68/70-P600</t>
  </si>
  <si>
    <t>ECOROL 68/70-P600-DF</t>
  </si>
  <si>
    <t>ECOROL 68/70-SD165</t>
  </si>
  <si>
    <t>ECOROL 68/70-SD165-DF</t>
  </si>
  <si>
    <t>ECOROL 6-IBC800</t>
  </si>
  <si>
    <t>ECOROL 6-SD170</t>
  </si>
  <si>
    <t>ECOROL 8/98</t>
  </si>
  <si>
    <t>ECOROL 8/98-DF</t>
  </si>
  <si>
    <t>ECOROL 8/98-FB24000</t>
  </si>
  <si>
    <t>ECOROL 8/98-FB24000-DF</t>
  </si>
  <si>
    <t>ECOROL 8/98-IBC800</t>
  </si>
  <si>
    <t>ECOROL 8/98-IBC800-DF</t>
  </si>
  <si>
    <t>ECOROL 8/98-SD170</t>
  </si>
  <si>
    <t>ECOROL 8/98-SD170-DF</t>
  </si>
  <si>
    <t>ECOROL 8/99 HG</t>
  </si>
  <si>
    <t>ECOROL 8/99 HG-DF</t>
  </si>
  <si>
    <t>ECOROL 8/99 HG-FB24000</t>
  </si>
  <si>
    <t>ECOROL 8/99 HG-FB24000-DF</t>
  </si>
  <si>
    <t>ECOROL 8/99 HG-IBC800</t>
  </si>
  <si>
    <t>ECOROL 8/99-SD170</t>
  </si>
  <si>
    <t>ECOROL 8/99-SD170-DF</t>
  </si>
  <si>
    <t>ECOROL 80</t>
  </si>
  <si>
    <t>ECOROL 80-DF</t>
  </si>
  <si>
    <t>ECOROL 80-FB24000</t>
  </si>
  <si>
    <t>ECOROL 80-IBC800</t>
  </si>
  <si>
    <t>ECOROL 80-SD170</t>
  </si>
  <si>
    <t>ECOROL 88</t>
  </si>
  <si>
    <t>ECOROL 88-DF</t>
  </si>
  <si>
    <t>ECOROL LIGHT</t>
  </si>
  <si>
    <t>ECOROL LIGHT-FB</t>
  </si>
  <si>
    <t>ECOROL M9500</t>
  </si>
  <si>
    <t>ECOROL M9500-FB24000</t>
  </si>
  <si>
    <t>ECOROL W36-IBC</t>
  </si>
  <si>
    <t>Ex IBC</t>
  </si>
  <si>
    <t>ECOROL WAX 16</t>
  </si>
  <si>
    <t>ECOROL WAX B1</t>
  </si>
  <si>
    <t>ECOROL WAX BF (FORBON)</t>
  </si>
  <si>
    <t>ECOROL WAX BF (FORBON)-DF</t>
  </si>
  <si>
    <t>ECOROL WAX BF (FORBON)-FB24000</t>
  </si>
  <si>
    <t>ECOROL WAX BF (FORBON)-FB24000-DF</t>
  </si>
  <si>
    <t>ECOROL WAX B-FB24000</t>
  </si>
  <si>
    <t>ECOROL WAX BM</t>
  </si>
  <si>
    <t>ECOROL WAX BM-FB24000</t>
  </si>
  <si>
    <t>ECOROL WAX B-SD165</t>
  </si>
  <si>
    <t>ECOROL-WAX B LOW-OHV</t>
  </si>
  <si>
    <t>ECOROL-WAX B-DF</t>
  </si>
  <si>
    <t>ECOROL-WAX B-IBC820</t>
  </si>
  <si>
    <t>ECOROL-WAX M-FB</t>
  </si>
  <si>
    <t>ECOROL-WAX M-SD170</t>
  </si>
  <si>
    <t>EFFLUENT-W</t>
  </si>
  <si>
    <t>ESTER OIL</t>
  </si>
  <si>
    <t xml:space="preserve">Esterified Coconut Oil </t>
  </si>
  <si>
    <t>ETHYLENE OXIDE</t>
  </si>
  <si>
    <t>FA24-2 MOLES</t>
  </si>
  <si>
    <t>FA24-2 MOLES-MD-185</t>
  </si>
  <si>
    <t>FA24-2 MOLES-NPD-185</t>
  </si>
  <si>
    <t>FA24-2 MOLES-NPD-WP-740</t>
  </si>
  <si>
    <t>FATTY ACID C12-C18 PURCHASE</t>
  </si>
  <si>
    <t>FATTY ALCOHOL HEAVY END</t>
  </si>
  <si>
    <t>FATTY ALCOHOL HEAVY END 2</t>
  </si>
  <si>
    <t>FATTY ALCOHOL HEAVY END 2-FB24000</t>
  </si>
  <si>
    <t>FATTY ALCOHOL HEAVY END-FB24000</t>
  </si>
  <si>
    <t>FERRIC CHLORIDE</t>
  </si>
  <si>
    <t>GARAM INDUSTRI</t>
  </si>
  <si>
    <t>GLY EX SEC 111</t>
  </si>
  <si>
    <t>GLY EX SEC 111-DF</t>
  </si>
  <si>
    <t>GLY EX SEC 116-DF</t>
  </si>
  <si>
    <t>Glycerin Crude</t>
  </si>
  <si>
    <t>GLYCERIN CRUDE 80%</t>
  </si>
  <si>
    <t>GLYCERIN CRUDE 60%</t>
  </si>
  <si>
    <t>GLYCERIN CRUDE 60% (COCO)</t>
  </si>
  <si>
    <t>GLYCERIN CRUDE 80%-DF</t>
  </si>
  <si>
    <t>GLYCERIN CRUDE 88%</t>
  </si>
  <si>
    <t>GLYCERIN CRUDE 88% (COCO)</t>
  </si>
  <si>
    <t>GLYCERIN CRUDE-FB16000</t>
  </si>
  <si>
    <t>Glycerin Crude-FB18000</t>
  </si>
  <si>
    <t>GLYCERIN DISTILLED II</t>
  </si>
  <si>
    <t>GLYCERIN WATER 40%</t>
  </si>
  <si>
    <t>GLYCERIN WATER 40%-DF</t>
  </si>
  <si>
    <t>GLYCERIN WATER RAW</t>
  </si>
  <si>
    <t>GLYCERIN WATER TREATED</t>
  </si>
  <si>
    <t>GLYCERIN WATER TREATED (COCO)</t>
  </si>
  <si>
    <t>GTCC (COCO)</t>
  </si>
  <si>
    <t>GTCC-SD180</t>
  </si>
  <si>
    <t>HYDROCARBON</t>
  </si>
  <si>
    <t>HYDROCHLORIC ACID, MIN.CONCENTRATION 30%</t>
  </si>
  <si>
    <t>HYDROGEN, PEROXIDE, SOLUTION 30%V</t>
  </si>
  <si>
    <t>LIGHT END FATTY ALCOHOL</t>
  </si>
  <si>
    <t>LIGHT END FATTY ALCOHOL 1</t>
  </si>
  <si>
    <t>LIGHT END FATTY ALCOHOL 1-DF</t>
  </si>
  <si>
    <t>LIGHT END FATTY ALCOHOL 1-FB24000</t>
  </si>
  <si>
    <t>LIGHT END FATTY ALCOHOL 1-FB24000-DF</t>
  </si>
  <si>
    <t>LIGHT END FATTY ALCOHOL 1-SD170</t>
  </si>
  <si>
    <t>LIGHT END FATTY ALCOHOL 1-SD170-DF</t>
  </si>
  <si>
    <t>LIGHT END FATTY ALCOHOL 2</t>
  </si>
  <si>
    <t>LIGHT END FATTY ALCOHOL 2-FB24000</t>
  </si>
  <si>
    <t>LIGHT END FATTY ALCOHOL 3-FB24000</t>
  </si>
  <si>
    <t>LIGHT END FATTY ALCOHOL M</t>
  </si>
  <si>
    <t>LIGHT END FATTY ALCOHOL M-FB24000</t>
  </si>
  <si>
    <t>LIGHT END METHYL ESTER</t>
  </si>
  <si>
    <t>LIGHT END UFA</t>
  </si>
  <si>
    <t>METHANOL IN METHANOL WATER</t>
  </si>
  <si>
    <t>METHANOL RECOVERED</t>
  </si>
  <si>
    <t>METHANOL RECOVERED-DF</t>
  </si>
  <si>
    <t>METHANOL WATER</t>
  </si>
  <si>
    <t>METHANOL WATER 65</t>
  </si>
  <si>
    <t>METHANOL WATER 88</t>
  </si>
  <si>
    <t>METHANOL WATER-DF</t>
  </si>
  <si>
    <t>METHANOL, %H2O 0.1 MAX, COL: 10 APHA MAX</t>
  </si>
  <si>
    <t>METHANOL, %H2O 0.1 MAX, MIN. 99.8%WT</t>
  </si>
  <si>
    <t>METHYL ESTER 10</t>
  </si>
  <si>
    <t>METHYL ESTER 10 IRR</t>
  </si>
  <si>
    <t>METHYL ESTER 16</t>
  </si>
  <si>
    <t>METHYL ESTER 18 STEARIN</t>
  </si>
  <si>
    <t>METHYL ESTER 18 STEARIN-DF</t>
  </si>
  <si>
    <t>METHYL ESTER 18W/85</t>
  </si>
  <si>
    <t>METHYL ESTER 24</t>
  </si>
  <si>
    <t>METHYL ESTER 26</t>
  </si>
  <si>
    <t>METHYL ESTER 26 (COCO)</t>
  </si>
  <si>
    <t>METHYL ESTER 28</t>
  </si>
  <si>
    <t>METHYL ESTER 28-DF</t>
  </si>
  <si>
    <t>METHYL ESTER 60</t>
  </si>
  <si>
    <t>METHYL ESTER 60-DF</t>
  </si>
  <si>
    <t>METHYL ESTER 68 IRR</t>
  </si>
  <si>
    <t>METHYL ESTER 68/25</t>
  </si>
  <si>
    <t>METHYL ESTER 68/40</t>
  </si>
  <si>
    <t>METHYL ESTER 68Irr</t>
  </si>
  <si>
    <t>METHYL ESTER 68SA</t>
  </si>
  <si>
    <t>METHYL ESTER 68TA</t>
  </si>
  <si>
    <t>METHYL ESTER 8</t>
  </si>
  <si>
    <t>METHYL ESTER 80 Low AV</t>
  </si>
  <si>
    <t>METHYL ESTER CRUDE</t>
  </si>
  <si>
    <t>METHYL ESTER CRUDE 80</t>
  </si>
  <si>
    <t>METHYL ESTER CRUDE-DF</t>
  </si>
  <si>
    <t>OFF GAS</t>
  </si>
  <si>
    <t>OLO D75</t>
  </si>
  <si>
    <t>OLO D75-SD180</t>
  </si>
  <si>
    <t>PALM KERNEL FATTY ACID DISTILATE-FB24000</t>
  </si>
  <si>
    <t>PALM KERNEL FATTY ACID DISTILLATE</t>
  </si>
  <si>
    <t>PALM KERNEL FATTY ACID DISTILATE-FB24-DF</t>
  </si>
  <si>
    <t>PALM KERNEL FATTY ACID DISTILLATE-DF</t>
  </si>
  <si>
    <t>PALM KERNEL FATTY ACID DISTILLATE-PUR-DF</t>
  </si>
  <si>
    <t/>
  </si>
  <si>
    <t>PHOSPORIC ACID, MIN.CON 84%</t>
  </si>
  <si>
    <t>RAW GLYCERIN WATER</t>
  </si>
  <si>
    <t>RBD PALM KERNEL OIL</t>
  </si>
  <si>
    <t>RBD PALM KERNEL OLEIN</t>
  </si>
  <si>
    <t>RBD PALM OIL</t>
  </si>
  <si>
    <t>RBD PALM OLEIN</t>
  </si>
  <si>
    <t>RBD PALM OLEIN DMO</t>
  </si>
  <si>
    <t>RBD PALM STEARIN</t>
  </si>
  <si>
    <t>RODALUBE 380</t>
  </si>
  <si>
    <t>RODALUBE 380-SD180</t>
  </si>
  <si>
    <t>RODALUBE 618</t>
  </si>
  <si>
    <t>RODALUBE 618 AH</t>
  </si>
  <si>
    <t>RODALUBE 618 AH-IBC900</t>
  </si>
  <si>
    <t>IBC EST 900</t>
  </si>
  <si>
    <t>GTCCIBC950</t>
  </si>
  <si>
    <t>RODALUBE 618 AH-SD180</t>
  </si>
  <si>
    <t>RODALUBE 618 SG</t>
  </si>
  <si>
    <t>RODALUBE 618 SG-IBC900</t>
  </si>
  <si>
    <t>RODALUBE 618 SG-SD180</t>
  </si>
  <si>
    <t>RODALUBE 618-SD180</t>
  </si>
  <si>
    <t>RODALUBE 680</t>
  </si>
  <si>
    <t>RODALUBE 680-IBC950</t>
  </si>
  <si>
    <t>IBC EST 950</t>
  </si>
  <si>
    <t>RODALUBE 680-SD180</t>
  </si>
  <si>
    <t>RODALUBE OLO D75</t>
  </si>
  <si>
    <t>RODALUBE OLO D75-SD180</t>
  </si>
  <si>
    <t>ROFACER GTCC</t>
  </si>
  <si>
    <t>C27H50O6 - C33H62O6</t>
  </si>
  <si>
    <t>ROFACER GTCC-IBC950</t>
  </si>
  <si>
    <t>ROFACER GTCC-SD180</t>
  </si>
  <si>
    <t>ROFACER LO 75</t>
  </si>
  <si>
    <t>C30H58O2</t>
  </si>
  <si>
    <t>ROFACER OLO D75</t>
  </si>
  <si>
    <t>ROFACER OLO D75-SD180</t>
  </si>
  <si>
    <t>ROFALAN 7020-IBC-900</t>
  </si>
  <si>
    <t>AEO Others</t>
  </si>
  <si>
    <t>ROFAMIN STD-F20-DHW</t>
  </si>
  <si>
    <t>Amine</t>
  </si>
  <si>
    <t>ROFANOL  100V-IBC820</t>
  </si>
  <si>
    <t>UFAIBC820</t>
  </si>
  <si>
    <t>ROFANOL 100V</t>
  </si>
  <si>
    <t>ROFANOL  100V-SD170</t>
  </si>
  <si>
    <t>UFASD170</t>
  </si>
  <si>
    <t>ROFANOL  50/55V-IBC820</t>
  </si>
  <si>
    <t>ROFANOL 50/55V</t>
  </si>
  <si>
    <t>ROFANOL  60/65V</t>
  </si>
  <si>
    <t>ROFANOL  60/65V-SD170</t>
  </si>
  <si>
    <t>ROFANOL  70/75V</t>
  </si>
  <si>
    <t>ROFANOL  70/75V PURCHASE</t>
  </si>
  <si>
    <t>Campuran C16H34O, C18H38O dan C18H36O</t>
  </si>
  <si>
    <t>ROFANOL  70/75V-DHW</t>
  </si>
  <si>
    <t>ROFANOL  70/75V-IBC820</t>
  </si>
  <si>
    <t>ROFANOL  70/75V-SD170</t>
  </si>
  <si>
    <t>ROFANOL  70/75V-SD170-DHW</t>
  </si>
  <si>
    <t>ROFANOL  80/85V</t>
  </si>
  <si>
    <t>ROFANOL  80/85V-IBC820</t>
  </si>
  <si>
    <t>ROFANOL  80/85V-IBC820-DHW</t>
  </si>
  <si>
    <t>ROFANOL  80/85V-SD170</t>
  </si>
  <si>
    <t>ROFANOL  80/85V-SD170-DHW</t>
  </si>
  <si>
    <t>ROFANOL  90/95V-IBC820</t>
  </si>
  <si>
    <t>ROFANOL 90/95V</t>
  </si>
  <si>
    <t>ROFANOL  90/95V-SD170</t>
  </si>
  <si>
    <t>ROFANOL 50/55V PURCHASE</t>
  </si>
  <si>
    <t xml:space="preserve">Campuran C16H34O, C18H38O dan C18H36O </t>
  </si>
  <si>
    <t>ROFANOL 50/55V-FB24000</t>
  </si>
  <si>
    <t>ROFANOL 50/55V-SD170</t>
  </si>
  <si>
    <t>ROFANOL 90/95V-DHW</t>
  </si>
  <si>
    <t>ROFANOL 90/95V-SD170-DHW</t>
  </si>
  <si>
    <t>ROFANOL W36-FB24000</t>
  </si>
  <si>
    <t>ROFANOL W36-IBC820</t>
  </si>
  <si>
    <t>ROFETAN GTCC</t>
  </si>
  <si>
    <t>ROFETAN GTCC (COCO)</t>
  </si>
  <si>
    <t>ROFETAN GTCC (COCO)-IBC950</t>
  </si>
  <si>
    <t>ROFETAN GTCC (COCO)-SD180</t>
  </si>
  <si>
    <t>ROFETAN GTCC (PH.EUR.)</t>
  </si>
  <si>
    <t>ROFETAN GTCC (PH.EUR.)-IBC950</t>
  </si>
  <si>
    <t>ROFETAN GTCC (PH.EUR.)-SD180</t>
  </si>
  <si>
    <t>ROFETAN GTCC (PH.EUR./USP)-IBC950</t>
  </si>
  <si>
    <t>ROFETAN GTCC (PH.EUR./USP)-SD180</t>
  </si>
  <si>
    <t>ROFETAN GTCC 70/30</t>
  </si>
  <si>
    <t>ROFETAN GTCC 70/30-IBC1000</t>
  </si>
  <si>
    <t>ROFETAN GTCC 70/30-IBC950</t>
  </si>
  <si>
    <t>ROFETAN GTCC 70/30-SD170</t>
  </si>
  <si>
    <t>DRUM ACD/ESTR SD 170</t>
  </si>
  <si>
    <t>ROFETAN GTCC 70/30-SD180</t>
  </si>
  <si>
    <t>ROFETAN GTCC-IBC950</t>
  </si>
  <si>
    <t>ROFETAN GTCC-SD180</t>
  </si>
  <si>
    <t>ROFETAN GTCC-SD190</t>
  </si>
  <si>
    <t>DRUM ACD/ESTR SD 190</t>
  </si>
  <si>
    <t>GTCCSD190</t>
  </si>
  <si>
    <t>ROFETAN OE</t>
  </si>
  <si>
    <t>ROFETAN OE-IBC800</t>
  </si>
  <si>
    <t>ROFETAN OE-IBC800-DHW</t>
  </si>
  <si>
    <t>ROFETAN OE-SD170</t>
  </si>
  <si>
    <t>ROFETAN OE-SD170-DHW</t>
  </si>
  <si>
    <t>ROFETAN OLO D75</t>
  </si>
  <si>
    <t>ROFETAN OLO D75-SD180</t>
  </si>
  <si>
    <t>ROMULGIN GTCC</t>
  </si>
  <si>
    <t>ROMULGIN GTCC (COCO)</t>
  </si>
  <si>
    <t>ROMULGIN GTCC (COCO)-IBC950</t>
  </si>
  <si>
    <t>ROMULGIN GTCC (COCO)-PD180</t>
  </si>
  <si>
    <t>ROMULGIN GTCC (COCO)-SD180</t>
  </si>
  <si>
    <t>ROMULGIN GTCC (COCO)-SD190</t>
  </si>
  <si>
    <t>ROMULGIN GTCC 70/30</t>
  </si>
  <si>
    <t>ROMULGIN GTCC 70/30-IBC950</t>
  </si>
  <si>
    <t>ROMULGIN GTCC 70/30-PD180</t>
  </si>
  <si>
    <t>DRUM ACD PD 180</t>
  </si>
  <si>
    <t>GTCCPD180</t>
  </si>
  <si>
    <t>ROMULGIN GTCC 70/30-SD180</t>
  </si>
  <si>
    <t>ROMULGIN GTCC-IBC950</t>
  </si>
  <si>
    <t>ROMULGIN GTCC-SD180</t>
  </si>
  <si>
    <t>ROMULGIN GTCC-SD190</t>
  </si>
  <si>
    <t>ROMULGIN OLO D75</t>
  </si>
  <si>
    <t>ROMULGIN OLO D75-SD180</t>
  </si>
  <si>
    <t>SKIMMED OIL F (FORBON)-FB24000</t>
  </si>
  <si>
    <t>SKIMMED OIL F (FORBON)-FB24000-DF</t>
  </si>
  <si>
    <t>SKIMMED OIL M-FB24000</t>
  </si>
  <si>
    <t>SKIMMED OIL M-FB24000-DF</t>
  </si>
  <si>
    <t>SKIMMED OIL-DF</t>
  </si>
  <si>
    <t>SKIMMED OIL-FB24000</t>
  </si>
  <si>
    <t>SKIMMED OIL-FB24000-DF</t>
  </si>
  <si>
    <t>SODIUM HYPOPHOSPITE (NAH2PO2)</t>
  </si>
  <si>
    <t>SODIUM METHYLATE  30 % SOLUTION</t>
  </si>
  <si>
    <t>SODIUM METHYLATE , MIN.30 % SOLUTION</t>
  </si>
  <si>
    <t>SODIUM METHYLATE, MIN. 29.5%  SOLUTION</t>
  </si>
  <si>
    <t>SORBITOL TFF-F25</t>
  </si>
  <si>
    <t>SORBITOL</t>
  </si>
  <si>
    <t>SORBITOL TFF-F25-DHW</t>
  </si>
  <si>
    <t>SULPHURIC ACID, MIN.CONCENTRATION 98%</t>
  </si>
  <si>
    <t>TREATED GLYCERIN WATER</t>
  </si>
  <si>
    <t>TREATED OIL (1)</t>
  </si>
  <si>
    <t>DAOIL (1)</t>
  </si>
  <si>
    <t>TREATED OIL (2)</t>
  </si>
  <si>
    <t>DAOIL (2)</t>
  </si>
  <si>
    <t>TREATED OIL (COCO)</t>
  </si>
  <si>
    <t>TRIMETHYLOL PROPANE</t>
  </si>
  <si>
    <t>TRIMETHYLOL PROPANE, 25 KG/BAG</t>
  </si>
  <si>
    <t>TRIMETHYLOL PROPANE, 500 KG/JUMBO BAG</t>
  </si>
  <si>
    <t xml:space="preserve">TRIMETHYLOL PROPANE, 500 KG/JUMBO BAG   </t>
  </si>
  <si>
    <t>UTILITY-W</t>
  </si>
  <si>
    <t>WAX ESTER</t>
  </si>
  <si>
    <t>YELLOW GLYCERINE</t>
  </si>
  <si>
    <t>YELLOW GLYCERINE-FB18000</t>
  </si>
  <si>
    <t>YELLOW GLYCERINE-PD250</t>
  </si>
  <si>
    <t>Company</t>
  </si>
  <si>
    <t>#N/A</t>
  </si>
  <si>
    <t>0</t>
  </si>
  <si>
    <t>Campuran C16H32O2, C18H36O2 dan C18H34O2</t>
  </si>
  <si>
    <t>Campuran C8H16O2 dan C10H20O2</t>
  </si>
  <si>
    <t>3824.99.99</t>
  </si>
  <si>
    <t>3823.19.90</t>
  </si>
  <si>
    <t>1000</t>
  </si>
  <si>
    <t>1</t>
  </si>
  <si>
    <t>C18H38O</t>
  </si>
  <si>
    <t>3402.13.90</t>
  </si>
  <si>
    <t>1520.00.10</t>
  </si>
  <si>
    <t>1511.10.00</t>
  </si>
  <si>
    <t>C3H8O3</t>
  </si>
  <si>
    <t>2905.45.00</t>
  </si>
  <si>
    <t>2905.45.00.00</t>
  </si>
  <si>
    <t>IBC ETHOX</t>
  </si>
  <si>
    <t>DRUM ETHOX</t>
  </si>
  <si>
    <t>ECOLAT 24-10/MB</t>
  </si>
  <si>
    <t>ECOLAT 24-11/MB</t>
  </si>
  <si>
    <t>ECOLAT 24-11.5/MB</t>
  </si>
  <si>
    <t>ECOLAT 24-12/MB</t>
  </si>
  <si>
    <t>ECOLAT 24-15/MB</t>
  </si>
  <si>
    <t>ECOLAT 24-15/85/MB</t>
  </si>
  <si>
    <t>ECOLAT 24-3/MB</t>
  </si>
  <si>
    <t>ECOLAT 24-4/MB</t>
  </si>
  <si>
    <t>ECOLAT 24-5/MB</t>
  </si>
  <si>
    <t>ECOLAT 24-6/MB</t>
  </si>
  <si>
    <t>ECOLAT 24-7/MB</t>
  </si>
  <si>
    <t>ECOLAT 24-7.8/MB</t>
  </si>
  <si>
    <t>ECOLAT 24-7.8/90/MB</t>
  </si>
  <si>
    <t>ECOLAT 24-8/MB</t>
  </si>
  <si>
    <t>ECOLAT 24-9/MB</t>
  </si>
  <si>
    <t>ISOTANK ETHOX</t>
  </si>
  <si>
    <t>2915.90.90</t>
  </si>
  <si>
    <t>2916.15.00</t>
  </si>
  <si>
    <t>3826.00.10.00</t>
  </si>
  <si>
    <t>Campuran C17H34O2, C19H36O2 dan C19H38O2</t>
  </si>
  <si>
    <t>2915.90.40</t>
  </si>
  <si>
    <t>2915.70.10.00</t>
  </si>
  <si>
    <t>3823.12.00</t>
  </si>
  <si>
    <t>3823.12.00.00</t>
  </si>
  <si>
    <t>3823.19.90.00</t>
  </si>
  <si>
    <t>2915.90.90.00</t>
  </si>
  <si>
    <t xml:space="preserve">Campuran C10H22O dan C12H26O </t>
  </si>
  <si>
    <t>2905.19.00</t>
  </si>
  <si>
    <t>C10H22O</t>
  </si>
  <si>
    <t>C12H26O</t>
  </si>
  <si>
    <t>2905.17.00</t>
  </si>
  <si>
    <t>C14H30O</t>
  </si>
  <si>
    <t>2905.17.00.00</t>
  </si>
  <si>
    <t>Campuran C12H26O dan C14H30O</t>
  </si>
  <si>
    <t>3823.70.90</t>
  </si>
  <si>
    <t>Campuran C12H26O, C14H30O, dan C16H34O</t>
  </si>
  <si>
    <t>Campuran C12H26O, C14H30O, C16H34O, dan C18H38O</t>
  </si>
  <si>
    <t>Campuran C14H30O dan C16H34O</t>
  </si>
  <si>
    <t>C6H14O</t>
  </si>
  <si>
    <t>3823.70.90.00</t>
  </si>
  <si>
    <t>C8H18O</t>
  </si>
  <si>
    <t>2905.16.00</t>
  </si>
  <si>
    <t>Campuran C8H18O dan C10H22O</t>
  </si>
  <si>
    <t>Campuran C8H18O, C10H22O, C12H26O, C14H30O, C16H34O, dan C18H38O</t>
  </si>
  <si>
    <t>3404.90.90</t>
  </si>
  <si>
    <t>1516.20.98.00</t>
  </si>
  <si>
    <t>2916.15.00.00</t>
  </si>
  <si>
    <t>3823.19.30</t>
  </si>
  <si>
    <t>1513.29.94</t>
  </si>
  <si>
    <t>C60H110O6</t>
  </si>
  <si>
    <t>3824.90.99.00</t>
  </si>
  <si>
    <t>C18H36O</t>
  </si>
  <si>
    <t>2905.29.00.00</t>
  </si>
  <si>
    <t>2905.29.00</t>
  </si>
  <si>
    <t>C36H68O2</t>
  </si>
  <si>
    <t>1516.20.98</t>
  </si>
  <si>
    <t>id_packaging</t>
  </si>
  <si>
    <t>id_group_simple</t>
  </si>
  <si>
    <t>id_group</t>
  </si>
  <si>
    <t>paste values</t>
  </si>
  <si>
    <t>foreignKey</t>
  </si>
  <si>
    <t>not used</t>
  </si>
  <si>
    <t>id_pp_class</t>
  </si>
  <si>
    <t>id_pv_class</t>
  </si>
  <si>
    <t>probably in the future</t>
  </si>
  <si>
    <t>packaging_class</t>
  </si>
  <si>
    <t>material</t>
  </si>
  <si>
    <t>material_description</t>
  </si>
  <si>
    <t>rate</t>
  </si>
  <si>
    <t>conversion</t>
  </si>
  <si>
    <t>kind_of_pack</t>
  </si>
  <si>
    <t>base_price</t>
  </si>
  <si>
    <t>pack_cost</t>
  </si>
  <si>
    <t>devider</t>
  </si>
  <si>
    <t>rumus_molecul</t>
  </si>
  <si>
    <t>auto_produce</t>
  </si>
  <si>
    <t>EUDR_sale</t>
  </si>
  <si>
    <t>HS_code</t>
  </si>
  <si>
    <t>ID Class</t>
  </si>
  <si>
    <t>ID ProductGroupSimple</t>
  </si>
  <si>
    <t>ID ProductCategory</t>
  </si>
  <si>
    <t>ID ProductGroup</t>
  </si>
  <si>
    <t>uom</t>
  </si>
  <si>
    <t>eudr</t>
  </si>
  <si>
    <t>eudr_sale</t>
  </si>
  <si>
    <t>hs_code</t>
  </si>
  <si>
    <t>USE OTHER TAB</t>
  </si>
  <si>
    <t>ID Product Metric</t>
  </si>
  <si>
    <t>id_metric</t>
  </si>
  <si>
    <t>rm</t>
  </si>
  <si>
    <t>conversion_to_rm</t>
  </si>
  <si>
    <t>bus_line</t>
  </si>
  <si>
    <t>space</t>
  </si>
  <si>
    <t>id_uom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</si>
</sst>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B0F0"/>
      <name val="Arial"/>
      <family val="2"/>
    </font>
    <font>
      <b/>
      <sz val="10"/>
      <name val="Arial"/>
      <family val="2"/>
    </font>
    <font>
      <strike/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fill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0" fontId="0" fillId="0" borderId="0" xfId="0" applyNumberFormat="1"/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/>
    <xf numFmtId="1" fontId="0" fillId="2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" fontId="6" fillId="2" borderId="1" xfId="0" applyNumberFormat="1" applyFont="1" applyFill="1" applyBorder="1"/>
    <xf numFmtId="0" fontId="6" fillId="2" borderId="2" xfId="0" applyFont="1" applyFill="1" applyBorder="1"/>
    <xf numFmtId="0" fontId="6" fillId="5" borderId="2" xfId="0" applyFont="1" applyFill="1" applyBorder="1"/>
    <xf numFmtId="0" fontId="6" fillId="7" borderId="2" xfId="0" applyFont="1" applyFill="1" applyBorder="1"/>
    <xf numFmtId="1" fontId="7" fillId="0" borderId="1" xfId="0" applyNumberFormat="1" applyFont="1" applyFill="1" applyBorder="1"/>
    <xf numFmtId="0" fontId="7" fillId="0" borderId="2" xfId="0" applyFont="1" applyFill="1" applyBorder="1"/>
    <xf numFmtId="1" fontId="8" fillId="4" borderId="0" xfId="1" applyNumberFormat="1" applyFont="1"/>
    <xf numFmtId="0" fontId="8" fillId="4" borderId="0" xfId="1" applyFont="1"/>
    <xf numFmtId="0" fontId="5" fillId="4" borderId="0" xfId="1"/>
    <xf numFmtId="0" fontId="9" fillId="8" borderId="0" xfId="0" applyFont="1" applyFill="1"/>
    <xf numFmtId="0" fontId="6" fillId="9" borderId="0" xfId="1" applyFont="1" applyFill="1"/>
  </cellXfs>
  <cellStyles count="2">
    <cellStyle name="Good" xfId="1" builtinId="26"/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C3F4F8-EA55-4758-8615-FA967D39BF2C}" autoFormatId="16" applyNumberFormats="0" applyBorderFormats="0" applyFontFormats="0" applyPatternFormats="0" applyAlignmentFormats="0" applyWidthHeightFormats="0">
  <queryTableRefresh nextId="36">
    <queryTableFields count="35">
      <queryTableField id="1" name="Material" tableColumnId="1"/>
      <queryTableField id="2" name="Material Description" tableColumnId="2"/>
      <queryTableField id="3" name="ProductGroup" tableColumnId="3"/>
      <queryTableField id="4" name="Product Category" tableColumnId="4"/>
      <queryTableField id="5" name="ProductMetric" tableColumnId="5"/>
      <queryTableField id="6" name="Company" tableColumnId="6"/>
      <queryTableField id="7" name="Class" tableColumnId="7"/>
      <queryTableField id="8" name="UOM" tableColumnId="8"/>
      <queryTableField id="9" name="Rate" tableColumnId="9"/>
      <queryTableField id="10" name="Conversion" tableColumnId="10"/>
      <queryTableField id="11" name="Packaging" tableColumnId="11"/>
      <queryTableField id="12" name="Space" tableColumnId="12"/>
      <queryTableField id="13" name="PPClass" tableColumnId="13"/>
      <queryTableField id="14" name="PVClass" tableColumnId="14"/>
      <queryTableField id="15" name="Kind of Pack" tableColumnId="15"/>
      <queryTableField id="16" name="Base Price" tableColumnId="16"/>
      <queryTableField id="17" name="Pack Cost" tableColumnId="17"/>
      <queryTableField id="18" name="Class2" tableColumnId="18"/>
      <queryTableField id="19" name="Devider" tableColumnId="19"/>
      <queryTableField id="20" name="BusLine" tableColumnId="20"/>
      <queryTableField id="21" name="RM" tableColumnId="21"/>
      <queryTableField id="22" name="Conversion to RM" tableColumnId="22"/>
      <queryTableField id="23" name="PackagingUnit" tableColumnId="23"/>
      <queryTableField id="24" name="ProductGroup1" tableColumnId="24"/>
      <queryTableField id="25" name="UOM2" tableColumnId="25"/>
      <queryTableField id="26" name="Product Category1" tableColumnId="26"/>
      <queryTableField id="27" name="ProductGroupSimple" tableColumnId="27"/>
      <queryTableField id="28" name="BaseProduct" tableColumnId="28"/>
      <queryTableField id="29" name="Remark" tableColumnId="29"/>
      <queryTableField id="30" name="Rumus Molecul" tableColumnId="30"/>
      <queryTableField id="31" name="AutoProduce" tableColumnId="31"/>
      <queryTableField id="32" name="EUDR" tableColumnId="32"/>
      <queryTableField id="33" name="EUDR Sale" tableColumnId="33"/>
      <queryTableField id="34" name="HS Code" tableColumnId="34"/>
      <queryTableField id="35" name="New Product Category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1D63B5-154A-4E6B-8404-BB5599AF5454}" name="Material_Master" displayName="Material_Master" ref="A1:AI924" tableType="queryTable" totalsRowShown="0">
  <autoFilter ref="A1:AI924" xr:uid="{801D63B5-154A-4E6B-8404-BB5599AF5454}"/>
  <sortState xmlns:xlrd2="http://schemas.microsoft.com/office/spreadsheetml/2017/richdata2" ref="A2:AI924">
    <sortCondition ref="B1:B924"/>
  </sortState>
  <tableColumns count="35">
    <tableColumn id="1" xr3:uid="{CBFDA156-9E11-4C5F-B21C-0668F7C347EC}" uniqueName="1" name="Material" queryTableFieldId="1" dataDxfId="28"/>
    <tableColumn id="2" xr3:uid="{EA31FF23-D703-41D3-A7A3-E01D97325842}" uniqueName="2" name="Material Description" queryTableFieldId="2" dataDxfId="27"/>
    <tableColumn id="3" xr3:uid="{022B8EFC-F7C0-43A4-A7EF-095221A64698}" uniqueName="3" name="ProductGroup" queryTableFieldId="3" dataDxfId="26"/>
    <tableColumn id="4" xr3:uid="{CF88920E-8DFA-4AEA-8F7A-EC75E8D5BEE0}" uniqueName="4" name="Product Category" queryTableFieldId="4" dataDxfId="25"/>
    <tableColumn id="5" xr3:uid="{DAFEEC0B-261C-4AB9-8822-816AF289343D}" uniqueName="5" name="ProductMetric" queryTableFieldId="5" dataDxfId="24"/>
    <tableColumn id="6" xr3:uid="{78E3E780-9895-4F12-BFDB-6DAB86BD6328}" uniqueName="6" name="Company" queryTableFieldId="6"/>
    <tableColumn id="7" xr3:uid="{13660310-82F0-4826-B3F5-BE8BC0637195}" uniqueName="7" name="Class" queryTableFieldId="7" dataDxfId="23"/>
    <tableColumn id="8" xr3:uid="{70B3CF33-4A00-44EB-8486-2B14C356E093}" uniqueName="8" name="UOM" queryTableFieldId="8" dataDxfId="22"/>
    <tableColumn id="9" xr3:uid="{500F3B50-330C-4B7C-AE96-C51AC1F92C46}" uniqueName="9" name="Rate" queryTableFieldId="9"/>
    <tableColumn id="10" xr3:uid="{E4C3A4F4-033A-4DDB-B93A-BB3097F13ED7}" uniqueName="10" name="Conversion" queryTableFieldId="10"/>
    <tableColumn id="11" xr3:uid="{13FD41CC-3AF9-4990-8F18-4CB0E22A7A32}" uniqueName="11" name="Packaging" queryTableFieldId="11" dataDxfId="21"/>
    <tableColumn id="12" xr3:uid="{22F203F7-414A-4B4B-8FF1-09E1F03D4DBE}" uniqueName="12" name="Space" queryTableFieldId="12"/>
    <tableColumn id="13" xr3:uid="{981B8254-84E8-442E-8869-DBCC0A7C1FC4}" uniqueName="13" name="PPClass" queryTableFieldId="13" dataDxfId="20"/>
    <tableColumn id="14" xr3:uid="{F22F6974-31C1-4854-94C7-9F3F630EBAF5}" uniqueName="14" name="PVClass" queryTableFieldId="14" dataDxfId="19"/>
    <tableColumn id="15" xr3:uid="{5D61A970-8F14-45FF-A641-767193C2F7DA}" uniqueName="15" name="Kind of Pack" queryTableFieldId="15" dataDxfId="18"/>
    <tableColumn id="16" xr3:uid="{CB6C2E8B-3E7B-470D-A77B-611ED03BAEEB}" uniqueName="16" name="Base Price" queryTableFieldId="16"/>
    <tableColumn id="17" xr3:uid="{9947A5EF-D8F7-4790-82F5-2B0E8A6CFE54}" uniqueName="17" name="Pack Cost" queryTableFieldId="17" dataDxfId="17"/>
    <tableColumn id="18" xr3:uid="{36A3600D-A9FC-490B-BC59-477A31893ADB}" uniqueName="18" name="Class2" queryTableFieldId="18" dataDxfId="16"/>
    <tableColumn id="19" xr3:uid="{78C5079F-E754-4C73-8036-063E5903AD35}" uniqueName="19" name="Devider" queryTableFieldId="19"/>
    <tableColumn id="20" xr3:uid="{022437FF-236C-4736-840B-0013ACD192D8}" uniqueName="20" name="BusLine" queryTableFieldId="20" dataDxfId="15"/>
    <tableColumn id="21" xr3:uid="{1D7B62F9-9EE1-4471-8F16-2E8EB1C38477}" uniqueName="21" name="RM" queryTableFieldId="21" dataDxfId="14"/>
    <tableColumn id="22" xr3:uid="{F55E0ACB-646C-4023-81AA-32378CFD8CB4}" uniqueName="22" name="Conversion to RM" queryTableFieldId="22" dataDxfId="13"/>
    <tableColumn id="23" xr3:uid="{9128EE7E-678D-4018-899A-DF4E31DE482D}" uniqueName="23" name="PackagingUnit" queryTableFieldId="23" dataDxfId="12"/>
    <tableColumn id="24" xr3:uid="{ADF12D93-9330-46A7-B4EB-EEF8296E1E42}" uniqueName="24" name="ProductGroup1" queryTableFieldId="24" dataDxfId="11"/>
    <tableColumn id="25" xr3:uid="{B7DB2AC2-9C75-4788-81EC-28C5EB64B863}" uniqueName="25" name="UOM2" queryTableFieldId="25" dataDxfId="10"/>
    <tableColumn id="26" xr3:uid="{BB4EDE9B-24C1-4D2A-94A4-930881AF8B51}" uniqueName="26" name="Product Category1" queryTableFieldId="26" dataDxfId="9"/>
    <tableColumn id="27" xr3:uid="{32C10AA1-4C53-4BB4-B27B-CDD881C29C84}" uniqueName="27" name="ProductGroupSimple" queryTableFieldId="27" dataDxfId="8"/>
    <tableColumn id="28" xr3:uid="{C4225A5E-8FC1-469A-A59E-819A8081AAF5}" uniqueName="28" name="BaseProduct" queryTableFieldId="28" dataDxfId="7"/>
    <tableColumn id="29" xr3:uid="{00FFC791-BD3B-447E-BF5A-E2177A2707EF}" uniqueName="29" name="Remark" queryTableFieldId="29" dataDxfId="6"/>
    <tableColumn id="30" xr3:uid="{045AB02B-C2D4-4635-AB3A-12926D76ECBE}" uniqueName="30" name="Rumus Molecul" queryTableFieldId="30" dataDxfId="5"/>
    <tableColumn id="31" xr3:uid="{E405B083-25D1-4DA4-AF97-0873CF41EF28}" uniqueName="31" name="AutoProduce" queryTableFieldId="31" dataDxfId="4"/>
    <tableColumn id="32" xr3:uid="{6C75682D-5A41-4C8B-98DE-4DFD42C358CD}" uniqueName="32" name="EUDR" queryTableFieldId="32" dataDxfId="3"/>
    <tableColumn id="33" xr3:uid="{3E640348-6F3D-427D-8FBA-3D04499369A0}" uniqueName="33" name="EUDR Sale" queryTableFieldId="33" dataDxfId="2"/>
    <tableColumn id="34" xr3:uid="{12CF3E9C-24D7-441A-AD09-13F67A344777}" uniqueName="34" name="HS Code" queryTableFieldId="34" dataDxfId="1"/>
    <tableColumn id="35" xr3:uid="{D7D40D9E-5491-4EEA-92F3-9384D204177F}" uniqueName="35" name="New Product Category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C8C8-E980-439A-B9BF-7D0F4208A2E8}">
  <sheetPr>
    <tabColor rgb="FF00B050"/>
  </sheetPr>
  <dimension ref="A1:AA924"/>
  <sheetViews>
    <sheetView tabSelected="1" topLeftCell="B910" workbookViewId="0">
      <selection activeCell="L918" sqref="L918"/>
    </sheetView>
  </sheetViews>
  <sheetFormatPr defaultRowHeight="14.5" x14ac:dyDescent="0.35"/>
  <cols>
    <col min="2" max="2" width="14.08984375" style="5" bestFit="1" customWidth="1"/>
    <col min="13" max="13" width="8.1796875" bestFit="1" customWidth="1"/>
    <col min="20" max="20" width="9.6328125" bestFit="1" customWidth="1"/>
    <col min="21" max="21" width="6.1796875" customWidth="1"/>
    <col min="22" max="22" width="8" customWidth="1"/>
  </cols>
  <sheetData>
    <row r="1" spans="1:27" x14ac:dyDescent="0.35">
      <c r="A1" s="30" t="s">
        <v>0</v>
      </c>
      <c r="B1" s="28" t="s">
        <v>1415</v>
      </c>
      <c r="C1" s="29" t="s">
        <v>1416</v>
      </c>
      <c r="D1" s="24" t="s">
        <v>3</v>
      </c>
      <c r="E1" s="24" t="s">
        <v>5</v>
      </c>
      <c r="F1" s="24" t="s">
        <v>1437</v>
      </c>
      <c r="G1" s="24" t="s">
        <v>1406</v>
      </c>
      <c r="H1" s="24" t="s">
        <v>1407</v>
      </c>
      <c r="I1" s="24" t="s">
        <v>1405</v>
      </c>
      <c r="J1" s="32" t="s">
        <v>1442</v>
      </c>
      <c r="K1" s="29" t="s">
        <v>1417</v>
      </c>
      <c r="L1" s="29" t="s">
        <v>1418</v>
      </c>
      <c r="M1" s="4" t="s">
        <v>1441</v>
      </c>
      <c r="N1" s="29" t="s">
        <v>1411</v>
      </c>
      <c r="O1" s="29" t="s">
        <v>1412</v>
      </c>
      <c r="P1" s="29" t="s">
        <v>1419</v>
      </c>
      <c r="Q1" s="29" t="s">
        <v>1420</v>
      </c>
      <c r="R1" s="29" t="s">
        <v>1421</v>
      </c>
      <c r="S1" s="29" t="s">
        <v>1422</v>
      </c>
      <c r="T1" t="s">
        <v>1440</v>
      </c>
      <c r="U1" s="20" t="s">
        <v>1438</v>
      </c>
      <c r="V1" s="20" t="s">
        <v>1439</v>
      </c>
      <c r="W1" s="29" t="s">
        <v>1423</v>
      </c>
      <c r="X1" s="29" t="s">
        <v>1424</v>
      </c>
      <c r="Y1" s="29" t="s">
        <v>336</v>
      </c>
      <c r="Z1" s="29" t="s">
        <v>1425</v>
      </c>
      <c r="AA1" s="29" t="s">
        <v>1426</v>
      </c>
    </row>
    <row r="2" spans="1:27" x14ac:dyDescent="0.35">
      <c r="A2">
        <v>1</v>
      </c>
      <c r="B2" s="5">
        <v>5101109006010</v>
      </c>
      <c r="C2" t="s">
        <v>340</v>
      </c>
      <c r="D2">
        <v>2</v>
      </c>
      <c r="E2">
        <v>2</v>
      </c>
      <c r="F2">
        <v>3</v>
      </c>
      <c r="G2">
        <v>24</v>
      </c>
      <c r="H2">
        <v>26</v>
      </c>
      <c r="I2">
        <v>7</v>
      </c>
      <c r="J2">
        <v>4</v>
      </c>
      <c r="K2">
        <v>6</v>
      </c>
      <c r="L2">
        <v>1</v>
      </c>
      <c r="N2">
        <v>6</v>
      </c>
      <c r="O2">
        <v>6</v>
      </c>
      <c r="Q2">
        <v>3576</v>
      </c>
      <c r="T2" s="6" t="s">
        <v>344</v>
      </c>
      <c r="U2" s="6"/>
      <c r="V2" s="6" t="s">
        <v>1186</v>
      </c>
      <c r="W2" t="s">
        <v>1186</v>
      </c>
      <c r="X2" t="s">
        <v>1186</v>
      </c>
      <c r="Y2" t="b">
        <v>0</v>
      </c>
      <c r="Z2" t="b">
        <v>0</v>
      </c>
    </row>
    <row r="3" spans="1:27" x14ac:dyDescent="0.35">
      <c r="A3">
        <v>2</v>
      </c>
      <c r="B3" s="5">
        <v>5101180006010</v>
      </c>
      <c r="C3" t="s">
        <v>95</v>
      </c>
      <c r="D3">
        <v>2</v>
      </c>
      <c r="E3">
        <v>1</v>
      </c>
      <c r="F3">
        <v>1</v>
      </c>
      <c r="G3">
        <v>18</v>
      </c>
      <c r="H3">
        <v>19</v>
      </c>
      <c r="I3">
        <v>7</v>
      </c>
      <c r="J3">
        <v>4</v>
      </c>
      <c r="K3">
        <v>10</v>
      </c>
      <c r="L3">
        <v>1</v>
      </c>
      <c r="N3">
        <v>6</v>
      </c>
      <c r="O3">
        <v>3</v>
      </c>
      <c r="T3" s="6" t="s">
        <v>344</v>
      </c>
      <c r="U3" s="6"/>
      <c r="V3" s="6" t="s">
        <v>1186</v>
      </c>
      <c r="W3" t="s">
        <v>1186</v>
      </c>
      <c r="X3" t="s">
        <v>1186</v>
      </c>
      <c r="Y3" t="b">
        <v>0</v>
      </c>
      <c r="Z3" t="b">
        <v>0</v>
      </c>
    </row>
    <row r="4" spans="1:27" x14ac:dyDescent="0.35">
      <c r="A4">
        <v>3</v>
      </c>
      <c r="B4" s="5">
        <v>5401187506010</v>
      </c>
      <c r="C4" t="s">
        <v>348</v>
      </c>
      <c r="D4">
        <v>2</v>
      </c>
      <c r="E4">
        <v>1</v>
      </c>
      <c r="F4">
        <v>2</v>
      </c>
      <c r="G4">
        <v>4</v>
      </c>
      <c r="H4">
        <v>4</v>
      </c>
      <c r="I4">
        <v>7</v>
      </c>
      <c r="J4">
        <v>4</v>
      </c>
      <c r="K4">
        <v>10</v>
      </c>
      <c r="L4">
        <v>1</v>
      </c>
      <c r="N4">
        <v>3</v>
      </c>
      <c r="O4">
        <v>3</v>
      </c>
      <c r="Q4">
        <v>1610</v>
      </c>
      <c r="T4" s="6" t="s">
        <v>344</v>
      </c>
      <c r="U4" s="6"/>
      <c r="V4" s="6" t="s">
        <v>1186</v>
      </c>
      <c r="W4" t="s">
        <v>1186</v>
      </c>
      <c r="X4" t="s">
        <v>1186</v>
      </c>
      <c r="Y4" t="b">
        <v>0</v>
      </c>
      <c r="Z4" t="b">
        <v>0</v>
      </c>
    </row>
    <row r="5" spans="1:27" x14ac:dyDescent="0.35">
      <c r="A5">
        <v>4</v>
      </c>
      <c r="B5" s="5">
        <v>5101189806010</v>
      </c>
      <c r="C5" t="s">
        <v>349</v>
      </c>
      <c r="D5">
        <v>2</v>
      </c>
      <c r="E5">
        <v>1</v>
      </c>
      <c r="F5">
        <v>1</v>
      </c>
      <c r="G5">
        <v>2</v>
      </c>
      <c r="H5">
        <v>2</v>
      </c>
      <c r="I5">
        <v>7</v>
      </c>
      <c r="J5">
        <v>4</v>
      </c>
      <c r="K5">
        <v>23</v>
      </c>
      <c r="L5">
        <v>1</v>
      </c>
      <c r="N5">
        <v>3</v>
      </c>
      <c r="O5">
        <v>6</v>
      </c>
      <c r="Q5">
        <v>1069</v>
      </c>
      <c r="T5" s="6" t="s">
        <v>344</v>
      </c>
      <c r="U5" s="6"/>
      <c r="V5" s="6" t="s">
        <v>1186</v>
      </c>
      <c r="W5" t="s">
        <v>1186</v>
      </c>
      <c r="X5" t="s">
        <v>1186</v>
      </c>
      <c r="Y5" t="b">
        <v>0</v>
      </c>
      <c r="Z5" t="b">
        <v>0</v>
      </c>
    </row>
    <row r="6" spans="1:27" x14ac:dyDescent="0.35">
      <c r="A6">
        <v>5</v>
      </c>
      <c r="B6" s="5">
        <v>5101240006010</v>
      </c>
      <c r="C6" t="s">
        <v>350</v>
      </c>
      <c r="D6">
        <v>2</v>
      </c>
      <c r="E6">
        <v>17</v>
      </c>
      <c r="F6">
        <v>46</v>
      </c>
      <c r="G6">
        <v>156</v>
      </c>
      <c r="H6">
        <v>202</v>
      </c>
      <c r="I6">
        <v>7</v>
      </c>
      <c r="J6">
        <v>4</v>
      </c>
      <c r="K6">
        <v>161</v>
      </c>
      <c r="L6">
        <v>1</v>
      </c>
      <c r="N6">
        <v>6</v>
      </c>
      <c r="O6">
        <v>6</v>
      </c>
      <c r="Q6">
        <v>1000</v>
      </c>
      <c r="T6" s="6" t="s">
        <v>344</v>
      </c>
      <c r="U6" s="6"/>
      <c r="V6" s="6" t="s">
        <v>1186</v>
      </c>
      <c r="W6" t="s">
        <v>1186</v>
      </c>
      <c r="X6" t="s">
        <v>1186</v>
      </c>
      <c r="Y6" t="b">
        <v>0</v>
      </c>
      <c r="Z6" t="b">
        <v>0</v>
      </c>
    </row>
    <row r="7" spans="1:27" x14ac:dyDescent="0.35">
      <c r="A7">
        <v>6</v>
      </c>
      <c r="B7" s="5">
        <v>5101240066010</v>
      </c>
      <c r="C7" t="s">
        <v>351</v>
      </c>
      <c r="D7">
        <v>2</v>
      </c>
      <c r="E7">
        <v>17</v>
      </c>
      <c r="F7">
        <v>46</v>
      </c>
      <c r="G7">
        <v>157</v>
      </c>
      <c r="H7">
        <v>203</v>
      </c>
      <c r="I7">
        <v>7</v>
      </c>
      <c r="J7">
        <v>4</v>
      </c>
      <c r="K7">
        <v>161</v>
      </c>
      <c r="L7">
        <v>1</v>
      </c>
      <c r="N7">
        <v>6</v>
      </c>
      <c r="O7">
        <v>6</v>
      </c>
      <c r="Q7">
        <v>1000</v>
      </c>
      <c r="T7" s="6" t="s">
        <v>344</v>
      </c>
      <c r="U7" s="6"/>
      <c r="V7" s="6" t="s">
        <v>1186</v>
      </c>
      <c r="W7" t="s">
        <v>1186</v>
      </c>
      <c r="X7" t="s">
        <v>1186</v>
      </c>
      <c r="Y7" t="b">
        <v>0</v>
      </c>
      <c r="Z7" t="b">
        <v>0</v>
      </c>
    </row>
    <row r="8" spans="1:27" x14ac:dyDescent="0.35">
      <c r="A8">
        <v>7</v>
      </c>
      <c r="B8" s="5">
        <v>5401240006010</v>
      </c>
      <c r="C8" t="s">
        <v>352</v>
      </c>
      <c r="D8">
        <v>2</v>
      </c>
      <c r="E8">
        <v>17</v>
      </c>
      <c r="F8">
        <v>46</v>
      </c>
      <c r="G8">
        <v>156</v>
      </c>
      <c r="H8">
        <v>202</v>
      </c>
      <c r="I8">
        <v>7</v>
      </c>
      <c r="J8">
        <v>4</v>
      </c>
      <c r="K8">
        <v>50</v>
      </c>
      <c r="L8">
        <v>1</v>
      </c>
      <c r="N8">
        <v>6</v>
      </c>
      <c r="O8">
        <v>6</v>
      </c>
      <c r="Q8">
        <v>1000</v>
      </c>
      <c r="T8" s="6" t="s">
        <v>344</v>
      </c>
      <c r="U8" s="6"/>
      <c r="V8" s="6" t="s">
        <v>1186</v>
      </c>
      <c r="W8" t="s">
        <v>1186</v>
      </c>
      <c r="X8" t="s">
        <v>1186</v>
      </c>
      <c r="Y8" t="b">
        <v>0</v>
      </c>
      <c r="Z8" t="b">
        <v>0</v>
      </c>
    </row>
    <row r="9" spans="1:27" x14ac:dyDescent="0.35">
      <c r="A9">
        <v>8</v>
      </c>
      <c r="B9" s="5">
        <v>5101260006010</v>
      </c>
      <c r="C9" t="s">
        <v>353</v>
      </c>
      <c r="D9">
        <v>2</v>
      </c>
      <c r="E9">
        <v>17</v>
      </c>
      <c r="F9">
        <v>46</v>
      </c>
      <c r="G9">
        <v>158</v>
      </c>
      <c r="H9">
        <v>204</v>
      </c>
      <c r="I9">
        <v>7</v>
      </c>
      <c r="J9">
        <v>4</v>
      </c>
      <c r="K9">
        <v>161</v>
      </c>
      <c r="L9">
        <v>1</v>
      </c>
      <c r="N9">
        <v>6</v>
      </c>
      <c r="O9">
        <v>6</v>
      </c>
      <c r="Q9">
        <v>1000</v>
      </c>
      <c r="T9" s="6" t="s">
        <v>344</v>
      </c>
      <c r="U9" s="6"/>
      <c r="V9" s="6" t="s">
        <v>1186</v>
      </c>
      <c r="W9" t="s">
        <v>1186</v>
      </c>
      <c r="X9" t="s">
        <v>1186</v>
      </c>
      <c r="Y9" t="b">
        <v>0</v>
      </c>
      <c r="Z9" t="b">
        <v>0</v>
      </c>
    </row>
    <row r="10" spans="1:27" x14ac:dyDescent="0.35">
      <c r="A10">
        <v>9</v>
      </c>
      <c r="B10" s="5">
        <v>5101260066010</v>
      </c>
      <c r="C10" t="s">
        <v>354</v>
      </c>
      <c r="D10">
        <v>2</v>
      </c>
      <c r="E10">
        <v>17</v>
      </c>
      <c r="F10">
        <v>46</v>
      </c>
      <c r="G10">
        <v>159</v>
      </c>
      <c r="H10">
        <v>205</v>
      </c>
      <c r="I10">
        <v>7</v>
      </c>
      <c r="J10">
        <v>4</v>
      </c>
      <c r="K10">
        <v>161</v>
      </c>
      <c r="L10">
        <v>1</v>
      </c>
      <c r="N10">
        <v>6</v>
      </c>
      <c r="O10">
        <v>6</v>
      </c>
      <c r="Q10">
        <v>1000</v>
      </c>
      <c r="T10" s="6" t="s">
        <v>344</v>
      </c>
      <c r="U10" s="6"/>
      <c r="V10" s="6" t="s">
        <v>1186</v>
      </c>
      <c r="W10" t="s">
        <v>1186</v>
      </c>
      <c r="X10" t="s">
        <v>1186</v>
      </c>
      <c r="Y10" t="b">
        <v>0</v>
      </c>
      <c r="Z10" t="b">
        <v>0</v>
      </c>
    </row>
    <row r="11" spans="1:27" x14ac:dyDescent="0.35">
      <c r="A11">
        <v>10</v>
      </c>
      <c r="B11" s="5">
        <v>5101280006010</v>
      </c>
      <c r="C11" t="s">
        <v>355</v>
      </c>
      <c r="D11">
        <v>2</v>
      </c>
      <c r="E11">
        <v>17</v>
      </c>
      <c r="F11">
        <v>46</v>
      </c>
      <c r="G11">
        <v>160</v>
      </c>
      <c r="H11">
        <v>206</v>
      </c>
      <c r="I11">
        <v>7</v>
      </c>
      <c r="J11">
        <v>4</v>
      </c>
      <c r="K11">
        <v>161</v>
      </c>
      <c r="L11">
        <v>1</v>
      </c>
      <c r="N11">
        <v>6</v>
      </c>
      <c r="O11">
        <v>3</v>
      </c>
      <c r="Q11">
        <v>1588</v>
      </c>
      <c r="T11" s="6" t="s">
        <v>344</v>
      </c>
      <c r="U11" s="6"/>
      <c r="V11" s="6" t="s">
        <v>1186</v>
      </c>
      <c r="W11" t="s">
        <v>1186</v>
      </c>
      <c r="X11" t="s">
        <v>1186</v>
      </c>
      <c r="Y11" t="b">
        <v>0</v>
      </c>
      <c r="Z11" t="b">
        <v>0</v>
      </c>
    </row>
    <row r="12" spans="1:27" x14ac:dyDescent="0.35">
      <c r="A12">
        <v>11</v>
      </c>
      <c r="B12" s="5">
        <v>5101680106010</v>
      </c>
      <c r="C12" t="s">
        <v>347</v>
      </c>
      <c r="D12">
        <v>2</v>
      </c>
      <c r="E12">
        <v>1</v>
      </c>
      <c r="F12">
        <v>1</v>
      </c>
      <c r="G12">
        <v>6</v>
      </c>
      <c r="H12">
        <v>7</v>
      </c>
      <c r="I12">
        <v>7</v>
      </c>
      <c r="J12">
        <v>4</v>
      </c>
      <c r="K12">
        <v>50</v>
      </c>
      <c r="L12">
        <v>1</v>
      </c>
      <c r="N12">
        <v>3</v>
      </c>
      <c r="O12">
        <v>6</v>
      </c>
      <c r="T12" s="6" t="s">
        <v>344</v>
      </c>
      <c r="U12" s="6"/>
      <c r="V12" s="6" t="s">
        <v>1186</v>
      </c>
      <c r="W12" t="s">
        <v>1334</v>
      </c>
      <c r="X12" t="s">
        <v>1186</v>
      </c>
      <c r="Y12" t="b">
        <v>0</v>
      </c>
      <c r="Z12" t="b">
        <v>0</v>
      </c>
    </row>
    <row r="13" spans="1:27" x14ac:dyDescent="0.35">
      <c r="A13">
        <v>12</v>
      </c>
      <c r="B13" s="5">
        <v>5101688006010</v>
      </c>
      <c r="C13" t="s">
        <v>96</v>
      </c>
      <c r="D13">
        <v>2</v>
      </c>
      <c r="E13">
        <v>1</v>
      </c>
      <c r="F13">
        <v>1</v>
      </c>
      <c r="G13">
        <v>19</v>
      </c>
      <c r="H13">
        <v>20</v>
      </c>
      <c r="I13">
        <v>7</v>
      </c>
      <c r="J13">
        <v>4</v>
      </c>
      <c r="K13">
        <v>50</v>
      </c>
      <c r="L13">
        <v>1</v>
      </c>
      <c r="N13">
        <v>6</v>
      </c>
      <c r="O13">
        <v>3</v>
      </c>
      <c r="T13" s="6" t="s">
        <v>344</v>
      </c>
      <c r="U13" s="6"/>
      <c r="V13" s="6" t="s">
        <v>1186</v>
      </c>
      <c r="W13" t="s">
        <v>1186</v>
      </c>
      <c r="X13" t="s">
        <v>1186</v>
      </c>
      <c r="Y13" t="b">
        <v>0</v>
      </c>
      <c r="Z13" t="b">
        <v>0</v>
      </c>
    </row>
    <row r="14" spans="1:27" x14ac:dyDescent="0.35">
      <c r="A14">
        <v>13</v>
      </c>
      <c r="B14" s="5">
        <v>5401680006010</v>
      </c>
      <c r="C14" t="s">
        <v>100</v>
      </c>
      <c r="D14">
        <v>2</v>
      </c>
      <c r="E14">
        <v>1</v>
      </c>
      <c r="F14">
        <v>1</v>
      </c>
      <c r="G14">
        <v>6</v>
      </c>
      <c r="H14">
        <v>21</v>
      </c>
      <c r="I14">
        <v>7</v>
      </c>
      <c r="J14">
        <v>4</v>
      </c>
      <c r="K14">
        <v>50</v>
      </c>
      <c r="L14">
        <v>1</v>
      </c>
      <c r="N14">
        <v>3</v>
      </c>
      <c r="O14">
        <v>6</v>
      </c>
      <c r="Q14">
        <v>1610</v>
      </c>
      <c r="T14" s="6" t="s">
        <v>344</v>
      </c>
      <c r="U14" s="6"/>
      <c r="V14" s="6" t="s">
        <v>1186</v>
      </c>
      <c r="W14" t="s">
        <v>1186</v>
      </c>
      <c r="X14" t="s">
        <v>1186</v>
      </c>
      <c r="Y14" t="b">
        <v>0</v>
      </c>
      <c r="Z14" t="b">
        <v>0</v>
      </c>
    </row>
    <row r="15" spans="1:27" x14ac:dyDescent="0.35">
      <c r="A15">
        <v>14</v>
      </c>
      <c r="B15" s="5">
        <v>5201161806010</v>
      </c>
      <c r="C15" t="s">
        <v>356</v>
      </c>
      <c r="D15">
        <v>2</v>
      </c>
      <c r="E15">
        <v>1</v>
      </c>
      <c r="F15">
        <v>1</v>
      </c>
      <c r="G15">
        <v>7</v>
      </c>
      <c r="H15">
        <v>8</v>
      </c>
      <c r="I15">
        <v>7</v>
      </c>
      <c r="J15">
        <v>4</v>
      </c>
      <c r="K15">
        <v>17</v>
      </c>
      <c r="L15">
        <v>1</v>
      </c>
      <c r="N15">
        <v>6</v>
      </c>
      <c r="O15">
        <v>3</v>
      </c>
      <c r="Q15">
        <v>1069</v>
      </c>
      <c r="R15" t="s">
        <v>1186</v>
      </c>
      <c r="T15" s="6" t="s">
        <v>344</v>
      </c>
      <c r="U15" s="6"/>
      <c r="V15" s="6" t="s">
        <v>1186</v>
      </c>
      <c r="W15" t="s">
        <v>1186</v>
      </c>
      <c r="X15" t="s">
        <v>1186</v>
      </c>
      <c r="Y15" t="b">
        <v>0</v>
      </c>
      <c r="Z15" t="b">
        <v>0</v>
      </c>
    </row>
    <row r="16" spans="1:27" x14ac:dyDescent="0.35">
      <c r="A16">
        <v>15</v>
      </c>
      <c r="B16" s="5">
        <v>5101681506010</v>
      </c>
      <c r="C16" t="s">
        <v>357</v>
      </c>
      <c r="D16">
        <v>2</v>
      </c>
      <c r="E16">
        <v>17</v>
      </c>
      <c r="F16">
        <v>46</v>
      </c>
      <c r="G16">
        <v>199</v>
      </c>
      <c r="H16">
        <v>245</v>
      </c>
      <c r="I16">
        <v>7</v>
      </c>
      <c r="J16">
        <v>4</v>
      </c>
      <c r="K16">
        <v>55</v>
      </c>
      <c r="L16">
        <v>1</v>
      </c>
      <c r="N16">
        <v>3</v>
      </c>
      <c r="O16">
        <v>3</v>
      </c>
      <c r="T16" s="6" t="s">
        <v>344</v>
      </c>
      <c r="U16" s="6"/>
      <c r="V16" s="6" t="s">
        <v>1186</v>
      </c>
      <c r="W16" t="s">
        <v>1186</v>
      </c>
      <c r="X16" t="s">
        <v>1186</v>
      </c>
      <c r="Y16" t="b">
        <v>0</v>
      </c>
      <c r="Z16" t="b">
        <v>0</v>
      </c>
    </row>
    <row r="17" spans="1:27" x14ac:dyDescent="0.35">
      <c r="A17">
        <v>16</v>
      </c>
      <c r="B17" s="5">
        <v>5101682106010</v>
      </c>
      <c r="C17" t="s">
        <v>358</v>
      </c>
      <c r="D17">
        <v>2</v>
      </c>
      <c r="E17">
        <v>17</v>
      </c>
      <c r="F17">
        <v>46</v>
      </c>
      <c r="G17">
        <v>200</v>
      </c>
      <c r="H17">
        <v>246</v>
      </c>
      <c r="I17">
        <v>7</v>
      </c>
      <c r="J17">
        <v>4</v>
      </c>
      <c r="K17">
        <v>55</v>
      </c>
      <c r="L17">
        <v>1</v>
      </c>
      <c r="N17">
        <v>3</v>
      </c>
      <c r="O17">
        <v>3</v>
      </c>
      <c r="T17" s="6" t="s">
        <v>344</v>
      </c>
      <c r="U17" s="6"/>
      <c r="V17" s="6" t="s">
        <v>1186</v>
      </c>
      <c r="W17" t="s">
        <v>1186</v>
      </c>
      <c r="X17" t="s">
        <v>1186</v>
      </c>
      <c r="Y17" t="b">
        <v>0</v>
      </c>
      <c r="Z17" t="b">
        <v>0</v>
      </c>
    </row>
    <row r="18" spans="1:27" x14ac:dyDescent="0.35">
      <c r="A18">
        <v>17</v>
      </c>
      <c r="B18" s="5">
        <v>5101684006010</v>
      </c>
      <c r="C18" t="s">
        <v>359</v>
      </c>
      <c r="D18">
        <v>2</v>
      </c>
      <c r="E18">
        <v>17</v>
      </c>
      <c r="F18">
        <v>46</v>
      </c>
      <c r="G18">
        <v>201</v>
      </c>
      <c r="H18">
        <v>247</v>
      </c>
      <c r="I18">
        <v>7</v>
      </c>
      <c r="J18">
        <v>4</v>
      </c>
      <c r="K18">
        <v>55</v>
      </c>
      <c r="L18">
        <v>1</v>
      </c>
      <c r="N18">
        <v>3</v>
      </c>
      <c r="O18">
        <v>3</v>
      </c>
      <c r="R18" t="s">
        <v>1186</v>
      </c>
      <c r="T18" s="6" t="s">
        <v>344</v>
      </c>
      <c r="U18" s="6"/>
      <c r="V18" s="6" t="s">
        <v>1186</v>
      </c>
      <c r="W18" t="s">
        <v>1186</v>
      </c>
      <c r="X18" t="s">
        <v>1186</v>
      </c>
      <c r="Y18" t="b">
        <v>0</v>
      </c>
      <c r="Z18" t="b">
        <v>0</v>
      </c>
    </row>
    <row r="19" spans="1:27" x14ac:dyDescent="0.35">
      <c r="A19">
        <v>18</v>
      </c>
      <c r="B19" s="5">
        <v>5401800006010</v>
      </c>
      <c r="C19" t="s">
        <v>360</v>
      </c>
      <c r="D19">
        <v>2</v>
      </c>
      <c r="E19">
        <v>2</v>
      </c>
      <c r="F19">
        <v>4</v>
      </c>
      <c r="G19">
        <v>27</v>
      </c>
      <c r="H19">
        <v>30</v>
      </c>
      <c r="I19">
        <v>7</v>
      </c>
      <c r="J19">
        <v>4</v>
      </c>
      <c r="K19">
        <v>20</v>
      </c>
      <c r="L19">
        <v>1</v>
      </c>
      <c r="N19">
        <v>3</v>
      </c>
      <c r="O19">
        <v>3</v>
      </c>
      <c r="Q19">
        <v>4000</v>
      </c>
      <c r="T19" s="6" t="s">
        <v>344</v>
      </c>
      <c r="U19" s="6"/>
      <c r="V19" s="6" t="s">
        <v>1186</v>
      </c>
      <c r="W19" t="s">
        <v>1335</v>
      </c>
      <c r="X19" t="s">
        <v>1186</v>
      </c>
      <c r="Y19" t="b">
        <v>0</v>
      </c>
      <c r="Z19" t="b">
        <v>0</v>
      </c>
    </row>
    <row r="20" spans="1:27" x14ac:dyDescent="0.35">
      <c r="A20">
        <v>19</v>
      </c>
      <c r="B20" s="5">
        <v>5101800206010</v>
      </c>
      <c r="C20" t="s">
        <v>362</v>
      </c>
      <c r="D20">
        <v>2</v>
      </c>
      <c r="E20">
        <v>17</v>
      </c>
      <c r="F20">
        <v>46</v>
      </c>
      <c r="G20">
        <v>154</v>
      </c>
      <c r="H20">
        <v>200</v>
      </c>
      <c r="I20">
        <v>7</v>
      </c>
      <c r="J20">
        <v>4</v>
      </c>
      <c r="K20">
        <v>30</v>
      </c>
      <c r="L20">
        <v>1</v>
      </c>
      <c r="N20">
        <v>3</v>
      </c>
      <c r="O20">
        <v>6</v>
      </c>
      <c r="Q20">
        <v>4300</v>
      </c>
      <c r="T20" s="6" t="s">
        <v>344</v>
      </c>
      <c r="U20" s="6"/>
      <c r="V20" s="6" t="s">
        <v>1186</v>
      </c>
      <c r="W20" t="s">
        <v>1335</v>
      </c>
      <c r="X20" t="s">
        <v>1186</v>
      </c>
      <c r="Y20" t="b">
        <v>0</v>
      </c>
      <c r="Z20" t="b">
        <v>0</v>
      </c>
    </row>
    <row r="21" spans="1:27" x14ac:dyDescent="0.35">
      <c r="A21">
        <v>20</v>
      </c>
      <c r="B21" s="5">
        <v>5101800106010</v>
      </c>
      <c r="C21" t="s">
        <v>363</v>
      </c>
      <c r="D21">
        <v>2</v>
      </c>
      <c r="E21">
        <v>17</v>
      </c>
      <c r="F21">
        <v>46</v>
      </c>
      <c r="G21">
        <v>155</v>
      </c>
      <c r="H21">
        <v>201</v>
      </c>
      <c r="I21">
        <v>7</v>
      </c>
      <c r="J21">
        <v>4</v>
      </c>
      <c r="K21">
        <v>15</v>
      </c>
      <c r="L21">
        <v>1</v>
      </c>
      <c r="N21">
        <v>6</v>
      </c>
      <c r="O21">
        <v>6</v>
      </c>
      <c r="Q21">
        <v>4300</v>
      </c>
      <c r="T21" s="6" t="s">
        <v>344</v>
      </c>
      <c r="U21" s="6"/>
      <c r="V21" s="6" t="s">
        <v>1186</v>
      </c>
      <c r="W21" t="s">
        <v>1186</v>
      </c>
      <c r="X21" t="s">
        <v>1186</v>
      </c>
      <c r="Y21" t="b">
        <v>0</v>
      </c>
      <c r="Z21" t="b">
        <v>0</v>
      </c>
    </row>
    <row r="22" spans="1:27" x14ac:dyDescent="0.35">
      <c r="A22">
        <v>21</v>
      </c>
      <c r="B22" s="5">
        <v>5101680206010</v>
      </c>
      <c r="C22" t="s">
        <v>364</v>
      </c>
      <c r="D22">
        <v>6</v>
      </c>
      <c r="E22">
        <v>17</v>
      </c>
      <c r="F22">
        <v>46</v>
      </c>
      <c r="G22">
        <v>163</v>
      </c>
      <c r="H22">
        <v>209</v>
      </c>
      <c r="I22">
        <v>7</v>
      </c>
      <c r="J22">
        <v>4</v>
      </c>
      <c r="K22">
        <v>82</v>
      </c>
      <c r="L22">
        <v>1</v>
      </c>
      <c r="N22">
        <v>6</v>
      </c>
      <c r="O22">
        <v>6</v>
      </c>
      <c r="P22" t="s">
        <v>10</v>
      </c>
      <c r="T22" s="6" t="s">
        <v>344</v>
      </c>
      <c r="U22" s="6"/>
      <c r="V22" s="6" t="s">
        <v>1186</v>
      </c>
      <c r="W22" t="s">
        <v>1186</v>
      </c>
      <c r="X22" t="s">
        <v>1186</v>
      </c>
      <c r="Y22" t="b">
        <v>0</v>
      </c>
      <c r="Z22" t="b">
        <v>0</v>
      </c>
    </row>
    <row r="23" spans="1:27" x14ac:dyDescent="0.35">
      <c r="A23">
        <v>22</v>
      </c>
      <c r="B23" s="5">
        <v>5101880006010</v>
      </c>
      <c r="C23" t="s">
        <v>365</v>
      </c>
      <c r="D23">
        <v>2</v>
      </c>
      <c r="E23">
        <v>17</v>
      </c>
      <c r="F23">
        <v>46</v>
      </c>
      <c r="G23">
        <v>162</v>
      </c>
      <c r="H23">
        <v>208</v>
      </c>
      <c r="I23">
        <v>7</v>
      </c>
      <c r="J23">
        <v>4</v>
      </c>
      <c r="K23">
        <v>260</v>
      </c>
      <c r="L23">
        <v>1</v>
      </c>
      <c r="N23">
        <v>6</v>
      </c>
      <c r="O23">
        <v>6</v>
      </c>
      <c r="Q23">
        <v>999</v>
      </c>
      <c r="T23" s="6" t="s">
        <v>344</v>
      </c>
      <c r="U23" s="6"/>
      <c r="V23" s="6" t="s">
        <v>1186</v>
      </c>
      <c r="W23" t="s">
        <v>1186</v>
      </c>
      <c r="X23" t="s">
        <v>1186</v>
      </c>
      <c r="Y23" t="b">
        <v>0</v>
      </c>
      <c r="Z23" t="b">
        <v>0</v>
      </c>
    </row>
    <row r="24" spans="1:27" x14ac:dyDescent="0.35">
      <c r="A24">
        <v>23</v>
      </c>
      <c r="B24" s="5">
        <v>5101880066010</v>
      </c>
      <c r="C24" t="s">
        <v>366</v>
      </c>
      <c r="D24">
        <v>2</v>
      </c>
      <c r="E24">
        <v>17</v>
      </c>
      <c r="F24">
        <v>46</v>
      </c>
      <c r="G24">
        <v>164</v>
      </c>
      <c r="H24">
        <v>210</v>
      </c>
      <c r="I24">
        <v>7</v>
      </c>
      <c r="J24">
        <v>4</v>
      </c>
      <c r="K24">
        <v>260</v>
      </c>
      <c r="L24">
        <v>1</v>
      </c>
      <c r="N24">
        <v>6</v>
      </c>
      <c r="O24">
        <v>1</v>
      </c>
      <c r="T24" s="6" t="s">
        <v>344</v>
      </c>
      <c r="U24" s="6"/>
      <c r="V24" s="6" t="s">
        <v>1186</v>
      </c>
      <c r="W24" t="s">
        <v>1186</v>
      </c>
      <c r="X24" t="s">
        <v>1186</v>
      </c>
      <c r="Y24" t="b">
        <v>0</v>
      </c>
      <c r="Z24" t="b">
        <v>0</v>
      </c>
    </row>
    <row r="25" spans="1:27" x14ac:dyDescent="0.35">
      <c r="A25">
        <v>24</v>
      </c>
      <c r="B25" s="5">
        <v>5101000006010</v>
      </c>
      <c r="C25" t="s">
        <v>98</v>
      </c>
      <c r="D25">
        <v>2</v>
      </c>
      <c r="E25">
        <v>7</v>
      </c>
      <c r="F25">
        <v>16</v>
      </c>
      <c r="G25">
        <v>73</v>
      </c>
      <c r="H25">
        <v>97</v>
      </c>
      <c r="I25">
        <v>7</v>
      </c>
      <c r="J25">
        <v>4</v>
      </c>
      <c r="K25">
        <v>2</v>
      </c>
      <c r="L25">
        <v>1</v>
      </c>
      <c r="N25">
        <v>1</v>
      </c>
      <c r="O25">
        <v>1</v>
      </c>
      <c r="Q25">
        <v>384</v>
      </c>
      <c r="T25" s="6" t="s">
        <v>344</v>
      </c>
      <c r="U25" s="6"/>
      <c r="V25" s="6" t="s">
        <v>1186</v>
      </c>
      <c r="W25" t="s">
        <v>1186</v>
      </c>
      <c r="X25" t="s">
        <v>1186</v>
      </c>
      <c r="Y25" t="b">
        <v>0</v>
      </c>
      <c r="Z25" t="b">
        <v>0</v>
      </c>
    </row>
    <row r="26" spans="1:27" x14ac:dyDescent="0.35">
      <c r="A26">
        <v>25</v>
      </c>
      <c r="B26" s="5">
        <v>5301020307020</v>
      </c>
      <c r="C26" t="s">
        <v>369</v>
      </c>
      <c r="D26">
        <v>4</v>
      </c>
      <c r="E26">
        <v>7</v>
      </c>
      <c r="F26">
        <v>16</v>
      </c>
      <c r="G26">
        <v>74</v>
      </c>
      <c r="H26">
        <v>98</v>
      </c>
      <c r="I26">
        <v>5</v>
      </c>
      <c r="J26">
        <v>4</v>
      </c>
      <c r="K26">
        <v>4</v>
      </c>
      <c r="L26">
        <v>1</v>
      </c>
      <c r="N26">
        <v>1</v>
      </c>
      <c r="O26">
        <v>1</v>
      </c>
      <c r="P26" t="s">
        <v>370</v>
      </c>
      <c r="Q26">
        <v>384</v>
      </c>
      <c r="R26" t="s">
        <v>1186</v>
      </c>
      <c r="T26" s="6" t="s">
        <v>344</v>
      </c>
      <c r="U26" s="6"/>
      <c r="V26" s="6" t="s">
        <v>1186</v>
      </c>
      <c r="W26" t="s">
        <v>1186</v>
      </c>
      <c r="X26" t="s">
        <v>371</v>
      </c>
      <c r="Y26" t="b">
        <v>0</v>
      </c>
      <c r="Z26" t="b">
        <v>0</v>
      </c>
    </row>
    <row r="27" spans="1:27" x14ac:dyDescent="0.35">
      <c r="A27">
        <v>26</v>
      </c>
      <c r="B27" s="5">
        <v>5301020006010</v>
      </c>
      <c r="C27" t="s">
        <v>102</v>
      </c>
      <c r="D27">
        <v>2</v>
      </c>
      <c r="E27">
        <v>7</v>
      </c>
      <c r="F27">
        <v>16</v>
      </c>
      <c r="G27">
        <v>75</v>
      </c>
      <c r="H27">
        <v>99</v>
      </c>
      <c r="I27">
        <v>7</v>
      </c>
      <c r="J27">
        <v>4</v>
      </c>
      <c r="K27">
        <v>6</v>
      </c>
      <c r="L27">
        <v>1</v>
      </c>
      <c r="N27">
        <v>1</v>
      </c>
      <c r="O27">
        <v>1</v>
      </c>
      <c r="Q27">
        <v>465</v>
      </c>
      <c r="R27" t="s">
        <v>1186</v>
      </c>
      <c r="T27" s="6" t="s">
        <v>344</v>
      </c>
      <c r="U27" s="6"/>
      <c r="V27" s="6" t="s">
        <v>1186</v>
      </c>
      <c r="W27" t="s">
        <v>1186</v>
      </c>
      <c r="X27" t="s">
        <v>1186</v>
      </c>
      <c r="Y27" t="b">
        <v>0</v>
      </c>
      <c r="Z27" t="b">
        <v>0</v>
      </c>
    </row>
    <row r="28" spans="1:27" x14ac:dyDescent="0.35">
      <c r="A28">
        <v>27</v>
      </c>
      <c r="B28" s="5">
        <v>5301010006010</v>
      </c>
      <c r="C28" t="s">
        <v>103</v>
      </c>
      <c r="D28">
        <v>2</v>
      </c>
      <c r="E28">
        <v>7</v>
      </c>
      <c r="F28">
        <v>16</v>
      </c>
      <c r="G28">
        <v>76</v>
      </c>
      <c r="H28">
        <v>100</v>
      </c>
      <c r="I28">
        <v>7</v>
      </c>
      <c r="J28">
        <v>4</v>
      </c>
      <c r="K28">
        <v>5</v>
      </c>
      <c r="L28">
        <v>1</v>
      </c>
      <c r="N28">
        <v>1</v>
      </c>
      <c r="O28">
        <v>1</v>
      </c>
      <c r="Q28">
        <v>267</v>
      </c>
      <c r="T28" s="6" t="s">
        <v>344</v>
      </c>
      <c r="U28" s="6"/>
      <c r="V28" s="6" t="s">
        <v>1186</v>
      </c>
      <c r="W28" t="s">
        <v>1186</v>
      </c>
      <c r="X28" t="s">
        <v>1186</v>
      </c>
      <c r="Y28" t="b">
        <v>0</v>
      </c>
      <c r="Z28" t="b">
        <v>0</v>
      </c>
    </row>
    <row r="29" spans="1:27" x14ac:dyDescent="0.35">
      <c r="A29">
        <v>28</v>
      </c>
      <c r="B29" s="5">
        <v>5105020407020</v>
      </c>
      <c r="C29" t="s">
        <v>372</v>
      </c>
      <c r="D29">
        <v>2</v>
      </c>
      <c r="E29">
        <v>7</v>
      </c>
      <c r="F29">
        <v>16</v>
      </c>
      <c r="G29">
        <v>81</v>
      </c>
      <c r="H29">
        <v>105</v>
      </c>
      <c r="I29">
        <v>7</v>
      </c>
      <c r="J29">
        <v>4</v>
      </c>
      <c r="K29">
        <v>5</v>
      </c>
      <c r="L29">
        <v>1</v>
      </c>
      <c r="N29">
        <v>1</v>
      </c>
      <c r="O29">
        <v>1</v>
      </c>
      <c r="Q29">
        <v>486</v>
      </c>
      <c r="R29" t="s">
        <v>1186</v>
      </c>
      <c r="T29" s="6" t="s">
        <v>344</v>
      </c>
      <c r="U29" s="6"/>
      <c r="V29" s="6" t="s">
        <v>1186</v>
      </c>
      <c r="W29" t="s">
        <v>1186</v>
      </c>
      <c r="X29" t="s">
        <v>1186</v>
      </c>
      <c r="Y29" t="b">
        <v>0</v>
      </c>
      <c r="Z29" t="b">
        <v>0</v>
      </c>
    </row>
    <row r="30" spans="1:27" x14ac:dyDescent="0.35">
      <c r="A30">
        <v>29</v>
      </c>
      <c r="B30" s="5">
        <v>5305020407020</v>
      </c>
      <c r="C30" t="s">
        <v>373</v>
      </c>
      <c r="D30">
        <v>4</v>
      </c>
      <c r="E30">
        <v>7</v>
      </c>
      <c r="F30">
        <v>16</v>
      </c>
      <c r="G30">
        <v>81</v>
      </c>
      <c r="H30">
        <v>105</v>
      </c>
      <c r="I30">
        <v>5</v>
      </c>
      <c r="J30">
        <v>4</v>
      </c>
      <c r="K30">
        <v>5</v>
      </c>
      <c r="L30">
        <v>1</v>
      </c>
      <c r="N30">
        <v>1</v>
      </c>
      <c r="O30">
        <v>1</v>
      </c>
      <c r="P30" t="s">
        <v>370</v>
      </c>
      <c r="Q30">
        <v>486</v>
      </c>
      <c r="R30" t="s">
        <v>1186</v>
      </c>
      <c r="S30">
        <v>20.3</v>
      </c>
      <c r="T30" s="6" t="s">
        <v>344</v>
      </c>
      <c r="U30" s="6"/>
      <c r="V30" s="6" t="s">
        <v>1186</v>
      </c>
      <c r="W30" t="s">
        <v>1186</v>
      </c>
      <c r="X30" t="s">
        <v>371</v>
      </c>
      <c r="Y30" t="b">
        <v>0</v>
      </c>
      <c r="Z30" t="b">
        <v>0</v>
      </c>
      <c r="AA30" t="s">
        <v>1336</v>
      </c>
    </row>
    <row r="31" spans="1:27" x14ac:dyDescent="0.35">
      <c r="A31">
        <v>30</v>
      </c>
      <c r="B31" s="5">
        <v>5301010007020</v>
      </c>
      <c r="C31" t="s">
        <v>375</v>
      </c>
      <c r="D31">
        <v>4</v>
      </c>
      <c r="E31">
        <v>7</v>
      </c>
      <c r="F31">
        <v>16</v>
      </c>
      <c r="G31">
        <v>76</v>
      </c>
      <c r="H31">
        <v>100</v>
      </c>
      <c r="I31">
        <v>5</v>
      </c>
      <c r="J31">
        <v>4</v>
      </c>
      <c r="K31">
        <v>5</v>
      </c>
      <c r="L31">
        <v>1</v>
      </c>
      <c r="N31">
        <v>1</v>
      </c>
      <c r="O31">
        <v>1</v>
      </c>
      <c r="P31" t="s">
        <v>370</v>
      </c>
      <c r="Q31">
        <v>267</v>
      </c>
      <c r="R31" t="s">
        <v>1186</v>
      </c>
      <c r="S31">
        <v>20.3</v>
      </c>
      <c r="T31" s="6" t="s">
        <v>344</v>
      </c>
      <c r="U31" s="6"/>
      <c r="V31" s="6" t="s">
        <v>1186</v>
      </c>
      <c r="W31" t="s">
        <v>1186</v>
      </c>
      <c r="X31" t="s">
        <v>371</v>
      </c>
      <c r="Y31" t="b">
        <v>0</v>
      </c>
      <c r="Z31" t="b">
        <v>1</v>
      </c>
      <c r="AA31" t="s">
        <v>1337</v>
      </c>
    </row>
    <row r="32" spans="1:27" x14ac:dyDescent="0.35">
      <c r="A32">
        <v>31</v>
      </c>
      <c r="B32" s="5">
        <v>5301020106010</v>
      </c>
      <c r="C32" t="s">
        <v>105</v>
      </c>
      <c r="D32">
        <v>2</v>
      </c>
      <c r="E32">
        <v>7</v>
      </c>
      <c r="F32">
        <v>16</v>
      </c>
      <c r="G32">
        <v>77</v>
      </c>
      <c r="H32">
        <v>101</v>
      </c>
      <c r="I32">
        <v>7</v>
      </c>
      <c r="J32">
        <v>4</v>
      </c>
      <c r="K32">
        <v>12.3</v>
      </c>
      <c r="L32">
        <v>1</v>
      </c>
      <c r="N32">
        <v>1</v>
      </c>
      <c r="O32">
        <v>1</v>
      </c>
      <c r="Q32">
        <v>267</v>
      </c>
      <c r="T32" s="6" t="s">
        <v>344</v>
      </c>
      <c r="U32" s="6"/>
      <c r="V32" s="6" t="s">
        <v>1186</v>
      </c>
      <c r="W32" t="s">
        <v>1186</v>
      </c>
      <c r="X32" t="s">
        <v>1186</v>
      </c>
      <c r="Y32" t="b">
        <v>0</v>
      </c>
      <c r="Z32" t="b">
        <v>0</v>
      </c>
    </row>
    <row r="33" spans="1:27" x14ac:dyDescent="0.35">
      <c r="A33">
        <v>32</v>
      </c>
      <c r="C33" t="s">
        <v>377</v>
      </c>
      <c r="D33">
        <v>6</v>
      </c>
      <c r="E33">
        <v>7</v>
      </c>
      <c r="F33">
        <v>16</v>
      </c>
      <c r="G33">
        <v>77</v>
      </c>
      <c r="H33">
        <v>101</v>
      </c>
      <c r="I33">
        <v>7</v>
      </c>
      <c r="J33">
        <v>4</v>
      </c>
      <c r="K33">
        <v>12.3</v>
      </c>
      <c r="L33">
        <v>1</v>
      </c>
      <c r="M33">
        <v>0</v>
      </c>
      <c r="N33">
        <v>1</v>
      </c>
      <c r="O33">
        <v>1</v>
      </c>
      <c r="R33" t="s">
        <v>1186</v>
      </c>
      <c r="T33" s="6" t="s">
        <v>344</v>
      </c>
      <c r="U33" s="6"/>
      <c r="V33" s="6" t="s">
        <v>1186</v>
      </c>
      <c r="W33" t="s">
        <v>1186</v>
      </c>
      <c r="X33" t="s">
        <v>1186</v>
      </c>
      <c r="Y33" t="b">
        <v>1</v>
      </c>
      <c r="Z33" t="b">
        <v>1</v>
      </c>
    </row>
    <row r="34" spans="1:27" x14ac:dyDescent="0.35">
      <c r="A34">
        <v>33</v>
      </c>
      <c r="B34" s="5">
        <v>5301020207020</v>
      </c>
      <c r="C34" t="s">
        <v>378</v>
      </c>
      <c r="D34">
        <v>4</v>
      </c>
      <c r="E34">
        <v>7</v>
      </c>
      <c r="F34">
        <v>16</v>
      </c>
      <c r="G34">
        <v>77</v>
      </c>
      <c r="H34">
        <v>101</v>
      </c>
      <c r="I34">
        <v>5</v>
      </c>
      <c r="J34">
        <v>4</v>
      </c>
      <c r="K34">
        <v>12.3</v>
      </c>
      <c r="L34">
        <v>1</v>
      </c>
      <c r="N34">
        <v>1</v>
      </c>
      <c r="O34">
        <v>1</v>
      </c>
      <c r="P34" t="s">
        <v>370</v>
      </c>
      <c r="Q34">
        <v>267</v>
      </c>
      <c r="R34" t="s">
        <v>1186</v>
      </c>
      <c r="S34">
        <v>20.3</v>
      </c>
      <c r="T34" s="6" t="s">
        <v>344</v>
      </c>
      <c r="U34" s="6"/>
      <c r="V34" s="6" t="s">
        <v>1186</v>
      </c>
      <c r="W34" t="s">
        <v>1186</v>
      </c>
      <c r="X34" t="s">
        <v>371</v>
      </c>
      <c r="Y34" t="b">
        <v>0</v>
      </c>
      <c r="Z34" t="b">
        <v>1</v>
      </c>
      <c r="AA34" t="s">
        <v>1337</v>
      </c>
    </row>
    <row r="35" spans="1:27" x14ac:dyDescent="0.35">
      <c r="A35">
        <v>34</v>
      </c>
      <c r="C35" t="s">
        <v>379</v>
      </c>
      <c r="D35">
        <v>4</v>
      </c>
      <c r="E35">
        <v>7</v>
      </c>
      <c r="F35">
        <v>16</v>
      </c>
      <c r="G35">
        <v>77</v>
      </c>
      <c r="H35">
        <v>101</v>
      </c>
      <c r="I35">
        <v>5</v>
      </c>
      <c r="J35">
        <v>4</v>
      </c>
      <c r="K35">
        <v>12.3</v>
      </c>
      <c r="L35">
        <v>1</v>
      </c>
      <c r="M35">
        <v>0</v>
      </c>
      <c r="N35">
        <v>1</v>
      </c>
      <c r="O35">
        <v>2</v>
      </c>
      <c r="P35" t="s">
        <v>370</v>
      </c>
      <c r="R35" t="s">
        <v>1186</v>
      </c>
      <c r="T35" s="6" t="s">
        <v>344</v>
      </c>
      <c r="U35" s="6"/>
      <c r="V35" s="6" t="s">
        <v>1186</v>
      </c>
      <c r="W35" t="s">
        <v>1186</v>
      </c>
      <c r="X35" t="s">
        <v>1186</v>
      </c>
      <c r="Y35" t="b">
        <v>1</v>
      </c>
      <c r="Z35" t="b">
        <v>1</v>
      </c>
    </row>
    <row r="36" spans="1:27" x14ac:dyDescent="0.35">
      <c r="A36">
        <v>35</v>
      </c>
      <c r="B36" s="5">
        <v>24000035</v>
      </c>
      <c r="C36" t="s">
        <v>380</v>
      </c>
      <c r="D36">
        <v>1</v>
      </c>
      <c r="E36">
        <v>8</v>
      </c>
      <c r="F36">
        <v>21</v>
      </c>
      <c r="G36">
        <v>94</v>
      </c>
      <c r="H36">
        <v>127</v>
      </c>
      <c r="I36">
        <v>7</v>
      </c>
      <c r="J36">
        <v>4</v>
      </c>
      <c r="K36">
        <v>1</v>
      </c>
      <c r="L36">
        <v>1</v>
      </c>
      <c r="N36">
        <v>2</v>
      </c>
      <c r="O36">
        <v>3</v>
      </c>
      <c r="R36" t="s">
        <v>1186</v>
      </c>
      <c r="T36" s="6" t="s">
        <v>1338</v>
      </c>
      <c r="U36" s="6" t="s">
        <v>10</v>
      </c>
      <c r="V36" s="6" t="s">
        <v>341</v>
      </c>
      <c r="W36" t="s">
        <v>1186</v>
      </c>
      <c r="X36" t="s">
        <v>1186</v>
      </c>
      <c r="Y36" t="b">
        <v>0</v>
      </c>
      <c r="Z36" t="b">
        <v>0</v>
      </c>
    </row>
    <row r="37" spans="1:27" x14ac:dyDescent="0.35">
      <c r="A37">
        <v>36</v>
      </c>
      <c r="B37" s="5">
        <v>5203100006010</v>
      </c>
      <c r="C37" t="s">
        <v>381</v>
      </c>
      <c r="D37">
        <v>2</v>
      </c>
      <c r="E37">
        <v>6</v>
      </c>
      <c r="F37">
        <v>14</v>
      </c>
      <c r="G37">
        <v>68</v>
      </c>
      <c r="H37">
        <v>89</v>
      </c>
      <c r="I37">
        <v>7</v>
      </c>
      <c r="J37">
        <v>4</v>
      </c>
      <c r="K37">
        <v>30</v>
      </c>
      <c r="L37">
        <v>1</v>
      </c>
      <c r="N37">
        <v>3</v>
      </c>
      <c r="O37">
        <v>3</v>
      </c>
      <c r="R37" t="s">
        <v>1186</v>
      </c>
      <c r="T37" s="6" t="s">
        <v>344</v>
      </c>
      <c r="U37" s="6"/>
      <c r="V37" s="6" t="s">
        <v>1186</v>
      </c>
      <c r="W37" t="s">
        <v>1186</v>
      </c>
      <c r="X37" t="s">
        <v>1186</v>
      </c>
      <c r="Y37" t="b">
        <v>0</v>
      </c>
      <c r="Z37" t="b">
        <v>0</v>
      </c>
    </row>
    <row r="38" spans="1:27" x14ac:dyDescent="0.35">
      <c r="A38">
        <v>37</v>
      </c>
      <c r="B38" s="5">
        <v>5203140006010</v>
      </c>
      <c r="C38" t="s">
        <v>383</v>
      </c>
      <c r="D38">
        <v>2</v>
      </c>
      <c r="E38">
        <v>5</v>
      </c>
      <c r="F38">
        <v>10</v>
      </c>
      <c r="G38">
        <v>58</v>
      </c>
      <c r="H38">
        <v>77</v>
      </c>
      <c r="I38">
        <v>7</v>
      </c>
      <c r="J38">
        <v>4</v>
      </c>
      <c r="K38">
        <v>8</v>
      </c>
      <c r="L38">
        <v>1</v>
      </c>
      <c r="N38">
        <v>3</v>
      </c>
      <c r="O38">
        <v>3</v>
      </c>
      <c r="T38" s="6" t="s">
        <v>344</v>
      </c>
      <c r="U38" s="6"/>
      <c r="V38" s="6" t="s">
        <v>1186</v>
      </c>
      <c r="W38" t="s">
        <v>1186</v>
      </c>
      <c r="X38" t="s">
        <v>1186</v>
      </c>
      <c r="Y38" t="b">
        <v>0</v>
      </c>
      <c r="Z38" t="b">
        <v>0</v>
      </c>
    </row>
    <row r="39" spans="1:27" x14ac:dyDescent="0.35">
      <c r="A39">
        <v>38</v>
      </c>
      <c r="C39" t="s">
        <v>384</v>
      </c>
      <c r="D39">
        <v>2</v>
      </c>
      <c r="E39">
        <v>5</v>
      </c>
      <c r="F39">
        <v>10</v>
      </c>
      <c r="G39">
        <v>58</v>
      </c>
      <c r="H39">
        <v>77</v>
      </c>
      <c r="I39">
        <v>7</v>
      </c>
      <c r="J39">
        <v>4</v>
      </c>
      <c r="K39">
        <v>8</v>
      </c>
      <c r="L39">
        <v>1</v>
      </c>
      <c r="M39">
        <v>0</v>
      </c>
      <c r="N39">
        <v>3</v>
      </c>
      <c r="O39">
        <v>3</v>
      </c>
      <c r="R39" t="s">
        <v>1186</v>
      </c>
      <c r="T39" s="6" t="s">
        <v>344</v>
      </c>
      <c r="U39" s="6"/>
      <c r="V39" s="6" t="s">
        <v>1186</v>
      </c>
      <c r="W39" t="s">
        <v>1186</v>
      </c>
      <c r="X39" t="s">
        <v>1186</v>
      </c>
      <c r="Y39" t="b">
        <v>1</v>
      </c>
      <c r="Z39" t="b">
        <v>1</v>
      </c>
    </row>
    <row r="40" spans="1:27" x14ac:dyDescent="0.35">
      <c r="A40">
        <v>39</v>
      </c>
      <c r="B40" s="5">
        <v>5203160006010</v>
      </c>
      <c r="C40" t="s">
        <v>385</v>
      </c>
      <c r="D40">
        <v>2</v>
      </c>
      <c r="E40">
        <v>4</v>
      </c>
      <c r="F40">
        <v>6</v>
      </c>
      <c r="G40">
        <v>46</v>
      </c>
      <c r="H40">
        <v>59</v>
      </c>
      <c r="I40">
        <v>7</v>
      </c>
      <c r="J40">
        <v>4</v>
      </c>
      <c r="K40">
        <v>35</v>
      </c>
      <c r="L40">
        <v>1</v>
      </c>
      <c r="N40">
        <v>3</v>
      </c>
      <c r="O40">
        <v>3</v>
      </c>
      <c r="T40" s="6" t="s">
        <v>344</v>
      </c>
      <c r="U40" s="6"/>
      <c r="V40" s="6" t="s">
        <v>1186</v>
      </c>
      <c r="W40" t="s">
        <v>1186</v>
      </c>
      <c r="X40" t="s">
        <v>1186</v>
      </c>
      <c r="Y40" t="b">
        <v>0</v>
      </c>
      <c r="Z40" t="b">
        <v>0</v>
      </c>
    </row>
    <row r="41" spans="1:27" x14ac:dyDescent="0.35">
      <c r="A41">
        <v>40</v>
      </c>
      <c r="B41" s="5">
        <v>5203180006010</v>
      </c>
      <c r="C41" t="s">
        <v>387</v>
      </c>
      <c r="D41">
        <v>2</v>
      </c>
      <c r="E41">
        <v>4</v>
      </c>
      <c r="F41">
        <v>7</v>
      </c>
      <c r="G41">
        <v>47</v>
      </c>
      <c r="H41">
        <v>61</v>
      </c>
      <c r="I41">
        <v>7</v>
      </c>
      <c r="J41">
        <v>4</v>
      </c>
      <c r="K41">
        <v>55</v>
      </c>
      <c r="L41">
        <v>1</v>
      </c>
      <c r="N41">
        <v>3</v>
      </c>
      <c r="O41">
        <v>3</v>
      </c>
      <c r="Q41">
        <v>2420</v>
      </c>
      <c r="R41" t="s">
        <v>1186</v>
      </c>
      <c r="T41" s="6" t="s">
        <v>344</v>
      </c>
      <c r="U41" s="6"/>
      <c r="V41" s="6" t="s">
        <v>1186</v>
      </c>
      <c r="W41" t="s">
        <v>1340</v>
      </c>
      <c r="X41" t="s">
        <v>1186</v>
      </c>
      <c r="Y41" t="b">
        <v>0</v>
      </c>
      <c r="Z41" t="b">
        <v>0</v>
      </c>
    </row>
    <row r="42" spans="1:27" x14ac:dyDescent="0.35">
      <c r="A42">
        <v>41</v>
      </c>
      <c r="C42" t="s">
        <v>388</v>
      </c>
      <c r="D42">
        <v>2</v>
      </c>
      <c r="E42">
        <v>4</v>
      </c>
      <c r="F42">
        <v>7</v>
      </c>
      <c r="G42">
        <v>48</v>
      </c>
      <c r="H42">
        <v>61</v>
      </c>
      <c r="I42">
        <v>7</v>
      </c>
      <c r="J42">
        <v>4</v>
      </c>
      <c r="K42">
        <v>55</v>
      </c>
      <c r="L42">
        <v>1</v>
      </c>
      <c r="M42">
        <v>0</v>
      </c>
      <c r="N42">
        <v>3</v>
      </c>
      <c r="O42">
        <v>3</v>
      </c>
      <c r="R42" t="s">
        <v>1186</v>
      </c>
      <c r="T42" s="6" t="s">
        <v>344</v>
      </c>
      <c r="U42" s="6"/>
      <c r="V42" s="6" t="s">
        <v>1186</v>
      </c>
      <c r="W42" t="s">
        <v>1340</v>
      </c>
      <c r="X42" t="s">
        <v>1186</v>
      </c>
      <c r="Y42" t="b">
        <v>1</v>
      </c>
      <c r="Z42" t="b">
        <v>1</v>
      </c>
    </row>
    <row r="43" spans="1:27" x14ac:dyDescent="0.35">
      <c r="A43">
        <v>42</v>
      </c>
      <c r="B43" s="5">
        <v>5103189506010</v>
      </c>
      <c r="C43" t="s">
        <v>389</v>
      </c>
      <c r="D43">
        <v>2</v>
      </c>
      <c r="E43">
        <v>4</v>
      </c>
      <c r="F43">
        <v>7</v>
      </c>
      <c r="G43">
        <v>48</v>
      </c>
      <c r="H43">
        <v>62</v>
      </c>
      <c r="I43">
        <v>7</v>
      </c>
      <c r="J43">
        <v>4</v>
      </c>
      <c r="K43">
        <v>80</v>
      </c>
      <c r="L43">
        <v>1</v>
      </c>
      <c r="N43">
        <v>3</v>
      </c>
      <c r="O43">
        <v>3</v>
      </c>
      <c r="Q43">
        <v>0</v>
      </c>
      <c r="R43" t="s">
        <v>1186</v>
      </c>
      <c r="T43" s="6" t="s">
        <v>344</v>
      </c>
      <c r="U43" s="6"/>
      <c r="V43" s="6" t="s">
        <v>1186</v>
      </c>
      <c r="W43" t="s">
        <v>1186</v>
      </c>
      <c r="X43" t="s">
        <v>1186</v>
      </c>
      <c r="Y43" t="b">
        <v>0</v>
      </c>
      <c r="Z43" t="b">
        <v>0</v>
      </c>
    </row>
    <row r="44" spans="1:27" x14ac:dyDescent="0.35">
      <c r="A44">
        <v>43</v>
      </c>
      <c r="B44" s="5">
        <v>5203680106010</v>
      </c>
      <c r="C44" t="s">
        <v>390</v>
      </c>
      <c r="D44">
        <v>2</v>
      </c>
      <c r="E44">
        <v>4</v>
      </c>
      <c r="F44">
        <v>8</v>
      </c>
      <c r="G44">
        <v>51</v>
      </c>
      <c r="H44">
        <v>68</v>
      </c>
      <c r="I44">
        <v>7</v>
      </c>
      <c r="J44">
        <v>4</v>
      </c>
      <c r="K44">
        <v>30</v>
      </c>
      <c r="L44">
        <v>1</v>
      </c>
      <c r="N44">
        <v>3</v>
      </c>
      <c r="O44">
        <v>3</v>
      </c>
      <c r="Q44">
        <v>1620</v>
      </c>
      <c r="R44" t="s">
        <v>1186</v>
      </c>
      <c r="T44" s="6" t="s">
        <v>344</v>
      </c>
      <c r="U44" s="6"/>
      <c r="V44" s="6" t="s">
        <v>1186</v>
      </c>
      <c r="W44" t="s">
        <v>1015</v>
      </c>
      <c r="X44" t="s">
        <v>1186</v>
      </c>
      <c r="Y44" t="b">
        <v>0</v>
      </c>
      <c r="Z44" t="b">
        <v>0</v>
      </c>
    </row>
    <row r="45" spans="1:27" x14ac:dyDescent="0.35">
      <c r="A45">
        <v>44</v>
      </c>
      <c r="C45" t="s">
        <v>391</v>
      </c>
      <c r="D45">
        <v>2</v>
      </c>
      <c r="E45">
        <v>4</v>
      </c>
      <c r="F45">
        <v>8</v>
      </c>
      <c r="G45">
        <v>51</v>
      </c>
      <c r="H45">
        <v>68</v>
      </c>
      <c r="I45">
        <v>7</v>
      </c>
      <c r="J45">
        <v>4</v>
      </c>
      <c r="K45">
        <v>30</v>
      </c>
      <c r="L45">
        <v>1</v>
      </c>
      <c r="M45">
        <v>0</v>
      </c>
      <c r="N45">
        <v>3</v>
      </c>
      <c r="O45">
        <v>6</v>
      </c>
      <c r="R45" t="s">
        <v>1186</v>
      </c>
      <c r="T45" s="6" t="s">
        <v>344</v>
      </c>
      <c r="U45" s="6"/>
      <c r="V45" s="6" t="s">
        <v>1186</v>
      </c>
      <c r="W45" t="s">
        <v>1015</v>
      </c>
      <c r="X45" t="s">
        <v>1186</v>
      </c>
      <c r="Y45" t="b">
        <v>1</v>
      </c>
      <c r="Z45" t="b">
        <v>1</v>
      </c>
    </row>
    <row r="46" spans="1:27" x14ac:dyDescent="0.35">
      <c r="A46">
        <v>45</v>
      </c>
      <c r="B46" s="5">
        <v>5103280006010</v>
      </c>
      <c r="C46" t="s">
        <v>392</v>
      </c>
      <c r="D46">
        <v>2</v>
      </c>
      <c r="E46">
        <v>17</v>
      </c>
      <c r="F46">
        <v>46</v>
      </c>
      <c r="G46">
        <v>168</v>
      </c>
      <c r="H46">
        <v>214</v>
      </c>
      <c r="I46">
        <v>7</v>
      </c>
      <c r="J46">
        <v>4</v>
      </c>
      <c r="K46">
        <v>814</v>
      </c>
      <c r="L46">
        <v>1</v>
      </c>
      <c r="N46">
        <v>6</v>
      </c>
      <c r="O46">
        <v>6</v>
      </c>
      <c r="Q46">
        <v>1100</v>
      </c>
      <c r="T46" s="6" t="s">
        <v>344</v>
      </c>
      <c r="U46" s="6"/>
      <c r="V46" s="6" t="s">
        <v>1186</v>
      </c>
      <c r="W46" t="s">
        <v>1186</v>
      </c>
      <c r="X46" t="s">
        <v>1186</v>
      </c>
      <c r="Y46" t="b">
        <v>0</v>
      </c>
      <c r="Z46" t="b">
        <v>0</v>
      </c>
    </row>
    <row r="47" spans="1:27" x14ac:dyDescent="0.35">
      <c r="A47">
        <v>46</v>
      </c>
      <c r="C47" t="s">
        <v>393</v>
      </c>
      <c r="D47">
        <v>6</v>
      </c>
      <c r="E47">
        <v>17</v>
      </c>
      <c r="F47">
        <v>46</v>
      </c>
      <c r="G47">
        <v>168</v>
      </c>
      <c r="H47">
        <v>214</v>
      </c>
      <c r="I47">
        <v>7</v>
      </c>
      <c r="J47">
        <v>4</v>
      </c>
      <c r="K47">
        <v>814</v>
      </c>
      <c r="L47">
        <v>1</v>
      </c>
      <c r="M47">
        <v>0</v>
      </c>
      <c r="N47">
        <v>6</v>
      </c>
      <c r="O47">
        <v>6</v>
      </c>
      <c r="R47" t="s">
        <v>1186</v>
      </c>
      <c r="T47" s="6" t="s">
        <v>344</v>
      </c>
      <c r="U47" s="6"/>
      <c r="V47" s="6" t="s">
        <v>1186</v>
      </c>
      <c r="W47" t="s">
        <v>1186</v>
      </c>
      <c r="X47" t="s">
        <v>1186</v>
      </c>
      <c r="Y47" t="b">
        <v>1</v>
      </c>
      <c r="Z47" t="b">
        <v>1</v>
      </c>
    </row>
    <row r="48" spans="1:27" x14ac:dyDescent="0.35">
      <c r="A48">
        <v>47</v>
      </c>
      <c r="B48" s="5">
        <v>5103600006010</v>
      </c>
      <c r="C48" t="s">
        <v>394</v>
      </c>
      <c r="D48">
        <v>2</v>
      </c>
      <c r="E48">
        <v>17</v>
      </c>
      <c r="F48">
        <v>46</v>
      </c>
      <c r="G48">
        <v>169</v>
      </c>
      <c r="H48">
        <v>215</v>
      </c>
      <c r="I48">
        <v>7</v>
      </c>
      <c r="J48">
        <v>4</v>
      </c>
      <c r="K48">
        <v>60</v>
      </c>
      <c r="L48">
        <v>1</v>
      </c>
      <c r="N48">
        <v>6</v>
      </c>
      <c r="O48">
        <v>6</v>
      </c>
      <c r="Q48">
        <v>3142.5</v>
      </c>
      <c r="T48" s="6" t="s">
        <v>344</v>
      </c>
      <c r="U48" s="6"/>
      <c r="V48" s="6" t="s">
        <v>1186</v>
      </c>
      <c r="W48" t="s">
        <v>1186</v>
      </c>
      <c r="X48" t="s">
        <v>1186</v>
      </c>
      <c r="Y48" t="b">
        <v>0</v>
      </c>
      <c r="Z48" t="b">
        <v>0</v>
      </c>
    </row>
    <row r="49" spans="1:27" x14ac:dyDescent="0.35">
      <c r="A49">
        <v>48</v>
      </c>
      <c r="C49" t="s">
        <v>395</v>
      </c>
      <c r="D49">
        <v>6</v>
      </c>
      <c r="E49">
        <v>17</v>
      </c>
      <c r="F49">
        <v>46</v>
      </c>
      <c r="G49">
        <v>169</v>
      </c>
      <c r="H49">
        <v>215</v>
      </c>
      <c r="I49">
        <v>7</v>
      </c>
      <c r="J49">
        <v>4</v>
      </c>
      <c r="K49">
        <v>60</v>
      </c>
      <c r="L49">
        <v>1</v>
      </c>
      <c r="M49">
        <v>0</v>
      </c>
      <c r="N49">
        <v>6</v>
      </c>
      <c r="O49">
        <v>6</v>
      </c>
      <c r="R49" t="s">
        <v>1186</v>
      </c>
      <c r="T49" s="6" t="s">
        <v>344</v>
      </c>
      <c r="U49" s="6"/>
      <c r="V49" s="6" t="s">
        <v>1186</v>
      </c>
      <c r="W49" t="s">
        <v>1186</v>
      </c>
      <c r="X49" t="s">
        <v>1186</v>
      </c>
      <c r="Y49" t="b">
        <v>1</v>
      </c>
      <c r="Z49" t="b">
        <v>1</v>
      </c>
    </row>
    <row r="50" spans="1:27" x14ac:dyDescent="0.35">
      <c r="A50">
        <v>49</v>
      </c>
      <c r="B50" s="5">
        <v>5103680106010</v>
      </c>
      <c r="C50" t="s">
        <v>396</v>
      </c>
      <c r="D50">
        <v>2</v>
      </c>
      <c r="E50">
        <v>17</v>
      </c>
      <c r="F50">
        <v>46</v>
      </c>
      <c r="G50">
        <v>170</v>
      </c>
      <c r="H50">
        <v>216</v>
      </c>
      <c r="I50">
        <v>7</v>
      </c>
      <c r="J50">
        <v>4</v>
      </c>
      <c r="K50">
        <v>80</v>
      </c>
      <c r="L50">
        <v>1</v>
      </c>
      <c r="N50">
        <v>6</v>
      </c>
      <c r="O50">
        <v>6</v>
      </c>
      <c r="Q50">
        <v>2338.4</v>
      </c>
      <c r="T50" s="6" t="s">
        <v>344</v>
      </c>
      <c r="U50" s="6"/>
      <c r="V50" s="6" t="s">
        <v>1186</v>
      </c>
      <c r="W50" t="s">
        <v>1186</v>
      </c>
      <c r="X50" t="s">
        <v>1186</v>
      </c>
      <c r="Y50" t="b">
        <v>0</v>
      </c>
      <c r="Z50" t="b">
        <v>0</v>
      </c>
    </row>
    <row r="51" spans="1:27" x14ac:dyDescent="0.35">
      <c r="A51">
        <v>50</v>
      </c>
      <c r="B51" s="5">
        <v>5103800006010</v>
      </c>
      <c r="C51" t="s">
        <v>397</v>
      </c>
      <c r="D51">
        <v>2</v>
      </c>
      <c r="E51">
        <v>17</v>
      </c>
      <c r="F51">
        <v>46</v>
      </c>
      <c r="G51">
        <v>171</v>
      </c>
      <c r="H51">
        <v>217</v>
      </c>
      <c r="I51">
        <v>7</v>
      </c>
      <c r="J51">
        <v>4</v>
      </c>
      <c r="K51">
        <v>60</v>
      </c>
      <c r="L51">
        <v>1</v>
      </c>
      <c r="N51">
        <v>6</v>
      </c>
      <c r="O51">
        <v>6</v>
      </c>
      <c r="Q51">
        <v>3142.5</v>
      </c>
      <c r="T51" s="6" t="s">
        <v>344</v>
      </c>
      <c r="U51" s="6"/>
      <c r="V51" s="6" t="s">
        <v>1186</v>
      </c>
      <c r="W51" t="s">
        <v>1186</v>
      </c>
      <c r="X51" t="s">
        <v>1186</v>
      </c>
      <c r="Y51" t="b">
        <v>0</v>
      </c>
      <c r="Z51" t="b">
        <v>0</v>
      </c>
    </row>
    <row r="52" spans="1:27" x14ac:dyDescent="0.35">
      <c r="A52">
        <v>51</v>
      </c>
      <c r="B52" s="5">
        <v>5103680006010</v>
      </c>
      <c r="C52" t="s">
        <v>398</v>
      </c>
      <c r="D52">
        <v>2</v>
      </c>
      <c r="E52">
        <v>17</v>
      </c>
      <c r="F52">
        <v>46</v>
      </c>
      <c r="G52">
        <v>167</v>
      </c>
      <c r="H52">
        <v>213</v>
      </c>
      <c r="I52">
        <v>7</v>
      </c>
      <c r="J52">
        <v>4</v>
      </c>
      <c r="K52">
        <v>0.8</v>
      </c>
      <c r="L52">
        <v>1</v>
      </c>
      <c r="N52">
        <v>6</v>
      </c>
      <c r="O52">
        <v>6</v>
      </c>
      <c r="Q52">
        <v>3142.5</v>
      </c>
      <c r="T52" s="6" t="s">
        <v>344</v>
      </c>
      <c r="U52" s="6"/>
      <c r="V52" s="6" t="s">
        <v>1186</v>
      </c>
      <c r="W52" t="s">
        <v>1186</v>
      </c>
      <c r="X52" t="s">
        <v>1186</v>
      </c>
      <c r="Y52" t="b">
        <v>0</v>
      </c>
      <c r="Z52" t="b">
        <v>0</v>
      </c>
    </row>
    <row r="53" spans="1:27" x14ac:dyDescent="0.35">
      <c r="A53">
        <v>52</v>
      </c>
      <c r="B53" s="5">
        <v>5103189006010</v>
      </c>
      <c r="C53" t="s">
        <v>399</v>
      </c>
      <c r="D53">
        <v>6</v>
      </c>
      <c r="E53">
        <v>17</v>
      </c>
      <c r="F53">
        <v>46</v>
      </c>
      <c r="G53">
        <v>172</v>
      </c>
      <c r="H53">
        <v>218</v>
      </c>
      <c r="I53">
        <v>7</v>
      </c>
      <c r="J53">
        <v>4</v>
      </c>
      <c r="K53">
        <v>8</v>
      </c>
      <c r="L53">
        <v>1</v>
      </c>
      <c r="N53">
        <v>6</v>
      </c>
      <c r="O53">
        <v>6</v>
      </c>
      <c r="Q53">
        <v>2178</v>
      </c>
      <c r="R53" t="s">
        <v>1186</v>
      </c>
      <c r="T53" s="6" t="s">
        <v>344</v>
      </c>
      <c r="U53" s="6" t="s">
        <v>1186</v>
      </c>
      <c r="V53" s="6" t="s">
        <v>1186</v>
      </c>
      <c r="W53" t="s">
        <v>1186</v>
      </c>
      <c r="X53" t="s">
        <v>1186</v>
      </c>
      <c r="Y53" t="b">
        <v>0</v>
      </c>
      <c r="Z53" t="b">
        <v>0</v>
      </c>
    </row>
    <row r="54" spans="1:27" x14ac:dyDescent="0.35">
      <c r="A54">
        <v>53</v>
      </c>
      <c r="C54" t="s">
        <v>400</v>
      </c>
      <c r="D54">
        <v>6</v>
      </c>
      <c r="E54">
        <v>17</v>
      </c>
      <c r="F54">
        <v>46</v>
      </c>
      <c r="G54">
        <v>172</v>
      </c>
      <c r="H54">
        <v>218</v>
      </c>
      <c r="I54">
        <v>7</v>
      </c>
      <c r="J54">
        <v>4</v>
      </c>
      <c r="K54">
        <v>8</v>
      </c>
      <c r="L54">
        <v>1</v>
      </c>
      <c r="M54">
        <v>0</v>
      </c>
      <c r="N54">
        <v>6</v>
      </c>
      <c r="O54">
        <v>3</v>
      </c>
      <c r="R54" t="s">
        <v>1186</v>
      </c>
      <c r="T54" s="6" t="s">
        <v>344</v>
      </c>
      <c r="U54" s="6"/>
      <c r="V54" s="6" t="s">
        <v>1186</v>
      </c>
      <c r="W54" t="s">
        <v>1186</v>
      </c>
      <c r="X54" t="s">
        <v>1186</v>
      </c>
      <c r="Y54" t="b">
        <v>1</v>
      </c>
      <c r="Z54" t="b">
        <v>1</v>
      </c>
    </row>
    <row r="55" spans="1:27" x14ac:dyDescent="0.35">
      <c r="A55">
        <v>54</v>
      </c>
      <c r="B55" s="5">
        <v>5250110306010</v>
      </c>
      <c r="C55" t="s">
        <v>401</v>
      </c>
      <c r="D55">
        <v>2</v>
      </c>
      <c r="E55">
        <v>9</v>
      </c>
      <c r="F55">
        <v>22</v>
      </c>
      <c r="G55">
        <v>110</v>
      </c>
      <c r="H55">
        <v>147</v>
      </c>
      <c r="I55">
        <v>7</v>
      </c>
      <c r="J55">
        <v>4</v>
      </c>
      <c r="K55">
        <v>10</v>
      </c>
      <c r="L55">
        <v>1</v>
      </c>
      <c r="N55">
        <v>3</v>
      </c>
      <c r="O55">
        <v>4</v>
      </c>
      <c r="Q55">
        <v>1700</v>
      </c>
      <c r="R55" t="s">
        <v>1186</v>
      </c>
      <c r="T55" s="6" t="s">
        <v>402</v>
      </c>
      <c r="U55" s="6"/>
      <c r="V55" s="6" t="s">
        <v>1186</v>
      </c>
      <c r="W55" t="s">
        <v>1186</v>
      </c>
      <c r="X55" t="s">
        <v>1186</v>
      </c>
      <c r="Y55" t="b">
        <v>0</v>
      </c>
      <c r="Z55" t="b">
        <v>0</v>
      </c>
      <c r="AA55" t="s">
        <v>1341</v>
      </c>
    </row>
    <row r="56" spans="1:27" x14ac:dyDescent="0.35">
      <c r="A56">
        <v>55</v>
      </c>
      <c r="B56" s="5">
        <v>5250110301090</v>
      </c>
      <c r="C56" t="s">
        <v>403</v>
      </c>
      <c r="D56">
        <v>4</v>
      </c>
      <c r="E56">
        <v>9</v>
      </c>
      <c r="F56">
        <v>22</v>
      </c>
      <c r="G56">
        <v>110</v>
      </c>
      <c r="H56">
        <v>147</v>
      </c>
      <c r="I56">
        <v>3</v>
      </c>
      <c r="J56">
        <v>2</v>
      </c>
      <c r="K56">
        <v>10</v>
      </c>
      <c r="L56">
        <v>0.2</v>
      </c>
      <c r="M56">
        <v>0.2</v>
      </c>
      <c r="N56">
        <v>4</v>
      </c>
      <c r="O56">
        <v>3</v>
      </c>
      <c r="P56" t="s">
        <v>404</v>
      </c>
      <c r="Q56">
        <v>1700</v>
      </c>
      <c r="R56" t="s">
        <v>405</v>
      </c>
      <c r="S56">
        <v>0.2</v>
      </c>
      <c r="T56" s="6" t="s">
        <v>402</v>
      </c>
      <c r="U56" s="6"/>
      <c r="V56" s="6" t="s">
        <v>1186</v>
      </c>
      <c r="W56" t="s">
        <v>1186</v>
      </c>
      <c r="X56" t="s">
        <v>1186</v>
      </c>
      <c r="Y56" t="b">
        <v>0</v>
      </c>
      <c r="Z56" t="b">
        <v>0</v>
      </c>
      <c r="AA56" t="s">
        <v>1341</v>
      </c>
    </row>
    <row r="57" spans="1:27" x14ac:dyDescent="0.35">
      <c r="A57">
        <v>56</v>
      </c>
      <c r="B57" s="5">
        <v>5250110106010</v>
      </c>
      <c r="C57" t="s">
        <v>408</v>
      </c>
      <c r="D57">
        <v>2</v>
      </c>
      <c r="E57">
        <v>9</v>
      </c>
      <c r="F57">
        <v>22</v>
      </c>
      <c r="G57">
        <v>109</v>
      </c>
      <c r="H57">
        <v>146</v>
      </c>
      <c r="I57">
        <v>7</v>
      </c>
      <c r="J57">
        <v>4</v>
      </c>
      <c r="K57">
        <v>10</v>
      </c>
      <c r="L57">
        <v>1</v>
      </c>
      <c r="N57">
        <v>3</v>
      </c>
      <c r="O57">
        <v>4</v>
      </c>
      <c r="Q57">
        <v>1700</v>
      </c>
      <c r="R57" t="s">
        <v>1186</v>
      </c>
      <c r="T57" s="6" t="s">
        <v>402</v>
      </c>
      <c r="U57" s="6"/>
      <c r="V57" s="6" t="s">
        <v>1186</v>
      </c>
      <c r="W57" t="s">
        <v>1186</v>
      </c>
      <c r="X57" t="s">
        <v>1186</v>
      </c>
      <c r="Y57" t="b">
        <v>0</v>
      </c>
      <c r="Z57" t="b">
        <v>0</v>
      </c>
      <c r="AA57" t="s">
        <v>1341</v>
      </c>
    </row>
    <row r="58" spans="1:27" x14ac:dyDescent="0.35">
      <c r="A58">
        <v>57</v>
      </c>
      <c r="B58" s="5">
        <v>5250110101090</v>
      </c>
      <c r="C58" t="s">
        <v>409</v>
      </c>
      <c r="D58">
        <v>4</v>
      </c>
      <c r="E58">
        <v>9</v>
      </c>
      <c r="F58">
        <v>22</v>
      </c>
      <c r="G58">
        <v>109</v>
      </c>
      <c r="H58">
        <v>146</v>
      </c>
      <c r="I58">
        <v>3</v>
      </c>
      <c r="J58">
        <v>2</v>
      </c>
      <c r="K58">
        <v>10</v>
      </c>
      <c r="L58">
        <v>0.2</v>
      </c>
      <c r="M58">
        <v>0.15</v>
      </c>
      <c r="N58">
        <v>4</v>
      </c>
      <c r="O58">
        <v>3</v>
      </c>
      <c r="P58" t="s">
        <v>404</v>
      </c>
      <c r="Q58">
        <v>1700</v>
      </c>
      <c r="R58" t="s">
        <v>405</v>
      </c>
      <c r="S58">
        <v>0.2</v>
      </c>
      <c r="T58" s="6" t="s">
        <v>402</v>
      </c>
      <c r="U58" s="6"/>
      <c r="V58" s="6" t="s">
        <v>1186</v>
      </c>
      <c r="W58" t="s">
        <v>1186</v>
      </c>
      <c r="X58" t="s">
        <v>1186</v>
      </c>
      <c r="Y58" t="b">
        <v>0</v>
      </c>
      <c r="Z58" t="b">
        <v>0</v>
      </c>
      <c r="AA58" t="s">
        <v>1341</v>
      </c>
    </row>
    <row r="59" spans="1:27" x14ac:dyDescent="0.35">
      <c r="A59">
        <v>58</v>
      </c>
      <c r="B59" s="5">
        <v>5250110206010</v>
      </c>
      <c r="C59" t="s">
        <v>410</v>
      </c>
      <c r="D59">
        <v>2</v>
      </c>
      <c r="E59">
        <v>9</v>
      </c>
      <c r="F59">
        <v>22</v>
      </c>
      <c r="G59">
        <v>110</v>
      </c>
      <c r="H59">
        <v>147</v>
      </c>
      <c r="I59">
        <v>7</v>
      </c>
      <c r="J59">
        <v>4</v>
      </c>
      <c r="K59">
        <v>10</v>
      </c>
      <c r="L59">
        <v>1</v>
      </c>
      <c r="N59">
        <v>3</v>
      </c>
      <c r="O59">
        <v>4</v>
      </c>
      <c r="Q59">
        <v>1700</v>
      </c>
      <c r="R59" t="s">
        <v>1186</v>
      </c>
      <c r="T59" s="6" t="s">
        <v>402</v>
      </c>
      <c r="U59" s="6"/>
      <c r="V59" s="6" t="s">
        <v>1186</v>
      </c>
      <c r="W59" t="s">
        <v>1186</v>
      </c>
      <c r="X59" t="s">
        <v>1186</v>
      </c>
      <c r="Y59" t="b">
        <v>0</v>
      </c>
      <c r="Z59" t="b">
        <v>0</v>
      </c>
      <c r="AA59" t="s">
        <v>1341</v>
      </c>
    </row>
    <row r="60" spans="1:27" x14ac:dyDescent="0.35">
      <c r="A60">
        <v>59</v>
      </c>
      <c r="B60" s="5">
        <v>5250110201090</v>
      </c>
      <c r="C60" t="s">
        <v>411</v>
      </c>
      <c r="D60">
        <v>4</v>
      </c>
      <c r="E60">
        <v>9</v>
      </c>
      <c r="F60">
        <v>22</v>
      </c>
      <c r="G60">
        <v>110</v>
      </c>
      <c r="H60">
        <v>147</v>
      </c>
      <c r="I60">
        <v>3</v>
      </c>
      <c r="J60">
        <v>2</v>
      </c>
      <c r="K60">
        <v>10</v>
      </c>
      <c r="L60">
        <v>0.2</v>
      </c>
      <c r="M60">
        <v>0.2</v>
      </c>
      <c r="N60">
        <v>4</v>
      </c>
      <c r="O60">
        <v>2</v>
      </c>
      <c r="P60" t="s">
        <v>404</v>
      </c>
      <c r="Q60">
        <v>1700</v>
      </c>
      <c r="R60" t="s">
        <v>405</v>
      </c>
      <c r="S60">
        <v>0.2</v>
      </c>
      <c r="T60" s="6" t="s">
        <v>402</v>
      </c>
      <c r="U60" s="6"/>
      <c r="V60" s="6" t="s">
        <v>1186</v>
      </c>
      <c r="W60" t="s">
        <v>1186</v>
      </c>
      <c r="X60" t="s">
        <v>1186</v>
      </c>
      <c r="Y60" t="b">
        <v>0</v>
      </c>
      <c r="Z60" t="b">
        <v>0</v>
      </c>
      <c r="AA60" t="s">
        <v>1341</v>
      </c>
    </row>
    <row r="61" spans="1:27" x14ac:dyDescent="0.35">
      <c r="A61">
        <v>60</v>
      </c>
      <c r="B61" s="5">
        <v>30000000</v>
      </c>
      <c r="C61" t="s">
        <v>412</v>
      </c>
      <c r="D61">
        <v>1</v>
      </c>
      <c r="E61">
        <v>8</v>
      </c>
      <c r="F61">
        <v>21</v>
      </c>
      <c r="G61">
        <v>97</v>
      </c>
      <c r="H61">
        <v>131</v>
      </c>
      <c r="I61">
        <v>7</v>
      </c>
      <c r="J61">
        <v>4</v>
      </c>
      <c r="K61">
        <v>1</v>
      </c>
      <c r="L61">
        <v>1</v>
      </c>
      <c r="N61">
        <v>2</v>
      </c>
      <c r="O61">
        <v>1</v>
      </c>
      <c r="T61" s="6" t="s">
        <v>413</v>
      </c>
      <c r="U61" s="6"/>
      <c r="V61" s="6" t="s">
        <v>1186</v>
      </c>
      <c r="W61" t="s">
        <v>1186</v>
      </c>
      <c r="X61" t="s">
        <v>1186</v>
      </c>
      <c r="Y61" t="b">
        <v>0</v>
      </c>
      <c r="Z61" t="b">
        <v>0</v>
      </c>
    </row>
    <row r="62" spans="1:27" x14ac:dyDescent="0.35">
      <c r="A62">
        <v>61</v>
      </c>
      <c r="B62" s="5">
        <v>5301020107020</v>
      </c>
      <c r="C62" t="s">
        <v>414</v>
      </c>
      <c r="D62">
        <v>4</v>
      </c>
      <c r="E62">
        <v>7</v>
      </c>
      <c r="F62">
        <v>16</v>
      </c>
      <c r="G62">
        <v>75</v>
      </c>
      <c r="H62">
        <v>99</v>
      </c>
      <c r="I62">
        <v>5</v>
      </c>
      <c r="J62">
        <v>4</v>
      </c>
      <c r="K62">
        <v>6</v>
      </c>
      <c r="L62">
        <v>1</v>
      </c>
      <c r="N62">
        <v>1</v>
      </c>
      <c r="O62">
        <v>1</v>
      </c>
      <c r="P62" t="s">
        <v>370</v>
      </c>
      <c r="Q62">
        <v>465</v>
      </c>
      <c r="R62" t="s">
        <v>1186</v>
      </c>
      <c r="S62">
        <v>21.4</v>
      </c>
      <c r="T62" s="6" t="s">
        <v>344</v>
      </c>
      <c r="U62" s="6"/>
      <c r="V62" s="6" t="s">
        <v>1186</v>
      </c>
      <c r="W62" t="s">
        <v>1186</v>
      </c>
      <c r="X62" t="s">
        <v>371</v>
      </c>
      <c r="Y62" t="b">
        <v>0</v>
      </c>
      <c r="Z62" t="b">
        <v>1</v>
      </c>
      <c r="AA62" t="s">
        <v>1337</v>
      </c>
    </row>
    <row r="63" spans="1:27" x14ac:dyDescent="0.35">
      <c r="A63">
        <v>62</v>
      </c>
      <c r="B63" s="5">
        <v>5301020007020</v>
      </c>
      <c r="C63" t="s">
        <v>415</v>
      </c>
      <c r="D63">
        <v>4</v>
      </c>
      <c r="E63">
        <v>7</v>
      </c>
      <c r="F63">
        <v>16</v>
      </c>
      <c r="G63">
        <v>75</v>
      </c>
      <c r="H63">
        <v>99</v>
      </c>
      <c r="I63">
        <v>5</v>
      </c>
      <c r="J63">
        <v>4</v>
      </c>
      <c r="K63">
        <v>6</v>
      </c>
      <c r="L63">
        <v>1</v>
      </c>
      <c r="N63">
        <v>1</v>
      </c>
      <c r="O63">
        <v>1</v>
      </c>
      <c r="P63" t="s">
        <v>370</v>
      </c>
      <c r="Q63">
        <v>465</v>
      </c>
      <c r="R63" t="s">
        <v>1186</v>
      </c>
      <c r="S63">
        <v>21.4</v>
      </c>
      <c r="T63" s="6" t="s">
        <v>344</v>
      </c>
      <c r="U63" s="6"/>
      <c r="V63" s="6" t="s">
        <v>1186</v>
      </c>
      <c r="W63" t="s">
        <v>1186</v>
      </c>
      <c r="X63" t="s">
        <v>371</v>
      </c>
      <c r="Y63" t="b">
        <v>0</v>
      </c>
      <c r="Z63" t="b">
        <v>1</v>
      </c>
      <c r="AA63" t="s">
        <v>1337</v>
      </c>
    </row>
    <row r="64" spans="1:27" x14ac:dyDescent="0.35">
      <c r="A64">
        <v>63</v>
      </c>
      <c r="B64" s="5">
        <v>5301010306010</v>
      </c>
      <c r="C64" t="s">
        <v>141</v>
      </c>
      <c r="D64">
        <v>2</v>
      </c>
      <c r="E64">
        <v>7</v>
      </c>
      <c r="F64">
        <v>16</v>
      </c>
      <c r="G64">
        <v>78</v>
      </c>
      <c r="H64">
        <v>102</v>
      </c>
      <c r="I64">
        <v>7</v>
      </c>
      <c r="J64">
        <v>4</v>
      </c>
      <c r="K64">
        <v>3.3</v>
      </c>
      <c r="L64">
        <v>1</v>
      </c>
      <c r="N64">
        <v>1</v>
      </c>
      <c r="O64">
        <v>1</v>
      </c>
      <c r="Q64">
        <v>0</v>
      </c>
      <c r="R64" t="s">
        <v>1186</v>
      </c>
      <c r="T64" s="6" t="s">
        <v>344</v>
      </c>
      <c r="U64" s="6" t="s">
        <v>1186</v>
      </c>
      <c r="V64" s="6" t="s">
        <v>1186</v>
      </c>
      <c r="W64" t="s">
        <v>1186</v>
      </c>
      <c r="X64" t="s">
        <v>1186</v>
      </c>
      <c r="Y64" t="b">
        <v>0</v>
      </c>
      <c r="Z64" t="b">
        <v>0</v>
      </c>
    </row>
    <row r="65" spans="1:27" x14ac:dyDescent="0.35">
      <c r="A65">
        <v>64</v>
      </c>
      <c r="B65" s="5">
        <v>5301010306010</v>
      </c>
      <c r="C65" t="s">
        <v>416</v>
      </c>
      <c r="D65">
        <v>2</v>
      </c>
      <c r="E65">
        <v>7</v>
      </c>
      <c r="F65">
        <v>16</v>
      </c>
      <c r="G65">
        <v>78</v>
      </c>
      <c r="H65">
        <v>102</v>
      </c>
      <c r="I65">
        <v>7</v>
      </c>
      <c r="J65">
        <v>4</v>
      </c>
      <c r="K65">
        <v>3.3</v>
      </c>
      <c r="L65">
        <v>1</v>
      </c>
      <c r="N65">
        <v>1</v>
      </c>
      <c r="O65">
        <v>1</v>
      </c>
      <c r="Q65">
        <v>0</v>
      </c>
      <c r="R65" t="s">
        <v>1186</v>
      </c>
      <c r="T65" s="6" t="s">
        <v>344</v>
      </c>
      <c r="U65" s="6" t="s">
        <v>1186</v>
      </c>
      <c r="V65" s="6" t="s">
        <v>1186</v>
      </c>
      <c r="W65" t="s">
        <v>1186</v>
      </c>
      <c r="X65" t="s">
        <v>1186</v>
      </c>
      <c r="Y65" t="b">
        <v>0</v>
      </c>
      <c r="Z65" t="b">
        <v>0</v>
      </c>
    </row>
    <row r="66" spans="1:27" x14ac:dyDescent="0.35">
      <c r="A66">
        <v>65</v>
      </c>
      <c r="B66" s="5">
        <v>5301010307020</v>
      </c>
      <c r="C66" t="s">
        <v>417</v>
      </c>
      <c r="D66">
        <v>4</v>
      </c>
      <c r="E66">
        <v>7</v>
      </c>
      <c r="F66">
        <v>16</v>
      </c>
      <c r="G66">
        <v>78</v>
      </c>
      <c r="H66">
        <v>102</v>
      </c>
      <c r="I66">
        <v>5</v>
      </c>
      <c r="J66">
        <v>4</v>
      </c>
      <c r="K66">
        <v>3.3</v>
      </c>
      <c r="L66">
        <v>1</v>
      </c>
      <c r="N66">
        <v>1</v>
      </c>
      <c r="O66">
        <v>1</v>
      </c>
      <c r="P66" t="s">
        <v>370</v>
      </c>
      <c r="R66" t="s">
        <v>1186</v>
      </c>
      <c r="S66">
        <v>21.8</v>
      </c>
      <c r="T66" s="6" t="s">
        <v>344</v>
      </c>
      <c r="U66" s="6" t="s">
        <v>1186</v>
      </c>
      <c r="V66" s="6" t="s">
        <v>1186</v>
      </c>
      <c r="W66" t="s">
        <v>1186</v>
      </c>
      <c r="X66" t="s">
        <v>371</v>
      </c>
      <c r="Y66" t="b">
        <v>0</v>
      </c>
      <c r="Z66" t="b">
        <v>0</v>
      </c>
    </row>
    <row r="67" spans="1:27" x14ac:dyDescent="0.35">
      <c r="A67">
        <v>66</v>
      </c>
      <c r="B67" s="5">
        <v>5303020206010</v>
      </c>
      <c r="C67" t="s">
        <v>418</v>
      </c>
      <c r="D67">
        <v>2</v>
      </c>
      <c r="E67">
        <v>7</v>
      </c>
      <c r="F67">
        <v>18</v>
      </c>
      <c r="G67">
        <v>79</v>
      </c>
      <c r="H67">
        <v>108</v>
      </c>
      <c r="I67">
        <v>7</v>
      </c>
      <c r="J67">
        <v>4</v>
      </c>
      <c r="K67">
        <v>5</v>
      </c>
      <c r="L67">
        <v>1</v>
      </c>
      <c r="N67">
        <v>1</v>
      </c>
      <c r="O67">
        <v>1</v>
      </c>
      <c r="Q67">
        <v>1232</v>
      </c>
      <c r="R67" t="s">
        <v>1186</v>
      </c>
      <c r="T67" s="6" t="s">
        <v>344</v>
      </c>
      <c r="U67" s="6"/>
      <c r="V67" s="6" t="s">
        <v>1186</v>
      </c>
      <c r="W67" t="s">
        <v>1186</v>
      </c>
      <c r="X67" t="s">
        <v>1186</v>
      </c>
      <c r="Y67" t="b">
        <v>0</v>
      </c>
      <c r="Z67" t="b">
        <v>0</v>
      </c>
    </row>
    <row r="68" spans="1:27" x14ac:dyDescent="0.35">
      <c r="A68">
        <v>67</v>
      </c>
      <c r="C68" t="s">
        <v>162</v>
      </c>
      <c r="D68">
        <v>2</v>
      </c>
      <c r="E68">
        <v>7</v>
      </c>
      <c r="F68">
        <v>17</v>
      </c>
      <c r="G68">
        <v>79</v>
      </c>
      <c r="H68">
        <v>103</v>
      </c>
      <c r="I68">
        <v>7</v>
      </c>
      <c r="J68">
        <v>4</v>
      </c>
      <c r="K68">
        <v>5</v>
      </c>
      <c r="L68">
        <v>1</v>
      </c>
      <c r="N68">
        <v>1</v>
      </c>
      <c r="O68">
        <v>1</v>
      </c>
      <c r="Q68">
        <v>0</v>
      </c>
      <c r="R68" t="s">
        <v>1186</v>
      </c>
      <c r="T68" s="6" t="s">
        <v>344</v>
      </c>
      <c r="U68" s="6"/>
      <c r="V68" s="6" t="s">
        <v>1186</v>
      </c>
      <c r="W68" t="s">
        <v>1186</v>
      </c>
      <c r="X68" t="s">
        <v>1186</v>
      </c>
      <c r="Y68" t="b">
        <v>0</v>
      </c>
      <c r="Z68" t="b">
        <v>0</v>
      </c>
    </row>
    <row r="69" spans="1:27" x14ac:dyDescent="0.35">
      <c r="A69">
        <v>68</v>
      </c>
      <c r="B69" s="5">
        <v>5302000006010</v>
      </c>
      <c r="C69" t="s">
        <v>420</v>
      </c>
      <c r="D69">
        <v>2</v>
      </c>
      <c r="E69">
        <v>7</v>
      </c>
      <c r="F69">
        <v>16</v>
      </c>
      <c r="G69">
        <v>80</v>
      </c>
      <c r="H69">
        <v>104</v>
      </c>
      <c r="I69">
        <v>7</v>
      </c>
      <c r="J69">
        <v>4</v>
      </c>
      <c r="K69">
        <v>5</v>
      </c>
      <c r="L69">
        <v>1</v>
      </c>
      <c r="N69">
        <v>1</v>
      </c>
      <c r="O69">
        <v>1</v>
      </c>
      <c r="Q69">
        <v>-66</v>
      </c>
      <c r="T69" s="6" t="s">
        <v>344</v>
      </c>
      <c r="U69" s="6"/>
      <c r="V69" s="6" t="s">
        <v>1186</v>
      </c>
      <c r="W69" t="s">
        <v>1186</v>
      </c>
      <c r="X69" t="s">
        <v>1186</v>
      </c>
      <c r="Y69" t="b">
        <v>0</v>
      </c>
      <c r="Z69" t="b">
        <v>0</v>
      </c>
      <c r="AA69" t="s">
        <v>1342</v>
      </c>
    </row>
    <row r="70" spans="1:27" x14ac:dyDescent="0.35">
      <c r="A70">
        <v>69</v>
      </c>
      <c r="B70" s="5">
        <v>5302000107040</v>
      </c>
      <c r="C70" t="s">
        <v>421</v>
      </c>
      <c r="D70">
        <v>4</v>
      </c>
      <c r="E70">
        <v>7</v>
      </c>
      <c r="F70">
        <v>16</v>
      </c>
      <c r="G70">
        <v>80</v>
      </c>
      <c r="H70">
        <v>104</v>
      </c>
      <c r="I70">
        <v>5</v>
      </c>
      <c r="J70">
        <v>4</v>
      </c>
      <c r="K70">
        <v>5</v>
      </c>
      <c r="L70">
        <v>1</v>
      </c>
      <c r="N70">
        <v>1</v>
      </c>
      <c r="O70">
        <v>1</v>
      </c>
      <c r="P70" t="s">
        <v>422</v>
      </c>
      <c r="Q70">
        <v>-66</v>
      </c>
      <c r="R70" t="s">
        <v>1186</v>
      </c>
      <c r="S70">
        <v>25</v>
      </c>
      <c r="T70" s="6" t="s">
        <v>344</v>
      </c>
      <c r="U70" s="6"/>
      <c r="V70" s="6" t="s">
        <v>1186</v>
      </c>
      <c r="W70" t="s">
        <v>1186</v>
      </c>
      <c r="X70" t="s">
        <v>371</v>
      </c>
      <c r="Y70" t="b">
        <v>0</v>
      </c>
      <c r="Z70" t="b">
        <v>0</v>
      </c>
      <c r="AA70" t="s">
        <v>1342</v>
      </c>
    </row>
    <row r="71" spans="1:27" x14ac:dyDescent="0.35">
      <c r="A71">
        <v>70</v>
      </c>
      <c r="C71" t="s">
        <v>423</v>
      </c>
      <c r="D71">
        <v>4</v>
      </c>
      <c r="E71">
        <v>7</v>
      </c>
      <c r="F71">
        <v>16</v>
      </c>
      <c r="G71">
        <v>80</v>
      </c>
      <c r="H71">
        <v>104</v>
      </c>
      <c r="I71">
        <v>5</v>
      </c>
      <c r="J71">
        <v>4</v>
      </c>
      <c r="K71">
        <v>5</v>
      </c>
      <c r="L71">
        <v>1</v>
      </c>
      <c r="M71">
        <v>0</v>
      </c>
      <c r="N71">
        <v>1</v>
      </c>
      <c r="O71">
        <v>1</v>
      </c>
      <c r="P71" t="s">
        <v>422</v>
      </c>
      <c r="R71" t="s">
        <v>1186</v>
      </c>
      <c r="T71" s="6" t="s">
        <v>344</v>
      </c>
      <c r="U71" s="6"/>
      <c r="V71" s="6" t="s">
        <v>1186</v>
      </c>
      <c r="W71" t="s">
        <v>1186</v>
      </c>
      <c r="X71" t="s">
        <v>1186</v>
      </c>
      <c r="Y71" t="b">
        <v>1</v>
      </c>
      <c r="Z71" t="b">
        <v>1</v>
      </c>
    </row>
    <row r="72" spans="1:27" x14ac:dyDescent="0.35">
      <c r="A72">
        <v>71</v>
      </c>
      <c r="C72" t="s">
        <v>424</v>
      </c>
      <c r="D72">
        <v>6</v>
      </c>
      <c r="E72">
        <v>7</v>
      </c>
      <c r="F72">
        <v>16</v>
      </c>
      <c r="G72">
        <v>80</v>
      </c>
      <c r="H72">
        <v>104</v>
      </c>
      <c r="I72">
        <v>7</v>
      </c>
      <c r="J72">
        <v>4</v>
      </c>
      <c r="K72">
        <v>5</v>
      </c>
      <c r="L72">
        <v>1</v>
      </c>
      <c r="M72">
        <v>0</v>
      </c>
      <c r="N72">
        <v>1</v>
      </c>
      <c r="O72">
        <v>1</v>
      </c>
      <c r="R72" t="s">
        <v>1186</v>
      </c>
      <c r="T72" s="6" t="s">
        <v>344</v>
      </c>
      <c r="U72" s="6"/>
      <c r="V72" s="6" t="s">
        <v>1186</v>
      </c>
      <c r="W72" t="s">
        <v>1186</v>
      </c>
      <c r="X72" t="s">
        <v>1186</v>
      </c>
      <c r="Y72" t="b">
        <v>1</v>
      </c>
      <c r="Z72" t="b">
        <v>1</v>
      </c>
    </row>
    <row r="73" spans="1:27" x14ac:dyDescent="0.35">
      <c r="A73">
        <v>72</v>
      </c>
      <c r="B73" s="5">
        <v>5302000001070</v>
      </c>
      <c r="C73" t="s">
        <v>425</v>
      </c>
      <c r="D73">
        <v>4</v>
      </c>
      <c r="E73">
        <v>7</v>
      </c>
      <c r="F73">
        <v>16</v>
      </c>
      <c r="G73">
        <v>80</v>
      </c>
      <c r="H73">
        <v>104</v>
      </c>
      <c r="I73">
        <v>3</v>
      </c>
      <c r="J73">
        <v>2</v>
      </c>
      <c r="K73">
        <v>5</v>
      </c>
      <c r="L73">
        <v>0.24</v>
      </c>
      <c r="M73">
        <v>0.15</v>
      </c>
      <c r="N73">
        <v>4</v>
      </c>
      <c r="O73">
        <v>1</v>
      </c>
      <c r="Q73">
        <v>-66</v>
      </c>
      <c r="R73" t="s">
        <v>1186</v>
      </c>
      <c r="S73">
        <v>0.24</v>
      </c>
      <c r="T73" s="6" t="s">
        <v>344</v>
      </c>
      <c r="U73" s="6"/>
      <c r="V73" s="6" t="s">
        <v>1186</v>
      </c>
      <c r="W73" t="s">
        <v>1186</v>
      </c>
      <c r="X73" t="s">
        <v>1186</v>
      </c>
      <c r="Y73" t="b">
        <v>0</v>
      </c>
      <c r="Z73" t="b">
        <v>0</v>
      </c>
    </row>
    <row r="74" spans="1:27" x14ac:dyDescent="0.35">
      <c r="A74">
        <v>73</v>
      </c>
      <c r="C74" t="s">
        <v>427</v>
      </c>
      <c r="D74">
        <v>6</v>
      </c>
      <c r="E74">
        <v>7</v>
      </c>
      <c r="F74">
        <v>16</v>
      </c>
      <c r="G74">
        <v>80</v>
      </c>
      <c r="H74">
        <v>104</v>
      </c>
      <c r="I74">
        <v>3</v>
      </c>
      <c r="J74">
        <v>2</v>
      </c>
      <c r="K74">
        <v>5</v>
      </c>
      <c r="L74">
        <v>0.24</v>
      </c>
      <c r="M74">
        <v>0.15</v>
      </c>
      <c r="N74">
        <v>4</v>
      </c>
      <c r="O74">
        <v>1</v>
      </c>
      <c r="R74" t="s">
        <v>1186</v>
      </c>
      <c r="T74" s="6" t="s">
        <v>344</v>
      </c>
      <c r="U74" s="6"/>
      <c r="V74" s="6" t="s">
        <v>1186</v>
      </c>
      <c r="W74" t="s">
        <v>1186</v>
      </c>
      <c r="X74" t="s">
        <v>1186</v>
      </c>
      <c r="Y74" t="b">
        <v>1</v>
      </c>
      <c r="Z74" t="b">
        <v>1</v>
      </c>
    </row>
    <row r="75" spans="1:27" x14ac:dyDescent="0.35">
      <c r="A75">
        <v>74</v>
      </c>
      <c r="C75" t="s">
        <v>428</v>
      </c>
      <c r="D75">
        <v>6</v>
      </c>
      <c r="E75">
        <v>7</v>
      </c>
      <c r="F75">
        <v>16</v>
      </c>
      <c r="G75">
        <v>80</v>
      </c>
      <c r="H75">
        <v>104</v>
      </c>
      <c r="I75">
        <v>3</v>
      </c>
      <c r="J75">
        <v>2</v>
      </c>
      <c r="K75">
        <v>5</v>
      </c>
      <c r="L75">
        <v>0.25</v>
      </c>
      <c r="M75">
        <v>0.15</v>
      </c>
      <c r="N75">
        <v>4</v>
      </c>
      <c r="O75">
        <v>1</v>
      </c>
      <c r="R75" t="s">
        <v>1186</v>
      </c>
      <c r="T75" s="6" t="s">
        <v>344</v>
      </c>
      <c r="U75" s="6"/>
      <c r="V75" s="6" t="s">
        <v>1186</v>
      </c>
      <c r="W75" t="s">
        <v>1186</v>
      </c>
      <c r="X75" t="s">
        <v>1186</v>
      </c>
      <c r="Y75" t="b">
        <v>1</v>
      </c>
      <c r="Z75" t="b">
        <v>1</v>
      </c>
    </row>
    <row r="76" spans="1:27" x14ac:dyDescent="0.35">
      <c r="A76">
        <v>75</v>
      </c>
      <c r="B76" s="5">
        <v>5305020106010</v>
      </c>
      <c r="C76" t="s">
        <v>429</v>
      </c>
      <c r="D76">
        <v>2</v>
      </c>
      <c r="E76">
        <v>7</v>
      </c>
      <c r="F76">
        <v>16</v>
      </c>
      <c r="G76">
        <v>81</v>
      </c>
      <c r="H76">
        <v>105</v>
      </c>
      <c r="I76">
        <v>7</v>
      </c>
      <c r="J76">
        <v>4</v>
      </c>
      <c r="K76">
        <v>20</v>
      </c>
      <c r="L76">
        <v>1</v>
      </c>
      <c r="N76">
        <v>1</v>
      </c>
      <c r="O76">
        <v>1</v>
      </c>
      <c r="Q76">
        <v>486</v>
      </c>
      <c r="T76" s="6" t="s">
        <v>344</v>
      </c>
      <c r="U76" s="6"/>
      <c r="V76" s="6" t="s">
        <v>1186</v>
      </c>
      <c r="W76" t="s">
        <v>1186</v>
      </c>
      <c r="X76" t="s">
        <v>1186</v>
      </c>
      <c r="Y76" t="b">
        <v>0</v>
      </c>
      <c r="Z76" t="b">
        <v>0</v>
      </c>
    </row>
    <row r="77" spans="1:27" x14ac:dyDescent="0.35">
      <c r="A77">
        <v>76</v>
      </c>
      <c r="B77" s="5">
        <v>5305020307020</v>
      </c>
      <c r="C77" t="s">
        <v>430</v>
      </c>
      <c r="D77">
        <v>4</v>
      </c>
      <c r="E77">
        <v>7</v>
      </c>
      <c r="F77">
        <v>16</v>
      </c>
      <c r="G77">
        <v>81</v>
      </c>
      <c r="H77">
        <v>105</v>
      </c>
      <c r="I77">
        <v>5</v>
      </c>
      <c r="J77">
        <v>4</v>
      </c>
      <c r="K77">
        <v>20</v>
      </c>
      <c r="L77">
        <v>1</v>
      </c>
      <c r="N77">
        <v>1</v>
      </c>
      <c r="O77">
        <v>1</v>
      </c>
      <c r="P77" t="s">
        <v>370</v>
      </c>
      <c r="Q77">
        <v>486</v>
      </c>
      <c r="R77" t="s">
        <v>1186</v>
      </c>
      <c r="S77">
        <v>21.4</v>
      </c>
      <c r="T77" s="6" t="s">
        <v>344</v>
      </c>
      <c r="U77" s="6"/>
      <c r="V77" s="6" t="s">
        <v>1186</v>
      </c>
      <c r="W77" t="s">
        <v>1186</v>
      </c>
      <c r="X77" t="s">
        <v>371</v>
      </c>
      <c r="Y77" t="b">
        <v>0</v>
      </c>
      <c r="Z77" t="b">
        <v>0</v>
      </c>
      <c r="AA77" t="s">
        <v>1336</v>
      </c>
    </row>
    <row r="78" spans="1:27" x14ac:dyDescent="0.35">
      <c r="A78">
        <v>77</v>
      </c>
      <c r="C78" t="s">
        <v>431</v>
      </c>
      <c r="D78">
        <v>4</v>
      </c>
      <c r="E78">
        <v>7</v>
      </c>
      <c r="F78">
        <v>16</v>
      </c>
      <c r="G78">
        <v>81</v>
      </c>
      <c r="H78">
        <v>105</v>
      </c>
      <c r="I78">
        <v>5</v>
      </c>
      <c r="J78">
        <v>4</v>
      </c>
      <c r="K78">
        <v>20</v>
      </c>
      <c r="L78">
        <v>1</v>
      </c>
      <c r="M78">
        <v>0</v>
      </c>
      <c r="N78">
        <v>1</v>
      </c>
      <c r="O78">
        <v>1</v>
      </c>
      <c r="P78" t="s">
        <v>370</v>
      </c>
      <c r="R78" t="s">
        <v>1186</v>
      </c>
      <c r="T78" s="6" t="s">
        <v>344</v>
      </c>
      <c r="U78" s="6"/>
      <c r="V78" s="6" t="s">
        <v>1186</v>
      </c>
      <c r="W78" t="s">
        <v>1186</v>
      </c>
      <c r="X78" t="s">
        <v>1186</v>
      </c>
      <c r="Y78" t="b">
        <v>1</v>
      </c>
      <c r="Z78" t="b">
        <v>1</v>
      </c>
    </row>
    <row r="79" spans="1:27" x14ac:dyDescent="0.35">
      <c r="A79">
        <v>78</v>
      </c>
      <c r="B79" s="5">
        <v>5305020100000</v>
      </c>
      <c r="C79" t="s">
        <v>432</v>
      </c>
      <c r="D79">
        <v>4</v>
      </c>
      <c r="E79">
        <v>7</v>
      </c>
      <c r="F79">
        <v>16</v>
      </c>
      <c r="G79">
        <v>81</v>
      </c>
      <c r="H79">
        <v>105</v>
      </c>
      <c r="I79">
        <v>3</v>
      </c>
      <c r="J79">
        <v>2</v>
      </c>
      <c r="K79">
        <v>20</v>
      </c>
      <c r="L79">
        <v>0.19</v>
      </c>
      <c r="M79">
        <v>0.15</v>
      </c>
      <c r="N79">
        <v>4</v>
      </c>
      <c r="O79">
        <v>1</v>
      </c>
      <c r="P79" t="s">
        <v>433</v>
      </c>
      <c r="Q79">
        <v>486</v>
      </c>
      <c r="R79" t="s">
        <v>1186</v>
      </c>
      <c r="S79">
        <v>0.19</v>
      </c>
      <c r="T79" s="6" t="s">
        <v>344</v>
      </c>
      <c r="U79" s="6"/>
      <c r="V79" s="6" t="s">
        <v>1186</v>
      </c>
      <c r="W79" t="s">
        <v>1186</v>
      </c>
      <c r="X79" t="s">
        <v>1186</v>
      </c>
      <c r="Y79" t="b">
        <v>0</v>
      </c>
      <c r="Z79" t="b">
        <v>0</v>
      </c>
      <c r="AA79" t="s">
        <v>1336</v>
      </c>
    </row>
    <row r="80" spans="1:27" x14ac:dyDescent="0.35">
      <c r="A80">
        <v>79</v>
      </c>
      <c r="C80" t="s">
        <v>434</v>
      </c>
      <c r="D80">
        <v>4</v>
      </c>
      <c r="E80">
        <v>7</v>
      </c>
      <c r="F80">
        <v>16</v>
      </c>
      <c r="G80">
        <v>81</v>
      </c>
      <c r="H80">
        <v>105</v>
      </c>
      <c r="I80">
        <v>3</v>
      </c>
      <c r="J80">
        <v>2</v>
      </c>
      <c r="K80">
        <v>20</v>
      </c>
      <c r="L80">
        <v>0.19</v>
      </c>
      <c r="M80">
        <v>0.15</v>
      </c>
      <c r="N80">
        <v>4</v>
      </c>
      <c r="O80">
        <v>1</v>
      </c>
      <c r="P80" t="s">
        <v>433</v>
      </c>
      <c r="R80" t="s">
        <v>1186</v>
      </c>
      <c r="T80" s="6" t="s">
        <v>344</v>
      </c>
      <c r="U80" s="6"/>
      <c r="V80" s="6" t="s">
        <v>1186</v>
      </c>
      <c r="W80" t="s">
        <v>1186</v>
      </c>
      <c r="X80" t="s">
        <v>1186</v>
      </c>
      <c r="Y80" t="b">
        <v>1</v>
      </c>
      <c r="Z80" t="b">
        <v>1</v>
      </c>
    </row>
    <row r="81" spans="1:27" x14ac:dyDescent="0.35">
      <c r="A81">
        <v>80</v>
      </c>
      <c r="C81" t="s">
        <v>435</v>
      </c>
      <c r="D81">
        <v>6</v>
      </c>
      <c r="E81">
        <v>7</v>
      </c>
      <c r="F81">
        <v>16</v>
      </c>
      <c r="G81">
        <v>81</v>
      </c>
      <c r="H81">
        <v>105</v>
      </c>
      <c r="I81">
        <v>7</v>
      </c>
      <c r="J81">
        <v>4</v>
      </c>
      <c r="K81">
        <v>20</v>
      </c>
      <c r="L81">
        <v>1</v>
      </c>
      <c r="M81">
        <v>0</v>
      </c>
      <c r="N81">
        <v>1</v>
      </c>
      <c r="O81">
        <v>1</v>
      </c>
      <c r="R81" t="s">
        <v>1186</v>
      </c>
      <c r="T81" s="6" t="s">
        <v>344</v>
      </c>
      <c r="U81" s="6"/>
      <c r="V81" s="6" t="s">
        <v>1186</v>
      </c>
      <c r="W81" t="s">
        <v>1186</v>
      </c>
      <c r="X81" t="s">
        <v>1186</v>
      </c>
      <c r="Y81" t="b">
        <v>1</v>
      </c>
      <c r="Z81" t="b">
        <v>1</v>
      </c>
    </row>
    <row r="82" spans="1:27" x14ac:dyDescent="0.35">
      <c r="A82">
        <v>81</v>
      </c>
      <c r="B82" s="5">
        <v>5305020106010</v>
      </c>
      <c r="C82" t="s">
        <v>436</v>
      </c>
      <c r="D82">
        <v>2</v>
      </c>
      <c r="E82">
        <v>7</v>
      </c>
      <c r="F82">
        <v>16</v>
      </c>
      <c r="G82">
        <v>81</v>
      </c>
      <c r="H82">
        <v>105</v>
      </c>
      <c r="I82">
        <v>7</v>
      </c>
      <c r="J82">
        <v>4</v>
      </c>
      <c r="K82">
        <v>20</v>
      </c>
      <c r="L82">
        <v>1</v>
      </c>
      <c r="N82">
        <v>1</v>
      </c>
      <c r="O82">
        <v>1</v>
      </c>
      <c r="Q82">
        <v>486</v>
      </c>
      <c r="T82" s="6" t="s">
        <v>344</v>
      </c>
      <c r="U82" s="6"/>
      <c r="V82" s="6" t="s">
        <v>1186</v>
      </c>
      <c r="W82" t="s">
        <v>1186</v>
      </c>
      <c r="X82" t="s">
        <v>1186</v>
      </c>
      <c r="Y82" t="b">
        <v>0</v>
      </c>
      <c r="Z82" t="b">
        <v>0</v>
      </c>
    </row>
    <row r="83" spans="1:27" x14ac:dyDescent="0.35">
      <c r="A83">
        <v>82</v>
      </c>
      <c r="B83" s="5">
        <v>5305020207020</v>
      </c>
      <c r="C83" t="s">
        <v>437</v>
      </c>
      <c r="D83">
        <v>4</v>
      </c>
      <c r="E83">
        <v>7</v>
      </c>
      <c r="F83">
        <v>16</v>
      </c>
      <c r="G83">
        <v>81</v>
      </c>
      <c r="H83">
        <v>105</v>
      </c>
      <c r="I83">
        <v>5</v>
      </c>
      <c r="J83">
        <v>4</v>
      </c>
      <c r="K83">
        <v>20</v>
      </c>
      <c r="L83">
        <v>1</v>
      </c>
      <c r="N83">
        <v>1</v>
      </c>
      <c r="O83">
        <v>1</v>
      </c>
      <c r="P83" t="s">
        <v>370</v>
      </c>
      <c r="Q83">
        <v>486</v>
      </c>
      <c r="S83">
        <v>21.4</v>
      </c>
      <c r="T83" s="6" t="s">
        <v>344</v>
      </c>
      <c r="U83" s="6"/>
      <c r="V83" s="6" t="s">
        <v>1186</v>
      </c>
      <c r="W83" t="s">
        <v>1186</v>
      </c>
      <c r="X83" t="s">
        <v>371</v>
      </c>
      <c r="Y83" t="b">
        <v>0</v>
      </c>
      <c r="Z83" t="b">
        <v>0</v>
      </c>
      <c r="AA83" t="s">
        <v>1336</v>
      </c>
    </row>
    <row r="84" spans="1:27" x14ac:dyDescent="0.35">
      <c r="A84">
        <v>83</v>
      </c>
      <c r="C84" t="s">
        <v>438</v>
      </c>
      <c r="D84">
        <v>4</v>
      </c>
      <c r="E84">
        <v>7</v>
      </c>
      <c r="F84">
        <v>16</v>
      </c>
      <c r="G84">
        <v>81</v>
      </c>
      <c r="H84">
        <v>105</v>
      </c>
      <c r="I84">
        <v>5</v>
      </c>
      <c r="J84">
        <v>4</v>
      </c>
      <c r="K84">
        <v>20</v>
      </c>
      <c r="L84">
        <v>1</v>
      </c>
      <c r="M84">
        <v>0</v>
      </c>
      <c r="N84">
        <v>1</v>
      </c>
      <c r="O84">
        <v>2</v>
      </c>
      <c r="P84" t="s">
        <v>370</v>
      </c>
      <c r="R84" t="s">
        <v>1186</v>
      </c>
      <c r="T84" s="6" t="s">
        <v>344</v>
      </c>
      <c r="U84" s="6"/>
      <c r="V84" s="6" t="s">
        <v>1186</v>
      </c>
      <c r="W84" t="s">
        <v>1186</v>
      </c>
      <c r="X84" t="s">
        <v>1186</v>
      </c>
      <c r="Y84" t="b">
        <v>1</v>
      </c>
      <c r="Z84" t="b">
        <v>1</v>
      </c>
    </row>
    <row r="85" spans="1:27" x14ac:dyDescent="0.35">
      <c r="A85">
        <v>84</v>
      </c>
      <c r="B85" s="5">
        <v>5111020006010</v>
      </c>
      <c r="C85" t="s">
        <v>439</v>
      </c>
      <c r="D85">
        <v>2</v>
      </c>
      <c r="E85">
        <v>8</v>
      </c>
      <c r="F85">
        <v>21</v>
      </c>
      <c r="G85">
        <v>95</v>
      </c>
      <c r="H85">
        <v>128</v>
      </c>
      <c r="I85">
        <v>7</v>
      </c>
      <c r="J85">
        <v>4</v>
      </c>
      <c r="K85">
        <v>1</v>
      </c>
      <c r="L85">
        <v>1</v>
      </c>
      <c r="N85">
        <v>2</v>
      </c>
      <c r="O85">
        <v>2</v>
      </c>
      <c r="T85" s="6" t="s">
        <v>344</v>
      </c>
      <c r="U85" s="6"/>
      <c r="V85" s="6" t="s">
        <v>1186</v>
      </c>
      <c r="W85" t="s">
        <v>1186</v>
      </c>
      <c r="X85" t="s">
        <v>1186</v>
      </c>
      <c r="Y85" t="b">
        <v>0</v>
      </c>
      <c r="Z85" t="b">
        <v>0</v>
      </c>
    </row>
    <row r="86" spans="1:27" x14ac:dyDescent="0.35">
      <c r="A86">
        <v>85</v>
      </c>
      <c r="B86" s="5">
        <v>24000070</v>
      </c>
      <c r="C86" t="s">
        <v>440</v>
      </c>
      <c r="D86">
        <v>1</v>
      </c>
      <c r="E86">
        <v>8</v>
      </c>
      <c r="F86">
        <v>21</v>
      </c>
      <c r="G86">
        <v>108</v>
      </c>
      <c r="H86">
        <v>145</v>
      </c>
      <c r="I86">
        <v>7</v>
      </c>
      <c r="J86">
        <v>4</v>
      </c>
      <c r="K86">
        <v>1</v>
      </c>
      <c r="L86">
        <v>1</v>
      </c>
      <c r="N86">
        <v>2</v>
      </c>
      <c r="O86">
        <v>2</v>
      </c>
      <c r="R86" t="s">
        <v>1186</v>
      </c>
      <c r="T86" s="6" t="s">
        <v>1338</v>
      </c>
      <c r="U86" s="6" t="s">
        <v>10</v>
      </c>
      <c r="V86" s="6" t="s">
        <v>341</v>
      </c>
      <c r="W86" t="s">
        <v>1186</v>
      </c>
      <c r="X86" t="s">
        <v>1186</v>
      </c>
      <c r="Y86" t="b">
        <v>0</v>
      </c>
      <c r="Z86" t="b">
        <v>0</v>
      </c>
    </row>
    <row r="87" spans="1:27" x14ac:dyDescent="0.35">
      <c r="A87">
        <v>86</v>
      </c>
      <c r="B87" s="5">
        <v>24000163</v>
      </c>
      <c r="C87" t="s">
        <v>441</v>
      </c>
      <c r="D87">
        <v>1</v>
      </c>
      <c r="E87">
        <v>8</v>
      </c>
      <c r="F87">
        <v>21</v>
      </c>
      <c r="G87">
        <v>106</v>
      </c>
      <c r="H87">
        <v>143</v>
      </c>
      <c r="I87">
        <v>7</v>
      </c>
      <c r="J87">
        <v>4</v>
      </c>
      <c r="K87">
        <v>1</v>
      </c>
      <c r="L87">
        <v>1</v>
      </c>
      <c r="N87">
        <v>2</v>
      </c>
      <c r="O87">
        <v>2</v>
      </c>
      <c r="R87" t="s">
        <v>1186</v>
      </c>
      <c r="T87" s="6" t="s">
        <v>413</v>
      </c>
      <c r="U87" s="6"/>
      <c r="V87" s="6" t="s">
        <v>1186</v>
      </c>
      <c r="W87" t="s">
        <v>1186</v>
      </c>
      <c r="X87" t="s">
        <v>1186</v>
      </c>
      <c r="Y87" t="b">
        <v>0</v>
      </c>
      <c r="Z87" t="b">
        <v>0</v>
      </c>
    </row>
    <row r="88" spans="1:27" x14ac:dyDescent="0.35">
      <c r="A88">
        <v>87</v>
      </c>
      <c r="C88" t="s">
        <v>442</v>
      </c>
      <c r="D88">
        <v>1</v>
      </c>
      <c r="E88">
        <v>8</v>
      </c>
      <c r="F88">
        <v>21</v>
      </c>
      <c r="G88">
        <v>106</v>
      </c>
      <c r="H88">
        <v>143</v>
      </c>
      <c r="I88">
        <v>7</v>
      </c>
      <c r="J88">
        <v>4</v>
      </c>
      <c r="K88">
        <v>1</v>
      </c>
      <c r="L88">
        <v>1</v>
      </c>
      <c r="N88">
        <v>2</v>
      </c>
      <c r="O88">
        <v>2</v>
      </c>
      <c r="R88" t="s">
        <v>1186</v>
      </c>
      <c r="T88" s="6" t="s">
        <v>1186</v>
      </c>
      <c r="U88" s="6"/>
      <c r="V88" s="6" t="s">
        <v>1186</v>
      </c>
      <c r="W88" t="s">
        <v>1186</v>
      </c>
      <c r="X88" t="s">
        <v>1186</v>
      </c>
      <c r="Y88" t="b">
        <v>0</v>
      </c>
      <c r="Z88" t="b">
        <v>0</v>
      </c>
    </row>
    <row r="89" spans="1:27" x14ac:dyDescent="0.35">
      <c r="A89">
        <v>88</v>
      </c>
      <c r="C89" t="s">
        <v>443</v>
      </c>
      <c r="D89">
        <v>1</v>
      </c>
      <c r="E89">
        <v>8</v>
      </c>
      <c r="F89">
        <v>21</v>
      </c>
      <c r="G89">
        <v>106</v>
      </c>
      <c r="H89">
        <v>143</v>
      </c>
      <c r="I89">
        <v>7</v>
      </c>
      <c r="J89">
        <v>4</v>
      </c>
      <c r="K89">
        <v>1</v>
      </c>
      <c r="L89">
        <v>1</v>
      </c>
      <c r="N89">
        <v>2</v>
      </c>
      <c r="O89">
        <v>2</v>
      </c>
      <c r="R89" t="s">
        <v>1186</v>
      </c>
      <c r="T89" s="6" t="s">
        <v>1186</v>
      </c>
      <c r="U89" s="6"/>
      <c r="V89" s="6" t="s">
        <v>1186</v>
      </c>
      <c r="W89" t="s">
        <v>1186</v>
      </c>
      <c r="X89" t="s">
        <v>1186</v>
      </c>
      <c r="Y89" t="b">
        <v>0</v>
      </c>
      <c r="Z89" t="b">
        <v>0</v>
      </c>
    </row>
    <row r="90" spans="1:27" x14ac:dyDescent="0.35">
      <c r="A90">
        <v>89</v>
      </c>
      <c r="C90" t="s">
        <v>444</v>
      </c>
      <c r="D90">
        <v>1</v>
      </c>
      <c r="E90">
        <v>8</v>
      </c>
      <c r="F90">
        <v>21</v>
      </c>
      <c r="G90">
        <v>106</v>
      </c>
      <c r="H90">
        <v>143</v>
      </c>
      <c r="I90">
        <v>7</v>
      </c>
      <c r="J90">
        <v>4</v>
      </c>
      <c r="K90">
        <v>1</v>
      </c>
      <c r="L90">
        <v>1</v>
      </c>
      <c r="N90">
        <v>2</v>
      </c>
      <c r="O90">
        <v>5</v>
      </c>
      <c r="T90" s="6" t="s">
        <v>413</v>
      </c>
      <c r="U90" s="6"/>
      <c r="V90" s="6" t="s">
        <v>1186</v>
      </c>
      <c r="W90" t="s">
        <v>1186</v>
      </c>
      <c r="X90" t="s">
        <v>1186</v>
      </c>
      <c r="Y90" t="b">
        <v>0</v>
      </c>
      <c r="Z90" t="b">
        <v>0</v>
      </c>
    </row>
    <row r="91" spans="1:27" x14ac:dyDescent="0.35">
      <c r="A91">
        <v>90</v>
      </c>
      <c r="B91" s="5">
        <v>5000020006010</v>
      </c>
      <c r="C91" t="s">
        <v>49</v>
      </c>
      <c r="D91">
        <v>5</v>
      </c>
      <c r="E91">
        <v>14</v>
      </c>
      <c r="F91">
        <v>30</v>
      </c>
      <c r="G91">
        <v>133</v>
      </c>
      <c r="H91">
        <v>175</v>
      </c>
      <c r="I91">
        <v>7</v>
      </c>
      <c r="J91">
        <v>4</v>
      </c>
      <c r="K91">
        <v>200</v>
      </c>
      <c r="L91">
        <v>1</v>
      </c>
      <c r="N91">
        <v>5</v>
      </c>
      <c r="O91">
        <v>5</v>
      </c>
      <c r="Q91">
        <v>0</v>
      </c>
      <c r="T91" s="6" t="s">
        <v>344</v>
      </c>
      <c r="U91" s="6"/>
      <c r="V91" s="6" t="s">
        <v>1186</v>
      </c>
      <c r="W91" t="s">
        <v>1186</v>
      </c>
      <c r="X91" t="s">
        <v>1186</v>
      </c>
      <c r="Y91" t="b">
        <v>0</v>
      </c>
      <c r="Z91" t="b">
        <v>0</v>
      </c>
    </row>
    <row r="92" spans="1:27" x14ac:dyDescent="0.35">
      <c r="A92">
        <v>91</v>
      </c>
      <c r="B92" s="5">
        <v>5000010006010</v>
      </c>
      <c r="C92" t="s">
        <v>52</v>
      </c>
      <c r="D92">
        <v>5</v>
      </c>
      <c r="E92">
        <v>14</v>
      </c>
      <c r="F92">
        <v>31</v>
      </c>
      <c r="G92">
        <v>134</v>
      </c>
      <c r="H92">
        <v>176</v>
      </c>
      <c r="I92">
        <v>7</v>
      </c>
      <c r="J92">
        <v>4</v>
      </c>
      <c r="K92">
        <v>1216</v>
      </c>
      <c r="L92">
        <v>1</v>
      </c>
      <c r="N92">
        <v>5</v>
      </c>
      <c r="O92">
        <v>5</v>
      </c>
      <c r="Q92">
        <v>908</v>
      </c>
      <c r="T92" s="6" t="s">
        <v>344</v>
      </c>
      <c r="U92" s="6"/>
      <c r="V92" s="6" t="s">
        <v>1186</v>
      </c>
      <c r="W92" t="s">
        <v>1186</v>
      </c>
      <c r="X92" t="s">
        <v>1186</v>
      </c>
      <c r="Y92" t="b">
        <v>0</v>
      </c>
      <c r="Z92" t="b">
        <v>0</v>
      </c>
    </row>
    <row r="93" spans="1:27" x14ac:dyDescent="0.35">
      <c r="A93">
        <v>92</v>
      </c>
      <c r="B93" s="5">
        <v>1000050</v>
      </c>
      <c r="C93" t="s">
        <v>445</v>
      </c>
      <c r="D93">
        <v>5</v>
      </c>
      <c r="E93">
        <v>14</v>
      </c>
      <c r="F93">
        <v>31</v>
      </c>
      <c r="G93">
        <v>134</v>
      </c>
      <c r="H93">
        <v>176</v>
      </c>
      <c r="I93">
        <v>7</v>
      </c>
      <c r="J93">
        <v>4</v>
      </c>
      <c r="K93">
        <v>1216</v>
      </c>
      <c r="L93">
        <v>1</v>
      </c>
      <c r="N93">
        <v>5</v>
      </c>
      <c r="O93">
        <v>5</v>
      </c>
      <c r="T93" s="6" t="s">
        <v>344</v>
      </c>
      <c r="U93" s="6"/>
      <c r="V93" s="6" t="s">
        <v>1186</v>
      </c>
      <c r="W93" t="s">
        <v>1186</v>
      </c>
      <c r="X93" t="s">
        <v>1186</v>
      </c>
      <c r="Y93" t="b">
        <v>0</v>
      </c>
      <c r="Z93" t="b">
        <v>0</v>
      </c>
    </row>
    <row r="94" spans="1:27" x14ac:dyDescent="0.35">
      <c r="A94">
        <v>93</v>
      </c>
      <c r="C94" t="s">
        <v>446</v>
      </c>
      <c r="D94">
        <v>5</v>
      </c>
      <c r="E94">
        <v>14</v>
      </c>
      <c r="F94">
        <v>31</v>
      </c>
      <c r="G94">
        <v>134</v>
      </c>
      <c r="H94">
        <v>176</v>
      </c>
      <c r="I94">
        <v>7</v>
      </c>
      <c r="J94">
        <v>4</v>
      </c>
      <c r="K94">
        <v>1216</v>
      </c>
      <c r="L94">
        <v>1</v>
      </c>
      <c r="M94">
        <v>0</v>
      </c>
      <c r="N94">
        <v>5</v>
      </c>
      <c r="O94">
        <v>5</v>
      </c>
      <c r="R94" t="s">
        <v>1186</v>
      </c>
      <c r="T94" s="6" t="s">
        <v>344</v>
      </c>
      <c r="U94" s="6"/>
      <c r="V94" s="6" t="s">
        <v>1186</v>
      </c>
      <c r="W94" t="s">
        <v>1186</v>
      </c>
      <c r="X94" t="s">
        <v>1186</v>
      </c>
      <c r="Y94" t="b">
        <v>1</v>
      </c>
      <c r="Z94" t="b">
        <v>1</v>
      </c>
    </row>
    <row r="95" spans="1:27" x14ac:dyDescent="0.35">
      <c r="A95">
        <v>94</v>
      </c>
      <c r="B95" s="5">
        <v>5000050006010</v>
      </c>
      <c r="C95" t="s">
        <v>57</v>
      </c>
      <c r="D95">
        <v>5</v>
      </c>
      <c r="E95">
        <v>14</v>
      </c>
      <c r="F95">
        <v>33</v>
      </c>
      <c r="G95">
        <v>136</v>
      </c>
      <c r="H95">
        <v>178</v>
      </c>
      <c r="I95">
        <v>7</v>
      </c>
      <c r="J95">
        <v>4</v>
      </c>
      <c r="K95">
        <v>130</v>
      </c>
      <c r="L95">
        <v>1</v>
      </c>
      <c r="N95">
        <v>5</v>
      </c>
      <c r="O95">
        <v>5</v>
      </c>
      <c r="R95" t="s">
        <v>1186</v>
      </c>
      <c r="T95" s="6" t="s">
        <v>1186</v>
      </c>
      <c r="U95" s="6" t="s">
        <v>1186</v>
      </c>
      <c r="V95" s="6" t="s">
        <v>1186</v>
      </c>
      <c r="W95" t="s">
        <v>1186</v>
      </c>
      <c r="X95" t="s">
        <v>1186</v>
      </c>
      <c r="Y95" t="b">
        <v>0</v>
      </c>
      <c r="Z95" t="b">
        <v>0</v>
      </c>
      <c r="AA95" t="s">
        <v>1343</v>
      </c>
    </row>
    <row r="96" spans="1:27" x14ac:dyDescent="0.35">
      <c r="A96">
        <v>95</v>
      </c>
      <c r="B96" s="5">
        <v>5000050076010</v>
      </c>
      <c r="C96" t="s">
        <v>447</v>
      </c>
      <c r="D96">
        <v>5</v>
      </c>
      <c r="E96">
        <v>14</v>
      </c>
      <c r="F96">
        <v>34</v>
      </c>
      <c r="G96">
        <v>136</v>
      </c>
      <c r="H96">
        <v>179</v>
      </c>
      <c r="I96">
        <v>7</v>
      </c>
      <c r="J96">
        <v>4</v>
      </c>
      <c r="K96">
        <v>130</v>
      </c>
      <c r="L96">
        <v>1</v>
      </c>
      <c r="N96">
        <v>5</v>
      </c>
      <c r="O96">
        <v>5</v>
      </c>
      <c r="R96" t="s">
        <v>1186</v>
      </c>
      <c r="T96" s="6" t="s">
        <v>1186</v>
      </c>
      <c r="U96" s="6" t="s">
        <v>1186</v>
      </c>
      <c r="V96" s="6" t="s">
        <v>1186</v>
      </c>
      <c r="W96" t="s">
        <v>1186</v>
      </c>
      <c r="X96" t="s">
        <v>1186</v>
      </c>
      <c r="Y96" t="b">
        <v>0</v>
      </c>
      <c r="Z96" t="b">
        <v>0</v>
      </c>
    </row>
    <row r="97" spans="1:26" x14ac:dyDescent="0.35">
      <c r="A97">
        <v>96</v>
      </c>
      <c r="C97" t="s">
        <v>448</v>
      </c>
      <c r="D97">
        <v>5</v>
      </c>
      <c r="E97">
        <v>14</v>
      </c>
      <c r="F97">
        <v>33</v>
      </c>
      <c r="G97">
        <v>136</v>
      </c>
      <c r="H97">
        <v>178</v>
      </c>
      <c r="I97">
        <v>7</v>
      </c>
      <c r="J97">
        <v>4</v>
      </c>
      <c r="K97">
        <v>1216</v>
      </c>
      <c r="L97">
        <v>1</v>
      </c>
      <c r="N97">
        <v>5</v>
      </c>
      <c r="O97">
        <v>6</v>
      </c>
      <c r="Q97">
        <v>1320</v>
      </c>
      <c r="T97" s="6" t="s">
        <v>344</v>
      </c>
      <c r="U97" s="6"/>
      <c r="V97" s="6" t="s">
        <v>1186</v>
      </c>
      <c r="W97" t="s">
        <v>1186</v>
      </c>
      <c r="X97" t="s">
        <v>1186</v>
      </c>
      <c r="Y97" t="b">
        <v>0</v>
      </c>
      <c r="Z97" t="b">
        <v>0</v>
      </c>
    </row>
    <row r="98" spans="1:26" x14ac:dyDescent="0.35">
      <c r="A98">
        <v>97</v>
      </c>
      <c r="C98" t="s">
        <v>169</v>
      </c>
      <c r="D98">
        <v>2</v>
      </c>
      <c r="E98">
        <v>1</v>
      </c>
      <c r="F98">
        <v>1</v>
      </c>
      <c r="G98">
        <v>20</v>
      </c>
      <c r="H98">
        <v>22</v>
      </c>
      <c r="I98">
        <v>7</v>
      </c>
      <c r="J98">
        <v>4</v>
      </c>
      <c r="K98">
        <v>60</v>
      </c>
      <c r="L98">
        <v>1</v>
      </c>
      <c r="N98">
        <v>6</v>
      </c>
      <c r="O98">
        <v>5</v>
      </c>
      <c r="Q98">
        <v>1537</v>
      </c>
      <c r="R98" t="s">
        <v>1186</v>
      </c>
      <c r="T98" s="6" t="s">
        <v>344</v>
      </c>
      <c r="U98" s="6"/>
      <c r="V98" s="6" t="s">
        <v>1186</v>
      </c>
      <c r="W98" t="s">
        <v>1186</v>
      </c>
      <c r="X98" t="s">
        <v>1186</v>
      </c>
      <c r="Y98" t="b">
        <v>0</v>
      </c>
      <c r="Z98" t="b">
        <v>0</v>
      </c>
    </row>
    <row r="99" spans="1:26" x14ac:dyDescent="0.35">
      <c r="A99">
        <v>98</v>
      </c>
      <c r="C99" t="s">
        <v>449</v>
      </c>
      <c r="D99">
        <v>5</v>
      </c>
      <c r="E99">
        <v>14</v>
      </c>
      <c r="F99">
        <v>30</v>
      </c>
      <c r="G99">
        <v>133</v>
      </c>
      <c r="H99">
        <v>175</v>
      </c>
      <c r="I99">
        <v>7</v>
      </c>
      <c r="J99">
        <v>4</v>
      </c>
      <c r="K99">
        <v>200</v>
      </c>
      <c r="L99">
        <v>1</v>
      </c>
      <c r="N99">
        <v>5</v>
      </c>
      <c r="O99">
        <v>5</v>
      </c>
      <c r="Q99">
        <v>0</v>
      </c>
      <c r="T99" s="6" t="s">
        <v>344</v>
      </c>
      <c r="U99" s="6"/>
      <c r="V99" s="6" t="s">
        <v>1186</v>
      </c>
      <c r="W99" t="s">
        <v>1186</v>
      </c>
      <c r="X99" t="s">
        <v>1186</v>
      </c>
      <c r="Y99" t="b">
        <v>0</v>
      </c>
      <c r="Z99" t="b">
        <v>0</v>
      </c>
    </row>
    <row r="100" spans="1:26" x14ac:dyDescent="0.35">
      <c r="A100">
        <v>99</v>
      </c>
      <c r="C100" t="s">
        <v>450</v>
      </c>
      <c r="D100">
        <v>2</v>
      </c>
      <c r="E100">
        <v>14</v>
      </c>
      <c r="F100">
        <v>30</v>
      </c>
      <c r="G100">
        <v>133</v>
      </c>
      <c r="H100">
        <v>175</v>
      </c>
      <c r="I100">
        <v>2</v>
      </c>
      <c r="J100">
        <v>4</v>
      </c>
      <c r="K100">
        <v>180</v>
      </c>
      <c r="L100">
        <v>1</v>
      </c>
      <c r="N100">
        <v>5</v>
      </c>
      <c r="O100">
        <v>1</v>
      </c>
      <c r="R100" t="s">
        <v>1186</v>
      </c>
      <c r="T100" s="6" t="s">
        <v>1186</v>
      </c>
      <c r="U100" s="6"/>
      <c r="V100" s="6" t="s">
        <v>1186</v>
      </c>
      <c r="W100" t="s">
        <v>1186</v>
      </c>
      <c r="X100" t="s">
        <v>1186</v>
      </c>
      <c r="Y100" t="b">
        <v>0</v>
      </c>
      <c r="Z100" t="b">
        <v>0</v>
      </c>
    </row>
    <row r="101" spans="1:26" x14ac:dyDescent="0.35">
      <c r="A101">
        <v>100</v>
      </c>
      <c r="B101" s="5">
        <v>5103020106010</v>
      </c>
      <c r="C101" t="s">
        <v>451</v>
      </c>
      <c r="D101">
        <v>2</v>
      </c>
      <c r="E101">
        <v>7</v>
      </c>
      <c r="F101">
        <v>16</v>
      </c>
      <c r="G101">
        <v>79</v>
      </c>
      <c r="H101">
        <v>106</v>
      </c>
      <c r="I101">
        <v>7</v>
      </c>
      <c r="J101">
        <v>4</v>
      </c>
      <c r="K101">
        <v>18</v>
      </c>
      <c r="L101">
        <v>1</v>
      </c>
      <c r="N101">
        <v>1</v>
      </c>
      <c r="O101">
        <v>6</v>
      </c>
      <c r="R101" t="s">
        <v>1186</v>
      </c>
      <c r="T101" s="6" t="s">
        <v>1186</v>
      </c>
      <c r="U101" s="6" t="s">
        <v>1186</v>
      </c>
      <c r="V101" s="6" t="s">
        <v>1186</v>
      </c>
      <c r="W101" t="s">
        <v>1186</v>
      </c>
      <c r="X101" t="s">
        <v>1186</v>
      </c>
      <c r="Y101" t="b">
        <v>0</v>
      </c>
      <c r="Z101" t="b">
        <v>0</v>
      </c>
    </row>
    <row r="102" spans="1:26" x14ac:dyDescent="0.35">
      <c r="A102">
        <v>101</v>
      </c>
      <c r="C102" t="s">
        <v>452</v>
      </c>
      <c r="D102">
        <v>6</v>
      </c>
      <c r="E102">
        <v>17</v>
      </c>
      <c r="F102">
        <v>46</v>
      </c>
      <c r="G102">
        <v>161</v>
      </c>
      <c r="H102">
        <v>207</v>
      </c>
      <c r="I102">
        <v>7</v>
      </c>
      <c r="J102">
        <v>4</v>
      </c>
      <c r="K102">
        <v>260</v>
      </c>
      <c r="L102">
        <v>1</v>
      </c>
      <c r="N102">
        <v>6</v>
      </c>
      <c r="O102">
        <v>6</v>
      </c>
      <c r="Q102">
        <v>999</v>
      </c>
      <c r="R102" t="s">
        <v>1186</v>
      </c>
      <c r="T102" s="6" t="s">
        <v>1186</v>
      </c>
      <c r="U102" s="6" t="s">
        <v>1186</v>
      </c>
      <c r="V102" s="6" t="s">
        <v>1186</v>
      </c>
      <c r="W102" t="s">
        <v>1186</v>
      </c>
      <c r="X102" t="s">
        <v>1186</v>
      </c>
      <c r="Y102" t="b">
        <v>0</v>
      </c>
      <c r="Z102" t="b">
        <v>0</v>
      </c>
    </row>
    <row r="103" spans="1:26" x14ac:dyDescent="0.35">
      <c r="A103">
        <v>102</v>
      </c>
      <c r="C103" t="s">
        <v>453</v>
      </c>
      <c r="D103">
        <v>6</v>
      </c>
      <c r="E103">
        <v>17</v>
      </c>
      <c r="F103">
        <v>46</v>
      </c>
      <c r="G103">
        <v>165</v>
      </c>
      <c r="H103">
        <v>211</v>
      </c>
      <c r="I103">
        <v>7</v>
      </c>
      <c r="J103">
        <v>4</v>
      </c>
      <c r="K103">
        <v>150</v>
      </c>
      <c r="L103">
        <v>1</v>
      </c>
      <c r="N103">
        <v>6</v>
      </c>
      <c r="O103">
        <v>6</v>
      </c>
      <c r="R103" t="s">
        <v>1186</v>
      </c>
      <c r="T103" s="6" t="s">
        <v>1186</v>
      </c>
      <c r="U103" s="6" t="s">
        <v>1186</v>
      </c>
      <c r="V103" s="6" t="s">
        <v>1186</v>
      </c>
      <c r="W103" t="s">
        <v>1186</v>
      </c>
      <c r="X103" t="s">
        <v>1186</v>
      </c>
      <c r="Y103" t="b">
        <v>0</v>
      </c>
      <c r="Z103" t="b">
        <v>0</v>
      </c>
    </row>
    <row r="104" spans="1:26" x14ac:dyDescent="0.35">
      <c r="A104">
        <v>103</v>
      </c>
      <c r="C104" t="s">
        <v>454</v>
      </c>
      <c r="D104">
        <v>6</v>
      </c>
      <c r="E104">
        <v>17</v>
      </c>
      <c r="F104">
        <v>46</v>
      </c>
      <c r="G104">
        <v>166</v>
      </c>
      <c r="H104">
        <v>212</v>
      </c>
      <c r="I104">
        <v>7</v>
      </c>
      <c r="J104">
        <v>4</v>
      </c>
      <c r="K104">
        <v>150</v>
      </c>
      <c r="L104">
        <v>1</v>
      </c>
      <c r="N104">
        <v>6</v>
      </c>
      <c r="O104">
        <v>6</v>
      </c>
      <c r="R104" t="s">
        <v>1186</v>
      </c>
      <c r="T104" s="6" t="s">
        <v>1186</v>
      </c>
      <c r="U104" s="6" t="s">
        <v>1186</v>
      </c>
      <c r="V104" s="6" t="s">
        <v>1186</v>
      </c>
      <c r="W104" t="s">
        <v>1186</v>
      </c>
      <c r="X104" t="s">
        <v>1186</v>
      </c>
      <c r="Y104" t="b">
        <v>0</v>
      </c>
      <c r="Z104" t="b">
        <v>0</v>
      </c>
    </row>
    <row r="105" spans="1:26" x14ac:dyDescent="0.35">
      <c r="A105">
        <v>104</v>
      </c>
      <c r="B105" s="5">
        <v>5126030000610</v>
      </c>
      <c r="C105" t="s">
        <v>455</v>
      </c>
      <c r="D105">
        <v>6</v>
      </c>
      <c r="E105">
        <v>17</v>
      </c>
      <c r="F105">
        <v>46</v>
      </c>
      <c r="G105">
        <v>176</v>
      </c>
      <c r="H105">
        <v>222</v>
      </c>
      <c r="I105">
        <v>7</v>
      </c>
      <c r="J105">
        <v>4</v>
      </c>
      <c r="K105">
        <v>13</v>
      </c>
      <c r="L105">
        <v>1</v>
      </c>
      <c r="N105">
        <v>6</v>
      </c>
      <c r="O105">
        <v>5</v>
      </c>
      <c r="R105" t="s">
        <v>1186</v>
      </c>
      <c r="T105" s="6" t="s">
        <v>402</v>
      </c>
      <c r="U105" s="6"/>
      <c r="V105" s="6" t="s">
        <v>1186</v>
      </c>
      <c r="W105" t="s">
        <v>1186</v>
      </c>
      <c r="X105" t="s">
        <v>1186</v>
      </c>
      <c r="Y105" t="b">
        <v>0</v>
      </c>
      <c r="Z105" t="b">
        <v>0</v>
      </c>
    </row>
    <row r="106" spans="1:26" x14ac:dyDescent="0.35">
      <c r="A106">
        <v>105</v>
      </c>
      <c r="B106" s="5">
        <v>5000090006010</v>
      </c>
      <c r="C106" t="s">
        <v>456</v>
      </c>
      <c r="D106">
        <v>5</v>
      </c>
      <c r="E106">
        <v>14</v>
      </c>
      <c r="F106">
        <v>32</v>
      </c>
      <c r="G106">
        <v>135</v>
      </c>
      <c r="H106">
        <v>177</v>
      </c>
      <c r="I106">
        <v>7</v>
      </c>
      <c r="J106">
        <v>4</v>
      </c>
      <c r="K106">
        <v>340</v>
      </c>
      <c r="L106">
        <v>1</v>
      </c>
      <c r="N106">
        <v>5</v>
      </c>
      <c r="O106">
        <v>5</v>
      </c>
      <c r="Q106">
        <v>1340</v>
      </c>
      <c r="T106" s="6" t="s">
        <v>344</v>
      </c>
      <c r="U106" s="6"/>
      <c r="V106" s="6" t="s">
        <v>1186</v>
      </c>
      <c r="W106" t="s">
        <v>1186</v>
      </c>
      <c r="X106" t="s">
        <v>1186</v>
      </c>
      <c r="Y106" t="b">
        <v>0</v>
      </c>
      <c r="Z106" t="b">
        <v>0</v>
      </c>
    </row>
    <row r="107" spans="1:26" x14ac:dyDescent="0.35">
      <c r="A107">
        <v>106</v>
      </c>
      <c r="B107" s="5">
        <v>5000050006010</v>
      </c>
      <c r="C107" t="s">
        <v>457</v>
      </c>
      <c r="D107">
        <v>5</v>
      </c>
      <c r="E107">
        <v>14</v>
      </c>
      <c r="F107">
        <v>33</v>
      </c>
      <c r="G107">
        <v>136</v>
      </c>
      <c r="H107">
        <v>178</v>
      </c>
      <c r="I107">
        <v>7</v>
      </c>
      <c r="J107">
        <v>4</v>
      </c>
      <c r="K107">
        <v>88</v>
      </c>
      <c r="L107">
        <v>1</v>
      </c>
      <c r="N107">
        <v>5</v>
      </c>
      <c r="O107">
        <v>6</v>
      </c>
      <c r="Q107">
        <v>708</v>
      </c>
      <c r="R107" t="s">
        <v>1186</v>
      </c>
      <c r="T107" s="6" t="s">
        <v>1186</v>
      </c>
      <c r="U107" s="6" t="s">
        <v>1186</v>
      </c>
      <c r="V107" s="6" t="s">
        <v>1186</v>
      </c>
      <c r="W107" t="s">
        <v>1186</v>
      </c>
      <c r="X107" t="s">
        <v>1186</v>
      </c>
      <c r="Y107" t="b">
        <v>0</v>
      </c>
      <c r="Z107" t="b">
        <v>0</v>
      </c>
    </row>
    <row r="108" spans="1:26" x14ac:dyDescent="0.35">
      <c r="A108">
        <v>107</v>
      </c>
      <c r="B108" s="5">
        <v>5104002040610</v>
      </c>
      <c r="C108" t="s">
        <v>170</v>
      </c>
      <c r="D108">
        <v>2</v>
      </c>
      <c r="E108">
        <v>17</v>
      </c>
      <c r="F108">
        <v>46</v>
      </c>
      <c r="G108">
        <v>177</v>
      </c>
      <c r="H108">
        <v>223</v>
      </c>
      <c r="I108">
        <v>7</v>
      </c>
      <c r="J108">
        <v>4</v>
      </c>
      <c r="K108">
        <v>40</v>
      </c>
      <c r="L108">
        <v>1</v>
      </c>
      <c r="N108">
        <v>6</v>
      </c>
      <c r="O108">
        <v>6</v>
      </c>
      <c r="Q108">
        <v>3849.3</v>
      </c>
      <c r="T108" s="6" t="s">
        <v>344</v>
      </c>
      <c r="U108" s="6"/>
      <c r="V108" s="6" t="s">
        <v>1186</v>
      </c>
      <c r="W108" t="s">
        <v>1186</v>
      </c>
      <c r="X108" t="s">
        <v>1186</v>
      </c>
      <c r="Y108" t="b">
        <v>0</v>
      </c>
      <c r="Z108" t="b">
        <v>0</v>
      </c>
    </row>
    <row r="109" spans="1:26" x14ac:dyDescent="0.35">
      <c r="A109">
        <v>108</v>
      </c>
      <c r="B109" s="5">
        <v>5104001040610</v>
      </c>
      <c r="C109" t="s">
        <v>171</v>
      </c>
      <c r="D109">
        <v>2</v>
      </c>
      <c r="E109">
        <v>17</v>
      </c>
      <c r="F109">
        <v>46</v>
      </c>
      <c r="G109">
        <v>178</v>
      </c>
      <c r="H109">
        <v>224</v>
      </c>
      <c r="I109">
        <v>7</v>
      </c>
      <c r="J109">
        <v>4</v>
      </c>
      <c r="K109">
        <v>40</v>
      </c>
      <c r="L109">
        <v>1</v>
      </c>
      <c r="N109">
        <v>6</v>
      </c>
      <c r="O109">
        <v>6</v>
      </c>
      <c r="Q109">
        <v>3015.9</v>
      </c>
      <c r="T109" s="6" t="s">
        <v>344</v>
      </c>
      <c r="U109" s="6"/>
      <c r="V109" s="6" t="s">
        <v>1186</v>
      </c>
      <c r="W109" t="s">
        <v>1186</v>
      </c>
      <c r="X109" t="s">
        <v>1186</v>
      </c>
      <c r="Y109" t="b">
        <v>0</v>
      </c>
      <c r="Z109" t="b">
        <v>0</v>
      </c>
    </row>
    <row r="110" spans="1:26" x14ac:dyDescent="0.35">
      <c r="A110">
        <v>109</v>
      </c>
      <c r="B110" s="5">
        <v>5100000106010</v>
      </c>
      <c r="C110" t="s">
        <v>458</v>
      </c>
      <c r="D110">
        <v>2</v>
      </c>
      <c r="E110">
        <v>17</v>
      </c>
      <c r="F110">
        <v>46</v>
      </c>
      <c r="G110">
        <v>179</v>
      </c>
      <c r="H110">
        <v>225</v>
      </c>
      <c r="I110">
        <v>7</v>
      </c>
      <c r="J110">
        <v>4</v>
      </c>
      <c r="K110">
        <v>1167</v>
      </c>
      <c r="L110">
        <v>1</v>
      </c>
      <c r="N110">
        <v>6</v>
      </c>
      <c r="O110">
        <v>6</v>
      </c>
      <c r="Q110">
        <v>958</v>
      </c>
      <c r="T110" s="6" t="s">
        <v>344</v>
      </c>
      <c r="U110" s="6"/>
      <c r="V110" s="6" t="s">
        <v>1186</v>
      </c>
      <c r="W110" t="s">
        <v>1186</v>
      </c>
      <c r="X110" t="s">
        <v>1186</v>
      </c>
      <c r="Y110" t="b">
        <v>0</v>
      </c>
      <c r="Z110" t="b">
        <v>0</v>
      </c>
    </row>
    <row r="111" spans="1:26" x14ac:dyDescent="0.35">
      <c r="A111">
        <v>110</v>
      </c>
      <c r="C111" t="s">
        <v>459</v>
      </c>
      <c r="D111">
        <v>6</v>
      </c>
      <c r="E111">
        <v>17</v>
      </c>
      <c r="F111">
        <v>46</v>
      </c>
      <c r="G111">
        <v>179</v>
      </c>
      <c r="H111">
        <v>225</v>
      </c>
      <c r="I111">
        <v>7</v>
      </c>
      <c r="J111">
        <v>4</v>
      </c>
      <c r="K111">
        <v>1167</v>
      </c>
      <c r="L111">
        <v>1</v>
      </c>
      <c r="M111">
        <v>0</v>
      </c>
      <c r="N111">
        <v>6</v>
      </c>
      <c r="O111">
        <v>2</v>
      </c>
      <c r="R111" t="s">
        <v>1186</v>
      </c>
      <c r="T111" s="6" t="s">
        <v>344</v>
      </c>
      <c r="U111" s="6"/>
      <c r="V111" s="6" t="s">
        <v>1186</v>
      </c>
      <c r="W111" t="s">
        <v>1186</v>
      </c>
      <c r="X111" t="s">
        <v>1186</v>
      </c>
      <c r="Y111" t="b">
        <v>1</v>
      </c>
      <c r="Z111" t="b">
        <v>1</v>
      </c>
    </row>
    <row r="112" spans="1:26" x14ac:dyDescent="0.35">
      <c r="A112">
        <v>111</v>
      </c>
      <c r="B112" s="5">
        <v>24000546</v>
      </c>
      <c r="C112" t="s">
        <v>460</v>
      </c>
      <c r="D112">
        <v>1</v>
      </c>
      <c r="E112">
        <v>8</v>
      </c>
      <c r="F112">
        <v>21</v>
      </c>
      <c r="G112">
        <v>97</v>
      </c>
      <c r="H112">
        <v>132</v>
      </c>
      <c r="I112">
        <v>7</v>
      </c>
      <c r="J112">
        <v>4</v>
      </c>
      <c r="K112">
        <v>1</v>
      </c>
      <c r="L112">
        <v>1</v>
      </c>
      <c r="N112">
        <v>2</v>
      </c>
      <c r="O112">
        <v>6</v>
      </c>
      <c r="R112" t="s">
        <v>1186</v>
      </c>
      <c r="T112" s="6" t="s">
        <v>413</v>
      </c>
      <c r="U112" s="6" t="s">
        <v>1186</v>
      </c>
      <c r="V112" s="6" t="s">
        <v>1186</v>
      </c>
      <c r="W112" t="s">
        <v>1186</v>
      </c>
      <c r="X112" t="s">
        <v>1186</v>
      </c>
      <c r="Y112" t="b">
        <v>0</v>
      </c>
      <c r="Z112" t="b">
        <v>0</v>
      </c>
    </row>
    <row r="113" spans="1:27" x14ac:dyDescent="0.35">
      <c r="A113">
        <v>112</v>
      </c>
      <c r="B113" s="5">
        <v>5104002010610</v>
      </c>
      <c r="C113" t="s">
        <v>173</v>
      </c>
      <c r="D113">
        <v>2</v>
      </c>
      <c r="E113">
        <v>16</v>
      </c>
      <c r="F113">
        <v>43</v>
      </c>
      <c r="G113">
        <v>144</v>
      </c>
      <c r="H113">
        <v>188</v>
      </c>
      <c r="I113">
        <v>7</v>
      </c>
      <c r="J113">
        <v>4</v>
      </c>
      <c r="K113">
        <v>40</v>
      </c>
      <c r="L113">
        <v>1</v>
      </c>
      <c r="N113">
        <v>6</v>
      </c>
      <c r="O113">
        <v>6</v>
      </c>
      <c r="Q113">
        <v>4277</v>
      </c>
      <c r="R113" t="s">
        <v>1186</v>
      </c>
      <c r="T113" s="6" t="s">
        <v>72</v>
      </c>
      <c r="U113" s="6"/>
      <c r="V113" s="6" t="s">
        <v>1186</v>
      </c>
      <c r="W113" t="s">
        <v>1186</v>
      </c>
      <c r="X113" t="s">
        <v>1186</v>
      </c>
      <c r="Y113" t="b">
        <v>0</v>
      </c>
      <c r="Z113" t="b">
        <v>0</v>
      </c>
    </row>
    <row r="114" spans="1:27" x14ac:dyDescent="0.35">
      <c r="A114">
        <v>113</v>
      </c>
      <c r="B114" s="5">
        <v>5104001010610</v>
      </c>
      <c r="C114" t="s">
        <v>174</v>
      </c>
      <c r="D114">
        <v>2</v>
      </c>
      <c r="E114">
        <v>16</v>
      </c>
      <c r="F114">
        <v>43</v>
      </c>
      <c r="G114">
        <v>145</v>
      </c>
      <c r="H114">
        <v>189</v>
      </c>
      <c r="I114">
        <v>7</v>
      </c>
      <c r="J114">
        <v>4</v>
      </c>
      <c r="K114">
        <v>40</v>
      </c>
      <c r="L114">
        <v>1</v>
      </c>
      <c r="N114">
        <v>6</v>
      </c>
      <c r="O114">
        <v>6</v>
      </c>
      <c r="Q114">
        <v>3351</v>
      </c>
      <c r="T114" s="6" t="s">
        <v>72</v>
      </c>
      <c r="U114" s="6"/>
      <c r="V114" s="6" t="s">
        <v>1186</v>
      </c>
      <c r="W114" t="s">
        <v>1186</v>
      </c>
      <c r="X114" t="s">
        <v>1186</v>
      </c>
      <c r="Y114" t="b">
        <v>0</v>
      </c>
      <c r="Z114" t="b">
        <v>0</v>
      </c>
    </row>
    <row r="115" spans="1:27" x14ac:dyDescent="0.35">
      <c r="A115">
        <v>114</v>
      </c>
      <c r="C115" t="s">
        <v>462</v>
      </c>
      <c r="D115">
        <v>2</v>
      </c>
      <c r="E115">
        <v>16</v>
      </c>
      <c r="F115">
        <v>43</v>
      </c>
      <c r="G115">
        <v>145</v>
      </c>
      <c r="H115">
        <v>189</v>
      </c>
      <c r="I115">
        <v>7</v>
      </c>
      <c r="J115">
        <v>4</v>
      </c>
      <c r="K115">
        <v>40</v>
      </c>
      <c r="L115">
        <v>1</v>
      </c>
      <c r="N115">
        <v>6</v>
      </c>
      <c r="O115">
        <v>2</v>
      </c>
      <c r="Q115">
        <v>3351</v>
      </c>
      <c r="R115" t="s">
        <v>1186</v>
      </c>
      <c r="T115" s="6" t="s">
        <v>72</v>
      </c>
      <c r="U115" s="6"/>
      <c r="V115" s="6" t="s">
        <v>1186</v>
      </c>
      <c r="W115" t="s">
        <v>1186</v>
      </c>
      <c r="X115" t="s">
        <v>1186</v>
      </c>
      <c r="Y115" t="b">
        <v>0</v>
      </c>
      <c r="Z115" t="b">
        <v>0</v>
      </c>
    </row>
    <row r="116" spans="1:27" x14ac:dyDescent="0.35">
      <c r="A116">
        <v>115</v>
      </c>
      <c r="B116" s="5">
        <v>5201089907020</v>
      </c>
      <c r="C116" t="s">
        <v>463</v>
      </c>
      <c r="D116">
        <v>2</v>
      </c>
      <c r="E116">
        <v>8</v>
      </c>
      <c r="F116">
        <v>21</v>
      </c>
      <c r="G116">
        <v>95</v>
      </c>
      <c r="H116">
        <v>128</v>
      </c>
      <c r="I116">
        <v>7</v>
      </c>
      <c r="J116">
        <v>4</v>
      </c>
      <c r="K116">
        <v>1</v>
      </c>
      <c r="L116">
        <v>1</v>
      </c>
      <c r="N116">
        <v>2</v>
      </c>
      <c r="O116">
        <v>1</v>
      </c>
      <c r="T116" s="6" t="s">
        <v>344</v>
      </c>
      <c r="U116" s="6"/>
      <c r="V116" s="6" t="s">
        <v>1186</v>
      </c>
      <c r="W116" t="s">
        <v>1186</v>
      </c>
      <c r="X116" t="s">
        <v>1186</v>
      </c>
      <c r="Y116" t="b">
        <v>0</v>
      </c>
      <c r="Z116" t="b">
        <v>0</v>
      </c>
    </row>
    <row r="117" spans="1:27" x14ac:dyDescent="0.35">
      <c r="A117">
        <v>116</v>
      </c>
      <c r="B117" s="5">
        <v>5303020101030</v>
      </c>
      <c r="C117" t="s">
        <v>464</v>
      </c>
      <c r="D117">
        <v>4</v>
      </c>
      <c r="E117">
        <v>7</v>
      </c>
      <c r="F117">
        <v>16</v>
      </c>
      <c r="G117">
        <v>86</v>
      </c>
      <c r="H117">
        <v>119</v>
      </c>
      <c r="I117">
        <v>3</v>
      </c>
      <c r="J117">
        <v>2</v>
      </c>
      <c r="K117">
        <v>1</v>
      </c>
      <c r="L117">
        <v>0.17</v>
      </c>
      <c r="M117">
        <v>0.15</v>
      </c>
      <c r="N117">
        <v>1</v>
      </c>
      <c r="O117">
        <v>3</v>
      </c>
      <c r="Q117">
        <v>0</v>
      </c>
      <c r="S117">
        <v>0.17</v>
      </c>
      <c r="T117" s="6" t="s">
        <v>344</v>
      </c>
      <c r="U117" s="6"/>
      <c r="V117" s="6" t="s">
        <v>1186</v>
      </c>
      <c r="W117" t="s">
        <v>1186</v>
      </c>
      <c r="X117" t="s">
        <v>1186</v>
      </c>
      <c r="Y117" t="b">
        <v>0</v>
      </c>
      <c r="Z117" t="b">
        <v>0</v>
      </c>
    </row>
    <row r="118" spans="1:27" x14ac:dyDescent="0.35">
      <c r="A118">
        <v>117</v>
      </c>
      <c r="B118" s="5">
        <v>5202990006010</v>
      </c>
      <c r="C118" t="s">
        <v>466</v>
      </c>
      <c r="D118">
        <v>2</v>
      </c>
      <c r="E118">
        <v>11</v>
      </c>
      <c r="F118">
        <v>27</v>
      </c>
      <c r="G118">
        <v>118</v>
      </c>
      <c r="H118">
        <v>157</v>
      </c>
      <c r="I118">
        <v>7</v>
      </c>
      <c r="J118">
        <v>4</v>
      </c>
      <c r="K118">
        <v>160</v>
      </c>
      <c r="L118">
        <v>1</v>
      </c>
      <c r="N118">
        <v>3</v>
      </c>
      <c r="O118">
        <v>3</v>
      </c>
      <c r="P118" t="s">
        <v>467</v>
      </c>
      <c r="Q118">
        <v>430</v>
      </c>
      <c r="T118" s="6" t="s">
        <v>344</v>
      </c>
      <c r="U118" s="6"/>
      <c r="V118" s="6" t="s">
        <v>1186</v>
      </c>
      <c r="W118" t="s">
        <v>1344</v>
      </c>
      <c r="X118" t="s">
        <v>1186</v>
      </c>
      <c r="Y118" t="b">
        <v>0</v>
      </c>
      <c r="Z118" t="b">
        <v>1</v>
      </c>
      <c r="AA118" t="s">
        <v>1345</v>
      </c>
    </row>
    <row r="119" spans="1:27" x14ac:dyDescent="0.35">
      <c r="A119">
        <v>118</v>
      </c>
      <c r="B119" s="5">
        <v>5202990066010</v>
      </c>
      <c r="C119" t="s">
        <v>468</v>
      </c>
      <c r="D119">
        <v>2</v>
      </c>
      <c r="E119">
        <v>11</v>
      </c>
      <c r="F119">
        <v>27</v>
      </c>
      <c r="G119">
        <v>118</v>
      </c>
      <c r="H119">
        <v>159</v>
      </c>
      <c r="I119">
        <v>7</v>
      </c>
      <c r="J119">
        <v>4</v>
      </c>
      <c r="K119">
        <v>35</v>
      </c>
      <c r="L119">
        <v>1</v>
      </c>
      <c r="N119">
        <v>3</v>
      </c>
      <c r="O119">
        <v>4</v>
      </c>
      <c r="Q119">
        <v>630</v>
      </c>
      <c r="R119" t="s">
        <v>1186</v>
      </c>
      <c r="T119" s="6" t="s">
        <v>344</v>
      </c>
      <c r="U119" s="6"/>
      <c r="V119" s="6" t="s">
        <v>1186</v>
      </c>
      <c r="W119" t="s">
        <v>1186</v>
      </c>
      <c r="X119" t="s">
        <v>1186</v>
      </c>
      <c r="Y119" t="b">
        <v>0</v>
      </c>
      <c r="Z119" t="b">
        <v>1</v>
      </c>
      <c r="AA119" t="s">
        <v>1345</v>
      </c>
    </row>
    <row r="120" spans="1:27" x14ac:dyDescent="0.35">
      <c r="A120">
        <v>119</v>
      </c>
      <c r="B120" s="5">
        <v>5202990063060</v>
      </c>
      <c r="C120" t="s">
        <v>469</v>
      </c>
      <c r="D120">
        <v>4</v>
      </c>
      <c r="E120">
        <v>11</v>
      </c>
      <c r="F120">
        <v>27</v>
      </c>
      <c r="G120">
        <v>118</v>
      </c>
      <c r="H120">
        <v>159</v>
      </c>
      <c r="I120">
        <v>6</v>
      </c>
      <c r="J120">
        <v>3</v>
      </c>
      <c r="K120">
        <v>35</v>
      </c>
      <c r="L120">
        <v>1.27</v>
      </c>
      <c r="M120">
        <v>1.25</v>
      </c>
      <c r="N120">
        <v>4</v>
      </c>
      <c r="O120">
        <v>4</v>
      </c>
      <c r="P120" t="s">
        <v>470</v>
      </c>
      <c r="Q120">
        <v>630</v>
      </c>
      <c r="R120" t="s">
        <v>471</v>
      </c>
      <c r="S120">
        <v>1.27</v>
      </c>
      <c r="T120" s="6" t="s">
        <v>344</v>
      </c>
      <c r="U120" s="6"/>
      <c r="V120" s="6" t="s">
        <v>1186</v>
      </c>
      <c r="W120" t="s">
        <v>1186</v>
      </c>
      <c r="X120" t="s">
        <v>1186</v>
      </c>
      <c r="Y120" t="b">
        <v>0</v>
      </c>
      <c r="Z120" t="b">
        <v>1</v>
      </c>
      <c r="AA120" t="s">
        <v>1345</v>
      </c>
    </row>
    <row r="121" spans="1:27" x14ac:dyDescent="0.35">
      <c r="A121">
        <v>120</v>
      </c>
      <c r="B121" s="5">
        <v>5202990062070</v>
      </c>
      <c r="C121" t="s">
        <v>472</v>
      </c>
      <c r="D121">
        <v>4</v>
      </c>
      <c r="E121">
        <v>11</v>
      </c>
      <c r="F121">
        <v>27</v>
      </c>
      <c r="G121">
        <v>118</v>
      </c>
      <c r="H121">
        <v>159</v>
      </c>
      <c r="I121">
        <v>3</v>
      </c>
      <c r="J121">
        <v>2</v>
      </c>
      <c r="K121">
        <v>35</v>
      </c>
      <c r="L121">
        <v>0.25</v>
      </c>
      <c r="N121">
        <v>4</v>
      </c>
      <c r="O121">
        <v>3</v>
      </c>
      <c r="P121" t="s">
        <v>473</v>
      </c>
      <c r="Q121">
        <v>1100</v>
      </c>
      <c r="R121" t="s">
        <v>474</v>
      </c>
      <c r="S121">
        <v>0.25</v>
      </c>
      <c r="T121" s="6" t="s">
        <v>344</v>
      </c>
      <c r="U121" s="6"/>
      <c r="V121" s="6" t="s">
        <v>1186</v>
      </c>
      <c r="W121" t="s">
        <v>1186</v>
      </c>
      <c r="X121" t="s">
        <v>1186</v>
      </c>
      <c r="Y121" t="b">
        <v>0</v>
      </c>
      <c r="Z121" t="b">
        <v>0</v>
      </c>
    </row>
    <row r="122" spans="1:27" x14ac:dyDescent="0.35">
      <c r="A122">
        <v>121</v>
      </c>
      <c r="B122" s="5">
        <v>5202990026010</v>
      </c>
      <c r="C122" t="s">
        <v>475</v>
      </c>
      <c r="D122">
        <v>2</v>
      </c>
      <c r="E122">
        <v>11</v>
      </c>
      <c r="F122">
        <v>27</v>
      </c>
      <c r="G122">
        <v>118</v>
      </c>
      <c r="H122">
        <v>157</v>
      </c>
      <c r="I122">
        <v>7</v>
      </c>
      <c r="J122">
        <v>4</v>
      </c>
      <c r="K122">
        <v>160</v>
      </c>
      <c r="L122">
        <v>1</v>
      </c>
      <c r="N122">
        <v>3</v>
      </c>
      <c r="O122">
        <v>3</v>
      </c>
      <c r="P122" t="s">
        <v>467</v>
      </c>
      <c r="Q122">
        <v>430</v>
      </c>
      <c r="T122" s="6" t="s">
        <v>344</v>
      </c>
      <c r="U122" s="6"/>
      <c r="V122" s="6" t="s">
        <v>1186</v>
      </c>
      <c r="W122" t="s">
        <v>1344</v>
      </c>
      <c r="X122" t="s">
        <v>1186</v>
      </c>
      <c r="Y122" t="b">
        <v>0</v>
      </c>
      <c r="Z122" t="b">
        <v>1</v>
      </c>
      <c r="AA122" t="s">
        <v>1346</v>
      </c>
    </row>
    <row r="123" spans="1:27" x14ac:dyDescent="0.35">
      <c r="A123">
        <v>122</v>
      </c>
      <c r="C123" t="s">
        <v>476</v>
      </c>
      <c r="D123">
        <v>2</v>
      </c>
      <c r="E123">
        <v>11</v>
      </c>
      <c r="F123">
        <v>27</v>
      </c>
      <c r="G123">
        <v>118</v>
      </c>
      <c r="H123">
        <v>157</v>
      </c>
      <c r="I123">
        <v>7</v>
      </c>
      <c r="J123">
        <v>4</v>
      </c>
      <c r="K123">
        <v>160</v>
      </c>
      <c r="L123">
        <v>1</v>
      </c>
      <c r="M123">
        <v>0</v>
      </c>
      <c r="N123">
        <v>3</v>
      </c>
      <c r="O123">
        <v>3</v>
      </c>
      <c r="P123" t="s">
        <v>467</v>
      </c>
      <c r="R123" t="s">
        <v>1186</v>
      </c>
      <c r="T123" s="6" t="s">
        <v>344</v>
      </c>
      <c r="U123" s="6"/>
      <c r="V123" s="6" t="s">
        <v>1186</v>
      </c>
      <c r="W123" t="s">
        <v>1344</v>
      </c>
      <c r="X123" t="s">
        <v>1186</v>
      </c>
      <c r="Y123" t="b">
        <v>1</v>
      </c>
      <c r="Z123" t="b">
        <v>1</v>
      </c>
    </row>
    <row r="124" spans="1:27" x14ac:dyDescent="0.35">
      <c r="A124">
        <v>123</v>
      </c>
      <c r="B124" s="5">
        <v>5202990027010</v>
      </c>
      <c r="C124" t="s">
        <v>477</v>
      </c>
      <c r="D124">
        <v>4</v>
      </c>
      <c r="E124">
        <v>11</v>
      </c>
      <c r="F124">
        <v>27</v>
      </c>
      <c r="G124">
        <v>118</v>
      </c>
      <c r="H124">
        <v>157</v>
      </c>
      <c r="I124">
        <v>5</v>
      </c>
      <c r="J124">
        <v>4</v>
      </c>
      <c r="K124">
        <v>160</v>
      </c>
      <c r="L124">
        <v>1</v>
      </c>
      <c r="N124">
        <v>3</v>
      </c>
      <c r="O124">
        <v>3</v>
      </c>
      <c r="P124" t="s">
        <v>478</v>
      </c>
      <c r="Q124">
        <v>430</v>
      </c>
      <c r="S124">
        <v>22.3</v>
      </c>
      <c r="T124" s="6" t="s">
        <v>344</v>
      </c>
      <c r="U124" s="6"/>
      <c r="V124" s="6" t="s">
        <v>1186</v>
      </c>
      <c r="W124" t="s">
        <v>1344</v>
      </c>
      <c r="X124" t="s">
        <v>371</v>
      </c>
      <c r="Y124" t="b">
        <v>0</v>
      </c>
      <c r="Z124" t="b">
        <v>1</v>
      </c>
    </row>
    <row r="125" spans="1:27" x14ac:dyDescent="0.35">
      <c r="A125">
        <v>124</v>
      </c>
      <c r="C125" t="s">
        <v>479</v>
      </c>
      <c r="D125">
        <v>4</v>
      </c>
      <c r="E125">
        <v>11</v>
      </c>
      <c r="F125">
        <v>27</v>
      </c>
      <c r="G125">
        <v>118</v>
      </c>
      <c r="H125">
        <v>157</v>
      </c>
      <c r="I125">
        <v>5</v>
      </c>
      <c r="J125">
        <v>4</v>
      </c>
      <c r="K125">
        <v>160</v>
      </c>
      <c r="L125">
        <v>1</v>
      </c>
      <c r="M125">
        <v>0</v>
      </c>
      <c r="N125">
        <v>3</v>
      </c>
      <c r="O125">
        <v>4</v>
      </c>
      <c r="P125" t="s">
        <v>478</v>
      </c>
      <c r="R125" t="s">
        <v>1186</v>
      </c>
      <c r="T125" s="6" t="s">
        <v>344</v>
      </c>
      <c r="U125" s="6"/>
      <c r="V125" s="6" t="s">
        <v>1186</v>
      </c>
      <c r="W125" t="s">
        <v>1344</v>
      </c>
      <c r="X125" t="s">
        <v>1186</v>
      </c>
      <c r="Y125" t="b">
        <v>1</v>
      </c>
      <c r="Z125" t="b">
        <v>1</v>
      </c>
    </row>
    <row r="126" spans="1:27" x14ac:dyDescent="0.35">
      <c r="A126">
        <v>125</v>
      </c>
      <c r="B126" s="5">
        <v>5202990023060</v>
      </c>
      <c r="C126" t="s">
        <v>480</v>
      </c>
      <c r="D126">
        <v>4</v>
      </c>
      <c r="E126">
        <v>11</v>
      </c>
      <c r="F126">
        <v>27</v>
      </c>
      <c r="G126">
        <v>118</v>
      </c>
      <c r="H126">
        <v>157</v>
      </c>
      <c r="I126">
        <v>6</v>
      </c>
      <c r="J126">
        <v>3</v>
      </c>
      <c r="K126">
        <v>160</v>
      </c>
      <c r="L126">
        <v>1.27</v>
      </c>
      <c r="M126">
        <v>1.25</v>
      </c>
      <c r="N126">
        <v>4</v>
      </c>
      <c r="O126">
        <v>4</v>
      </c>
      <c r="P126" t="s">
        <v>470</v>
      </c>
      <c r="Q126">
        <v>430</v>
      </c>
      <c r="R126" t="s">
        <v>471</v>
      </c>
      <c r="S126">
        <v>1.27</v>
      </c>
      <c r="T126" s="6" t="s">
        <v>344</v>
      </c>
      <c r="U126" s="6"/>
      <c r="V126" s="6" t="s">
        <v>1186</v>
      </c>
      <c r="W126" t="s">
        <v>1344</v>
      </c>
      <c r="X126" t="s">
        <v>1186</v>
      </c>
      <c r="Y126" t="b">
        <v>0</v>
      </c>
      <c r="Z126" t="b">
        <v>1</v>
      </c>
      <c r="AA126" t="s">
        <v>1346</v>
      </c>
    </row>
    <row r="127" spans="1:27" x14ac:dyDescent="0.35">
      <c r="A127">
        <v>126</v>
      </c>
      <c r="C127" t="s">
        <v>481</v>
      </c>
      <c r="D127">
        <v>4</v>
      </c>
      <c r="E127">
        <v>11</v>
      </c>
      <c r="F127">
        <v>27</v>
      </c>
      <c r="G127">
        <v>118</v>
      </c>
      <c r="H127">
        <v>157</v>
      </c>
      <c r="I127">
        <v>6</v>
      </c>
      <c r="J127">
        <v>3</v>
      </c>
      <c r="K127">
        <v>160</v>
      </c>
      <c r="L127">
        <v>1.27</v>
      </c>
      <c r="M127">
        <v>1.25</v>
      </c>
      <c r="N127">
        <v>4</v>
      </c>
      <c r="O127">
        <v>4</v>
      </c>
      <c r="P127" t="s">
        <v>470</v>
      </c>
      <c r="R127" t="s">
        <v>1186</v>
      </c>
      <c r="T127" s="6" t="s">
        <v>344</v>
      </c>
      <c r="U127" s="6"/>
      <c r="V127" s="6" t="s">
        <v>1186</v>
      </c>
      <c r="W127" t="s">
        <v>1344</v>
      </c>
      <c r="X127" t="s">
        <v>1186</v>
      </c>
      <c r="Y127" t="b">
        <v>1</v>
      </c>
      <c r="Z127" t="b">
        <v>1</v>
      </c>
    </row>
    <row r="128" spans="1:27" x14ac:dyDescent="0.35">
      <c r="A128">
        <v>127</v>
      </c>
      <c r="B128" s="5">
        <v>5202990022070</v>
      </c>
      <c r="C128" t="s">
        <v>482</v>
      </c>
      <c r="D128">
        <v>4</v>
      </c>
      <c r="E128">
        <v>11</v>
      </c>
      <c r="F128">
        <v>27</v>
      </c>
      <c r="G128">
        <v>118</v>
      </c>
      <c r="H128">
        <v>157</v>
      </c>
      <c r="I128">
        <v>3</v>
      </c>
      <c r="J128">
        <v>2</v>
      </c>
      <c r="K128">
        <v>160</v>
      </c>
      <c r="L128">
        <v>0.25</v>
      </c>
      <c r="N128">
        <v>4</v>
      </c>
      <c r="O128">
        <v>4</v>
      </c>
      <c r="P128" t="s">
        <v>467</v>
      </c>
      <c r="Q128">
        <v>430</v>
      </c>
      <c r="S128">
        <v>0.25</v>
      </c>
      <c r="T128" s="6" t="s">
        <v>344</v>
      </c>
      <c r="U128" s="6"/>
      <c r="V128" s="6" t="s">
        <v>1186</v>
      </c>
      <c r="W128" t="s">
        <v>1344</v>
      </c>
      <c r="X128" t="s">
        <v>1186</v>
      </c>
      <c r="Y128" t="b">
        <v>0</v>
      </c>
      <c r="Z128" t="b">
        <v>1</v>
      </c>
      <c r="AA128" t="s">
        <v>1346</v>
      </c>
    </row>
    <row r="129" spans="1:27" x14ac:dyDescent="0.35">
      <c r="A129">
        <v>128</v>
      </c>
      <c r="C129" t="s">
        <v>483</v>
      </c>
      <c r="D129">
        <v>4</v>
      </c>
      <c r="E129">
        <v>11</v>
      </c>
      <c r="F129">
        <v>27</v>
      </c>
      <c r="G129">
        <v>118</v>
      </c>
      <c r="H129">
        <v>157</v>
      </c>
      <c r="I129">
        <v>3</v>
      </c>
      <c r="J129">
        <v>2</v>
      </c>
      <c r="K129">
        <v>160</v>
      </c>
      <c r="L129">
        <v>0.25</v>
      </c>
      <c r="M129">
        <v>0</v>
      </c>
      <c r="N129">
        <v>4</v>
      </c>
      <c r="O129">
        <v>4</v>
      </c>
      <c r="P129" t="s">
        <v>467</v>
      </c>
      <c r="R129" t="s">
        <v>1186</v>
      </c>
      <c r="T129" s="6" t="s">
        <v>344</v>
      </c>
      <c r="U129" s="6"/>
      <c r="V129" s="6" t="s">
        <v>1186</v>
      </c>
      <c r="W129" t="s">
        <v>1344</v>
      </c>
      <c r="X129" t="s">
        <v>1186</v>
      </c>
      <c r="Y129" t="b">
        <v>1</v>
      </c>
      <c r="Z129" t="b">
        <v>1</v>
      </c>
    </row>
    <row r="130" spans="1:27" x14ac:dyDescent="0.35">
      <c r="A130">
        <v>129</v>
      </c>
      <c r="B130" s="5">
        <v>5202990021070</v>
      </c>
      <c r="C130" t="s">
        <v>484</v>
      </c>
      <c r="D130">
        <v>4</v>
      </c>
      <c r="E130">
        <v>11</v>
      </c>
      <c r="F130">
        <v>27</v>
      </c>
      <c r="G130">
        <v>118</v>
      </c>
      <c r="H130">
        <v>157</v>
      </c>
      <c r="I130">
        <v>3</v>
      </c>
      <c r="J130">
        <v>2</v>
      </c>
      <c r="K130">
        <v>160</v>
      </c>
      <c r="L130">
        <v>0.25</v>
      </c>
      <c r="N130">
        <v>4</v>
      </c>
      <c r="O130">
        <v>4</v>
      </c>
      <c r="P130" t="s">
        <v>467</v>
      </c>
      <c r="Q130">
        <v>430</v>
      </c>
      <c r="S130">
        <v>0.25</v>
      </c>
      <c r="T130" s="6" t="s">
        <v>344</v>
      </c>
      <c r="U130" s="6"/>
      <c r="V130" s="6" t="s">
        <v>1186</v>
      </c>
      <c r="W130" t="s">
        <v>1344</v>
      </c>
      <c r="X130" t="s">
        <v>1186</v>
      </c>
      <c r="Y130" t="b">
        <v>0</v>
      </c>
      <c r="Z130" t="b">
        <v>1</v>
      </c>
      <c r="AA130" t="s">
        <v>1346</v>
      </c>
    </row>
    <row r="131" spans="1:27" x14ac:dyDescent="0.35">
      <c r="A131">
        <v>130</v>
      </c>
      <c r="C131" t="s">
        <v>485</v>
      </c>
      <c r="D131">
        <v>4</v>
      </c>
      <c r="E131">
        <v>11</v>
      </c>
      <c r="F131">
        <v>27</v>
      </c>
      <c r="G131">
        <v>118</v>
      </c>
      <c r="H131">
        <v>157</v>
      </c>
      <c r="I131">
        <v>3</v>
      </c>
      <c r="J131">
        <v>2</v>
      </c>
      <c r="K131">
        <v>160</v>
      </c>
      <c r="L131">
        <v>0.25</v>
      </c>
      <c r="M131">
        <v>0</v>
      </c>
      <c r="N131">
        <v>4</v>
      </c>
      <c r="O131">
        <v>3</v>
      </c>
      <c r="P131" t="s">
        <v>467</v>
      </c>
      <c r="R131" t="s">
        <v>1186</v>
      </c>
      <c r="T131" s="6" t="s">
        <v>344</v>
      </c>
      <c r="U131" s="6"/>
      <c r="V131" s="6" t="s">
        <v>1186</v>
      </c>
      <c r="W131" t="s">
        <v>1344</v>
      </c>
      <c r="X131" t="s">
        <v>1186</v>
      </c>
      <c r="Y131" t="b">
        <v>1</v>
      </c>
      <c r="Z131" t="b">
        <v>1</v>
      </c>
    </row>
    <row r="132" spans="1:27" x14ac:dyDescent="0.35">
      <c r="A132">
        <v>131</v>
      </c>
      <c r="C132" t="s">
        <v>486</v>
      </c>
      <c r="D132">
        <v>2</v>
      </c>
      <c r="E132">
        <v>11</v>
      </c>
      <c r="F132">
        <v>27</v>
      </c>
      <c r="G132">
        <v>118</v>
      </c>
      <c r="H132">
        <v>157</v>
      </c>
      <c r="I132">
        <v>7</v>
      </c>
      <c r="J132">
        <v>4</v>
      </c>
      <c r="K132">
        <v>160</v>
      </c>
      <c r="L132">
        <v>1</v>
      </c>
      <c r="M132">
        <v>0</v>
      </c>
      <c r="N132">
        <v>3</v>
      </c>
      <c r="O132">
        <v>3</v>
      </c>
      <c r="P132" t="s">
        <v>467</v>
      </c>
      <c r="R132" t="s">
        <v>1186</v>
      </c>
      <c r="T132" s="6" t="s">
        <v>344</v>
      </c>
      <c r="U132" s="6"/>
      <c r="V132" s="6" t="s">
        <v>1186</v>
      </c>
      <c r="W132" t="s">
        <v>1344</v>
      </c>
      <c r="X132" t="s">
        <v>1186</v>
      </c>
      <c r="Y132" t="b">
        <v>1</v>
      </c>
      <c r="Z132" t="b">
        <v>1</v>
      </c>
    </row>
    <row r="133" spans="1:27" x14ac:dyDescent="0.35">
      <c r="A133">
        <v>132</v>
      </c>
      <c r="B133" s="5">
        <v>5202990007030</v>
      </c>
      <c r="C133" t="s">
        <v>487</v>
      </c>
      <c r="D133">
        <v>4</v>
      </c>
      <c r="E133">
        <v>11</v>
      </c>
      <c r="F133">
        <v>27</v>
      </c>
      <c r="G133">
        <v>118</v>
      </c>
      <c r="H133">
        <v>157</v>
      </c>
      <c r="I133">
        <v>5</v>
      </c>
      <c r="J133">
        <v>4</v>
      </c>
      <c r="K133">
        <v>160</v>
      </c>
      <c r="L133">
        <v>1</v>
      </c>
      <c r="N133">
        <v>3</v>
      </c>
      <c r="O133">
        <v>3</v>
      </c>
      <c r="P133" t="s">
        <v>488</v>
      </c>
      <c r="Q133">
        <v>430</v>
      </c>
      <c r="S133">
        <v>20</v>
      </c>
      <c r="T133" s="6" t="s">
        <v>344</v>
      </c>
      <c r="U133" s="6"/>
      <c r="V133" s="6" t="s">
        <v>1186</v>
      </c>
      <c r="W133" t="s">
        <v>1344</v>
      </c>
      <c r="X133" t="s">
        <v>371</v>
      </c>
      <c r="Y133" t="b">
        <v>0</v>
      </c>
      <c r="Z133" t="b">
        <v>1</v>
      </c>
      <c r="AA133" t="s">
        <v>1345</v>
      </c>
    </row>
    <row r="134" spans="1:27" x14ac:dyDescent="0.35">
      <c r="A134">
        <v>133</v>
      </c>
      <c r="C134" t="s">
        <v>489</v>
      </c>
      <c r="D134">
        <v>4</v>
      </c>
      <c r="E134">
        <v>11</v>
      </c>
      <c r="F134">
        <v>27</v>
      </c>
      <c r="G134">
        <v>118</v>
      </c>
      <c r="H134">
        <v>157</v>
      </c>
      <c r="I134">
        <v>5</v>
      </c>
      <c r="J134">
        <v>4</v>
      </c>
      <c r="K134">
        <v>160</v>
      </c>
      <c r="L134">
        <v>1</v>
      </c>
      <c r="M134">
        <v>0</v>
      </c>
      <c r="N134">
        <v>3</v>
      </c>
      <c r="O134">
        <v>3</v>
      </c>
      <c r="P134" t="s">
        <v>488</v>
      </c>
      <c r="R134" t="s">
        <v>1186</v>
      </c>
      <c r="T134" s="6" t="s">
        <v>344</v>
      </c>
      <c r="U134" s="6"/>
      <c r="V134" s="6" t="s">
        <v>1186</v>
      </c>
      <c r="W134" t="s">
        <v>1344</v>
      </c>
      <c r="X134" t="s">
        <v>1186</v>
      </c>
      <c r="Y134" t="b">
        <v>1</v>
      </c>
      <c r="Z134" t="b">
        <v>1</v>
      </c>
    </row>
    <row r="135" spans="1:27" x14ac:dyDescent="0.35">
      <c r="A135">
        <v>134</v>
      </c>
      <c r="B135" s="5">
        <v>5202990007010</v>
      </c>
      <c r="C135" t="s">
        <v>490</v>
      </c>
      <c r="D135">
        <v>4</v>
      </c>
      <c r="E135">
        <v>11</v>
      </c>
      <c r="F135">
        <v>27</v>
      </c>
      <c r="G135">
        <v>118</v>
      </c>
      <c r="H135">
        <v>157</v>
      </c>
      <c r="I135">
        <v>5</v>
      </c>
      <c r="J135">
        <v>4</v>
      </c>
      <c r="K135">
        <v>160</v>
      </c>
      <c r="L135">
        <v>1</v>
      </c>
      <c r="N135">
        <v>3</v>
      </c>
      <c r="O135">
        <v>3</v>
      </c>
      <c r="P135" t="s">
        <v>478</v>
      </c>
      <c r="Q135">
        <v>430</v>
      </c>
      <c r="S135">
        <v>22.3</v>
      </c>
      <c r="T135" s="6" t="s">
        <v>344</v>
      </c>
      <c r="U135" s="6"/>
      <c r="V135" s="6" t="s">
        <v>1186</v>
      </c>
      <c r="W135" t="s">
        <v>1344</v>
      </c>
      <c r="X135" t="s">
        <v>371</v>
      </c>
      <c r="Y135" t="b">
        <v>0</v>
      </c>
      <c r="Z135" t="b">
        <v>1</v>
      </c>
      <c r="AA135" t="s">
        <v>1345</v>
      </c>
    </row>
    <row r="136" spans="1:27" x14ac:dyDescent="0.35">
      <c r="A136">
        <v>135</v>
      </c>
      <c r="C136" t="s">
        <v>491</v>
      </c>
      <c r="D136">
        <v>4</v>
      </c>
      <c r="E136">
        <v>11</v>
      </c>
      <c r="F136">
        <v>27</v>
      </c>
      <c r="G136">
        <v>118</v>
      </c>
      <c r="H136">
        <v>157</v>
      </c>
      <c r="I136">
        <v>5</v>
      </c>
      <c r="J136">
        <v>4</v>
      </c>
      <c r="K136">
        <v>160</v>
      </c>
      <c r="L136">
        <v>1</v>
      </c>
      <c r="M136">
        <v>0</v>
      </c>
      <c r="N136">
        <v>3</v>
      </c>
      <c r="O136">
        <v>3</v>
      </c>
      <c r="P136" t="s">
        <v>478</v>
      </c>
      <c r="R136" t="s">
        <v>1186</v>
      </c>
      <c r="T136" s="6" t="s">
        <v>344</v>
      </c>
      <c r="U136" s="6"/>
      <c r="V136" s="6" t="s">
        <v>1186</v>
      </c>
      <c r="W136" t="s">
        <v>1344</v>
      </c>
      <c r="X136" t="s">
        <v>1186</v>
      </c>
      <c r="Y136" t="b">
        <v>1</v>
      </c>
      <c r="Z136" t="b">
        <v>1</v>
      </c>
    </row>
    <row r="137" spans="1:27" x14ac:dyDescent="0.35">
      <c r="A137">
        <v>136</v>
      </c>
      <c r="B137" s="5">
        <v>5202990006011</v>
      </c>
      <c r="C137" t="s">
        <v>492</v>
      </c>
      <c r="D137">
        <v>2</v>
      </c>
      <c r="E137">
        <v>11</v>
      </c>
      <c r="F137">
        <v>27</v>
      </c>
      <c r="G137">
        <v>118</v>
      </c>
      <c r="H137">
        <v>160</v>
      </c>
      <c r="I137">
        <v>7</v>
      </c>
      <c r="J137">
        <v>4</v>
      </c>
      <c r="K137">
        <v>35</v>
      </c>
      <c r="L137">
        <v>1</v>
      </c>
      <c r="N137">
        <v>3</v>
      </c>
      <c r="O137">
        <v>4</v>
      </c>
      <c r="Q137">
        <v>430</v>
      </c>
      <c r="R137" t="s">
        <v>1186</v>
      </c>
      <c r="T137" s="6" t="s">
        <v>344</v>
      </c>
      <c r="U137" s="6"/>
      <c r="V137" s="6" t="s">
        <v>1186</v>
      </c>
      <c r="W137" t="s">
        <v>1344</v>
      </c>
      <c r="X137" t="s">
        <v>1186</v>
      </c>
      <c r="Y137" t="b">
        <v>0</v>
      </c>
      <c r="Z137" t="b">
        <v>1</v>
      </c>
      <c r="AA137" t="s">
        <v>1345</v>
      </c>
    </row>
    <row r="138" spans="1:27" x14ac:dyDescent="0.35">
      <c r="A138">
        <v>137</v>
      </c>
      <c r="B138" s="5">
        <v>5202990003061</v>
      </c>
      <c r="C138" t="s">
        <v>493</v>
      </c>
      <c r="D138">
        <v>4</v>
      </c>
      <c r="E138">
        <v>11</v>
      </c>
      <c r="F138">
        <v>27</v>
      </c>
      <c r="G138">
        <v>118</v>
      </c>
      <c r="H138">
        <v>160</v>
      </c>
      <c r="I138">
        <v>6</v>
      </c>
      <c r="J138">
        <v>3</v>
      </c>
      <c r="K138">
        <v>35</v>
      </c>
      <c r="L138">
        <v>1.27</v>
      </c>
      <c r="M138">
        <v>1.25</v>
      </c>
      <c r="N138">
        <v>4</v>
      </c>
      <c r="O138">
        <v>4</v>
      </c>
      <c r="P138" t="s">
        <v>470</v>
      </c>
      <c r="Q138">
        <v>430</v>
      </c>
      <c r="R138" t="s">
        <v>1186</v>
      </c>
      <c r="S138">
        <v>1.27</v>
      </c>
      <c r="T138" s="6" t="s">
        <v>344</v>
      </c>
      <c r="U138" s="6"/>
      <c r="V138" s="6" t="s">
        <v>1186</v>
      </c>
      <c r="W138" t="s">
        <v>1344</v>
      </c>
      <c r="X138" t="s">
        <v>1186</v>
      </c>
      <c r="Y138" t="b">
        <v>0</v>
      </c>
      <c r="Z138" t="b">
        <v>1</v>
      </c>
      <c r="AA138" t="s">
        <v>1345</v>
      </c>
    </row>
    <row r="139" spans="1:27" x14ac:dyDescent="0.35">
      <c r="A139">
        <v>138</v>
      </c>
      <c r="B139" s="5">
        <v>5202990003061</v>
      </c>
      <c r="C139" t="s">
        <v>494</v>
      </c>
      <c r="D139">
        <v>4</v>
      </c>
      <c r="E139">
        <v>11</v>
      </c>
      <c r="F139">
        <v>27</v>
      </c>
      <c r="G139">
        <v>118</v>
      </c>
      <c r="H139">
        <v>160</v>
      </c>
      <c r="I139">
        <v>6</v>
      </c>
      <c r="J139">
        <v>3</v>
      </c>
      <c r="K139">
        <v>35</v>
      </c>
      <c r="L139">
        <v>12701</v>
      </c>
      <c r="M139">
        <v>1.25</v>
      </c>
      <c r="N139">
        <v>4</v>
      </c>
      <c r="O139">
        <v>4</v>
      </c>
      <c r="P139" t="s">
        <v>470</v>
      </c>
      <c r="Q139">
        <v>430</v>
      </c>
      <c r="R139" t="s">
        <v>1186</v>
      </c>
      <c r="S139">
        <v>12701</v>
      </c>
      <c r="T139" s="6" t="s">
        <v>344</v>
      </c>
      <c r="U139" s="6"/>
      <c r="V139" s="6" t="s">
        <v>1186</v>
      </c>
      <c r="W139" t="s">
        <v>1344</v>
      </c>
      <c r="X139" t="s">
        <v>1186</v>
      </c>
      <c r="Y139" t="b">
        <v>0</v>
      </c>
      <c r="Z139" t="b">
        <v>1</v>
      </c>
      <c r="AA139" t="s">
        <v>1345</v>
      </c>
    </row>
    <row r="140" spans="1:27" x14ac:dyDescent="0.35">
      <c r="A140">
        <v>139</v>
      </c>
      <c r="B140" s="5">
        <v>5202990002071</v>
      </c>
      <c r="C140" t="s">
        <v>495</v>
      </c>
      <c r="D140">
        <v>4</v>
      </c>
      <c r="E140">
        <v>11</v>
      </c>
      <c r="F140">
        <v>27</v>
      </c>
      <c r="G140">
        <v>118</v>
      </c>
      <c r="H140">
        <v>160</v>
      </c>
      <c r="I140">
        <v>3</v>
      </c>
      <c r="J140">
        <v>2</v>
      </c>
      <c r="K140">
        <v>35</v>
      </c>
      <c r="L140">
        <v>0.25</v>
      </c>
      <c r="M140">
        <v>0.15</v>
      </c>
      <c r="N140">
        <v>4</v>
      </c>
      <c r="O140">
        <v>4</v>
      </c>
      <c r="P140" t="s">
        <v>473</v>
      </c>
      <c r="Q140">
        <v>430</v>
      </c>
      <c r="R140" t="s">
        <v>474</v>
      </c>
      <c r="S140">
        <v>0.25</v>
      </c>
      <c r="T140" s="6" t="s">
        <v>344</v>
      </c>
      <c r="U140" s="6"/>
      <c r="V140" s="6" t="s">
        <v>1186</v>
      </c>
      <c r="W140" t="s">
        <v>1344</v>
      </c>
      <c r="X140" t="s">
        <v>1186</v>
      </c>
      <c r="Y140" t="b">
        <v>0</v>
      </c>
      <c r="Z140" t="b">
        <v>0</v>
      </c>
    </row>
    <row r="141" spans="1:27" x14ac:dyDescent="0.35">
      <c r="A141">
        <v>140</v>
      </c>
      <c r="B141" s="5">
        <v>5202990002090</v>
      </c>
      <c r="C141" t="s">
        <v>496</v>
      </c>
      <c r="D141">
        <v>4</v>
      </c>
      <c r="E141">
        <v>11</v>
      </c>
      <c r="F141">
        <v>27</v>
      </c>
      <c r="G141">
        <v>118</v>
      </c>
      <c r="H141">
        <v>160</v>
      </c>
      <c r="I141">
        <v>3</v>
      </c>
      <c r="J141">
        <v>2</v>
      </c>
      <c r="K141">
        <v>35</v>
      </c>
      <c r="L141">
        <v>0.25</v>
      </c>
      <c r="M141">
        <v>0.15</v>
      </c>
      <c r="N141">
        <v>4</v>
      </c>
      <c r="O141">
        <v>4</v>
      </c>
      <c r="P141" t="s">
        <v>473</v>
      </c>
      <c r="Q141">
        <v>430</v>
      </c>
      <c r="R141" t="s">
        <v>474</v>
      </c>
      <c r="S141">
        <v>0.25</v>
      </c>
      <c r="T141" s="6" t="s">
        <v>344</v>
      </c>
      <c r="U141" s="6"/>
      <c r="V141" s="6" t="s">
        <v>1186</v>
      </c>
      <c r="W141" t="s">
        <v>1344</v>
      </c>
      <c r="X141" t="s">
        <v>1186</v>
      </c>
      <c r="Y141" t="b">
        <v>0</v>
      </c>
      <c r="Z141" t="b">
        <v>1</v>
      </c>
      <c r="AA141" t="s">
        <v>1345</v>
      </c>
    </row>
    <row r="142" spans="1:27" x14ac:dyDescent="0.35">
      <c r="A142">
        <v>141</v>
      </c>
      <c r="B142" s="5">
        <v>5202990002080</v>
      </c>
      <c r="C142" t="s">
        <v>497</v>
      </c>
      <c r="D142">
        <v>4</v>
      </c>
      <c r="E142">
        <v>11</v>
      </c>
      <c r="F142">
        <v>27</v>
      </c>
      <c r="G142">
        <v>118</v>
      </c>
      <c r="H142">
        <v>160</v>
      </c>
      <c r="I142">
        <v>3</v>
      </c>
      <c r="J142">
        <v>2</v>
      </c>
      <c r="K142">
        <v>35</v>
      </c>
      <c r="L142">
        <v>0.25850000000000001</v>
      </c>
      <c r="M142">
        <v>0.15</v>
      </c>
      <c r="N142">
        <v>4</v>
      </c>
      <c r="O142">
        <v>4</v>
      </c>
      <c r="P142" t="s">
        <v>473</v>
      </c>
      <c r="Q142">
        <v>430</v>
      </c>
      <c r="R142" t="s">
        <v>474</v>
      </c>
      <c r="S142">
        <v>0.25850000000000001</v>
      </c>
      <c r="T142" s="6" t="s">
        <v>344</v>
      </c>
      <c r="U142" s="6"/>
      <c r="V142" s="6" t="s">
        <v>1186</v>
      </c>
      <c r="W142" t="s">
        <v>1344</v>
      </c>
      <c r="X142" t="s">
        <v>1186</v>
      </c>
      <c r="Y142" t="b">
        <v>0</v>
      </c>
      <c r="Z142" t="b">
        <v>1</v>
      </c>
      <c r="AA142" t="s">
        <v>1345</v>
      </c>
    </row>
    <row r="143" spans="1:27" x14ac:dyDescent="0.35">
      <c r="A143">
        <v>142</v>
      </c>
      <c r="B143" s="5">
        <v>5202990001071</v>
      </c>
      <c r="C143" t="s">
        <v>498</v>
      </c>
      <c r="D143">
        <v>4</v>
      </c>
      <c r="E143">
        <v>11</v>
      </c>
      <c r="F143">
        <v>27</v>
      </c>
      <c r="G143">
        <v>118</v>
      </c>
      <c r="H143">
        <v>160</v>
      </c>
      <c r="I143">
        <v>3</v>
      </c>
      <c r="J143">
        <v>2</v>
      </c>
      <c r="K143">
        <v>35</v>
      </c>
      <c r="L143">
        <v>0.25</v>
      </c>
      <c r="M143">
        <v>0.15</v>
      </c>
      <c r="N143">
        <v>4</v>
      </c>
      <c r="O143">
        <v>4</v>
      </c>
      <c r="P143" t="s">
        <v>473</v>
      </c>
      <c r="Q143">
        <v>430</v>
      </c>
      <c r="R143" t="s">
        <v>1186</v>
      </c>
      <c r="S143">
        <v>0.25</v>
      </c>
      <c r="T143" s="6" t="s">
        <v>344</v>
      </c>
      <c r="U143" s="6"/>
      <c r="V143" s="6" t="s">
        <v>1186</v>
      </c>
      <c r="W143" t="s">
        <v>1344</v>
      </c>
      <c r="X143" t="s">
        <v>1186</v>
      </c>
      <c r="Y143" t="b">
        <v>0</v>
      </c>
      <c r="Z143" t="b">
        <v>1</v>
      </c>
      <c r="AA143" t="s">
        <v>1345</v>
      </c>
    </row>
    <row r="144" spans="1:27" x14ac:dyDescent="0.35">
      <c r="A144">
        <v>143</v>
      </c>
      <c r="B144" s="5">
        <v>5202990003130</v>
      </c>
      <c r="C144" t="s">
        <v>499</v>
      </c>
      <c r="D144">
        <v>4</v>
      </c>
      <c r="E144">
        <v>11</v>
      </c>
      <c r="F144">
        <v>27</v>
      </c>
      <c r="G144">
        <v>118</v>
      </c>
      <c r="H144">
        <v>157</v>
      </c>
      <c r="I144">
        <v>6</v>
      </c>
      <c r="J144">
        <v>3</v>
      </c>
      <c r="K144">
        <v>160</v>
      </c>
      <c r="L144">
        <v>1.25</v>
      </c>
      <c r="M144">
        <v>1.25</v>
      </c>
      <c r="N144">
        <v>4</v>
      </c>
      <c r="O144">
        <v>4</v>
      </c>
      <c r="P144" t="s">
        <v>470</v>
      </c>
      <c r="Q144">
        <v>430</v>
      </c>
      <c r="R144" t="s">
        <v>471</v>
      </c>
      <c r="S144">
        <v>1.27</v>
      </c>
      <c r="T144" s="6" t="s">
        <v>344</v>
      </c>
      <c r="U144" s="6"/>
      <c r="V144" s="6" t="s">
        <v>1186</v>
      </c>
      <c r="W144" t="s">
        <v>1344</v>
      </c>
      <c r="X144" t="s">
        <v>1186</v>
      </c>
      <c r="Y144" t="b">
        <v>0</v>
      </c>
      <c r="Z144" t="b">
        <v>1</v>
      </c>
      <c r="AA144" t="s">
        <v>1345</v>
      </c>
    </row>
    <row r="145" spans="1:27" x14ac:dyDescent="0.35">
      <c r="A145">
        <v>144</v>
      </c>
      <c r="C145" t="s">
        <v>500</v>
      </c>
      <c r="D145">
        <v>4</v>
      </c>
      <c r="E145">
        <v>11</v>
      </c>
      <c r="F145">
        <v>27</v>
      </c>
      <c r="G145">
        <v>118</v>
      </c>
      <c r="H145">
        <v>157</v>
      </c>
      <c r="I145">
        <v>6</v>
      </c>
      <c r="J145">
        <v>3</v>
      </c>
      <c r="K145">
        <v>160</v>
      </c>
      <c r="L145">
        <v>1.25</v>
      </c>
      <c r="M145">
        <v>1.25</v>
      </c>
      <c r="N145">
        <v>4</v>
      </c>
      <c r="O145">
        <v>4</v>
      </c>
      <c r="P145" t="s">
        <v>470</v>
      </c>
      <c r="R145" t="s">
        <v>1186</v>
      </c>
      <c r="T145" s="6" t="s">
        <v>344</v>
      </c>
      <c r="U145" s="6"/>
      <c r="V145" s="6" t="s">
        <v>1186</v>
      </c>
      <c r="W145" t="s">
        <v>1344</v>
      </c>
      <c r="X145" t="s">
        <v>1186</v>
      </c>
      <c r="Y145" t="b">
        <v>1</v>
      </c>
      <c r="Z145" t="b">
        <v>1</v>
      </c>
    </row>
    <row r="146" spans="1:27" x14ac:dyDescent="0.35">
      <c r="A146">
        <v>145</v>
      </c>
      <c r="B146" s="5">
        <v>5202990003060</v>
      </c>
      <c r="C146" t="s">
        <v>501</v>
      </c>
      <c r="D146">
        <v>4</v>
      </c>
      <c r="E146">
        <v>11</v>
      </c>
      <c r="F146">
        <v>27</v>
      </c>
      <c r="G146">
        <v>118</v>
      </c>
      <c r="H146">
        <v>157</v>
      </c>
      <c r="I146">
        <v>6</v>
      </c>
      <c r="J146">
        <v>3</v>
      </c>
      <c r="K146">
        <v>160</v>
      </c>
      <c r="L146">
        <v>1.27</v>
      </c>
      <c r="M146">
        <v>1.25</v>
      </c>
      <c r="N146">
        <v>4</v>
      </c>
      <c r="O146">
        <v>4</v>
      </c>
      <c r="P146" t="s">
        <v>470</v>
      </c>
      <c r="Q146">
        <v>430</v>
      </c>
      <c r="R146" t="s">
        <v>471</v>
      </c>
      <c r="S146">
        <v>1.27</v>
      </c>
      <c r="T146" s="6" t="s">
        <v>344</v>
      </c>
      <c r="U146" s="6"/>
      <c r="V146" s="6" t="s">
        <v>1186</v>
      </c>
      <c r="W146" t="s">
        <v>1344</v>
      </c>
      <c r="X146" t="s">
        <v>1186</v>
      </c>
      <c r="Y146" t="b">
        <v>0</v>
      </c>
      <c r="Z146" t="b">
        <v>1</v>
      </c>
      <c r="AA146" t="s">
        <v>1345</v>
      </c>
    </row>
    <row r="147" spans="1:27" x14ac:dyDescent="0.35">
      <c r="A147">
        <v>146</v>
      </c>
      <c r="C147" t="s">
        <v>502</v>
      </c>
      <c r="D147">
        <v>4</v>
      </c>
      <c r="E147">
        <v>11</v>
      </c>
      <c r="F147">
        <v>27</v>
      </c>
      <c r="G147">
        <v>118</v>
      </c>
      <c r="H147">
        <v>157</v>
      </c>
      <c r="I147">
        <v>6</v>
      </c>
      <c r="J147">
        <v>3</v>
      </c>
      <c r="K147">
        <v>160</v>
      </c>
      <c r="L147">
        <v>1.27</v>
      </c>
      <c r="M147">
        <v>1.25</v>
      </c>
      <c r="N147">
        <v>4</v>
      </c>
      <c r="O147">
        <v>4</v>
      </c>
      <c r="P147" t="s">
        <v>470</v>
      </c>
      <c r="R147" t="s">
        <v>1186</v>
      </c>
      <c r="T147" s="6" t="s">
        <v>344</v>
      </c>
      <c r="U147" s="6"/>
      <c r="V147" s="6" t="s">
        <v>1186</v>
      </c>
      <c r="W147" t="s">
        <v>1344</v>
      </c>
      <c r="X147" t="s">
        <v>1186</v>
      </c>
      <c r="Y147" t="b">
        <v>1</v>
      </c>
      <c r="Z147" t="b">
        <v>1</v>
      </c>
    </row>
    <row r="148" spans="1:27" x14ac:dyDescent="0.35">
      <c r="A148">
        <v>147</v>
      </c>
      <c r="B148" s="5">
        <v>5202990003120</v>
      </c>
      <c r="C148" t="s">
        <v>503</v>
      </c>
      <c r="D148">
        <v>4</v>
      </c>
      <c r="E148">
        <v>11</v>
      </c>
      <c r="F148">
        <v>27</v>
      </c>
      <c r="G148">
        <v>118</v>
      </c>
      <c r="H148">
        <v>157</v>
      </c>
      <c r="I148">
        <v>6</v>
      </c>
      <c r="J148">
        <v>3</v>
      </c>
      <c r="K148">
        <v>160</v>
      </c>
      <c r="L148">
        <v>12701</v>
      </c>
      <c r="M148">
        <v>1.25</v>
      </c>
      <c r="N148">
        <v>4</v>
      </c>
      <c r="O148">
        <v>4</v>
      </c>
      <c r="P148" t="s">
        <v>470</v>
      </c>
      <c r="Q148">
        <v>430</v>
      </c>
      <c r="R148" t="s">
        <v>471</v>
      </c>
      <c r="S148">
        <v>12701</v>
      </c>
      <c r="T148" s="6" t="s">
        <v>344</v>
      </c>
      <c r="U148" s="6"/>
      <c r="V148" s="6" t="s">
        <v>1186</v>
      </c>
      <c r="W148" t="s">
        <v>1344</v>
      </c>
      <c r="X148" t="s">
        <v>1186</v>
      </c>
      <c r="Y148" t="b">
        <v>0</v>
      </c>
      <c r="Z148" t="b">
        <v>1</v>
      </c>
      <c r="AA148" t="s">
        <v>1345</v>
      </c>
    </row>
    <row r="149" spans="1:27" x14ac:dyDescent="0.35">
      <c r="A149">
        <v>148</v>
      </c>
      <c r="C149" t="s">
        <v>504</v>
      </c>
      <c r="D149">
        <v>4</v>
      </c>
      <c r="E149">
        <v>11</v>
      </c>
      <c r="F149">
        <v>27</v>
      </c>
      <c r="G149">
        <v>118</v>
      </c>
      <c r="H149">
        <v>157</v>
      </c>
      <c r="I149">
        <v>6</v>
      </c>
      <c r="J149">
        <v>3</v>
      </c>
      <c r="K149">
        <v>160</v>
      </c>
      <c r="L149">
        <v>12701</v>
      </c>
      <c r="M149">
        <v>1.25</v>
      </c>
      <c r="N149">
        <v>4</v>
      </c>
      <c r="O149">
        <v>4</v>
      </c>
      <c r="P149" t="s">
        <v>470</v>
      </c>
      <c r="R149" t="s">
        <v>1186</v>
      </c>
      <c r="T149" s="6" t="s">
        <v>344</v>
      </c>
      <c r="U149" s="6"/>
      <c r="V149" s="6" t="s">
        <v>1186</v>
      </c>
      <c r="W149" t="s">
        <v>1344</v>
      </c>
      <c r="X149" t="s">
        <v>1186</v>
      </c>
      <c r="Y149" t="b">
        <v>1</v>
      </c>
      <c r="Z149" t="b">
        <v>1</v>
      </c>
    </row>
    <row r="150" spans="1:27" x14ac:dyDescent="0.35">
      <c r="A150">
        <v>149</v>
      </c>
      <c r="B150" s="5">
        <v>5202990002070</v>
      </c>
      <c r="C150" t="s">
        <v>505</v>
      </c>
      <c r="D150">
        <v>4</v>
      </c>
      <c r="E150">
        <v>11</v>
      </c>
      <c r="F150">
        <v>27</v>
      </c>
      <c r="G150">
        <v>118</v>
      </c>
      <c r="H150">
        <v>157</v>
      </c>
      <c r="I150">
        <v>3</v>
      </c>
      <c r="J150">
        <v>2</v>
      </c>
      <c r="K150">
        <v>160</v>
      </c>
      <c r="L150">
        <v>0.25</v>
      </c>
      <c r="M150">
        <v>0.15</v>
      </c>
      <c r="N150">
        <v>4</v>
      </c>
      <c r="O150">
        <v>4</v>
      </c>
      <c r="P150" t="s">
        <v>473</v>
      </c>
      <c r="Q150">
        <v>430</v>
      </c>
      <c r="R150" t="s">
        <v>474</v>
      </c>
      <c r="S150">
        <v>0.25</v>
      </c>
      <c r="T150" s="6" t="s">
        <v>344</v>
      </c>
      <c r="U150" s="6"/>
      <c r="V150" s="6" t="s">
        <v>1186</v>
      </c>
      <c r="W150" t="s">
        <v>1344</v>
      </c>
      <c r="X150" t="s">
        <v>1186</v>
      </c>
      <c r="Y150" t="b">
        <v>0</v>
      </c>
      <c r="Z150" t="b">
        <v>1</v>
      </c>
      <c r="AA150" t="s">
        <v>1345</v>
      </c>
    </row>
    <row r="151" spans="1:27" x14ac:dyDescent="0.35">
      <c r="A151">
        <v>150</v>
      </c>
      <c r="C151" t="s">
        <v>506</v>
      </c>
      <c r="D151">
        <v>4</v>
      </c>
      <c r="E151">
        <v>11</v>
      </c>
      <c r="F151">
        <v>27</v>
      </c>
      <c r="G151">
        <v>118</v>
      </c>
      <c r="H151">
        <v>157</v>
      </c>
      <c r="I151">
        <v>3</v>
      </c>
      <c r="J151">
        <v>2</v>
      </c>
      <c r="K151">
        <v>160</v>
      </c>
      <c r="L151">
        <v>0.25</v>
      </c>
      <c r="M151">
        <v>0.15</v>
      </c>
      <c r="N151">
        <v>4</v>
      </c>
      <c r="O151">
        <v>4</v>
      </c>
      <c r="P151" t="s">
        <v>473</v>
      </c>
      <c r="R151" t="s">
        <v>1186</v>
      </c>
      <c r="T151" s="6" t="s">
        <v>344</v>
      </c>
      <c r="U151" s="6"/>
      <c r="V151" s="6" t="s">
        <v>1186</v>
      </c>
      <c r="W151" t="s">
        <v>1344</v>
      </c>
      <c r="X151" t="s">
        <v>1186</v>
      </c>
      <c r="Y151" t="b">
        <v>1</v>
      </c>
      <c r="Z151" t="b">
        <v>1</v>
      </c>
    </row>
    <row r="152" spans="1:27" x14ac:dyDescent="0.35">
      <c r="A152">
        <v>151</v>
      </c>
      <c r="B152" s="5">
        <v>5202990002090</v>
      </c>
      <c r="C152" t="s">
        <v>507</v>
      </c>
      <c r="D152">
        <v>4</v>
      </c>
      <c r="E152">
        <v>11</v>
      </c>
      <c r="F152">
        <v>27</v>
      </c>
      <c r="G152">
        <v>118</v>
      </c>
      <c r="H152">
        <v>157</v>
      </c>
      <c r="I152">
        <v>3</v>
      </c>
      <c r="J152">
        <v>2</v>
      </c>
      <c r="K152">
        <v>160</v>
      </c>
      <c r="L152">
        <v>0.25</v>
      </c>
      <c r="M152">
        <v>0.15</v>
      </c>
      <c r="N152">
        <v>4</v>
      </c>
      <c r="O152">
        <v>4</v>
      </c>
      <c r="P152" t="s">
        <v>473</v>
      </c>
      <c r="Q152">
        <v>430</v>
      </c>
      <c r="R152" t="s">
        <v>474</v>
      </c>
      <c r="S152">
        <v>0.25</v>
      </c>
      <c r="T152" s="6" t="s">
        <v>344</v>
      </c>
      <c r="U152" s="6"/>
      <c r="V152" s="6" t="s">
        <v>1186</v>
      </c>
      <c r="W152" t="s">
        <v>1344</v>
      </c>
      <c r="X152" t="s">
        <v>1186</v>
      </c>
      <c r="Y152" t="b">
        <v>0</v>
      </c>
      <c r="Z152" t="b">
        <v>1</v>
      </c>
      <c r="AA152" t="s">
        <v>1345</v>
      </c>
    </row>
    <row r="153" spans="1:27" x14ac:dyDescent="0.35">
      <c r="A153">
        <v>152</v>
      </c>
      <c r="C153" t="s">
        <v>508</v>
      </c>
      <c r="D153">
        <v>4</v>
      </c>
      <c r="E153">
        <v>11</v>
      </c>
      <c r="F153">
        <v>27</v>
      </c>
      <c r="G153">
        <v>118</v>
      </c>
      <c r="H153">
        <v>157</v>
      </c>
      <c r="I153">
        <v>3</v>
      </c>
      <c r="J153">
        <v>2</v>
      </c>
      <c r="K153">
        <v>160</v>
      </c>
      <c r="L153">
        <v>0.25</v>
      </c>
      <c r="M153">
        <v>0.15</v>
      </c>
      <c r="N153">
        <v>4</v>
      </c>
      <c r="O153">
        <v>4</v>
      </c>
      <c r="P153" t="s">
        <v>473</v>
      </c>
      <c r="R153" t="s">
        <v>1186</v>
      </c>
      <c r="T153" s="6" t="s">
        <v>344</v>
      </c>
      <c r="U153" s="6"/>
      <c r="V153" s="6" t="s">
        <v>1186</v>
      </c>
      <c r="W153" t="s">
        <v>1344</v>
      </c>
      <c r="X153" t="s">
        <v>1186</v>
      </c>
      <c r="Y153" t="b">
        <v>1</v>
      </c>
      <c r="Z153" t="b">
        <v>1</v>
      </c>
    </row>
    <row r="154" spans="1:27" x14ac:dyDescent="0.35">
      <c r="A154">
        <v>153</v>
      </c>
      <c r="B154" s="5">
        <v>5202990002080</v>
      </c>
      <c r="C154" t="s">
        <v>509</v>
      </c>
      <c r="D154">
        <v>4</v>
      </c>
      <c r="E154">
        <v>11</v>
      </c>
      <c r="F154">
        <v>27</v>
      </c>
      <c r="G154">
        <v>118</v>
      </c>
      <c r="H154">
        <v>157</v>
      </c>
      <c r="I154">
        <v>3</v>
      </c>
      <c r="J154">
        <v>2</v>
      </c>
      <c r="K154">
        <v>160</v>
      </c>
      <c r="L154">
        <v>0.25850000000000001</v>
      </c>
      <c r="M154">
        <v>0.15</v>
      </c>
      <c r="N154">
        <v>4</v>
      </c>
      <c r="O154">
        <v>4</v>
      </c>
      <c r="P154" t="s">
        <v>473</v>
      </c>
      <c r="Q154">
        <v>430</v>
      </c>
      <c r="R154" t="s">
        <v>474</v>
      </c>
      <c r="S154">
        <v>0.25850000000000001</v>
      </c>
      <c r="T154" s="6" t="s">
        <v>344</v>
      </c>
      <c r="U154" s="6"/>
      <c r="V154" s="6" t="s">
        <v>1186</v>
      </c>
      <c r="W154" t="s">
        <v>1344</v>
      </c>
      <c r="X154" t="s">
        <v>1186</v>
      </c>
      <c r="Y154" t="b">
        <v>0</v>
      </c>
      <c r="Z154" t="b">
        <v>1</v>
      </c>
      <c r="AA154" t="s">
        <v>1345</v>
      </c>
    </row>
    <row r="155" spans="1:27" x14ac:dyDescent="0.35">
      <c r="A155">
        <v>154</v>
      </c>
      <c r="C155" t="s">
        <v>510</v>
      </c>
      <c r="D155">
        <v>4</v>
      </c>
      <c r="E155">
        <v>11</v>
      </c>
      <c r="F155">
        <v>27</v>
      </c>
      <c r="G155">
        <v>118</v>
      </c>
      <c r="H155">
        <v>157</v>
      </c>
      <c r="I155">
        <v>3</v>
      </c>
      <c r="J155">
        <v>2</v>
      </c>
      <c r="K155">
        <v>160</v>
      </c>
      <c r="L155">
        <v>0.25850000000000001</v>
      </c>
      <c r="M155">
        <v>0.15</v>
      </c>
      <c r="N155">
        <v>4</v>
      </c>
      <c r="O155">
        <v>4</v>
      </c>
      <c r="P155" t="s">
        <v>473</v>
      </c>
      <c r="R155" t="s">
        <v>1186</v>
      </c>
      <c r="T155" s="6" t="s">
        <v>344</v>
      </c>
      <c r="U155" s="6"/>
      <c r="V155" s="6" t="s">
        <v>1186</v>
      </c>
      <c r="W155" t="s">
        <v>1344</v>
      </c>
      <c r="X155" t="s">
        <v>1186</v>
      </c>
      <c r="Y155" t="b">
        <v>1</v>
      </c>
      <c r="Z155" t="b">
        <v>1</v>
      </c>
    </row>
    <row r="156" spans="1:27" x14ac:dyDescent="0.35">
      <c r="A156">
        <v>155</v>
      </c>
      <c r="B156" s="5">
        <v>5202990001070</v>
      </c>
      <c r="C156" t="s">
        <v>511</v>
      </c>
      <c r="D156">
        <v>4</v>
      </c>
      <c r="E156">
        <v>11</v>
      </c>
      <c r="F156">
        <v>27</v>
      </c>
      <c r="G156">
        <v>118</v>
      </c>
      <c r="H156">
        <v>157</v>
      </c>
      <c r="I156">
        <v>3</v>
      </c>
      <c r="J156">
        <v>2</v>
      </c>
      <c r="K156">
        <v>160</v>
      </c>
      <c r="L156">
        <v>0.25</v>
      </c>
      <c r="M156">
        <v>0.15</v>
      </c>
      <c r="N156">
        <v>4</v>
      </c>
      <c r="O156">
        <v>4</v>
      </c>
      <c r="P156" t="s">
        <v>512</v>
      </c>
      <c r="Q156">
        <v>430</v>
      </c>
      <c r="R156" t="s">
        <v>513</v>
      </c>
      <c r="S156">
        <v>0.25</v>
      </c>
      <c r="T156" s="6" t="s">
        <v>344</v>
      </c>
      <c r="U156" s="6"/>
      <c r="V156" s="6" t="s">
        <v>1186</v>
      </c>
      <c r="W156" t="s">
        <v>1344</v>
      </c>
      <c r="X156" t="s">
        <v>1186</v>
      </c>
      <c r="Y156" t="b">
        <v>0</v>
      </c>
      <c r="Z156" t="b">
        <v>1</v>
      </c>
      <c r="AA156" t="s">
        <v>1345</v>
      </c>
    </row>
    <row r="157" spans="1:27" x14ac:dyDescent="0.35">
      <c r="A157">
        <v>156</v>
      </c>
      <c r="C157" t="s">
        <v>514</v>
      </c>
      <c r="D157">
        <v>4</v>
      </c>
      <c r="E157">
        <v>11</v>
      </c>
      <c r="F157">
        <v>27</v>
      </c>
      <c r="G157">
        <v>118</v>
      </c>
      <c r="H157">
        <v>157</v>
      </c>
      <c r="I157">
        <v>3</v>
      </c>
      <c r="J157">
        <v>2</v>
      </c>
      <c r="K157">
        <v>160</v>
      </c>
      <c r="L157">
        <v>0.25</v>
      </c>
      <c r="M157">
        <v>0.15</v>
      </c>
      <c r="N157">
        <v>4</v>
      </c>
      <c r="O157">
        <v>3</v>
      </c>
      <c r="P157" t="s">
        <v>512</v>
      </c>
      <c r="R157" t="s">
        <v>1186</v>
      </c>
      <c r="T157" s="6" t="s">
        <v>344</v>
      </c>
      <c r="U157" s="6"/>
      <c r="V157" s="6" t="s">
        <v>1186</v>
      </c>
      <c r="W157" t="s">
        <v>1344</v>
      </c>
      <c r="X157" t="s">
        <v>1186</v>
      </c>
      <c r="Y157" t="b">
        <v>1</v>
      </c>
      <c r="Z157" t="b">
        <v>1</v>
      </c>
    </row>
    <row r="158" spans="1:27" x14ac:dyDescent="0.35">
      <c r="A158">
        <v>157</v>
      </c>
      <c r="C158" t="s">
        <v>515</v>
      </c>
      <c r="D158">
        <v>2</v>
      </c>
      <c r="E158">
        <v>3</v>
      </c>
      <c r="F158">
        <v>5</v>
      </c>
      <c r="G158">
        <v>32</v>
      </c>
      <c r="H158">
        <v>35</v>
      </c>
      <c r="I158">
        <v>7</v>
      </c>
      <c r="J158">
        <v>4</v>
      </c>
      <c r="K158">
        <v>1</v>
      </c>
      <c r="L158">
        <v>1</v>
      </c>
      <c r="N158">
        <v>3</v>
      </c>
      <c r="O158">
        <v>3</v>
      </c>
      <c r="T158" s="6" t="s">
        <v>516</v>
      </c>
      <c r="U158" s="6"/>
      <c r="V158" s="6" t="s">
        <v>1186</v>
      </c>
      <c r="W158" t="s">
        <v>1186</v>
      </c>
      <c r="X158" t="s">
        <v>1186</v>
      </c>
      <c r="Y158" t="b">
        <v>0</v>
      </c>
      <c r="Z158" t="b">
        <v>0</v>
      </c>
    </row>
    <row r="159" spans="1:27" x14ac:dyDescent="0.35">
      <c r="A159">
        <v>158</v>
      </c>
      <c r="B159" s="5">
        <v>5241240106010</v>
      </c>
      <c r="C159" t="s">
        <v>518</v>
      </c>
      <c r="D159">
        <v>2</v>
      </c>
      <c r="E159">
        <v>3</v>
      </c>
      <c r="F159">
        <v>5</v>
      </c>
      <c r="G159">
        <v>32</v>
      </c>
      <c r="H159">
        <v>36</v>
      </c>
      <c r="I159">
        <v>7</v>
      </c>
      <c r="J159">
        <v>4</v>
      </c>
      <c r="K159">
        <v>1</v>
      </c>
      <c r="L159">
        <v>1</v>
      </c>
      <c r="N159">
        <v>3</v>
      </c>
      <c r="O159">
        <v>3</v>
      </c>
      <c r="T159" s="6" t="s">
        <v>516</v>
      </c>
      <c r="U159" s="6" t="s">
        <v>520</v>
      </c>
      <c r="V159" s="6" t="s">
        <v>1186</v>
      </c>
      <c r="W159" t="s">
        <v>1186</v>
      </c>
      <c r="X159" t="s">
        <v>1186</v>
      </c>
      <c r="Y159" t="b">
        <v>0</v>
      </c>
      <c r="Z159" t="b">
        <v>0</v>
      </c>
    </row>
    <row r="160" spans="1:27" x14ac:dyDescent="0.35">
      <c r="A160">
        <v>159</v>
      </c>
      <c r="B160" s="5">
        <v>5541240106010</v>
      </c>
      <c r="C160" t="s">
        <v>519</v>
      </c>
      <c r="D160">
        <v>2</v>
      </c>
      <c r="E160">
        <v>3</v>
      </c>
      <c r="F160">
        <v>5</v>
      </c>
      <c r="G160">
        <v>32</v>
      </c>
      <c r="H160">
        <v>36</v>
      </c>
      <c r="I160">
        <v>7</v>
      </c>
      <c r="J160">
        <v>4</v>
      </c>
      <c r="K160">
        <v>1</v>
      </c>
      <c r="L160">
        <v>1</v>
      </c>
      <c r="N160">
        <v>3</v>
      </c>
      <c r="O160">
        <v>3</v>
      </c>
      <c r="R160" t="s">
        <v>1186</v>
      </c>
      <c r="T160" s="6" t="s">
        <v>516</v>
      </c>
      <c r="U160" s="6"/>
      <c r="V160" s="6" t="s">
        <v>1186</v>
      </c>
      <c r="W160" t="s">
        <v>1186</v>
      </c>
      <c r="X160" t="s">
        <v>1186</v>
      </c>
      <c r="Y160" t="b">
        <v>0</v>
      </c>
      <c r="Z160" t="b">
        <v>0</v>
      </c>
    </row>
    <row r="161" spans="1:26" x14ac:dyDescent="0.35">
      <c r="A161">
        <v>160</v>
      </c>
      <c r="C161" t="s">
        <v>520</v>
      </c>
      <c r="D161">
        <v>2</v>
      </c>
      <c r="E161">
        <v>3</v>
      </c>
      <c r="F161">
        <v>5</v>
      </c>
      <c r="G161">
        <v>32</v>
      </c>
      <c r="H161">
        <v>36</v>
      </c>
      <c r="I161">
        <v>7</v>
      </c>
      <c r="J161">
        <v>4</v>
      </c>
      <c r="K161">
        <v>1</v>
      </c>
      <c r="L161">
        <v>1</v>
      </c>
      <c r="N161">
        <v>3</v>
      </c>
      <c r="O161">
        <v>3</v>
      </c>
      <c r="T161" s="6" t="s">
        <v>516</v>
      </c>
      <c r="U161" s="6"/>
      <c r="V161" s="6" t="s">
        <v>1186</v>
      </c>
      <c r="W161" t="s">
        <v>1186</v>
      </c>
      <c r="X161" t="s">
        <v>1186</v>
      </c>
      <c r="Y161" t="b">
        <v>0</v>
      </c>
      <c r="Z161" t="b">
        <v>0</v>
      </c>
    </row>
    <row r="162" spans="1:26" x14ac:dyDescent="0.35">
      <c r="A162">
        <v>161</v>
      </c>
      <c r="B162" s="5">
        <v>5241240206010</v>
      </c>
      <c r="C162" t="s">
        <v>521</v>
      </c>
      <c r="D162">
        <v>2</v>
      </c>
      <c r="E162">
        <v>3</v>
      </c>
      <c r="F162">
        <v>5</v>
      </c>
      <c r="G162">
        <v>32</v>
      </c>
      <c r="H162">
        <v>37</v>
      </c>
      <c r="I162">
        <v>7</v>
      </c>
      <c r="J162">
        <v>4</v>
      </c>
      <c r="K162">
        <v>1</v>
      </c>
      <c r="L162">
        <v>1</v>
      </c>
      <c r="N162">
        <v>3</v>
      </c>
      <c r="O162">
        <v>4</v>
      </c>
      <c r="R162" t="s">
        <v>1186</v>
      </c>
      <c r="T162" s="6" t="s">
        <v>516</v>
      </c>
      <c r="U162" s="6" t="s">
        <v>1349</v>
      </c>
      <c r="V162" s="6" t="s">
        <v>1186</v>
      </c>
      <c r="W162" t="s">
        <v>1186</v>
      </c>
      <c r="X162" t="s">
        <v>1186</v>
      </c>
      <c r="Y162" t="b">
        <v>0</v>
      </c>
      <c r="Z162" t="b">
        <v>0</v>
      </c>
    </row>
    <row r="163" spans="1:26" x14ac:dyDescent="0.35">
      <c r="A163">
        <v>162</v>
      </c>
      <c r="B163" s="5">
        <v>5241240209010</v>
      </c>
      <c r="C163" t="s">
        <v>522</v>
      </c>
      <c r="D163">
        <v>4</v>
      </c>
      <c r="E163">
        <v>3</v>
      </c>
      <c r="F163">
        <v>5</v>
      </c>
      <c r="G163">
        <v>32</v>
      </c>
      <c r="H163">
        <v>37</v>
      </c>
      <c r="I163">
        <v>8</v>
      </c>
      <c r="J163">
        <v>2</v>
      </c>
      <c r="K163">
        <v>1</v>
      </c>
      <c r="L163">
        <v>1</v>
      </c>
      <c r="N163">
        <v>4</v>
      </c>
      <c r="O163">
        <v>4</v>
      </c>
      <c r="R163" t="s">
        <v>1186</v>
      </c>
      <c r="T163" s="6" t="s">
        <v>516</v>
      </c>
      <c r="U163" s="6"/>
      <c r="V163" s="6" t="s">
        <v>1186</v>
      </c>
      <c r="W163" t="s">
        <v>1186</v>
      </c>
      <c r="X163" t="s">
        <v>1186</v>
      </c>
      <c r="Y163" t="b">
        <v>0</v>
      </c>
      <c r="Z163" t="b">
        <v>0</v>
      </c>
    </row>
    <row r="164" spans="1:26" x14ac:dyDescent="0.35">
      <c r="A164">
        <v>163</v>
      </c>
      <c r="B164" s="5">
        <v>5241240213010</v>
      </c>
      <c r="C164" t="s">
        <v>523</v>
      </c>
      <c r="D164">
        <v>4</v>
      </c>
      <c r="E164">
        <v>3</v>
      </c>
      <c r="F164">
        <v>5</v>
      </c>
      <c r="G164">
        <v>32</v>
      </c>
      <c r="H164">
        <v>37</v>
      </c>
      <c r="I164">
        <v>9</v>
      </c>
      <c r="J164">
        <v>2</v>
      </c>
      <c r="K164">
        <v>1</v>
      </c>
      <c r="L164">
        <v>1</v>
      </c>
      <c r="N164">
        <v>4</v>
      </c>
      <c r="O164">
        <v>3</v>
      </c>
      <c r="R164" t="s">
        <v>1186</v>
      </c>
      <c r="T164" s="6" t="s">
        <v>516</v>
      </c>
      <c r="U164" s="6"/>
      <c r="V164" s="6" t="s">
        <v>1186</v>
      </c>
      <c r="W164" t="s">
        <v>1186</v>
      </c>
      <c r="X164" t="s">
        <v>1186</v>
      </c>
      <c r="Y164" t="b">
        <v>0</v>
      </c>
      <c r="Z164" t="b">
        <v>0</v>
      </c>
    </row>
    <row r="165" spans="1:26" x14ac:dyDescent="0.35">
      <c r="A165">
        <v>164</v>
      </c>
      <c r="B165" s="5">
        <v>5241240306010</v>
      </c>
      <c r="C165" t="s">
        <v>524</v>
      </c>
      <c r="D165">
        <v>2</v>
      </c>
      <c r="E165">
        <v>3</v>
      </c>
      <c r="F165">
        <v>5</v>
      </c>
      <c r="G165">
        <v>32</v>
      </c>
      <c r="H165">
        <v>38</v>
      </c>
      <c r="I165">
        <v>7</v>
      </c>
      <c r="J165">
        <v>4</v>
      </c>
      <c r="K165">
        <v>1</v>
      </c>
      <c r="L165">
        <v>1</v>
      </c>
      <c r="N165">
        <v>3</v>
      </c>
      <c r="O165">
        <v>3</v>
      </c>
      <c r="R165" t="s">
        <v>1186</v>
      </c>
      <c r="T165" s="6" t="s">
        <v>516</v>
      </c>
      <c r="U165" s="6" t="s">
        <v>1350</v>
      </c>
      <c r="V165" s="6" t="s">
        <v>1186</v>
      </c>
      <c r="W165" t="s">
        <v>1186</v>
      </c>
      <c r="X165" t="s">
        <v>1186</v>
      </c>
      <c r="Y165" t="b">
        <v>0</v>
      </c>
      <c r="Z165" t="b">
        <v>0</v>
      </c>
    </row>
    <row r="166" spans="1:26" x14ac:dyDescent="0.35">
      <c r="A166">
        <v>165</v>
      </c>
      <c r="B166" s="5">
        <v>5241240406010</v>
      </c>
      <c r="C166" t="s">
        <v>525</v>
      </c>
      <c r="D166">
        <v>2</v>
      </c>
      <c r="E166">
        <v>3</v>
      </c>
      <c r="F166">
        <v>5</v>
      </c>
      <c r="G166">
        <v>32</v>
      </c>
      <c r="H166">
        <v>39</v>
      </c>
      <c r="I166">
        <v>7</v>
      </c>
      <c r="J166">
        <v>4</v>
      </c>
      <c r="K166">
        <v>1</v>
      </c>
      <c r="L166">
        <v>1</v>
      </c>
      <c r="N166">
        <v>3</v>
      </c>
      <c r="O166">
        <v>4</v>
      </c>
      <c r="R166" t="s">
        <v>1186</v>
      </c>
      <c r="T166" s="6" t="s">
        <v>516</v>
      </c>
      <c r="U166" s="6" t="s">
        <v>1351</v>
      </c>
      <c r="V166" s="6" t="s">
        <v>1186</v>
      </c>
      <c r="W166" t="s">
        <v>1186</v>
      </c>
      <c r="X166" t="s">
        <v>1186</v>
      </c>
      <c r="Y166" t="b">
        <v>0</v>
      </c>
      <c r="Z166" t="b">
        <v>0</v>
      </c>
    </row>
    <row r="167" spans="1:26" x14ac:dyDescent="0.35">
      <c r="A167">
        <v>166</v>
      </c>
      <c r="B167" s="5">
        <v>5241240409010</v>
      </c>
      <c r="C167" t="s">
        <v>526</v>
      </c>
      <c r="D167">
        <v>4</v>
      </c>
      <c r="E167">
        <v>3</v>
      </c>
      <c r="F167">
        <v>5</v>
      </c>
      <c r="G167">
        <v>32</v>
      </c>
      <c r="H167">
        <v>39</v>
      </c>
      <c r="I167">
        <v>8</v>
      </c>
      <c r="J167">
        <v>2</v>
      </c>
      <c r="K167">
        <v>1</v>
      </c>
      <c r="L167">
        <v>1</v>
      </c>
      <c r="N167">
        <v>4</v>
      </c>
      <c r="O167">
        <v>4</v>
      </c>
      <c r="R167" t="s">
        <v>1186</v>
      </c>
      <c r="T167" s="6" t="s">
        <v>516</v>
      </c>
      <c r="U167" s="6"/>
      <c r="V167" s="6" t="s">
        <v>1186</v>
      </c>
      <c r="W167" t="s">
        <v>1186</v>
      </c>
      <c r="X167" t="s">
        <v>1186</v>
      </c>
      <c r="Y167" t="b">
        <v>0</v>
      </c>
      <c r="Z167" t="b">
        <v>0</v>
      </c>
    </row>
    <row r="168" spans="1:26" x14ac:dyDescent="0.35">
      <c r="A168">
        <v>167</v>
      </c>
      <c r="B168" s="5">
        <v>5241240409012</v>
      </c>
      <c r="C168" t="s">
        <v>527</v>
      </c>
      <c r="D168">
        <v>4</v>
      </c>
      <c r="E168">
        <v>3</v>
      </c>
      <c r="F168">
        <v>5</v>
      </c>
      <c r="G168">
        <v>32</v>
      </c>
      <c r="H168">
        <v>39</v>
      </c>
      <c r="I168">
        <v>8</v>
      </c>
      <c r="J168">
        <v>2</v>
      </c>
      <c r="K168">
        <v>1</v>
      </c>
      <c r="L168">
        <v>1</v>
      </c>
      <c r="N168">
        <v>4</v>
      </c>
      <c r="O168">
        <v>4</v>
      </c>
      <c r="R168" t="s">
        <v>1186</v>
      </c>
      <c r="T168" s="6" t="s">
        <v>516</v>
      </c>
      <c r="U168" s="6"/>
      <c r="V168" s="6" t="s">
        <v>1186</v>
      </c>
      <c r="W168" t="s">
        <v>1186</v>
      </c>
      <c r="X168" t="s">
        <v>1186</v>
      </c>
      <c r="Y168" t="b">
        <v>0</v>
      </c>
      <c r="Z168" t="b">
        <v>0</v>
      </c>
    </row>
    <row r="169" spans="1:26" x14ac:dyDescent="0.35">
      <c r="A169">
        <v>168</v>
      </c>
      <c r="B169" s="5">
        <v>5241240409011</v>
      </c>
      <c r="C169" t="s">
        <v>528</v>
      </c>
      <c r="D169">
        <v>4</v>
      </c>
      <c r="E169">
        <v>3</v>
      </c>
      <c r="F169">
        <v>5</v>
      </c>
      <c r="G169">
        <v>32</v>
      </c>
      <c r="H169">
        <v>39</v>
      </c>
      <c r="I169">
        <v>8</v>
      </c>
      <c r="J169">
        <v>2</v>
      </c>
      <c r="K169">
        <v>1</v>
      </c>
      <c r="L169">
        <v>1</v>
      </c>
      <c r="N169">
        <v>4</v>
      </c>
      <c r="O169">
        <v>4</v>
      </c>
      <c r="R169" t="s">
        <v>1186</v>
      </c>
      <c r="T169" s="6" t="s">
        <v>516</v>
      </c>
      <c r="U169" s="6"/>
      <c r="V169" s="6" t="s">
        <v>1186</v>
      </c>
      <c r="W169" t="s">
        <v>1186</v>
      </c>
      <c r="X169" t="s">
        <v>1186</v>
      </c>
      <c r="Y169" t="b">
        <v>0</v>
      </c>
      <c r="Z169" t="b">
        <v>0</v>
      </c>
    </row>
    <row r="170" spans="1:26" x14ac:dyDescent="0.35">
      <c r="A170">
        <v>169</v>
      </c>
      <c r="B170" s="5">
        <v>5241240413010</v>
      </c>
      <c r="C170" t="s">
        <v>529</v>
      </c>
      <c r="D170">
        <v>4</v>
      </c>
      <c r="E170">
        <v>3</v>
      </c>
      <c r="F170">
        <v>5</v>
      </c>
      <c r="G170">
        <v>32</v>
      </c>
      <c r="H170">
        <v>39</v>
      </c>
      <c r="I170">
        <v>9</v>
      </c>
      <c r="J170">
        <v>2</v>
      </c>
      <c r="K170">
        <v>1</v>
      </c>
      <c r="L170">
        <v>1</v>
      </c>
      <c r="N170">
        <v>4</v>
      </c>
      <c r="O170">
        <v>4</v>
      </c>
      <c r="R170" t="s">
        <v>1186</v>
      </c>
      <c r="T170" s="6" t="s">
        <v>516</v>
      </c>
      <c r="U170" s="6"/>
      <c r="V170" s="6" t="s">
        <v>1186</v>
      </c>
      <c r="W170" t="s">
        <v>1186</v>
      </c>
      <c r="X170" t="s">
        <v>1186</v>
      </c>
      <c r="Y170" t="b">
        <v>0</v>
      </c>
      <c r="Z170" t="b">
        <v>0</v>
      </c>
    </row>
    <row r="171" spans="1:26" x14ac:dyDescent="0.35">
      <c r="A171">
        <v>170</v>
      </c>
      <c r="B171" s="5">
        <v>5241240413012</v>
      </c>
      <c r="C171" t="s">
        <v>530</v>
      </c>
      <c r="D171">
        <v>4</v>
      </c>
      <c r="E171">
        <v>3</v>
      </c>
      <c r="F171">
        <v>5</v>
      </c>
      <c r="G171">
        <v>32</v>
      </c>
      <c r="H171">
        <v>39</v>
      </c>
      <c r="I171">
        <v>9</v>
      </c>
      <c r="J171">
        <v>2</v>
      </c>
      <c r="K171">
        <v>1</v>
      </c>
      <c r="L171">
        <v>1</v>
      </c>
      <c r="N171">
        <v>4</v>
      </c>
      <c r="O171">
        <v>4</v>
      </c>
      <c r="R171" t="s">
        <v>1186</v>
      </c>
      <c r="T171" s="6" t="s">
        <v>516</v>
      </c>
      <c r="U171" s="6"/>
      <c r="V171" s="6" t="s">
        <v>1186</v>
      </c>
      <c r="W171" t="s">
        <v>1186</v>
      </c>
      <c r="X171" t="s">
        <v>1186</v>
      </c>
      <c r="Y171" t="b">
        <v>0</v>
      </c>
      <c r="Z171" t="b">
        <v>0</v>
      </c>
    </row>
    <row r="172" spans="1:26" x14ac:dyDescent="0.35">
      <c r="A172">
        <v>171</v>
      </c>
      <c r="B172" s="5">
        <v>5241240309010</v>
      </c>
      <c r="C172" t="s">
        <v>531</v>
      </c>
      <c r="D172">
        <v>4</v>
      </c>
      <c r="E172">
        <v>3</v>
      </c>
      <c r="F172">
        <v>5</v>
      </c>
      <c r="G172">
        <v>32</v>
      </c>
      <c r="H172">
        <v>38</v>
      </c>
      <c r="I172">
        <v>8</v>
      </c>
      <c r="J172">
        <v>2</v>
      </c>
      <c r="K172">
        <v>1</v>
      </c>
      <c r="L172">
        <v>1</v>
      </c>
      <c r="N172">
        <v>4</v>
      </c>
      <c r="O172">
        <v>4</v>
      </c>
      <c r="R172" t="s">
        <v>1186</v>
      </c>
      <c r="T172" s="6" t="s">
        <v>516</v>
      </c>
      <c r="U172" s="6"/>
      <c r="V172" s="6" t="s">
        <v>1186</v>
      </c>
      <c r="W172" t="s">
        <v>1186</v>
      </c>
      <c r="X172" t="s">
        <v>1186</v>
      </c>
      <c r="Y172" t="b">
        <v>0</v>
      </c>
      <c r="Z172" t="b">
        <v>0</v>
      </c>
    </row>
    <row r="173" spans="1:26" x14ac:dyDescent="0.35">
      <c r="A173">
        <v>172</v>
      </c>
      <c r="B173" s="5">
        <v>5241240313010</v>
      </c>
      <c r="C173" t="s">
        <v>532</v>
      </c>
      <c r="D173">
        <v>4</v>
      </c>
      <c r="E173">
        <v>3</v>
      </c>
      <c r="F173">
        <v>5</v>
      </c>
      <c r="G173">
        <v>32</v>
      </c>
      <c r="H173">
        <v>38</v>
      </c>
      <c r="I173">
        <v>9</v>
      </c>
      <c r="J173">
        <v>2</v>
      </c>
      <c r="K173">
        <v>1</v>
      </c>
      <c r="L173">
        <v>1</v>
      </c>
      <c r="N173">
        <v>4</v>
      </c>
      <c r="O173">
        <v>3</v>
      </c>
      <c r="R173" t="s">
        <v>1186</v>
      </c>
      <c r="T173" s="6" t="s">
        <v>516</v>
      </c>
      <c r="U173" s="6"/>
      <c r="V173" s="6" t="s">
        <v>1186</v>
      </c>
      <c r="W173" t="s">
        <v>1186</v>
      </c>
      <c r="X173" t="s">
        <v>1186</v>
      </c>
      <c r="Y173" t="b">
        <v>0</v>
      </c>
      <c r="Z173" t="b">
        <v>0</v>
      </c>
    </row>
    <row r="174" spans="1:26" x14ac:dyDescent="0.35">
      <c r="A174">
        <v>173</v>
      </c>
      <c r="B174" s="5">
        <v>5241240506010</v>
      </c>
      <c r="C174" t="s">
        <v>533</v>
      </c>
      <c r="D174">
        <v>2</v>
      </c>
      <c r="E174">
        <v>3</v>
      </c>
      <c r="F174">
        <v>5</v>
      </c>
      <c r="G174">
        <v>32</v>
      </c>
      <c r="H174">
        <v>40</v>
      </c>
      <c r="I174">
        <v>7</v>
      </c>
      <c r="J174">
        <v>4</v>
      </c>
      <c r="K174">
        <v>1</v>
      </c>
      <c r="L174">
        <v>1</v>
      </c>
      <c r="N174">
        <v>3</v>
      </c>
      <c r="O174">
        <v>4</v>
      </c>
      <c r="R174" t="s">
        <v>1186</v>
      </c>
      <c r="T174" s="6" t="s">
        <v>516</v>
      </c>
      <c r="U174" s="6" t="s">
        <v>1352</v>
      </c>
      <c r="V174" s="6" t="s">
        <v>1186</v>
      </c>
      <c r="W174" t="s">
        <v>1186</v>
      </c>
      <c r="X174" t="s">
        <v>1186</v>
      </c>
      <c r="Y174" t="b">
        <v>0</v>
      </c>
      <c r="Z174" t="b">
        <v>0</v>
      </c>
    </row>
    <row r="175" spans="1:26" x14ac:dyDescent="0.35">
      <c r="A175">
        <v>174</v>
      </c>
      <c r="B175" s="5">
        <v>5241240509010</v>
      </c>
      <c r="C175" t="s">
        <v>534</v>
      </c>
      <c r="D175">
        <v>4</v>
      </c>
      <c r="E175">
        <v>3</v>
      </c>
      <c r="F175">
        <v>5</v>
      </c>
      <c r="G175">
        <v>32</v>
      </c>
      <c r="H175">
        <v>40</v>
      </c>
      <c r="I175">
        <v>8</v>
      </c>
      <c r="J175">
        <v>2</v>
      </c>
      <c r="K175">
        <v>1</v>
      </c>
      <c r="L175">
        <v>1</v>
      </c>
      <c r="N175">
        <v>4</v>
      </c>
      <c r="O175">
        <v>4</v>
      </c>
      <c r="R175" t="s">
        <v>1186</v>
      </c>
      <c r="T175" s="6" t="s">
        <v>516</v>
      </c>
      <c r="U175" s="6"/>
      <c r="V175" s="6" t="s">
        <v>1186</v>
      </c>
      <c r="W175" t="s">
        <v>1186</v>
      </c>
      <c r="X175" t="s">
        <v>1186</v>
      </c>
      <c r="Y175" t="b">
        <v>0</v>
      </c>
      <c r="Z175" t="b">
        <v>0</v>
      </c>
    </row>
    <row r="176" spans="1:26" x14ac:dyDescent="0.35">
      <c r="A176">
        <v>175</v>
      </c>
      <c r="B176" s="5">
        <v>5241240513010</v>
      </c>
      <c r="C176" t="s">
        <v>535</v>
      </c>
      <c r="D176">
        <v>4</v>
      </c>
      <c r="E176">
        <v>3</v>
      </c>
      <c r="F176">
        <v>5</v>
      </c>
      <c r="G176">
        <v>32</v>
      </c>
      <c r="H176">
        <v>40</v>
      </c>
      <c r="I176">
        <v>9</v>
      </c>
      <c r="J176">
        <v>2</v>
      </c>
      <c r="K176">
        <v>1</v>
      </c>
      <c r="L176">
        <v>1</v>
      </c>
      <c r="N176">
        <v>4</v>
      </c>
      <c r="O176">
        <v>3</v>
      </c>
      <c r="R176" t="s">
        <v>1186</v>
      </c>
      <c r="T176" s="6" t="s">
        <v>516</v>
      </c>
      <c r="U176" s="6"/>
      <c r="V176" s="6" t="s">
        <v>1186</v>
      </c>
      <c r="W176" t="s">
        <v>1186</v>
      </c>
      <c r="X176" t="s">
        <v>1186</v>
      </c>
      <c r="Y176" t="b">
        <v>0</v>
      </c>
      <c r="Z176" t="b">
        <v>0</v>
      </c>
    </row>
    <row r="177" spans="1:26" x14ac:dyDescent="0.35">
      <c r="A177">
        <v>176</v>
      </c>
      <c r="B177" s="5">
        <v>5241240606010</v>
      </c>
      <c r="C177" t="s">
        <v>536</v>
      </c>
      <c r="D177">
        <v>2</v>
      </c>
      <c r="E177">
        <v>3</v>
      </c>
      <c r="F177">
        <v>5</v>
      </c>
      <c r="G177">
        <v>32</v>
      </c>
      <c r="H177">
        <v>41</v>
      </c>
      <c r="I177">
        <v>7</v>
      </c>
      <c r="J177">
        <v>4</v>
      </c>
      <c r="K177">
        <v>1</v>
      </c>
      <c r="L177">
        <v>1</v>
      </c>
      <c r="N177">
        <v>3</v>
      </c>
      <c r="O177">
        <v>3</v>
      </c>
      <c r="T177" s="6" t="s">
        <v>516</v>
      </c>
      <c r="U177" s="6" t="s">
        <v>1353</v>
      </c>
      <c r="V177" s="6" t="s">
        <v>1186</v>
      </c>
      <c r="W177" t="s">
        <v>1186</v>
      </c>
      <c r="X177" t="s">
        <v>1186</v>
      </c>
      <c r="Y177" t="b">
        <v>0</v>
      </c>
      <c r="Z177" t="b">
        <v>0</v>
      </c>
    </row>
    <row r="178" spans="1:26" x14ac:dyDescent="0.35">
      <c r="A178">
        <v>177</v>
      </c>
      <c r="B178" s="5">
        <v>5241240706010</v>
      </c>
      <c r="C178" t="s">
        <v>537</v>
      </c>
      <c r="D178">
        <v>2</v>
      </c>
      <c r="E178">
        <v>3</v>
      </c>
      <c r="F178">
        <v>5</v>
      </c>
      <c r="G178">
        <v>32</v>
      </c>
      <c r="H178">
        <v>42</v>
      </c>
      <c r="I178">
        <v>7</v>
      </c>
      <c r="J178">
        <v>4</v>
      </c>
      <c r="K178">
        <v>1</v>
      </c>
      <c r="L178">
        <v>1</v>
      </c>
      <c r="N178">
        <v>3</v>
      </c>
      <c r="O178">
        <v>4</v>
      </c>
      <c r="T178" s="6" t="s">
        <v>516</v>
      </c>
      <c r="U178" s="6" t="s">
        <v>1354</v>
      </c>
      <c r="V178" s="6" t="s">
        <v>1186</v>
      </c>
      <c r="W178" t="s">
        <v>1186</v>
      </c>
      <c r="X178" t="s">
        <v>1186</v>
      </c>
      <c r="Y178" t="b">
        <v>0</v>
      </c>
      <c r="Z178" t="b">
        <v>0</v>
      </c>
    </row>
    <row r="179" spans="1:26" x14ac:dyDescent="0.35">
      <c r="A179">
        <v>178</v>
      </c>
      <c r="B179" s="5">
        <v>5241240709010</v>
      </c>
      <c r="C179" t="s">
        <v>538</v>
      </c>
      <c r="D179">
        <v>4</v>
      </c>
      <c r="E179">
        <v>3</v>
      </c>
      <c r="F179">
        <v>5</v>
      </c>
      <c r="G179">
        <v>32</v>
      </c>
      <c r="H179">
        <v>42</v>
      </c>
      <c r="I179">
        <v>8</v>
      </c>
      <c r="J179">
        <v>2</v>
      </c>
      <c r="K179">
        <v>1</v>
      </c>
      <c r="L179">
        <v>1</v>
      </c>
      <c r="N179">
        <v>4</v>
      </c>
      <c r="O179">
        <v>4</v>
      </c>
      <c r="R179" t="s">
        <v>1186</v>
      </c>
      <c r="T179" s="6" t="s">
        <v>516</v>
      </c>
      <c r="U179" s="6"/>
      <c r="V179" s="6" t="s">
        <v>1186</v>
      </c>
      <c r="W179" t="s">
        <v>1186</v>
      </c>
      <c r="X179" t="s">
        <v>1186</v>
      </c>
      <c r="Y179" t="b">
        <v>0</v>
      </c>
      <c r="Z179" t="b">
        <v>0</v>
      </c>
    </row>
    <row r="180" spans="1:26" x14ac:dyDescent="0.35">
      <c r="A180">
        <v>179</v>
      </c>
      <c r="B180" s="5">
        <v>5241240710012</v>
      </c>
      <c r="C180" t="s">
        <v>539</v>
      </c>
      <c r="D180">
        <v>4</v>
      </c>
      <c r="E180">
        <v>3</v>
      </c>
      <c r="F180">
        <v>5</v>
      </c>
      <c r="G180">
        <v>32</v>
      </c>
      <c r="H180">
        <v>42</v>
      </c>
      <c r="I180">
        <v>8</v>
      </c>
      <c r="J180">
        <v>2</v>
      </c>
      <c r="K180">
        <v>1</v>
      </c>
      <c r="L180">
        <v>1</v>
      </c>
      <c r="N180">
        <v>4</v>
      </c>
      <c r="O180">
        <v>4</v>
      </c>
      <c r="R180" t="s">
        <v>1186</v>
      </c>
      <c r="T180" s="6" t="s">
        <v>516</v>
      </c>
      <c r="U180" s="6"/>
      <c r="V180" s="6" t="s">
        <v>1186</v>
      </c>
      <c r="W180" t="s">
        <v>1186</v>
      </c>
      <c r="X180" t="s">
        <v>1186</v>
      </c>
      <c r="Y180" t="b">
        <v>0</v>
      </c>
      <c r="Z180" t="b">
        <v>0</v>
      </c>
    </row>
    <row r="181" spans="1:26" x14ac:dyDescent="0.35">
      <c r="A181">
        <v>180</v>
      </c>
      <c r="B181" s="5">
        <v>5241240710010</v>
      </c>
      <c r="C181" t="s">
        <v>540</v>
      </c>
      <c r="D181">
        <v>4</v>
      </c>
      <c r="E181">
        <v>3</v>
      </c>
      <c r="F181">
        <v>5</v>
      </c>
      <c r="G181">
        <v>32</v>
      </c>
      <c r="H181">
        <v>42</v>
      </c>
      <c r="I181">
        <v>3</v>
      </c>
      <c r="J181">
        <v>2</v>
      </c>
      <c r="K181">
        <v>1</v>
      </c>
      <c r="L181">
        <v>1</v>
      </c>
      <c r="N181">
        <v>4</v>
      </c>
      <c r="O181">
        <v>4</v>
      </c>
      <c r="R181" t="s">
        <v>1186</v>
      </c>
      <c r="T181" s="6" t="s">
        <v>516</v>
      </c>
      <c r="U181" s="6"/>
      <c r="V181" s="6" t="s">
        <v>1186</v>
      </c>
      <c r="W181" t="s">
        <v>1186</v>
      </c>
      <c r="X181" t="s">
        <v>1186</v>
      </c>
      <c r="Y181" t="b">
        <v>0</v>
      </c>
      <c r="Z181" t="b">
        <v>0</v>
      </c>
    </row>
    <row r="182" spans="1:26" x14ac:dyDescent="0.35">
      <c r="A182">
        <v>181</v>
      </c>
      <c r="B182" s="5">
        <v>5241240710011</v>
      </c>
      <c r="C182" t="s">
        <v>541</v>
      </c>
      <c r="D182">
        <v>4</v>
      </c>
      <c r="E182">
        <v>3</v>
      </c>
      <c r="F182">
        <v>5</v>
      </c>
      <c r="G182">
        <v>32</v>
      </c>
      <c r="H182">
        <v>42</v>
      </c>
      <c r="I182">
        <v>3</v>
      </c>
      <c r="J182">
        <v>2</v>
      </c>
      <c r="K182">
        <v>1</v>
      </c>
      <c r="L182">
        <v>1</v>
      </c>
      <c r="N182">
        <v>4</v>
      </c>
      <c r="O182">
        <v>3</v>
      </c>
      <c r="R182" t="s">
        <v>1186</v>
      </c>
      <c r="T182" s="6" t="s">
        <v>516</v>
      </c>
      <c r="U182" s="6"/>
      <c r="V182" s="6" t="s">
        <v>1186</v>
      </c>
      <c r="W182" t="s">
        <v>1186</v>
      </c>
      <c r="X182" t="s">
        <v>1186</v>
      </c>
      <c r="Y182" t="b">
        <v>0</v>
      </c>
      <c r="Z182" t="b">
        <v>0</v>
      </c>
    </row>
    <row r="183" spans="1:26" x14ac:dyDescent="0.35">
      <c r="A183">
        <v>182</v>
      </c>
      <c r="B183" s="5">
        <v>5241240806010</v>
      </c>
      <c r="C183" t="s">
        <v>542</v>
      </c>
      <c r="D183">
        <v>2</v>
      </c>
      <c r="E183">
        <v>3</v>
      </c>
      <c r="F183">
        <v>5</v>
      </c>
      <c r="G183">
        <v>32</v>
      </c>
      <c r="H183">
        <v>43</v>
      </c>
      <c r="I183">
        <v>7</v>
      </c>
      <c r="J183">
        <v>4</v>
      </c>
      <c r="K183">
        <v>1</v>
      </c>
      <c r="L183">
        <v>1</v>
      </c>
      <c r="N183">
        <v>3</v>
      </c>
      <c r="O183">
        <v>3</v>
      </c>
      <c r="R183" t="s">
        <v>1186</v>
      </c>
      <c r="T183" s="6" t="s">
        <v>516</v>
      </c>
      <c r="U183" s="6"/>
      <c r="V183" s="6" t="s">
        <v>1186</v>
      </c>
      <c r="W183" t="s">
        <v>1186</v>
      </c>
      <c r="X183" t="s">
        <v>1186</v>
      </c>
      <c r="Y183" t="b">
        <v>0</v>
      </c>
      <c r="Z183" t="b">
        <v>0</v>
      </c>
    </row>
    <row r="184" spans="1:26" x14ac:dyDescent="0.35">
      <c r="A184">
        <v>183</v>
      </c>
      <c r="B184" s="5">
        <v>5241240856010</v>
      </c>
      <c r="C184" t="s">
        <v>543</v>
      </c>
      <c r="D184">
        <v>2</v>
      </c>
      <c r="E184">
        <v>3</v>
      </c>
      <c r="F184">
        <v>5</v>
      </c>
      <c r="G184">
        <v>32</v>
      </c>
      <c r="H184">
        <v>43</v>
      </c>
      <c r="I184">
        <v>7</v>
      </c>
      <c r="J184">
        <v>4</v>
      </c>
      <c r="K184">
        <v>1</v>
      </c>
      <c r="L184">
        <v>1</v>
      </c>
      <c r="N184">
        <v>3</v>
      </c>
      <c r="O184">
        <v>4</v>
      </c>
      <c r="R184" t="s">
        <v>1186</v>
      </c>
      <c r="T184" s="6" t="s">
        <v>516</v>
      </c>
      <c r="U184" s="6"/>
      <c r="V184" s="6" t="s">
        <v>1186</v>
      </c>
      <c r="W184" t="s">
        <v>1186</v>
      </c>
      <c r="X184" t="s">
        <v>1186</v>
      </c>
      <c r="Y184" t="b">
        <v>0</v>
      </c>
      <c r="Z184" t="b">
        <v>0</v>
      </c>
    </row>
    <row r="185" spans="1:26" x14ac:dyDescent="0.35">
      <c r="A185">
        <v>184</v>
      </c>
      <c r="B185" s="5">
        <v>5241240809010</v>
      </c>
      <c r="C185" t="s">
        <v>544</v>
      </c>
      <c r="D185">
        <v>4</v>
      </c>
      <c r="E185">
        <v>3</v>
      </c>
      <c r="F185">
        <v>5</v>
      </c>
      <c r="G185">
        <v>32</v>
      </c>
      <c r="H185">
        <v>43</v>
      </c>
      <c r="I185">
        <v>8</v>
      </c>
      <c r="J185">
        <v>2</v>
      </c>
      <c r="K185">
        <v>1</v>
      </c>
      <c r="L185">
        <v>1</v>
      </c>
      <c r="N185">
        <v>4</v>
      </c>
      <c r="O185">
        <v>4</v>
      </c>
      <c r="R185" t="s">
        <v>1186</v>
      </c>
      <c r="T185" s="6" t="s">
        <v>516</v>
      </c>
      <c r="U185" s="6"/>
      <c r="V185" s="6" t="s">
        <v>1186</v>
      </c>
      <c r="W185" t="s">
        <v>1186</v>
      </c>
      <c r="X185" t="s">
        <v>1186</v>
      </c>
      <c r="Y185" t="b">
        <v>0</v>
      </c>
      <c r="Z185" t="b">
        <v>0</v>
      </c>
    </row>
    <row r="186" spans="1:26" x14ac:dyDescent="0.35">
      <c r="A186">
        <v>185</v>
      </c>
      <c r="B186" s="5">
        <v>5241240810010</v>
      </c>
      <c r="C186" t="s">
        <v>545</v>
      </c>
      <c r="D186">
        <v>4</v>
      </c>
      <c r="E186">
        <v>3</v>
      </c>
      <c r="F186">
        <v>5</v>
      </c>
      <c r="G186">
        <v>32</v>
      </c>
      <c r="H186">
        <v>43</v>
      </c>
      <c r="I186">
        <v>3</v>
      </c>
      <c r="J186">
        <v>2</v>
      </c>
      <c r="K186">
        <v>1</v>
      </c>
      <c r="L186">
        <v>1</v>
      </c>
      <c r="N186">
        <v>4</v>
      </c>
      <c r="O186">
        <v>4</v>
      </c>
      <c r="R186" t="s">
        <v>1186</v>
      </c>
      <c r="T186" s="6" t="s">
        <v>516</v>
      </c>
      <c r="U186" s="6"/>
      <c r="V186" s="6" t="s">
        <v>1186</v>
      </c>
      <c r="W186" t="s">
        <v>1186</v>
      </c>
      <c r="X186" t="s">
        <v>1186</v>
      </c>
      <c r="Y186" t="b">
        <v>0</v>
      </c>
      <c r="Z186" t="b">
        <v>0</v>
      </c>
    </row>
    <row r="187" spans="1:26" x14ac:dyDescent="0.35">
      <c r="A187">
        <v>186</v>
      </c>
      <c r="B187" s="5">
        <v>5241240609010</v>
      </c>
      <c r="C187" t="s">
        <v>546</v>
      </c>
      <c r="D187">
        <v>4</v>
      </c>
      <c r="E187">
        <v>3</v>
      </c>
      <c r="F187">
        <v>5</v>
      </c>
      <c r="G187">
        <v>32</v>
      </c>
      <c r="H187">
        <v>41</v>
      </c>
      <c r="I187">
        <v>8</v>
      </c>
      <c r="J187">
        <v>2</v>
      </c>
      <c r="K187">
        <v>1</v>
      </c>
      <c r="L187">
        <v>1</v>
      </c>
      <c r="N187">
        <v>4</v>
      </c>
      <c r="O187">
        <v>4</v>
      </c>
      <c r="R187" t="s">
        <v>1186</v>
      </c>
      <c r="T187" s="6" t="s">
        <v>516</v>
      </c>
      <c r="U187" s="6"/>
      <c r="V187" s="6" t="s">
        <v>1186</v>
      </c>
      <c r="W187" t="s">
        <v>1186</v>
      </c>
      <c r="X187" t="s">
        <v>1186</v>
      </c>
      <c r="Y187" t="b">
        <v>0</v>
      </c>
      <c r="Z187" t="b">
        <v>0</v>
      </c>
    </row>
    <row r="188" spans="1:26" x14ac:dyDescent="0.35">
      <c r="A188">
        <v>187</v>
      </c>
      <c r="B188" s="5">
        <v>5241240609012</v>
      </c>
      <c r="C188" t="s">
        <v>547</v>
      </c>
      <c r="D188">
        <v>4</v>
      </c>
      <c r="E188">
        <v>3</v>
      </c>
      <c r="F188">
        <v>5</v>
      </c>
      <c r="G188">
        <v>32</v>
      </c>
      <c r="H188">
        <v>41</v>
      </c>
      <c r="I188">
        <v>8</v>
      </c>
      <c r="J188">
        <v>2</v>
      </c>
      <c r="K188">
        <v>1</v>
      </c>
      <c r="L188">
        <v>1</v>
      </c>
      <c r="N188">
        <v>4</v>
      </c>
      <c r="O188">
        <v>4</v>
      </c>
      <c r="R188" t="s">
        <v>1186</v>
      </c>
      <c r="T188" s="6" t="s">
        <v>516</v>
      </c>
      <c r="U188" s="6"/>
      <c r="V188" s="6" t="s">
        <v>1186</v>
      </c>
      <c r="W188" t="s">
        <v>1186</v>
      </c>
      <c r="X188" t="s">
        <v>1186</v>
      </c>
      <c r="Y188" t="b">
        <v>0</v>
      </c>
      <c r="Z188" t="b">
        <v>0</v>
      </c>
    </row>
    <row r="189" spans="1:26" x14ac:dyDescent="0.35">
      <c r="A189">
        <v>188</v>
      </c>
      <c r="B189" s="5">
        <v>5241240613010</v>
      </c>
      <c r="C189" t="s">
        <v>548</v>
      </c>
      <c r="D189">
        <v>4</v>
      </c>
      <c r="E189">
        <v>3</v>
      </c>
      <c r="F189">
        <v>5</v>
      </c>
      <c r="G189">
        <v>32</v>
      </c>
      <c r="H189">
        <v>41</v>
      </c>
      <c r="I189">
        <v>9</v>
      </c>
      <c r="J189">
        <v>2</v>
      </c>
      <c r="K189">
        <v>1</v>
      </c>
      <c r="L189">
        <v>1</v>
      </c>
      <c r="N189">
        <v>4</v>
      </c>
      <c r="O189">
        <v>4</v>
      </c>
      <c r="R189" t="s">
        <v>1186</v>
      </c>
      <c r="T189" s="6" t="s">
        <v>516</v>
      </c>
      <c r="U189" s="6"/>
      <c r="V189" s="6" t="s">
        <v>1186</v>
      </c>
      <c r="W189" t="s">
        <v>1186</v>
      </c>
      <c r="X189" t="s">
        <v>1186</v>
      </c>
      <c r="Y189" t="b">
        <v>0</v>
      </c>
      <c r="Z189" t="b">
        <v>0</v>
      </c>
    </row>
    <row r="190" spans="1:26" x14ac:dyDescent="0.35">
      <c r="A190">
        <v>189</v>
      </c>
      <c r="B190" s="5">
        <v>5241240613012</v>
      </c>
      <c r="C190" t="s">
        <v>549</v>
      </c>
      <c r="D190">
        <v>4</v>
      </c>
      <c r="E190">
        <v>3</v>
      </c>
      <c r="F190">
        <v>5</v>
      </c>
      <c r="G190">
        <v>32</v>
      </c>
      <c r="H190">
        <v>41</v>
      </c>
      <c r="I190">
        <v>9</v>
      </c>
      <c r="J190">
        <v>2</v>
      </c>
      <c r="K190">
        <v>1</v>
      </c>
      <c r="L190">
        <v>1</v>
      </c>
      <c r="N190">
        <v>4</v>
      </c>
      <c r="O190">
        <v>4</v>
      </c>
      <c r="R190" t="s">
        <v>1186</v>
      </c>
      <c r="T190" s="6" t="s">
        <v>516</v>
      </c>
      <c r="U190" s="6"/>
      <c r="V190" s="6" t="s">
        <v>1186</v>
      </c>
      <c r="W190" t="s">
        <v>1186</v>
      </c>
      <c r="X190" t="s">
        <v>1186</v>
      </c>
      <c r="Y190" t="b">
        <v>0</v>
      </c>
      <c r="Z190" t="b">
        <v>0</v>
      </c>
    </row>
    <row r="191" spans="1:26" x14ac:dyDescent="0.35">
      <c r="A191">
        <v>190</v>
      </c>
      <c r="B191" s="5">
        <v>5241240103100</v>
      </c>
      <c r="C191" t="s">
        <v>550</v>
      </c>
      <c r="D191">
        <v>4</v>
      </c>
      <c r="E191">
        <v>3</v>
      </c>
      <c r="F191">
        <v>5</v>
      </c>
      <c r="G191">
        <v>32</v>
      </c>
      <c r="H191">
        <v>36</v>
      </c>
      <c r="I191">
        <v>6</v>
      </c>
      <c r="J191">
        <v>3</v>
      </c>
      <c r="K191">
        <v>1</v>
      </c>
      <c r="L191">
        <v>0.9</v>
      </c>
      <c r="N191">
        <v>4</v>
      </c>
      <c r="O191">
        <v>4</v>
      </c>
      <c r="R191" t="s">
        <v>1186</v>
      </c>
      <c r="T191" s="6" t="s">
        <v>516</v>
      </c>
      <c r="U191" s="6"/>
      <c r="V191" s="6" t="s">
        <v>1186</v>
      </c>
      <c r="W191" t="s">
        <v>1186</v>
      </c>
      <c r="X191" t="s">
        <v>1186</v>
      </c>
      <c r="Y191" t="b">
        <v>0</v>
      </c>
      <c r="Z191" t="b">
        <v>0</v>
      </c>
    </row>
    <row r="192" spans="1:26" x14ac:dyDescent="0.35">
      <c r="A192">
        <v>191</v>
      </c>
      <c r="B192" s="5">
        <v>5241240109010</v>
      </c>
      <c r="C192" t="s">
        <v>551</v>
      </c>
      <c r="D192">
        <v>4</v>
      </c>
      <c r="E192">
        <v>3</v>
      </c>
      <c r="F192">
        <v>5</v>
      </c>
      <c r="G192">
        <v>32</v>
      </c>
      <c r="H192">
        <v>36</v>
      </c>
      <c r="I192">
        <v>8</v>
      </c>
      <c r="J192">
        <v>2</v>
      </c>
      <c r="K192">
        <v>1</v>
      </c>
      <c r="L192">
        <v>1</v>
      </c>
      <c r="N192">
        <v>4</v>
      </c>
      <c r="O192">
        <v>4</v>
      </c>
      <c r="R192" t="s">
        <v>1186</v>
      </c>
      <c r="T192" s="6" t="s">
        <v>516</v>
      </c>
      <c r="U192" s="6"/>
      <c r="V192" s="6" t="s">
        <v>1186</v>
      </c>
      <c r="W192" t="s">
        <v>1186</v>
      </c>
      <c r="X192" t="s">
        <v>1186</v>
      </c>
      <c r="Y192" t="b">
        <v>0</v>
      </c>
      <c r="Z192" t="b">
        <v>0</v>
      </c>
    </row>
    <row r="193" spans="1:26" x14ac:dyDescent="0.35">
      <c r="A193">
        <v>192</v>
      </c>
      <c r="B193" s="5">
        <v>5241240110010</v>
      </c>
      <c r="C193" t="s">
        <v>552</v>
      </c>
      <c r="D193">
        <v>4</v>
      </c>
      <c r="E193">
        <v>3</v>
      </c>
      <c r="F193">
        <v>5</v>
      </c>
      <c r="G193">
        <v>32</v>
      </c>
      <c r="H193">
        <v>36</v>
      </c>
      <c r="I193">
        <v>3</v>
      </c>
      <c r="J193">
        <v>2</v>
      </c>
      <c r="K193">
        <v>1</v>
      </c>
      <c r="L193">
        <v>1</v>
      </c>
      <c r="N193">
        <v>4</v>
      </c>
      <c r="O193">
        <v>4</v>
      </c>
      <c r="R193" t="s">
        <v>1186</v>
      </c>
      <c r="T193" s="6" t="s">
        <v>516</v>
      </c>
      <c r="U193" s="6"/>
      <c r="V193" s="6" t="s">
        <v>1186</v>
      </c>
      <c r="W193" t="s">
        <v>1186</v>
      </c>
      <c r="X193" t="s">
        <v>1186</v>
      </c>
      <c r="Y193" t="b">
        <v>0</v>
      </c>
      <c r="Z193" t="b">
        <v>0</v>
      </c>
    </row>
    <row r="194" spans="1:26" x14ac:dyDescent="0.35">
      <c r="A194">
        <v>193</v>
      </c>
      <c r="B194" s="5">
        <v>5241240110012</v>
      </c>
      <c r="C194" t="s">
        <v>553</v>
      </c>
      <c r="D194">
        <v>4</v>
      </c>
      <c r="E194">
        <v>3</v>
      </c>
      <c r="F194">
        <v>5</v>
      </c>
      <c r="G194">
        <v>32</v>
      </c>
      <c r="H194">
        <v>36</v>
      </c>
      <c r="I194">
        <v>3</v>
      </c>
      <c r="J194">
        <v>2</v>
      </c>
      <c r="K194">
        <v>1</v>
      </c>
      <c r="L194">
        <v>1</v>
      </c>
      <c r="N194">
        <v>4</v>
      </c>
      <c r="O194">
        <v>4</v>
      </c>
      <c r="R194" t="s">
        <v>1186</v>
      </c>
      <c r="T194" s="6" t="s">
        <v>516</v>
      </c>
      <c r="U194" s="6"/>
      <c r="V194" s="6" t="s">
        <v>1186</v>
      </c>
      <c r="W194" t="s">
        <v>1186</v>
      </c>
      <c r="X194" t="s">
        <v>1186</v>
      </c>
      <c r="Y194" t="b">
        <v>0</v>
      </c>
      <c r="Z194" t="b">
        <v>0</v>
      </c>
    </row>
    <row r="195" spans="1:26" x14ac:dyDescent="0.35">
      <c r="A195">
        <v>194</v>
      </c>
      <c r="B195" s="5">
        <v>5241240112010</v>
      </c>
      <c r="C195" t="s">
        <v>554</v>
      </c>
      <c r="D195">
        <v>4</v>
      </c>
      <c r="E195">
        <v>3</v>
      </c>
      <c r="F195">
        <v>5</v>
      </c>
      <c r="G195">
        <v>32</v>
      </c>
      <c r="H195">
        <v>36</v>
      </c>
      <c r="I195">
        <v>3</v>
      </c>
      <c r="J195">
        <v>2</v>
      </c>
      <c r="K195">
        <v>1</v>
      </c>
      <c r="L195">
        <v>1</v>
      </c>
      <c r="N195">
        <v>4</v>
      </c>
      <c r="O195">
        <v>3</v>
      </c>
      <c r="R195" t="s">
        <v>1186</v>
      </c>
      <c r="T195" s="6" t="s">
        <v>516</v>
      </c>
      <c r="U195" s="6"/>
      <c r="V195" s="6" t="s">
        <v>1186</v>
      </c>
      <c r="W195" t="s">
        <v>1186</v>
      </c>
      <c r="X195" t="s">
        <v>1186</v>
      </c>
      <c r="Y195" t="b">
        <v>0</v>
      </c>
      <c r="Z195" t="b">
        <v>0</v>
      </c>
    </row>
    <row r="196" spans="1:26" x14ac:dyDescent="0.35">
      <c r="A196">
        <v>195</v>
      </c>
      <c r="B196" s="5">
        <v>5241240906010</v>
      </c>
      <c r="C196" t="s">
        <v>555</v>
      </c>
      <c r="D196">
        <v>2</v>
      </c>
      <c r="E196">
        <v>3</v>
      </c>
      <c r="F196">
        <v>5</v>
      </c>
      <c r="G196">
        <v>33</v>
      </c>
      <c r="H196">
        <v>44</v>
      </c>
      <c r="I196">
        <v>7</v>
      </c>
      <c r="J196">
        <v>4</v>
      </c>
      <c r="K196">
        <v>1</v>
      </c>
      <c r="L196">
        <v>1</v>
      </c>
      <c r="N196">
        <v>3</v>
      </c>
      <c r="O196">
        <v>3</v>
      </c>
      <c r="T196" s="6" t="s">
        <v>516</v>
      </c>
      <c r="U196" s="6" t="s">
        <v>556</v>
      </c>
      <c r="V196" s="6" t="s">
        <v>1186</v>
      </c>
      <c r="W196" t="s">
        <v>1186</v>
      </c>
      <c r="X196" t="s">
        <v>1186</v>
      </c>
      <c r="Y196" t="b">
        <v>0</v>
      </c>
      <c r="Z196" t="b">
        <v>0</v>
      </c>
    </row>
    <row r="197" spans="1:26" x14ac:dyDescent="0.35">
      <c r="A197">
        <v>196</v>
      </c>
      <c r="B197" s="5">
        <v>5241240956010</v>
      </c>
      <c r="C197" t="s">
        <v>556</v>
      </c>
      <c r="D197">
        <v>2</v>
      </c>
      <c r="E197">
        <v>3</v>
      </c>
      <c r="F197">
        <v>5</v>
      </c>
      <c r="G197">
        <v>33</v>
      </c>
      <c r="H197">
        <v>44</v>
      </c>
      <c r="I197">
        <v>7</v>
      </c>
      <c r="J197">
        <v>4</v>
      </c>
      <c r="K197">
        <v>1</v>
      </c>
      <c r="L197">
        <v>1</v>
      </c>
      <c r="N197">
        <v>3</v>
      </c>
      <c r="O197">
        <v>3</v>
      </c>
      <c r="T197" s="6" t="s">
        <v>516</v>
      </c>
      <c r="U197" s="6"/>
      <c r="V197" s="6" t="s">
        <v>1186</v>
      </c>
      <c r="W197" t="s">
        <v>1186</v>
      </c>
      <c r="X197" t="s">
        <v>1186</v>
      </c>
      <c r="Y197" t="b">
        <v>0</v>
      </c>
      <c r="Z197" t="b">
        <v>0</v>
      </c>
    </row>
    <row r="198" spans="1:26" x14ac:dyDescent="0.35">
      <c r="A198">
        <v>197</v>
      </c>
      <c r="B198" s="5">
        <v>5241242006010</v>
      </c>
      <c r="C198" t="s">
        <v>557</v>
      </c>
      <c r="D198">
        <v>2</v>
      </c>
      <c r="E198">
        <v>3</v>
      </c>
      <c r="F198">
        <v>5</v>
      </c>
      <c r="G198">
        <v>33</v>
      </c>
      <c r="H198">
        <v>44</v>
      </c>
      <c r="I198">
        <v>7</v>
      </c>
      <c r="J198">
        <v>4</v>
      </c>
      <c r="K198">
        <v>1</v>
      </c>
      <c r="L198">
        <v>1</v>
      </c>
      <c r="N198">
        <v>3</v>
      </c>
      <c r="O198">
        <v>4</v>
      </c>
      <c r="R198" t="s">
        <v>1186</v>
      </c>
      <c r="T198" s="6" t="s">
        <v>516</v>
      </c>
      <c r="U198" s="6"/>
      <c r="V198" s="6" t="s">
        <v>1186</v>
      </c>
      <c r="W198" t="s">
        <v>1186</v>
      </c>
      <c r="X198" t="s">
        <v>1186</v>
      </c>
      <c r="Y198" t="b">
        <v>0</v>
      </c>
      <c r="Z198" t="b">
        <v>0</v>
      </c>
    </row>
    <row r="199" spans="1:26" x14ac:dyDescent="0.35">
      <c r="A199">
        <v>198</v>
      </c>
      <c r="B199" s="5">
        <v>5241240903110</v>
      </c>
      <c r="C199" t="s">
        <v>558</v>
      </c>
      <c r="D199">
        <v>4</v>
      </c>
      <c r="E199">
        <v>3</v>
      </c>
      <c r="F199">
        <v>5</v>
      </c>
      <c r="G199">
        <v>33</v>
      </c>
      <c r="H199">
        <v>44</v>
      </c>
      <c r="I199">
        <v>6</v>
      </c>
      <c r="J199">
        <v>3</v>
      </c>
      <c r="K199">
        <v>1</v>
      </c>
      <c r="L199">
        <v>1</v>
      </c>
      <c r="N199">
        <v>4</v>
      </c>
      <c r="O199">
        <v>4</v>
      </c>
      <c r="R199" t="s">
        <v>1186</v>
      </c>
      <c r="T199" s="6" t="s">
        <v>516</v>
      </c>
      <c r="U199" s="6"/>
      <c r="V199" s="6" t="s">
        <v>1186</v>
      </c>
      <c r="W199" t="s">
        <v>1186</v>
      </c>
      <c r="X199" t="s">
        <v>1186</v>
      </c>
      <c r="Y199" t="b">
        <v>0</v>
      </c>
      <c r="Z199" t="b">
        <v>0</v>
      </c>
    </row>
    <row r="200" spans="1:26" x14ac:dyDescent="0.35">
      <c r="A200">
        <v>199</v>
      </c>
      <c r="B200" s="5">
        <v>5241240903112</v>
      </c>
      <c r="C200" t="s">
        <v>559</v>
      </c>
      <c r="D200">
        <v>4</v>
      </c>
      <c r="E200">
        <v>3</v>
      </c>
      <c r="F200">
        <v>5</v>
      </c>
      <c r="G200">
        <v>33</v>
      </c>
      <c r="H200">
        <v>44</v>
      </c>
      <c r="I200">
        <v>6</v>
      </c>
      <c r="J200">
        <v>3</v>
      </c>
      <c r="K200">
        <v>1</v>
      </c>
      <c r="L200">
        <v>1</v>
      </c>
      <c r="N200">
        <v>4</v>
      </c>
      <c r="O200">
        <v>4</v>
      </c>
      <c r="R200" t="s">
        <v>1186</v>
      </c>
      <c r="T200" s="6" t="s">
        <v>516</v>
      </c>
      <c r="U200" s="6"/>
      <c r="V200" s="6" t="s">
        <v>1186</v>
      </c>
      <c r="W200" t="s">
        <v>1186</v>
      </c>
      <c r="X200" t="s">
        <v>1186</v>
      </c>
      <c r="Y200" t="b">
        <v>0</v>
      </c>
      <c r="Z200" t="b">
        <v>0</v>
      </c>
    </row>
    <row r="201" spans="1:26" x14ac:dyDescent="0.35">
      <c r="A201">
        <v>200</v>
      </c>
      <c r="B201" s="5">
        <v>5241240909010</v>
      </c>
      <c r="C201" t="s">
        <v>560</v>
      </c>
      <c r="D201">
        <v>4</v>
      </c>
      <c r="E201">
        <v>3</v>
      </c>
      <c r="F201">
        <v>5</v>
      </c>
      <c r="G201">
        <v>33</v>
      </c>
      <c r="H201">
        <v>44</v>
      </c>
      <c r="I201">
        <v>8</v>
      </c>
      <c r="J201">
        <v>2</v>
      </c>
      <c r="K201">
        <v>1</v>
      </c>
      <c r="L201">
        <v>1</v>
      </c>
      <c r="N201">
        <v>4</v>
      </c>
      <c r="O201">
        <v>4</v>
      </c>
      <c r="R201" t="s">
        <v>1186</v>
      </c>
      <c r="T201" s="6" t="s">
        <v>516</v>
      </c>
      <c r="U201" s="6"/>
      <c r="V201" s="6" t="s">
        <v>1186</v>
      </c>
      <c r="W201" t="s">
        <v>1186</v>
      </c>
      <c r="X201" t="s">
        <v>1186</v>
      </c>
      <c r="Y201" t="b">
        <v>0</v>
      </c>
      <c r="Z201" t="b">
        <v>0</v>
      </c>
    </row>
    <row r="202" spans="1:26" x14ac:dyDescent="0.35">
      <c r="A202">
        <v>201</v>
      </c>
      <c r="B202" s="5">
        <v>5241240910010</v>
      </c>
      <c r="C202" t="s">
        <v>561</v>
      </c>
      <c r="D202">
        <v>4</v>
      </c>
      <c r="E202">
        <v>3</v>
      </c>
      <c r="F202">
        <v>5</v>
      </c>
      <c r="G202">
        <v>33</v>
      </c>
      <c r="H202">
        <v>44</v>
      </c>
      <c r="I202">
        <v>3</v>
      </c>
      <c r="J202">
        <v>2</v>
      </c>
      <c r="K202">
        <v>1</v>
      </c>
      <c r="L202">
        <v>1</v>
      </c>
      <c r="N202">
        <v>4</v>
      </c>
      <c r="O202">
        <v>4</v>
      </c>
      <c r="R202" t="s">
        <v>1186</v>
      </c>
      <c r="T202" s="6" t="s">
        <v>516</v>
      </c>
      <c r="U202" s="6"/>
      <c r="V202" s="6" t="s">
        <v>1186</v>
      </c>
      <c r="W202" t="s">
        <v>1186</v>
      </c>
      <c r="X202" t="s">
        <v>1186</v>
      </c>
      <c r="Y202" t="b">
        <v>0</v>
      </c>
      <c r="Z202" t="b">
        <v>0</v>
      </c>
    </row>
    <row r="203" spans="1:26" x14ac:dyDescent="0.35">
      <c r="A203">
        <v>202</v>
      </c>
      <c r="B203" s="5">
        <v>5241240910012</v>
      </c>
      <c r="C203" t="s">
        <v>562</v>
      </c>
      <c r="D203">
        <v>4</v>
      </c>
      <c r="E203">
        <v>3</v>
      </c>
      <c r="F203">
        <v>5</v>
      </c>
      <c r="G203">
        <v>33</v>
      </c>
      <c r="H203">
        <v>44</v>
      </c>
      <c r="I203">
        <v>3</v>
      </c>
      <c r="J203">
        <v>2</v>
      </c>
      <c r="K203">
        <v>1</v>
      </c>
      <c r="L203">
        <v>1</v>
      </c>
      <c r="N203">
        <v>4</v>
      </c>
      <c r="O203">
        <v>4</v>
      </c>
      <c r="R203" t="s">
        <v>1186</v>
      </c>
      <c r="T203" s="6" t="s">
        <v>516</v>
      </c>
      <c r="U203" s="6"/>
      <c r="V203" s="6" t="s">
        <v>1186</v>
      </c>
      <c r="W203" t="s">
        <v>1186</v>
      </c>
      <c r="X203" t="s">
        <v>1186</v>
      </c>
      <c r="Y203" t="b">
        <v>0</v>
      </c>
      <c r="Z203" t="b">
        <v>0</v>
      </c>
    </row>
    <row r="204" spans="1:26" x14ac:dyDescent="0.35">
      <c r="A204">
        <v>203</v>
      </c>
      <c r="B204" s="5">
        <v>5241240910011</v>
      </c>
      <c r="C204" t="s">
        <v>563</v>
      </c>
      <c r="D204">
        <v>4</v>
      </c>
      <c r="E204">
        <v>3</v>
      </c>
      <c r="F204">
        <v>5</v>
      </c>
      <c r="G204">
        <v>33</v>
      </c>
      <c r="H204">
        <v>44</v>
      </c>
      <c r="I204">
        <v>3</v>
      </c>
      <c r="J204">
        <v>2</v>
      </c>
      <c r="K204">
        <v>1</v>
      </c>
      <c r="L204">
        <v>1</v>
      </c>
      <c r="N204">
        <v>4</v>
      </c>
      <c r="O204">
        <v>4</v>
      </c>
      <c r="R204" t="s">
        <v>1186</v>
      </c>
      <c r="T204" s="6" t="s">
        <v>516</v>
      </c>
      <c r="U204" s="6"/>
      <c r="V204" s="6" t="s">
        <v>1186</v>
      </c>
      <c r="W204" t="s">
        <v>1186</v>
      </c>
      <c r="X204" t="s">
        <v>1186</v>
      </c>
      <c r="Y204" t="b">
        <v>0</v>
      </c>
      <c r="Z204" t="b">
        <v>0</v>
      </c>
    </row>
    <row r="205" spans="1:26" x14ac:dyDescent="0.35">
      <c r="A205">
        <v>204</v>
      </c>
      <c r="B205" s="5">
        <v>5241240911012</v>
      </c>
      <c r="C205" t="s">
        <v>564</v>
      </c>
      <c r="D205">
        <v>4</v>
      </c>
      <c r="E205">
        <v>3</v>
      </c>
      <c r="F205">
        <v>5</v>
      </c>
      <c r="G205">
        <v>33</v>
      </c>
      <c r="H205">
        <v>44</v>
      </c>
      <c r="I205">
        <v>3</v>
      </c>
      <c r="J205">
        <v>2</v>
      </c>
      <c r="K205">
        <v>1</v>
      </c>
      <c r="L205">
        <v>1</v>
      </c>
      <c r="N205">
        <v>4</v>
      </c>
      <c r="O205">
        <v>4</v>
      </c>
      <c r="R205" t="s">
        <v>1186</v>
      </c>
      <c r="T205" s="6" t="s">
        <v>516</v>
      </c>
      <c r="U205" s="6"/>
      <c r="V205" s="6" t="s">
        <v>1186</v>
      </c>
      <c r="W205" t="s">
        <v>1186</v>
      </c>
      <c r="X205" t="s">
        <v>1186</v>
      </c>
      <c r="Y205" t="b">
        <v>0</v>
      </c>
      <c r="Z205" t="b">
        <v>0</v>
      </c>
    </row>
    <row r="206" spans="1:26" x14ac:dyDescent="0.35">
      <c r="A206">
        <v>205</v>
      </c>
      <c r="B206" s="5">
        <v>5241240912010</v>
      </c>
      <c r="C206" t="s">
        <v>565</v>
      </c>
      <c r="D206">
        <v>4</v>
      </c>
      <c r="E206">
        <v>3</v>
      </c>
      <c r="F206">
        <v>5</v>
      </c>
      <c r="G206">
        <v>33</v>
      </c>
      <c r="H206">
        <v>44</v>
      </c>
      <c r="I206">
        <v>3</v>
      </c>
      <c r="J206">
        <v>2</v>
      </c>
      <c r="K206">
        <v>1</v>
      </c>
      <c r="L206">
        <v>1</v>
      </c>
      <c r="N206">
        <v>4</v>
      </c>
      <c r="O206">
        <v>3</v>
      </c>
      <c r="R206" t="s">
        <v>1186</v>
      </c>
      <c r="T206" s="6" t="s">
        <v>516</v>
      </c>
      <c r="U206" s="6"/>
      <c r="V206" s="6" t="s">
        <v>1186</v>
      </c>
      <c r="W206" t="s">
        <v>1186</v>
      </c>
      <c r="X206" t="s">
        <v>1186</v>
      </c>
      <c r="Y206" t="b">
        <v>0</v>
      </c>
      <c r="Z206" t="b">
        <v>0</v>
      </c>
    </row>
    <row r="207" spans="1:26" x14ac:dyDescent="0.35">
      <c r="A207">
        <v>206</v>
      </c>
      <c r="B207" s="5">
        <v>5241241006010</v>
      </c>
      <c r="C207" t="s">
        <v>566</v>
      </c>
      <c r="D207">
        <v>2</v>
      </c>
      <c r="E207">
        <v>3</v>
      </c>
      <c r="F207">
        <v>5</v>
      </c>
      <c r="G207">
        <v>35</v>
      </c>
      <c r="H207">
        <v>45</v>
      </c>
      <c r="I207">
        <v>7</v>
      </c>
      <c r="J207">
        <v>4</v>
      </c>
      <c r="K207">
        <v>1</v>
      </c>
      <c r="L207">
        <v>1</v>
      </c>
      <c r="N207">
        <v>3</v>
      </c>
      <c r="O207">
        <v>4</v>
      </c>
      <c r="R207" t="s">
        <v>1186</v>
      </c>
      <c r="T207" s="6" t="s">
        <v>516</v>
      </c>
      <c r="U207" s="6" t="s">
        <v>1355</v>
      </c>
      <c r="V207" s="6" t="s">
        <v>1186</v>
      </c>
      <c r="W207" t="s">
        <v>1186</v>
      </c>
      <c r="X207" t="s">
        <v>1186</v>
      </c>
      <c r="Y207" t="b">
        <v>0</v>
      </c>
      <c r="Z207" t="b">
        <v>0</v>
      </c>
    </row>
    <row r="208" spans="1:26" x14ac:dyDescent="0.35">
      <c r="A208">
        <v>207</v>
      </c>
      <c r="B208" s="5">
        <v>5241241003050</v>
      </c>
      <c r="C208" t="s">
        <v>567</v>
      </c>
      <c r="D208">
        <v>4</v>
      </c>
      <c r="E208">
        <v>3</v>
      </c>
      <c r="F208">
        <v>5</v>
      </c>
      <c r="G208">
        <v>35</v>
      </c>
      <c r="H208">
        <v>45</v>
      </c>
      <c r="I208">
        <v>6</v>
      </c>
      <c r="J208">
        <v>3</v>
      </c>
      <c r="K208">
        <v>1</v>
      </c>
      <c r="L208">
        <v>1</v>
      </c>
      <c r="N208">
        <v>4</v>
      </c>
      <c r="O208">
        <v>4</v>
      </c>
      <c r="R208" t="s">
        <v>1186</v>
      </c>
      <c r="T208" s="6" t="s">
        <v>516</v>
      </c>
      <c r="U208" s="6"/>
      <c r="V208" s="6" t="s">
        <v>1186</v>
      </c>
      <c r="W208" t="s">
        <v>1186</v>
      </c>
      <c r="X208" t="s">
        <v>1186</v>
      </c>
      <c r="Y208" t="b">
        <v>0</v>
      </c>
      <c r="Z208" t="b">
        <v>0</v>
      </c>
    </row>
    <row r="209" spans="1:26" x14ac:dyDescent="0.35">
      <c r="A209">
        <v>208</v>
      </c>
      <c r="B209" s="5">
        <v>5241241009010</v>
      </c>
      <c r="C209" t="s">
        <v>568</v>
      </c>
      <c r="D209">
        <v>4</v>
      </c>
      <c r="E209">
        <v>3</v>
      </c>
      <c r="F209">
        <v>5</v>
      </c>
      <c r="G209">
        <v>35</v>
      </c>
      <c r="H209">
        <v>45</v>
      </c>
      <c r="I209">
        <v>8</v>
      </c>
      <c r="J209">
        <v>2</v>
      </c>
      <c r="K209">
        <v>1</v>
      </c>
      <c r="L209">
        <v>1</v>
      </c>
      <c r="N209">
        <v>4</v>
      </c>
      <c r="O209">
        <v>4</v>
      </c>
      <c r="R209" t="s">
        <v>1186</v>
      </c>
      <c r="T209" s="6" t="s">
        <v>516</v>
      </c>
      <c r="U209" s="6"/>
      <c r="V209" s="6" t="s">
        <v>1186</v>
      </c>
      <c r="W209" t="s">
        <v>1186</v>
      </c>
      <c r="X209" t="s">
        <v>1186</v>
      </c>
      <c r="Y209" t="b">
        <v>0</v>
      </c>
      <c r="Z209" t="b">
        <v>0</v>
      </c>
    </row>
    <row r="210" spans="1:26" x14ac:dyDescent="0.35">
      <c r="A210">
        <v>209</v>
      </c>
      <c r="C210" t="s">
        <v>569</v>
      </c>
      <c r="D210">
        <v>4</v>
      </c>
      <c r="E210">
        <v>3</v>
      </c>
      <c r="F210">
        <v>5</v>
      </c>
      <c r="G210">
        <v>36</v>
      </c>
      <c r="H210">
        <v>45</v>
      </c>
      <c r="I210">
        <v>3</v>
      </c>
      <c r="J210">
        <v>2</v>
      </c>
      <c r="K210">
        <v>1</v>
      </c>
      <c r="L210">
        <v>1</v>
      </c>
      <c r="N210">
        <v>4</v>
      </c>
      <c r="O210">
        <v>4</v>
      </c>
      <c r="R210" t="s">
        <v>1186</v>
      </c>
      <c r="T210" s="6" t="s">
        <v>516</v>
      </c>
      <c r="U210" s="6"/>
      <c r="V210" s="6" t="s">
        <v>1186</v>
      </c>
      <c r="W210" t="s">
        <v>1186</v>
      </c>
      <c r="X210" t="s">
        <v>1186</v>
      </c>
      <c r="Y210" t="b">
        <v>0</v>
      </c>
      <c r="Z210" t="b">
        <v>0</v>
      </c>
    </row>
    <row r="211" spans="1:26" x14ac:dyDescent="0.35">
      <c r="A211">
        <v>210</v>
      </c>
      <c r="B211" s="5">
        <v>5241241010010</v>
      </c>
      <c r="C211" t="s">
        <v>571</v>
      </c>
      <c r="D211">
        <v>4</v>
      </c>
      <c r="E211">
        <v>3</v>
      </c>
      <c r="F211">
        <v>5</v>
      </c>
      <c r="G211">
        <v>35</v>
      </c>
      <c r="H211">
        <v>45</v>
      </c>
      <c r="I211">
        <v>3</v>
      </c>
      <c r="J211">
        <v>2</v>
      </c>
      <c r="K211">
        <v>1</v>
      </c>
      <c r="L211">
        <v>1</v>
      </c>
      <c r="N211">
        <v>4</v>
      </c>
      <c r="O211">
        <v>4</v>
      </c>
      <c r="R211" t="s">
        <v>1186</v>
      </c>
      <c r="T211" s="6" t="s">
        <v>516</v>
      </c>
      <c r="U211" s="6"/>
      <c r="V211" s="6" t="s">
        <v>1186</v>
      </c>
      <c r="W211" t="s">
        <v>1186</v>
      </c>
      <c r="X211" t="s">
        <v>1186</v>
      </c>
      <c r="Y211" t="b">
        <v>0</v>
      </c>
      <c r="Z211" t="b">
        <v>0</v>
      </c>
    </row>
    <row r="212" spans="1:26" x14ac:dyDescent="0.35">
      <c r="A212">
        <v>211</v>
      </c>
      <c r="B212" s="5">
        <v>5241241010012</v>
      </c>
      <c r="C212" t="s">
        <v>572</v>
      </c>
      <c r="D212">
        <v>4</v>
      </c>
      <c r="E212">
        <v>3</v>
      </c>
      <c r="F212">
        <v>5</v>
      </c>
      <c r="G212">
        <v>35</v>
      </c>
      <c r="H212">
        <v>45</v>
      </c>
      <c r="I212">
        <v>3</v>
      </c>
      <c r="J212">
        <v>2</v>
      </c>
      <c r="K212">
        <v>1</v>
      </c>
      <c r="L212">
        <v>1</v>
      </c>
      <c r="N212">
        <v>4</v>
      </c>
      <c r="O212">
        <v>4</v>
      </c>
      <c r="R212" t="s">
        <v>1186</v>
      </c>
      <c r="T212" s="6" t="s">
        <v>516</v>
      </c>
      <c r="U212" s="6"/>
      <c r="V212" s="6" t="s">
        <v>1186</v>
      </c>
      <c r="W212" t="s">
        <v>1186</v>
      </c>
      <c r="X212" t="s">
        <v>1186</v>
      </c>
      <c r="Y212" t="b">
        <v>0</v>
      </c>
      <c r="Z212" t="b">
        <v>0</v>
      </c>
    </row>
    <row r="213" spans="1:26" x14ac:dyDescent="0.35">
      <c r="A213">
        <v>212</v>
      </c>
      <c r="C213" t="s">
        <v>573</v>
      </c>
      <c r="D213">
        <v>4</v>
      </c>
      <c r="E213">
        <v>3</v>
      </c>
      <c r="F213">
        <v>5</v>
      </c>
      <c r="G213">
        <v>36</v>
      </c>
      <c r="H213">
        <v>45</v>
      </c>
      <c r="I213">
        <v>3</v>
      </c>
      <c r="J213">
        <v>2</v>
      </c>
      <c r="K213">
        <v>1</v>
      </c>
      <c r="L213">
        <v>1</v>
      </c>
      <c r="N213">
        <v>4</v>
      </c>
      <c r="O213">
        <v>4</v>
      </c>
      <c r="R213" t="s">
        <v>1186</v>
      </c>
      <c r="T213" s="6" t="s">
        <v>516</v>
      </c>
      <c r="U213" s="6"/>
      <c r="V213" s="6" t="s">
        <v>1186</v>
      </c>
      <c r="W213" t="s">
        <v>1186</v>
      </c>
      <c r="X213" t="s">
        <v>1186</v>
      </c>
      <c r="Y213" t="b">
        <v>0</v>
      </c>
      <c r="Z213" t="b">
        <v>0</v>
      </c>
    </row>
    <row r="214" spans="1:26" x14ac:dyDescent="0.35">
      <c r="A214">
        <v>213</v>
      </c>
      <c r="B214" s="5">
        <v>5241241010011</v>
      </c>
      <c r="C214" t="s">
        <v>574</v>
      </c>
      <c r="D214">
        <v>4</v>
      </c>
      <c r="E214">
        <v>3</v>
      </c>
      <c r="F214">
        <v>5</v>
      </c>
      <c r="G214">
        <v>35</v>
      </c>
      <c r="H214">
        <v>45</v>
      </c>
      <c r="I214">
        <v>3</v>
      </c>
      <c r="J214">
        <v>2</v>
      </c>
      <c r="K214">
        <v>1</v>
      </c>
      <c r="L214">
        <v>1</v>
      </c>
      <c r="N214">
        <v>4</v>
      </c>
      <c r="O214">
        <v>4</v>
      </c>
      <c r="R214" t="s">
        <v>1186</v>
      </c>
      <c r="T214" s="6" t="s">
        <v>516</v>
      </c>
      <c r="U214" s="6"/>
      <c r="V214" s="6" t="s">
        <v>1186</v>
      </c>
      <c r="W214" t="s">
        <v>1186</v>
      </c>
      <c r="X214" t="s">
        <v>1186</v>
      </c>
      <c r="Y214" t="b">
        <v>0</v>
      </c>
      <c r="Z214" t="b">
        <v>0</v>
      </c>
    </row>
    <row r="215" spans="1:26" x14ac:dyDescent="0.35">
      <c r="A215">
        <v>214</v>
      </c>
      <c r="B215" s="5">
        <v>5241241012010</v>
      </c>
      <c r="C215" t="s">
        <v>575</v>
      </c>
      <c r="D215">
        <v>4</v>
      </c>
      <c r="E215">
        <v>3</v>
      </c>
      <c r="F215">
        <v>5</v>
      </c>
      <c r="G215">
        <v>35</v>
      </c>
      <c r="H215">
        <v>45</v>
      </c>
      <c r="I215">
        <v>3</v>
      </c>
      <c r="J215">
        <v>2</v>
      </c>
      <c r="K215">
        <v>1</v>
      </c>
      <c r="L215">
        <v>1</v>
      </c>
      <c r="N215">
        <v>4</v>
      </c>
      <c r="O215">
        <v>3</v>
      </c>
      <c r="R215" t="s">
        <v>1186</v>
      </c>
      <c r="T215" s="6" t="s">
        <v>516</v>
      </c>
      <c r="U215" s="6"/>
      <c r="V215" s="6" t="s">
        <v>1186</v>
      </c>
      <c r="W215" t="s">
        <v>1186</v>
      </c>
      <c r="X215" t="s">
        <v>1186</v>
      </c>
      <c r="Y215" t="b">
        <v>0</v>
      </c>
      <c r="Z215" t="b">
        <v>0</v>
      </c>
    </row>
    <row r="216" spans="1:26" x14ac:dyDescent="0.35">
      <c r="A216">
        <v>215</v>
      </c>
      <c r="B216" s="5">
        <v>5241241106010</v>
      </c>
      <c r="C216" t="s">
        <v>576</v>
      </c>
      <c r="D216">
        <v>2</v>
      </c>
      <c r="E216">
        <v>3</v>
      </c>
      <c r="F216">
        <v>5</v>
      </c>
      <c r="G216">
        <v>37</v>
      </c>
      <c r="H216">
        <v>46</v>
      </c>
      <c r="I216">
        <v>7</v>
      </c>
      <c r="J216">
        <v>4</v>
      </c>
      <c r="K216">
        <v>1</v>
      </c>
      <c r="L216">
        <v>1</v>
      </c>
      <c r="N216">
        <v>3</v>
      </c>
      <c r="O216">
        <v>4</v>
      </c>
      <c r="R216" t="s">
        <v>1186</v>
      </c>
      <c r="T216" s="6" t="s">
        <v>516</v>
      </c>
      <c r="U216" s="6" t="s">
        <v>1356</v>
      </c>
      <c r="V216" s="6" t="s">
        <v>1186</v>
      </c>
      <c r="W216" t="s">
        <v>1186</v>
      </c>
      <c r="X216" t="s">
        <v>1186</v>
      </c>
      <c r="Y216" t="b">
        <v>0</v>
      </c>
      <c r="Z216" t="b">
        <v>0</v>
      </c>
    </row>
    <row r="217" spans="1:26" x14ac:dyDescent="0.35">
      <c r="A217">
        <v>216</v>
      </c>
      <c r="B217" s="5">
        <v>5241241103050</v>
      </c>
      <c r="C217" t="s">
        <v>577</v>
      </c>
      <c r="D217">
        <v>4</v>
      </c>
      <c r="E217">
        <v>3</v>
      </c>
      <c r="F217">
        <v>5</v>
      </c>
      <c r="G217">
        <v>37</v>
      </c>
      <c r="H217">
        <v>46</v>
      </c>
      <c r="I217">
        <v>6</v>
      </c>
      <c r="J217">
        <v>3</v>
      </c>
      <c r="K217">
        <v>1</v>
      </c>
      <c r="L217">
        <v>1</v>
      </c>
      <c r="N217">
        <v>4</v>
      </c>
      <c r="O217">
        <v>4</v>
      </c>
      <c r="R217" t="s">
        <v>1186</v>
      </c>
      <c r="T217" s="6" t="s">
        <v>516</v>
      </c>
      <c r="U217" s="6"/>
      <c r="V217" s="6" t="s">
        <v>1186</v>
      </c>
      <c r="W217" t="s">
        <v>1186</v>
      </c>
      <c r="X217" t="s">
        <v>1186</v>
      </c>
      <c r="Y217" t="b">
        <v>0</v>
      </c>
      <c r="Z217" t="b">
        <v>0</v>
      </c>
    </row>
    <row r="218" spans="1:26" x14ac:dyDescent="0.35">
      <c r="A218">
        <v>217</v>
      </c>
      <c r="B218" s="5">
        <v>5241241109010</v>
      </c>
      <c r="C218" t="s">
        <v>578</v>
      </c>
      <c r="D218">
        <v>4</v>
      </c>
      <c r="E218">
        <v>3</v>
      </c>
      <c r="F218">
        <v>5</v>
      </c>
      <c r="G218">
        <v>37</v>
      </c>
      <c r="H218">
        <v>46</v>
      </c>
      <c r="I218">
        <v>8</v>
      </c>
      <c r="J218">
        <v>2</v>
      </c>
      <c r="K218">
        <v>1</v>
      </c>
      <c r="L218">
        <v>1</v>
      </c>
      <c r="N218">
        <v>4</v>
      </c>
      <c r="O218">
        <v>4</v>
      </c>
      <c r="R218" t="s">
        <v>1186</v>
      </c>
      <c r="T218" s="6" t="s">
        <v>516</v>
      </c>
      <c r="U218" s="6"/>
      <c r="V218" s="6" t="s">
        <v>1186</v>
      </c>
      <c r="W218" t="s">
        <v>1186</v>
      </c>
      <c r="X218" t="s">
        <v>1186</v>
      </c>
      <c r="Y218" t="b">
        <v>0</v>
      </c>
      <c r="Z218" t="b">
        <v>0</v>
      </c>
    </row>
    <row r="219" spans="1:26" x14ac:dyDescent="0.35">
      <c r="A219">
        <v>218</v>
      </c>
      <c r="B219" s="5">
        <v>5241241110010</v>
      </c>
      <c r="C219" t="s">
        <v>579</v>
      </c>
      <c r="D219">
        <v>4</v>
      </c>
      <c r="E219">
        <v>3</v>
      </c>
      <c r="F219">
        <v>5</v>
      </c>
      <c r="G219">
        <v>37</v>
      </c>
      <c r="H219">
        <v>46</v>
      </c>
      <c r="I219">
        <v>3</v>
      </c>
      <c r="J219">
        <v>2</v>
      </c>
      <c r="K219">
        <v>1</v>
      </c>
      <c r="L219">
        <v>1</v>
      </c>
      <c r="N219">
        <v>4</v>
      </c>
      <c r="O219">
        <v>4</v>
      </c>
      <c r="R219" t="s">
        <v>1186</v>
      </c>
      <c r="T219" s="6" t="s">
        <v>516</v>
      </c>
      <c r="U219" s="6"/>
      <c r="V219" s="6" t="s">
        <v>1186</v>
      </c>
      <c r="W219" t="s">
        <v>1186</v>
      </c>
      <c r="X219" t="s">
        <v>1186</v>
      </c>
      <c r="Y219" t="b">
        <v>0</v>
      </c>
      <c r="Z219" t="b">
        <v>0</v>
      </c>
    </row>
    <row r="220" spans="1:26" x14ac:dyDescent="0.35">
      <c r="A220">
        <v>219</v>
      </c>
      <c r="B220" s="5">
        <v>5241241110011</v>
      </c>
      <c r="C220" t="s">
        <v>580</v>
      </c>
      <c r="D220">
        <v>4</v>
      </c>
      <c r="E220">
        <v>3</v>
      </c>
      <c r="F220">
        <v>5</v>
      </c>
      <c r="G220">
        <v>37</v>
      </c>
      <c r="H220">
        <v>46</v>
      </c>
      <c r="I220">
        <v>3</v>
      </c>
      <c r="J220">
        <v>2</v>
      </c>
      <c r="K220">
        <v>1</v>
      </c>
      <c r="L220">
        <v>1</v>
      </c>
      <c r="N220">
        <v>4</v>
      </c>
      <c r="O220">
        <v>3</v>
      </c>
      <c r="R220" t="s">
        <v>1186</v>
      </c>
      <c r="T220" s="6" t="s">
        <v>516</v>
      </c>
      <c r="U220" s="6"/>
      <c r="V220" s="6" t="s">
        <v>1186</v>
      </c>
      <c r="W220" t="s">
        <v>1186</v>
      </c>
      <c r="X220" t="s">
        <v>1186</v>
      </c>
      <c r="Y220" t="b">
        <v>0</v>
      </c>
      <c r="Z220" t="b">
        <v>0</v>
      </c>
    </row>
    <row r="221" spans="1:26" x14ac:dyDescent="0.35">
      <c r="A221">
        <v>220</v>
      </c>
      <c r="B221" s="5">
        <v>5241241306010</v>
      </c>
      <c r="C221" t="s">
        <v>581</v>
      </c>
      <c r="D221">
        <v>2</v>
      </c>
      <c r="E221">
        <v>3</v>
      </c>
      <c r="F221">
        <v>5</v>
      </c>
      <c r="G221">
        <v>38</v>
      </c>
      <c r="H221">
        <v>47</v>
      </c>
      <c r="I221">
        <v>7</v>
      </c>
      <c r="J221">
        <v>4</v>
      </c>
      <c r="K221">
        <v>1</v>
      </c>
      <c r="L221">
        <v>1</v>
      </c>
      <c r="N221">
        <v>3</v>
      </c>
      <c r="O221">
        <v>4</v>
      </c>
      <c r="R221" t="s">
        <v>1186</v>
      </c>
      <c r="T221" s="6" t="s">
        <v>516</v>
      </c>
      <c r="U221" s="6" t="s">
        <v>1357</v>
      </c>
      <c r="V221" s="6" t="s">
        <v>1186</v>
      </c>
      <c r="W221" t="s">
        <v>1186</v>
      </c>
      <c r="X221" t="s">
        <v>1186</v>
      </c>
      <c r="Y221" t="b">
        <v>0</v>
      </c>
      <c r="Z221" t="b">
        <v>0</v>
      </c>
    </row>
    <row r="222" spans="1:26" x14ac:dyDescent="0.35">
      <c r="A222">
        <v>221</v>
      </c>
      <c r="B222" s="5">
        <v>5241241309010</v>
      </c>
      <c r="C222" t="s">
        <v>582</v>
      </c>
      <c r="D222">
        <v>4</v>
      </c>
      <c r="E222">
        <v>3</v>
      </c>
      <c r="F222">
        <v>5</v>
      </c>
      <c r="G222">
        <v>38</v>
      </c>
      <c r="H222">
        <v>47</v>
      </c>
      <c r="I222">
        <v>8</v>
      </c>
      <c r="J222">
        <v>2</v>
      </c>
      <c r="K222">
        <v>1</v>
      </c>
      <c r="L222">
        <v>1</v>
      </c>
      <c r="N222">
        <v>4</v>
      </c>
      <c r="O222">
        <v>4</v>
      </c>
      <c r="R222" t="s">
        <v>1186</v>
      </c>
      <c r="T222" s="6" t="s">
        <v>516</v>
      </c>
      <c r="U222" s="6"/>
      <c r="V222" s="6" t="s">
        <v>1186</v>
      </c>
      <c r="W222" t="s">
        <v>1186</v>
      </c>
      <c r="X222" t="s">
        <v>1186</v>
      </c>
      <c r="Y222" t="b">
        <v>0</v>
      </c>
      <c r="Z222" t="b">
        <v>0</v>
      </c>
    </row>
    <row r="223" spans="1:26" x14ac:dyDescent="0.35">
      <c r="A223">
        <v>222</v>
      </c>
      <c r="B223" s="5">
        <v>5241241310010</v>
      </c>
      <c r="C223" t="s">
        <v>583</v>
      </c>
      <c r="D223">
        <v>4</v>
      </c>
      <c r="E223">
        <v>3</v>
      </c>
      <c r="F223">
        <v>5</v>
      </c>
      <c r="G223">
        <v>38</v>
      </c>
      <c r="H223">
        <v>47</v>
      </c>
      <c r="I223">
        <v>3</v>
      </c>
      <c r="J223">
        <v>2</v>
      </c>
      <c r="K223">
        <v>1</v>
      </c>
      <c r="L223">
        <v>1</v>
      </c>
      <c r="N223">
        <v>4</v>
      </c>
      <c r="O223">
        <v>4</v>
      </c>
      <c r="R223" t="s">
        <v>1186</v>
      </c>
      <c r="T223" s="6" t="s">
        <v>516</v>
      </c>
      <c r="U223" s="6"/>
      <c r="V223" s="6" t="s">
        <v>1186</v>
      </c>
      <c r="W223" t="s">
        <v>1186</v>
      </c>
      <c r="X223" t="s">
        <v>1186</v>
      </c>
      <c r="Y223" t="b">
        <v>0</v>
      </c>
      <c r="Z223" t="b">
        <v>0</v>
      </c>
    </row>
    <row r="224" spans="1:26" x14ac:dyDescent="0.35">
      <c r="A224">
        <v>223</v>
      </c>
      <c r="C224" t="s">
        <v>584</v>
      </c>
      <c r="D224">
        <v>4</v>
      </c>
      <c r="E224">
        <v>3</v>
      </c>
      <c r="F224">
        <v>5</v>
      </c>
      <c r="G224">
        <v>38</v>
      </c>
      <c r="H224">
        <v>47</v>
      </c>
      <c r="I224">
        <v>3</v>
      </c>
      <c r="J224">
        <v>2</v>
      </c>
      <c r="K224">
        <v>1</v>
      </c>
      <c r="L224">
        <v>1</v>
      </c>
      <c r="N224">
        <v>4</v>
      </c>
      <c r="O224">
        <v>3</v>
      </c>
      <c r="R224" t="s">
        <v>1186</v>
      </c>
      <c r="T224" s="6" t="s">
        <v>516</v>
      </c>
      <c r="U224" s="6"/>
      <c r="V224" s="6" t="s">
        <v>1186</v>
      </c>
      <c r="W224" t="s">
        <v>1186</v>
      </c>
      <c r="X224" t="s">
        <v>1186</v>
      </c>
      <c r="Y224" t="b">
        <v>0</v>
      </c>
      <c r="Z224" t="b">
        <v>0</v>
      </c>
    </row>
    <row r="225" spans="1:26" x14ac:dyDescent="0.35">
      <c r="A225">
        <v>224</v>
      </c>
      <c r="B225" s="5">
        <v>5241241406010</v>
      </c>
      <c r="C225" t="s">
        <v>585</v>
      </c>
      <c r="D225">
        <v>2</v>
      </c>
      <c r="E225">
        <v>3</v>
      </c>
      <c r="F225">
        <v>5</v>
      </c>
      <c r="G225">
        <v>39</v>
      </c>
      <c r="H225">
        <v>48</v>
      </c>
      <c r="I225">
        <v>7</v>
      </c>
      <c r="J225">
        <v>4</v>
      </c>
      <c r="K225">
        <v>1</v>
      </c>
      <c r="L225">
        <v>1</v>
      </c>
      <c r="N225">
        <v>3</v>
      </c>
      <c r="O225">
        <v>4</v>
      </c>
      <c r="T225" s="6" t="s">
        <v>516</v>
      </c>
      <c r="U225" s="6" t="s">
        <v>1358</v>
      </c>
      <c r="V225" s="6" t="s">
        <v>1186</v>
      </c>
      <c r="W225" t="s">
        <v>1186</v>
      </c>
      <c r="X225" t="s">
        <v>1186</v>
      </c>
      <c r="Y225" t="b">
        <v>0</v>
      </c>
      <c r="Z225" t="b">
        <v>0</v>
      </c>
    </row>
    <row r="226" spans="1:26" x14ac:dyDescent="0.35">
      <c r="A226">
        <v>225</v>
      </c>
      <c r="B226" s="5">
        <v>5241241409010</v>
      </c>
      <c r="C226" t="s">
        <v>586</v>
      </c>
      <c r="D226">
        <v>4</v>
      </c>
      <c r="E226">
        <v>3</v>
      </c>
      <c r="F226">
        <v>5</v>
      </c>
      <c r="G226">
        <v>39</v>
      </c>
      <c r="H226">
        <v>48</v>
      </c>
      <c r="I226">
        <v>8</v>
      </c>
      <c r="J226">
        <v>2</v>
      </c>
      <c r="K226">
        <v>1</v>
      </c>
      <c r="L226">
        <v>1</v>
      </c>
      <c r="N226">
        <v>4</v>
      </c>
      <c r="O226">
        <v>4</v>
      </c>
      <c r="R226" t="s">
        <v>1186</v>
      </c>
      <c r="T226" s="6" t="s">
        <v>516</v>
      </c>
      <c r="U226" s="6"/>
      <c r="V226" s="6" t="s">
        <v>1186</v>
      </c>
      <c r="W226" t="s">
        <v>1186</v>
      </c>
      <c r="X226" t="s">
        <v>1186</v>
      </c>
      <c r="Y226" t="b">
        <v>0</v>
      </c>
      <c r="Z226" t="b">
        <v>0</v>
      </c>
    </row>
    <row r="227" spans="1:26" x14ac:dyDescent="0.35">
      <c r="A227">
        <v>226</v>
      </c>
      <c r="B227" s="5">
        <v>5241241410010</v>
      </c>
      <c r="C227" t="s">
        <v>587</v>
      </c>
      <c r="D227">
        <v>4</v>
      </c>
      <c r="E227">
        <v>3</v>
      </c>
      <c r="F227">
        <v>5</v>
      </c>
      <c r="G227">
        <v>39</v>
      </c>
      <c r="H227">
        <v>48</v>
      </c>
      <c r="I227">
        <v>3</v>
      </c>
      <c r="J227">
        <v>2</v>
      </c>
      <c r="K227">
        <v>1</v>
      </c>
      <c r="L227">
        <v>1</v>
      </c>
      <c r="N227">
        <v>4</v>
      </c>
      <c r="O227">
        <v>4</v>
      </c>
      <c r="R227" t="s">
        <v>1186</v>
      </c>
      <c r="T227" s="6" t="s">
        <v>516</v>
      </c>
      <c r="U227" s="6"/>
      <c r="V227" s="6" t="s">
        <v>1186</v>
      </c>
      <c r="W227" t="s">
        <v>1186</v>
      </c>
      <c r="X227" t="s">
        <v>1186</v>
      </c>
      <c r="Y227" t="b">
        <v>0</v>
      </c>
      <c r="Z227" t="b">
        <v>0</v>
      </c>
    </row>
    <row r="228" spans="1:26" x14ac:dyDescent="0.35">
      <c r="A228">
        <v>227</v>
      </c>
      <c r="B228" s="5">
        <v>5241241410011</v>
      </c>
      <c r="C228" t="s">
        <v>588</v>
      </c>
      <c r="D228">
        <v>4</v>
      </c>
      <c r="E228">
        <v>3</v>
      </c>
      <c r="F228">
        <v>5</v>
      </c>
      <c r="G228">
        <v>39</v>
      </c>
      <c r="H228">
        <v>48</v>
      </c>
      <c r="I228">
        <v>3</v>
      </c>
      <c r="J228">
        <v>2</v>
      </c>
      <c r="K228">
        <v>1</v>
      </c>
      <c r="L228">
        <v>1</v>
      </c>
      <c r="N228">
        <v>4</v>
      </c>
      <c r="O228">
        <v>3</v>
      </c>
      <c r="R228" t="s">
        <v>1186</v>
      </c>
      <c r="T228" s="6" t="s">
        <v>516</v>
      </c>
      <c r="U228" s="6"/>
      <c r="V228" s="6" t="s">
        <v>1186</v>
      </c>
      <c r="W228" t="s">
        <v>1186</v>
      </c>
      <c r="X228" t="s">
        <v>1186</v>
      </c>
      <c r="Y228" t="b">
        <v>0</v>
      </c>
      <c r="Z228" t="b">
        <v>0</v>
      </c>
    </row>
    <row r="229" spans="1:26" x14ac:dyDescent="0.35">
      <c r="A229">
        <v>228</v>
      </c>
      <c r="B229" s="5">
        <v>5241241506010</v>
      </c>
      <c r="C229" t="s">
        <v>589</v>
      </c>
      <c r="D229">
        <v>2</v>
      </c>
      <c r="E229">
        <v>3</v>
      </c>
      <c r="F229">
        <v>5</v>
      </c>
      <c r="G229">
        <v>40</v>
      </c>
      <c r="H229">
        <v>49</v>
      </c>
      <c r="I229">
        <v>7</v>
      </c>
      <c r="J229">
        <v>4</v>
      </c>
      <c r="K229">
        <v>1</v>
      </c>
      <c r="L229">
        <v>1</v>
      </c>
      <c r="N229">
        <v>3</v>
      </c>
      <c r="O229">
        <v>3</v>
      </c>
      <c r="R229" t="s">
        <v>1186</v>
      </c>
      <c r="T229" s="6" t="s">
        <v>516</v>
      </c>
      <c r="U229" s="6" t="s">
        <v>1359</v>
      </c>
      <c r="V229" s="6" t="s">
        <v>1186</v>
      </c>
      <c r="W229" t="s">
        <v>1186</v>
      </c>
      <c r="X229" t="s">
        <v>1186</v>
      </c>
      <c r="Y229" t="b">
        <v>0</v>
      </c>
      <c r="Z229" t="b">
        <v>0</v>
      </c>
    </row>
    <row r="230" spans="1:26" x14ac:dyDescent="0.35">
      <c r="A230">
        <v>229</v>
      </c>
      <c r="B230" s="5">
        <v>5241241606010</v>
      </c>
      <c r="C230" t="s">
        <v>590</v>
      </c>
      <c r="D230">
        <v>2</v>
      </c>
      <c r="E230">
        <v>3</v>
      </c>
      <c r="F230">
        <v>5</v>
      </c>
      <c r="G230">
        <v>40</v>
      </c>
      <c r="H230">
        <v>50</v>
      </c>
      <c r="I230">
        <v>7</v>
      </c>
      <c r="J230">
        <v>4</v>
      </c>
      <c r="K230">
        <v>1</v>
      </c>
      <c r="L230">
        <v>1</v>
      </c>
      <c r="N230">
        <v>3</v>
      </c>
      <c r="O230">
        <v>3</v>
      </c>
      <c r="R230" t="s">
        <v>1186</v>
      </c>
      <c r="T230" s="6" t="s">
        <v>516</v>
      </c>
      <c r="U230" s="6" t="s">
        <v>1360</v>
      </c>
      <c r="V230" s="6" t="s">
        <v>1186</v>
      </c>
      <c r="W230" t="s">
        <v>1186</v>
      </c>
      <c r="X230" t="s">
        <v>1186</v>
      </c>
      <c r="Y230" t="b">
        <v>0</v>
      </c>
      <c r="Z230" t="b">
        <v>0</v>
      </c>
    </row>
    <row r="231" spans="1:26" x14ac:dyDescent="0.35">
      <c r="A231">
        <v>230</v>
      </c>
      <c r="B231" s="5">
        <v>5241241706010</v>
      </c>
      <c r="C231" t="s">
        <v>591</v>
      </c>
      <c r="D231">
        <v>2</v>
      </c>
      <c r="E231">
        <v>3</v>
      </c>
      <c r="F231">
        <v>5</v>
      </c>
      <c r="G231">
        <v>40</v>
      </c>
      <c r="H231">
        <v>51</v>
      </c>
      <c r="I231">
        <v>7</v>
      </c>
      <c r="J231">
        <v>4</v>
      </c>
      <c r="K231">
        <v>1</v>
      </c>
      <c r="L231">
        <v>1</v>
      </c>
      <c r="N231">
        <v>3</v>
      </c>
      <c r="O231">
        <v>4</v>
      </c>
      <c r="T231" s="6" t="s">
        <v>516</v>
      </c>
      <c r="U231" s="6" t="s">
        <v>1361</v>
      </c>
      <c r="V231" s="6" t="s">
        <v>1186</v>
      </c>
      <c r="W231" t="s">
        <v>1186</v>
      </c>
      <c r="X231" t="s">
        <v>1186</v>
      </c>
      <c r="Y231" t="b">
        <v>0</v>
      </c>
      <c r="Z231" t="b">
        <v>0</v>
      </c>
    </row>
    <row r="232" spans="1:26" x14ac:dyDescent="0.35">
      <c r="A232">
        <v>231</v>
      </c>
      <c r="B232" s="5">
        <v>5241241753050</v>
      </c>
      <c r="C232" t="s">
        <v>592</v>
      </c>
      <c r="D232">
        <v>4</v>
      </c>
      <c r="E232">
        <v>3</v>
      </c>
      <c r="F232">
        <v>5</v>
      </c>
      <c r="G232">
        <v>40</v>
      </c>
      <c r="H232">
        <v>51</v>
      </c>
      <c r="I232">
        <v>6</v>
      </c>
      <c r="J232">
        <v>3</v>
      </c>
      <c r="K232">
        <v>1</v>
      </c>
      <c r="L232">
        <v>1</v>
      </c>
      <c r="N232">
        <v>4</v>
      </c>
      <c r="O232">
        <v>4</v>
      </c>
      <c r="R232" t="s">
        <v>1186</v>
      </c>
      <c r="T232" s="6" t="s">
        <v>516</v>
      </c>
      <c r="U232" s="6"/>
      <c r="V232" s="6" t="s">
        <v>1186</v>
      </c>
      <c r="W232" t="s">
        <v>1186</v>
      </c>
      <c r="X232" t="s">
        <v>1186</v>
      </c>
      <c r="Y232" t="b">
        <v>0</v>
      </c>
      <c r="Z232" t="b">
        <v>0</v>
      </c>
    </row>
    <row r="233" spans="1:26" x14ac:dyDescent="0.35">
      <c r="A233">
        <v>232</v>
      </c>
      <c r="C233" t="s">
        <v>593</v>
      </c>
      <c r="D233">
        <v>4</v>
      </c>
      <c r="E233">
        <v>3</v>
      </c>
      <c r="F233">
        <v>5</v>
      </c>
      <c r="G233">
        <v>40</v>
      </c>
      <c r="H233">
        <v>51</v>
      </c>
      <c r="I233">
        <v>3</v>
      </c>
      <c r="J233">
        <v>2</v>
      </c>
      <c r="K233">
        <v>1</v>
      </c>
      <c r="L233">
        <v>1</v>
      </c>
      <c r="N233">
        <v>4</v>
      </c>
      <c r="O233">
        <v>4</v>
      </c>
      <c r="R233" t="s">
        <v>1186</v>
      </c>
      <c r="T233" s="6" t="s">
        <v>516</v>
      </c>
      <c r="U233" s="6"/>
      <c r="V233" s="6" t="s">
        <v>1186</v>
      </c>
      <c r="W233" t="s">
        <v>1186</v>
      </c>
      <c r="X233" t="s">
        <v>1186</v>
      </c>
      <c r="Y233" t="b">
        <v>0</v>
      </c>
      <c r="Z233" t="b">
        <v>0</v>
      </c>
    </row>
    <row r="234" spans="1:26" x14ac:dyDescent="0.35">
      <c r="A234">
        <v>233</v>
      </c>
      <c r="B234" s="5">
        <v>5241241703050</v>
      </c>
      <c r="C234" t="s">
        <v>594</v>
      </c>
      <c r="D234">
        <v>4</v>
      </c>
      <c r="E234">
        <v>3</v>
      </c>
      <c r="F234">
        <v>5</v>
      </c>
      <c r="G234">
        <v>40</v>
      </c>
      <c r="H234">
        <v>51</v>
      </c>
      <c r="I234">
        <v>6</v>
      </c>
      <c r="J234">
        <v>3</v>
      </c>
      <c r="K234">
        <v>1</v>
      </c>
      <c r="L234">
        <v>1</v>
      </c>
      <c r="N234">
        <v>4</v>
      </c>
      <c r="O234">
        <v>4</v>
      </c>
      <c r="R234" t="s">
        <v>1186</v>
      </c>
      <c r="T234" s="6" t="s">
        <v>516</v>
      </c>
      <c r="U234" s="6"/>
      <c r="V234" s="6" t="s">
        <v>1186</v>
      </c>
      <c r="W234" t="s">
        <v>1186</v>
      </c>
      <c r="X234" t="s">
        <v>1186</v>
      </c>
      <c r="Y234" t="b">
        <v>0</v>
      </c>
      <c r="Z234" t="b">
        <v>0</v>
      </c>
    </row>
    <row r="235" spans="1:26" x14ac:dyDescent="0.35">
      <c r="A235">
        <v>234</v>
      </c>
      <c r="B235" s="5">
        <v>5241241709010</v>
      </c>
      <c r="C235" t="s">
        <v>595</v>
      </c>
      <c r="D235">
        <v>4</v>
      </c>
      <c r="E235">
        <v>3</v>
      </c>
      <c r="F235">
        <v>5</v>
      </c>
      <c r="G235">
        <v>40</v>
      </c>
      <c r="H235">
        <v>51</v>
      </c>
      <c r="I235">
        <v>8</v>
      </c>
      <c r="J235">
        <v>2</v>
      </c>
      <c r="K235">
        <v>1</v>
      </c>
      <c r="L235">
        <v>1</v>
      </c>
      <c r="N235">
        <v>4</v>
      </c>
      <c r="O235">
        <v>4</v>
      </c>
      <c r="R235" t="s">
        <v>1186</v>
      </c>
      <c r="T235" s="6" t="s">
        <v>516</v>
      </c>
      <c r="U235" s="6"/>
      <c r="V235" s="6" t="s">
        <v>1186</v>
      </c>
      <c r="W235" t="s">
        <v>1186</v>
      </c>
      <c r="X235" t="s">
        <v>1186</v>
      </c>
      <c r="Y235" t="b">
        <v>0</v>
      </c>
      <c r="Z235" t="b">
        <v>0</v>
      </c>
    </row>
    <row r="236" spans="1:26" x14ac:dyDescent="0.35">
      <c r="A236">
        <v>235</v>
      </c>
      <c r="B236" s="5">
        <v>5241241710010</v>
      </c>
      <c r="C236" t="s">
        <v>596</v>
      </c>
      <c r="D236">
        <v>4</v>
      </c>
      <c r="E236">
        <v>3</v>
      </c>
      <c r="F236">
        <v>5</v>
      </c>
      <c r="G236">
        <v>40</v>
      </c>
      <c r="H236">
        <v>51</v>
      </c>
      <c r="I236">
        <v>3</v>
      </c>
      <c r="J236">
        <v>2</v>
      </c>
      <c r="K236">
        <v>1</v>
      </c>
      <c r="L236">
        <v>1</v>
      </c>
      <c r="N236">
        <v>4</v>
      </c>
      <c r="O236">
        <v>4</v>
      </c>
      <c r="R236" t="s">
        <v>1186</v>
      </c>
      <c r="T236" s="6" t="s">
        <v>516</v>
      </c>
      <c r="U236" s="6"/>
      <c r="V236" s="6" t="s">
        <v>1186</v>
      </c>
      <c r="W236" t="s">
        <v>1186</v>
      </c>
      <c r="X236" t="s">
        <v>1186</v>
      </c>
      <c r="Y236" t="b">
        <v>0</v>
      </c>
      <c r="Z236" t="b">
        <v>0</v>
      </c>
    </row>
    <row r="237" spans="1:26" x14ac:dyDescent="0.35">
      <c r="A237">
        <v>236</v>
      </c>
      <c r="B237" s="5">
        <v>5241241710012</v>
      </c>
      <c r="C237" t="s">
        <v>597</v>
      </c>
      <c r="D237">
        <v>4</v>
      </c>
      <c r="E237">
        <v>3</v>
      </c>
      <c r="F237">
        <v>5</v>
      </c>
      <c r="G237">
        <v>40</v>
      </c>
      <c r="H237">
        <v>51</v>
      </c>
      <c r="I237">
        <v>3</v>
      </c>
      <c r="J237">
        <v>2</v>
      </c>
      <c r="K237">
        <v>1</v>
      </c>
      <c r="L237">
        <v>1</v>
      </c>
      <c r="N237">
        <v>4</v>
      </c>
      <c r="O237">
        <v>4</v>
      </c>
      <c r="R237" t="s">
        <v>1186</v>
      </c>
      <c r="T237" s="6" t="s">
        <v>516</v>
      </c>
      <c r="U237" s="6"/>
      <c r="V237" s="6" t="s">
        <v>1186</v>
      </c>
      <c r="W237" t="s">
        <v>1186</v>
      </c>
      <c r="X237" t="s">
        <v>1186</v>
      </c>
      <c r="Y237" t="b">
        <v>0</v>
      </c>
      <c r="Z237" t="b">
        <v>0</v>
      </c>
    </row>
    <row r="238" spans="1:26" x14ac:dyDescent="0.35">
      <c r="A238">
        <v>237</v>
      </c>
      <c r="B238" s="5">
        <v>5241241710011</v>
      </c>
      <c r="C238" t="s">
        <v>598</v>
      </c>
      <c r="D238">
        <v>4</v>
      </c>
      <c r="E238">
        <v>3</v>
      </c>
      <c r="F238">
        <v>5</v>
      </c>
      <c r="G238">
        <v>40</v>
      </c>
      <c r="H238">
        <v>51</v>
      </c>
      <c r="I238">
        <v>3</v>
      </c>
      <c r="J238">
        <v>2</v>
      </c>
      <c r="K238">
        <v>1</v>
      </c>
      <c r="L238">
        <v>1</v>
      </c>
      <c r="N238">
        <v>4</v>
      </c>
      <c r="O238">
        <v>4</v>
      </c>
      <c r="R238" t="s">
        <v>1186</v>
      </c>
      <c r="T238" s="6" t="s">
        <v>516</v>
      </c>
      <c r="U238" s="6"/>
      <c r="V238" s="6" t="s">
        <v>1186</v>
      </c>
      <c r="W238" t="s">
        <v>1186</v>
      </c>
      <c r="X238" t="s">
        <v>1186</v>
      </c>
      <c r="Y238" t="b">
        <v>0</v>
      </c>
      <c r="Z238" t="b">
        <v>0</v>
      </c>
    </row>
    <row r="239" spans="1:26" x14ac:dyDescent="0.35">
      <c r="A239">
        <v>238</v>
      </c>
      <c r="B239" s="5">
        <v>5241241751001</v>
      </c>
      <c r="C239" t="s">
        <v>599</v>
      </c>
      <c r="D239">
        <v>4</v>
      </c>
      <c r="E239">
        <v>3</v>
      </c>
      <c r="F239">
        <v>5</v>
      </c>
      <c r="G239">
        <v>40</v>
      </c>
      <c r="H239">
        <v>51</v>
      </c>
      <c r="I239">
        <v>3</v>
      </c>
      <c r="J239">
        <v>2</v>
      </c>
      <c r="K239">
        <v>1</v>
      </c>
      <c r="L239">
        <v>1</v>
      </c>
      <c r="N239">
        <v>4</v>
      </c>
      <c r="O239">
        <v>4</v>
      </c>
      <c r="R239" t="s">
        <v>1186</v>
      </c>
      <c r="T239" s="6" t="s">
        <v>516</v>
      </c>
      <c r="U239" s="6"/>
      <c r="V239" s="6" t="s">
        <v>1186</v>
      </c>
      <c r="W239" t="s">
        <v>1186</v>
      </c>
      <c r="X239" t="s">
        <v>1186</v>
      </c>
      <c r="Y239" t="b">
        <v>0</v>
      </c>
      <c r="Z239" t="b">
        <v>0</v>
      </c>
    </row>
    <row r="240" spans="1:26" x14ac:dyDescent="0.35">
      <c r="A240">
        <v>239</v>
      </c>
      <c r="B240" s="5">
        <v>5241241609010</v>
      </c>
      <c r="C240" t="s">
        <v>600</v>
      </c>
      <c r="D240">
        <v>4</v>
      </c>
      <c r="E240">
        <v>3</v>
      </c>
      <c r="F240">
        <v>5</v>
      </c>
      <c r="G240">
        <v>40</v>
      </c>
      <c r="H240">
        <v>50</v>
      </c>
      <c r="I240">
        <v>8</v>
      </c>
      <c r="J240">
        <v>2</v>
      </c>
      <c r="K240">
        <v>1</v>
      </c>
      <c r="L240">
        <v>1</v>
      </c>
      <c r="N240">
        <v>4</v>
      </c>
      <c r="O240">
        <v>4</v>
      </c>
      <c r="R240" t="s">
        <v>1186</v>
      </c>
      <c r="T240" s="6" t="s">
        <v>516</v>
      </c>
      <c r="U240" s="6"/>
      <c r="V240" s="6" t="s">
        <v>1186</v>
      </c>
      <c r="W240" t="s">
        <v>1186</v>
      </c>
      <c r="X240" t="s">
        <v>1186</v>
      </c>
      <c r="Y240" t="b">
        <v>0</v>
      </c>
      <c r="Z240" t="b">
        <v>0</v>
      </c>
    </row>
    <row r="241" spans="1:26" x14ac:dyDescent="0.35">
      <c r="A241">
        <v>240</v>
      </c>
      <c r="B241" s="5">
        <v>5241241610010</v>
      </c>
      <c r="C241" t="s">
        <v>601</v>
      </c>
      <c r="D241">
        <v>4</v>
      </c>
      <c r="E241">
        <v>3</v>
      </c>
      <c r="F241">
        <v>5</v>
      </c>
      <c r="G241">
        <v>40</v>
      </c>
      <c r="H241">
        <v>50</v>
      </c>
      <c r="I241">
        <v>3</v>
      </c>
      <c r="J241">
        <v>2</v>
      </c>
      <c r="K241">
        <v>1</v>
      </c>
      <c r="L241">
        <v>1</v>
      </c>
      <c r="N241">
        <v>4</v>
      </c>
      <c r="O241">
        <v>4</v>
      </c>
      <c r="R241" t="s">
        <v>1186</v>
      </c>
      <c r="T241" s="6" t="s">
        <v>516</v>
      </c>
      <c r="U241" s="6"/>
      <c r="V241" s="6" t="s">
        <v>1186</v>
      </c>
      <c r="W241" t="s">
        <v>1186</v>
      </c>
      <c r="X241" t="s">
        <v>1186</v>
      </c>
      <c r="Y241" t="b">
        <v>0</v>
      </c>
      <c r="Z241" t="b">
        <v>0</v>
      </c>
    </row>
    <row r="242" spans="1:26" x14ac:dyDescent="0.35">
      <c r="A242">
        <v>241</v>
      </c>
      <c r="B242" s="5">
        <v>5241241610011</v>
      </c>
      <c r="C242" t="s">
        <v>602</v>
      </c>
      <c r="D242">
        <v>4</v>
      </c>
      <c r="E242">
        <v>3</v>
      </c>
      <c r="F242">
        <v>5</v>
      </c>
      <c r="G242">
        <v>40</v>
      </c>
      <c r="H242">
        <v>50</v>
      </c>
      <c r="I242">
        <v>3</v>
      </c>
      <c r="J242">
        <v>2</v>
      </c>
      <c r="K242">
        <v>1</v>
      </c>
      <c r="L242">
        <v>1</v>
      </c>
      <c r="N242">
        <v>4</v>
      </c>
      <c r="O242">
        <v>4</v>
      </c>
      <c r="R242" t="s">
        <v>1186</v>
      </c>
      <c r="T242" s="6" t="s">
        <v>516</v>
      </c>
      <c r="U242" s="6"/>
      <c r="V242" s="6" t="s">
        <v>1186</v>
      </c>
      <c r="W242" t="s">
        <v>1186</v>
      </c>
      <c r="X242" t="s">
        <v>1186</v>
      </c>
      <c r="Y242" t="b">
        <v>0</v>
      </c>
      <c r="Z242" t="b">
        <v>0</v>
      </c>
    </row>
    <row r="243" spans="1:26" x14ac:dyDescent="0.35">
      <c r="A243">
        <v>242</v>
      </c>
      <c r="C243" t="s">
        <v>603</v>
      </c>
      <c r="D243">
        <v>4</v>
      </c>
      <c r="E243">
        <v>3</v>
      </c>
      <c r="F243">
        <v>5</v>
      </c>
      <c r="G243">
        <v>40</v>
      </c>
      <c r="H243">
        <v>52</v>
      </c>
      <c r="I243">
        <v>6</v>
      </c>
      <c r="J243">
        <v>3</v>
      </c>
      <c r="K243">
        <v>1</v>
      </c>
      <c r="L243">
        <v>1</v>
      </c>
      <c r="N243">
        <v>4</v>
      </c>
      <c r="O243">
        <v>4</v>
      </c>
      <c r="R243" t="s">
        <v>1186</v>
      </c>
      <c r="T243" s="6" t="s">
        <v>516</v>
      </c>
      <c r="U243" s="6"/>
      <c r="V243" s="6" t="s">
        <v>1186</v>
      </c>
      <c r="W243" t="s">
        <v>1186</v>
      </c>
      <c r="X243" t="s">
        <v>1186</v>
      </c>
      <c r="Y243" t="b">
        <v>0</v>
      </c>
      <c r="Z243" t="b">
        <v>0</v>
      </c>
    </row>
    <row r="244" spans="1:26" x14ac:dyDescent="0.35">
      <c r="A244">
        <v>243</v>
      </c>
      <c r="C244" t="s">
        <v>604</v>
      </c>
      <c r="D244">
        <v>4</v>
      </c>
      <c r="E244">
        <v>3</v>
      </c>
      <c r="F244">
        <v>5</v>
      </c>
      <c r="G244">
        <v>40</v>
      </c>
      <c r="H244">
        <v>49</v>
      </c>
      <c r="I244">
        <v>6</v>
      </c>
      <c r="J244">
        <v>3</v>
      </c>
      <c r="K244">
        <v>1</v>
      </c>
      <c r="L244">
        <v>1</v>
      </c>
      <c r="N244">
        <v>4</v>
      </c>
      <c r="O244">
        <v>4</v>
      </c>
      <c r="R244" t="s">
        <v>1186</v>
      </c>
      <c r="T244" s="6" t="s">
        <v>516</v>
      </c>
      <c r="U244" s="6"/>
      <c r="V244" s="6" t="s">
        <v>1186</v>
      </c>
      <c r="W244" t="s">
        <v>1186</v>
      </c>
      <c r="X244" t="s">
        <v>1186</v>
      </c>
      <c r="Y244" t="b">
        <v>0</v>
      </c>
      <c r="Z244" t="b">
        <v>0</v>
      </c>
    </row>
    <row r="245" spans="1:26" x14ac:dyDescent="0.35">
      <c r="A245">
        <v>244</v>
      </c>
      <c r="C245" t="s">
        <v>605</v>
      </c>
      <c r="D245">
        <v>4</v>
      </c>
      <c r="E245">
        <v>3</v>
      </c>
      <c r="F245">
        <v>5</v>
      </c>
      <c r="G245">
        <v>40</v>
      </c>
      <c r="H245">
        <v>49</v>
      </c>
      <c r="I245">
        <v>3</v>
      </c>
      <c r="J245">
        <v>2</v>
      </c>
      <c r="K245">
        <v>1</v>
      </c>
      <c r="L245">
        <v>1</v>
      </c>
      <c r="N245">
        <v>4</v>
      </c>
      <c r="O245">
        <v>4</v>
      </c>
      <c r="R245" t="s">
        <v>1186</v>
      </c>
      <c r="T245" s="6" t="s">
        <v>516</v>
      </c>
      <c r="U245" s="6"/>
      <c r="V245" s="6" t="s">
        <v>1186</v>
      </c>
      <c r="W245" t="s">
        <v>1186</v>
      </c>
      <c r="X245" t="s">
        <v>1186</v>
      </c>
      <c r="Y245" t="b">
        <v>0</v>
      </c>
      <c r="Z245" t="b">
        <v>0</v>
      </c>
    </row>
    <row r="246" spans="1:26" x14ac:dyDescent="0.35">
      <c r="A246">
        <v>245</v>
      </c>
      <c r="B246" s="5">
        <v>5241241503050</v>
      </c>
      <c r="C246" t="s">
        <v>606</v>
      </c>
      <c r="D246">
        <v>4</v>
      </c>
      <c r="E246">
        <v>3</v>
      </c>
      <c r="F246">
        <v>5</v>
      </c>
      <c r="G246">
        <v>40</v>
      </c>
      <c r="H246">
        <v>49</v>
      </c>
      <c r="I246">
        <v>6</v>
      </c>
      <c r="J246">
        <v>3</v>
      </c>
      <c r="K246">
        <v>1</v>
      </c>
      <c r="L246">
        <v>1</v>
      </c>
      <c r="N246">
        <v>4</v>
      </c>
      <c r="O246">
        <v>4</v>
      </c>
      <c r="R246" t="s">
        <v>1186</v>
      </c>
      <c r="T246" s="6" t="s">
        <v>516</v>
      </c>
      <c r="U246" s="6"/>
      <c r="V246" s="6" t="s">
        <v>1186</v>
      </c>
      <c r="W246" t="s">
        <v>1186</v>
      </c>
      <c r="X246" t="s">
        <v>1186</v>
      </c>
      <c r="Y246" t="b">
        <v>0</v>
      </c>
      <c r="Z246" t="b">
        <v>0</v>
      </c>
    </row>
    <row r="247" spans="1:26" x14ac:dyDescent="0.35">
      <c r="A247">
        <v>246</v>
      </c>
      <c r="B247" s="5">
        <v>5241241509010</v>
      </c>
      <c r="C247" t="s">
        <v>607</v>
      </c>
      <c r="D247">
        <v>4</v>
      </c>
      <c r="E247">
        <v>3</v>
      </c>
      <c r="F247">
        <v>5</v>
      </c>
      <c r="G247">
        <v>40</v>
      </c>
      <c r="H247">
        <v>49</v>
      </c>
      <c r="I247">
        <v>8</v>
      </c>
      <c r="J247">
        <v>2</v>
      </c>
      <c r="K247">
        <v>1</v>
      </c>
      <c r="L247">
        <v>1</v>
      </c>
      <c r="N247">
        <v>4</v>
      </c>
      <c r="O247">
        <v>4</v>
      </c>
      <c r="R247" t="s">
        <v>1186</v>
      </c>
      <c r="T247" s="6" t="s">
        <v>516</v>
      </c>
      <c r="U247" s="6"/>
      <c r="V247" s="6" t="s">
        <v>1186</v>
      </c>
      <c r="W247" t="s">
        <v>1186</v>
      </c>
      <c r="X247" t="s">
        <v>1186</v>
      </c>
      <c r="Y247" t="b">
        <v>0</v>
      </c>
      <c r="Z247" t="b">
        <v>0</v>
      </c>
    </row>
    <row r="248" spans="1:26" x14ac:dyDescent="0.35">
      <c r="A248">
        <v>247</v>
      </c>
      <c r="C248" t="s">
        <v>608</v>
      </c>
      <c r="D248">
        <v>4</v>
      </c>
      <c r="E248">
        <v>3</v>
      </c>
      <c r="F248">
        <v>5</v>
      </c>
      <c r="G248">
        <v>36</v>
      </c>
      <c r="H248">
        <v>49</v>
      </c>
      <c r="I248">
        <v>3</v>
      </c>
      <c r="J248">
        <v>2</v>
      </c>
      <c r="K248">
        <v>1</v>
      </c>
      <c r="L248">
        <v>1</v>
      </c>
      <c r="N248">
        <v>4</v>
      </c>
      <c r="O248">
        <v>4</v>
      </c>
      <c r="R248" t="s">
        <v>1186</v>
      </c>
      <c r="T248" s="6" t="s">
        <v>516</v>
      </c>
      <c r="U248" s="6"/>
      <c r="V248" s="6" t="s">
        <v>1186</v>
      </c>
      <c r="W248" t="s">
        <v>1186</v>
      </c>
      <c r="X248" t="s">
        <v>1186</v>
      </c>
      <c r="Y248" t="b">
        <v>0</v>
      </c>
      <c r="Z248" t="b">
        <v>0</v>
      </c>
    </row>
    <row r="249" spans="1:26" x14ac:dyDescent="0.35">
      <c r="A249">
        <v>248</v>
      </c>
      <c r="C249" t="s">
        <v>609</v>
      </c>
      <c r="D249">
        <v>4</v>
      </c>
      <c r="E249">
        <v>3</v>
      </c>
      <c r="F249">
        <v>5</v>
      </c>
      <c r="G249">
        <v>36</v>
      </c>
      <c r="H249">
        <v>49</v>
      </c>
      <c r="I249">
        <v>3</v>
      </c>
      <c r="J249">
        <v>2</v>
      </c>
      <c r="K249">
        <v>1</v>
      </c>
      <c r="L249">
        <v>1</v>
      </c>
      <c r="N249">
        <v>4</v>
      </c>
      <c r="O249">
        <v>4</v>
      </c>
      <c r="R249" t="s">
        <v>1186</v>
      </c>
      <c r="T249" s="6" t="s">
        <v>516</v>
      </c>
      <c r="U249" s="6"/>
      <c r="V249" s="6" t="s">
        <v>1186</v>
      </c>
      <c r="W249" t="s">
        <v>1186</v>
      </c>
      <c r="X249" t="s">
        <v>1186</v>
      </c>
      <c r="Y249" t="b">
        <v>0</v>
      </c>
      <c r="Z249" t="b">
        <v>0</v>
      </c>
    </row>
    <row r="250" spans="1:26" x14ac:dyDescent="0.35">
      <c r="A250">
        <v>249</v>
      </c>
      <c r="B250" s="5">
        <v>5241241510010</v>
      </c>
      <c r="C250" t="s">
        <v>610</v>
      </c>
      <c r="D250">
        <v>4</v>
      </c>
      <c r="E250">
        <v>3</v>
      </c>
      <c r="F250">
        <v>5</v>
      </c>
      <c r="G250">
        <v>40</v>
      </c>
      <c r="H250">
        <v>49</v>
      </c>
      <c r="I250">
        <v>3</v>
      </c>
      <c r="J250">
        <v>2</v>
      </c>
      <c r="K250">
        <v>1</v>
      </c>
      <c r="L250">
        <v>1</v>
      </c>
      <c r="N250">
        <v>4</v>
      </c>
      <c r="O250">
        <v>4</v>
      </c>
      <c r="R250" t="s">
        <v>1186</v>
      </c>
      <c r="T250" s="6" t="s">
        <v>516</v>
      </c>
      <c r="U250" s="6"/>
      <c r="V250" s="6" t="s">
        <v>1186</v>
      </c>
      <c r="W250" t="s">
        <v>1186</v>
      </c>
      <c r="X250" t="s">
        <v>1186</v>
      </c>
      <c r="Y250" t="b">
        <v>0</v>
      </c>
      <c r="Z250" t="b">
        <v>0</v>
      </c>
    </row>
    <row r="251" spans="1:26" x14ac:dyDescent="0.35">
      <c r="A251">
        <v>250</v>
      </c>
      <c r="B251" s="5">
        <v>5241241510012</v>
      </c>
      <c r="C251" t="s">
        <v>611</v>
      </c>
      <c r="D251">
        <v>4</v>
      </c>
      <c r="E251">
        <v>3</v>
      </c>
      <c r="F251">
        <v>5</v>
      </c>
      <c r="G251">
        <v>40</v>
      </c>
      <c r="H251">
        <v>49</v>
      </c>
      <c r="I251">
        <v>3</v>
      </c>
      <c r="J251">
        <v>2</v>
      </c>
      <c r="K251">
        <v>1</v>
      </c>
      <c r="L251">
        <v>1</v>
      </c>
      <c r="N251">
        <v>4</v>
      </c>
      <c r="O251">
        <v>4</v>
      </c>
      <c r="R251" t="s">
        <v>1186</v>
      </c>
      <c r="T251" s="6" t="s">
        <v>516</v>
      </c>
      <c r="U251" s="6"/>
      <c r="V251" s="6" t="s">
        <v>1186</v>
      </c>
      <c r="W251" t="s">
        <v>1186</v>
      </c>
      <c r="X251" t="s">
        <v>1186</v>
      </c>
      <c r="Y251" t="b">
        <v>0</v>
      </c>
      <c r="Z251" t="b">
        <v>0</v>
      </c>
    </row>
    <row r="252" spans="1:26" x14ac:dyDescent="0.35">
      <c r="A252">
        <v>251</v>
      </c>
      <c r="B252" s="5">
        <v>5241241510011</v>
      </c>
      <c r="C252" t="s">
        <v>612</v>
      </c>
      <c r="D252">
        <v>4</v>
      </c>
      <c r="E252">
        <v>3</v>
      </c>
      <c r="F252">
        <v>5</v>
      </c>
      <c r="G252">
        <v>40</v>
      </c>
      <c r="H252">
        <v>49</v>
      </c>
      <c r="I252">
        <v>3</v>
      </c>
      <c r="J252">
        <v>2</v>
      </c>
      <c r="K252">
        <v>1</v>
      </c>
      <c r="L252">
        <v>1</v>
      </c>
      <c r="N252">
        <v>4</v>
      </c>
      <c r="O252">
        <v>3</v>
      </c>
      <c r="R252" t="s">
        <v>1186</v>
      </c>
      <c r="T252" s="6" t="s">
        <v>516</v>
      </c>
      <c r="U252" s="6"/>
      <c r="V252" s="6" t="s">
        <v>1186</v>
      </c>
      <c r="W252" t="s">
        <v>1186</v>
      </c>
      <c r="X252" t="s">
        <v>1186</v>
      </c>
      <c r="Y252" t="b">
        <v>0</v>
      </c>
      <c r="Z252" t="b">
        <v>0</v>
      </c>
    </row>
    <row r="253" spans="1:26" x14ac:dyDescent="0.35">
      <c r="A253">
        <v>252</v>
      </c>
      <c r="B253" s="5">
        <v>5241241806010</v>
      </c>
      <c r="C253" t="s">
        <v>613</v>
      </c>
      <c r="D253">
        <v>2</v>
      </c>
      <c r="E253">
        <v>3</v>
      </c>
      <c r="F253">
        <v>5</v>
      </c>
      <c r="G253">
        <v>41</v>
      </c>
      <c r="H253">
        <v>53</v>
      </c>
      <c r="I253">
        <v>7</v>
      </c>
      <c r="J253">
        <v>4</v>
      </c>
      <c r="K253">
        <v>1</v>
      </c>
      <c r="L253">
        <v>1</v>
      </c>
      <c r="N253">
        <v>3</v>
      </c>
      <c r="O253">
        <v>4</v>
      </c>
      <c r="R253" t="s">
        <v>1186</v>
      </c>
      <c r="T253" s="6" t="s">
        <v>516</v>
      </c>
      <c r="U253" s="6" t="s">
        <v>1362</v>
      </c>
      <c r="V253" s="6" t="s">
        <v>1186</v>
      </c>
      <c r="W253" t="s">
        <v>1186</v>
      </c>
      <c r="X253" t="s">
        <v>1186</v>
      </c>
      <c r="Y253" t="b">
        <v>0</v>
      </c>
      <c r="Z253" t="b">
        <v>0</v>
      </c>
    </row>
    <row r="254" spans="1:26" x14ac:dyDescent="0.35">
      <c r="A254">
        <v>253</v>
      </c>
      <c r="B254" s="5">
        <v>5241241809010</v>
      </c>
      <c r="C254" t="s">
        <v>614</v>
      </c>
      <c r="D254">
        <v>4</v>
      </c>
      <c r="E254">
        <v>3</v>
      </c>
      <c r="F254">
        <v>5</v>
      </c>
      <c r="G254">
        <v>41</v>
      </c>
      <c r="H254">
        <v>53</v>
      </c>
      <c r="I254">
        <v>8</v>
      </c>
      <c r="J254">
        <v>2</v>
      </c>
      <c r="K254">
        <v>1</v>
      </c>
      <c r="L254">
        <v>1</v>
      </c>
      <c r="N254">
        <v>4</v>
      </c>
      <c r="O254">
        <v>4</v>
      </c>
      <c r="R254" t="s">
        <v>1186</v>
      </c>
      <c r="T254" s="6" t="s">
        <v>516</v>
      </c>
      <c r="U254" s="6"/>
      <c r="V254" s="6" t="s">
        <v>1186</v>
      </c>
      <c r="W254" t="s">
        <v>1186</v>
      </c>
      <c r="X254" t="s">
        <v>1186</v>
      </c>
      <c r="Y254" t="b">
        <v>0</v>
      </c>
      <c r="Z254" t="b">
        <v>0</v>
      </c>
    </row>
    <row r="255" spans="1:26" x14ac:dyDescent="0.35">
      <c r="A255">
        <v>254</v>
      </c>
      <c r="B255" s="5">
        <v>5241241810010</v>
      </c>
      <c r="C255" t="s">
        <v>615</v>
      </c>
      <c r="D255">
        <v>4</v>
      </c>
      <c r="E255">
        <v>3</v>
      </c>
      <c r="F255">
        <v>5</v>
      </c>
      <c r="G255">
        <v>41</v>
      </c>
      <c r="H255">
        <v>53</v>
      </c>
      <c r="I255">
        <v>3</v>
      </c>
      <c r="J255">
        <v>2</v>
      </c>
      <c r="K255">
        <v>1</v>
      </c>
      <c r="L255">
        <v>1</v>
      </c>
      <c r="N255">
        <v>4</v>
      </c>
      <c r="O255">
        <v>3</v>
      </c>
      <c r="R255" t="s">
        <v>1186</v>
      </c>
      <c r="T255" s="6" t="s">
        <v>516</v>
      </c>
      <c r="U255" s="6"/>
      <c r="V255" s="6" t="s">
        <v>1186</v>
      </c>
      <c r="W255" t="s">
        <v>1186</v>
      </c>
      <c r="X255" t="s">
        <v>1186</v>
      </c>
      <c r="Y255" t="b">
        <v>0</v>
      </c>
      <c r="Z255" t="b">
        <v>0</v>
      </c>
    </row>
    <row r="256" spans="1:26" x14ac:dyDescent="0.35">
      <c r="A256">
        <v>255</v>
      </c>
      <c r="B256" s="5">
        <v>5241241906010</v>
      </c>
      <c r="C256" t="s">
        <v>616</v>
      </c>
      <c r="D256">
        <v>2</v>
      </c>
      <c r="E256">
        <v>3</v>
      </c>
      <c r="F256">
        <v>5</v>
      </c>
      <c r="G256">
        <v>42</v>
      </c>
      <c r="H256">
        <v>54</v>
      </c>
      <c r="I256">
        <v>7</v>
      </c>
      <c r="J256">
        <v>4</v>
      </c>
      <c r="K256">
        <v>1</v>
      </c>
      <c r="L256">
        <v>1</v>
      </c>
      <c r="N256">
        <v>3</v>
      </c>
      <c r="O256">
        <v>4</v>
      </c>
      <c r="R256" t="s">
        <v>1186</v>
      </c>
      <c r="T256" s="6" t="s">
        <v>516</v>
      </c>
      <c r="U256" s="6" t="s">
        <v>1363</v>
      </c>
      <c r="V256" s="6" t="s">
        <v>1186</v>
      </c>
      <c r="W256" t="s">
        <v>1186</v>
      </c>
      <c r="X256" t="s">
        <v>1186</v>
      </c>
      <c r="Y256" t="b">
        <v>0</v>
      </c>
      <c r="Z256" t="b">
        <v>0</v>
      </c>
    </row>
    <row r="257" spans="1:26" x14ac:dyDescent="0.35">
      <c r="A257">
        <v>256</v>
      </c>
      <c r="B257" s="5">
        <v>5241241903050</v>
      </c>
      <c r="C257" t="s">
        <v>617</v>
      </c>
      <c r="D257">
        <v>4</v>
      </c>
      <c r="E257">
        <v>3</v>
      </c>
      <c r="F257">
        <v>5</v>
      </c>
      <c r="G257">
        <v>42</v>
      </c>
      <c r="H257">
        <v>54</v>
      </c>
      <c r="I257">
        <v>6</v>
      </c>
      <c r="J257">
        <v>3</v>
      </c>
      <c r="K257">
        <v>1</v>
      </c>
      <c r="L257">
        <v>1</v>
      </c>
      <c r="N257">
        <v>4</v>
      </c>
      <c r="O257">
        <v>4</v>
      </c>
      <c r="R257" t="s">
        <v>1186</v>
      </c>
      <c r="T257" s="6" t="s">
        <v>516</v>
      </c>
      <c r="U257" s="6"/>
      <c r="V257" s="6" t="s">
        <v>1186</v>
      </c>
      <c r="W257" t="s">
        <v>1186</v>
      </c>
      <c r="X257" t="s">
        <v>1186</v>
      </c>
      <c r="Y257" t="b">
        <v>0</v>
      </c>
      <c r="Z257" t="b">
        <v>0</v>
      </c>
    </row>
    <row r="258" spans="1:26" x14ac:dyDescent="0.35">
      <c r="A258">
        <v>257</v>
      </c>
      <c r="B258" s="5">
        <v>5241241909010</v>
      </c>
      <c r="C258" t="s">
        <v>618</v>
      </c>
      <c r="D258">
        <v>4</v>
      </c>
      <c r="E258">
        <v>3</v>
      </c>
      <c r="F258">
        <v>5</v>
      </c>
      <c r="G258">
        <v>42</v>
      </c>
      <c r="H258">
        <v>54</v>
      </c>
      <c r="I258">
        <v>8</v>
      </c>
      <c r="J258">
        <v>2</v>
      </c>
      <c r="K258">
        <v>1</v>
      </c>
      <c r="L258">
        <v>1</v>
      </c>
      <c r="N258">
        <v>4</v>
      </c>
      <c r="O258">
        <v>4</v>
      </c>
      <c r="R258" t="s">
        <v>1186</v>
      </c>
      <c r="T258" s="6" t="s">
        <v>516</v>
      </c>
      <c r="U258" s="6"/>
      <c r="V258" s="6" t="s">
        <v>1186</v>
      </c>
      <c r="W258" t="s">
        <v>1186</v>
      </c>
      <c r="X258" t="s">
        <v>1186</v>
      </c>
      <c r="Y258" t="b">
        <v>0</v>
      </c>
      <c r="Z258" t="b">
        <v>0</v>
      </c>
    </row>
    <row r="259" spans="1:26" x14ac:dyDescent="0.35">
      <c r="A259">
        <v>258</v>
      </c>
      <c r="B259" s="5">
        <v>5241241910010</v>
      </c>
      <c r="C259" t="s">
        <v>619</v>
      </c>
      <c r="D259">
        <v>4</v>
      </c>
      <c r="E259">
        <v>3</v>
      </c>
      <c r="F259">
        <v>5</v>
      </c>
      <c r="G259">
        <v>42</v>
      </c>
      <c r="H259">
        <v>54</v>
      </c>
      <c r="I259">
        <v>3</v>
      </c>
      <c r="J259">
        <v>2</v>
      </c>
      <c r="K259">
        <v>1</v>
      </c>
      <c r="L259">
        <v>1</v>
      </c>
      <c r="N259">
        <v>4</v>
      </c>
      <c r="O259">
        <v>4</v>
      </c>
      <c r="R259" t="s">
        <v>1186</v>
      </c>
      <c r="T259" s="6" t="s">
        <v>516</v>
      </c>
      <c r="U259" s="6"/>
      <c r="V259" s="6" t="s">
        <v>1186</v>
      </c>
      <c r="W259" t="s">
        <v>1186</v>
      </c>
      <c r="X259" t="s">
        <v>1186</v>
      </c>
      <c r="Y259" t="b">
        <v>0</v>
      </c>
      <c r="Z259" t="b">
        <v>0</v>
      </c>
    </row>
    <row r="260" spans="1:26" x14ac:dyDescent="0.35">
      <c r="A260">
        <v>259</v>
      </c>
      <c r="B260" s="5">
        <v>5241241910012</v>
      </c>
      <c r="C260" t="s">
        <v>620</v>
      </c>
      <c r="D260">
        <v>4</v>
      </c>
      <c r="E260">
        <v>3</v>
      </c>
      <c r="F260">
        <v>5</v>
      </c>
      <c r="G260">
        <v>42</v>
      </c>
      <c r="H260">
        <v>54</v>
      </c>
      <c r="I260">
        <v>3</v>
      </c>
      <c r="J260">
        <v>2</v>
      </c>
      <c r="K260">
        <v>1</v>
      </c>
      <c r="L260">
        <v>1</v>
      </c>
      <c r="N260">
        <v>4</v>
      </c>
      <c r="O260">
        <v>4</v>
      </c>
      <c r="R260" t="s">
        <v>1186</v>
      </c>
      <c r="T260" s="6" t="s">
        <v>516</v>
      </c>
      <c r="U260" s="6"/>
      <c r="V260" s="6" t="s">
        <v>1186</v>
      </c>
      <c r="W260" t="s">
        <v>1186</v>
      </c>
      <c r="X260" t="s">
        <v>1186</v>
      </c>
      <c r="Y260" t="b">
        <v>0</v>
      </c>
      <c r="Z260" t="b">
        <v>0</v>
      </c>
    </row>
    <row r="261" spans="1:26" x14ac:dyDescent="0.35">
      <c r="A261">
        <v>260</v>
      </c>
      <c r="B261" s="5">
        <v>5241241910011</v>
      </c>
      <c r="C261" t="s">
        <v>621</v>
      </c>
      <c r="D261">
        <v>4</v>
      </c>
      <c r="E261">
        <v>3</v>
      </c>
      <c r="F261">
        <v>5</v>
      </c>
      <c r="G261">
        <v>42</v>
      </c>
      <c r="H261">
        <v>54</v>
      </c>
      <c r="I261">
        <v>3</v>
      </c>
      <c r="J261">
        <v>2</v>
      </c>
      <c r="K261">
        <v>1</v>
      </c>
      <c r="L261">
        <v>1</v>
      </c>
      <c r="N261">
        <v>4</v>
      </c>
      <c r="O261">
        <v>4</v>
      </c>
      <c r="R261" t="s">
        <v>1186</v>
      </c>
      <c r="T261" s="6" t="s">
        <v>516</v>
      </c>
      <c r="U261" s="6"/>
      <c r="V261" s="6" t="s">
        <v>1186</v>
      </c>
      <c r="W261" t="s">
        <v>1186</v>
      </c>
      <c r="X261" t="s">
        <v>1186</v>
      </c>
      <c r="Y261" t="b">
        <v>0</v>
      </c>
      <c r="Z261" t="b">
        <v>0</v>
      </c>
    </row>
    <row r="262" spans="1:26" x14ac:dyDescent="0.35">
      <c r="A262">
        <v>261</v>
      </c>
      <c r="B262" s="5">
        <v>5241241912010</v>
      </c>
      <c r="C262" t="s">
        <v>622</v>
      </c>
      <c r="D262">
        <v>4</v>
      </c>
      <c r="E262">
        <v>3</v>
      </c>
      <c r="F262">
        <v>5</v>
      </c>
      <c r="G262">
        <v>42</v>
      </c>
      <c r="H262">
        <v>54</v>
      </c>
      <c r="I262">
        <v>3</v>
      </c>
      <c r="J262">
        <v>2</v>
      </c>
      <c r="K262">
        <v>1</v>
      </c>
      <c r="L262">
        <v>1</v>
      </c>
      <c r="N262">
        <v>4</v>
      </c>
      <c r="O262">
        <v>4</v>
      </c>
      <c r="R262" t="s">
        <v>1186</v>
      </c>
      <c r="T262" s="6" t="s">
        <v>516</v>
      </c>
      <c r="U262" s="6"/>
      <c r="V262" s="6" t="s">
        <v>1186</v>
      </c>
      <c r="W262" t="s">
        <v>1186</v>
      </c>
      <c r="X262" t="s">
        <v>1186</v>
      </c>
      <c r="Y262" t="b">
        <v>0</v>
      </c>
      <c r="Z262" t="b">
        <v>0</v>
      </c>
    </row>
    <row r="263" spans="1:26" x14ac:dyDescent="0.35">
      <c r="A263">
        <v>262</v>
      </c>
      <c r="B263" s="5">
        <v>5241241912012</v>
      </c>
      <c r="C263" t="s">
        <v>623</v>
      </c>
      <c r="D263">
        <v>4</v>
      </c>
      <c r="E263">
        <v>3</v>
      </c>
      <c r="F263">
        <v>5</v>
      </c>
      <c r="G263">
        <v>42</v>
      </c>
      <c r="H263">
        <v>54</v>
      </c>
      <c r="I263">
        <v>3</v>
      </c>
      <c r="J263">
        <v>2</v>
      </c>
      <c r="K263">
        <v>1</v>
      </c>
      <c r="L263">
        <v>1</v>
      </c>
      <c r="N263">
        <v>4</v>
      </c>
      <c r="O263">
        <v>3</v>
      </c>
      <c r="R263" t="s">
        <v>1186</v>
      </c>
      <c r="T263" s="6" t="s">
        <v>516</v>
      </c>
      <c r="U263" s="6"/>
      <c r="V263" s="6" t="s">
        <v>1186</v>
      </c>
      <c r="W263" t="s">
        <v>1186</v>
      </c>
      <c r="X263" t="s">
        <v>1186</v>
      </c>
      <c r="Y263" t="b">
        <v>0</v>
      </c>
      <c r="Z263" t="b">
        <v>0</v>
      </c>
    </row>
    <row r="264" spans="1:26" x14ac:dyDescent="0.35">
      <c r="A264">
        <v>263</v>
      </c>
      <c r="B264" s="5">
        <v>5241242106010</v>
      </c>
      <c r="C264" t="s">
        <v>624</v>
      </c>
      <c r="D264">
        <v>2</v>
      </c>
      <c r="E264">
        <v>3</v>
      </c>
      <c r="F264">
        <v>5</v>
      </c>
      <c r="G264">
        <v>32</v>
      </c>
      <c r="H264">
        <v>55</v>
      </c>
      <c r="I264">
        <v>7</v>
      </c>
      <c r="J264">
        <v>4</v>
      </c>
      <c r="K264">
        <v>1</v>
      </c>
      <c r="L264">
        <v>1</v>
      </c>
      <c r="N264">
        <v>3</v>
      </c>
      <c r="O264">
        <v>4</v>
      </c>
      <c r="R264" t="s">
        <v>1186</v>
      </c>
      <c r="T264" s="6" t="s">
        <v>516</v>
      </c>
      <c r="U264" s="6"/>
      <c r="V264" s="6" t="s">
        <v>1186</v>
      </c>
      <c r="W264" t="s">
        <v>1186</v>
      </c>
      <c r="X264" t="s">
        <v>1186</v>
      </c>
      <c r="Y264" t="b">
        <v>0</v>
      </c>
      <c r="Z264" t="b">
        <v>0</v>
      </c>
    </row>
    <row r="265" spans="1:26" x14ac:dyDescent="0.35">
      <c r="A265">
        <v>264</v>
      </c>
      <c r="B265" s="5">
        <v>5241242103050</v>
      </c>
      <c r="C265" t="s">
        <v>626</v>
      </c>
      <c r="D265">
        <v>4</v>
      </c>
      <c r="E265">
        <v>3</v>
      </c>
      <c r="F265">
        <v>5</v>
      </c>
      <c r="G265">
        <v>32</v>
      </c>
      <c r="H265">
        <v>55</v>
      </c>
      <c r="I265">
        <v>6</v>
      </c>
      <c r="J265">
        <v>3</v>
      </c>
      <c r="K265">
        <v>1</v>
      </c>
      <c r="L265">
        <v>1</v>
      </c>
      <c r="N265">
        <v>4</v>
      </c>
      <c r="O265">
        <v>4</v>
      </c>
      <c r="R265" t="s">
        <v>1186</v>
      </c>
      <c r="T265" s="6" t="s">
        <v>516</v>
      </c>
      <c r="U265" s="6"/>
      <c r="V265" s="6" t="s">
        <v>1186</v>
      </c>
      <c r="W265" t="s">
        <v>1186</v>
      </c>
      <c r="X265" t="s">
        <v>1186</v>
      </c>
      <c r="Y265" t="b">
        <v>0</v>
      </c>
      <c r="Z265" t="b">
        <v>0</v>
      </c>
    </row>
    <row r="266" spans="1:26" x14ac:dyDescent="0.35">
      <c r="A266">
        <v>265</v>
      </c>
      <c r="B266" s="5">
        <v>5241242109010</v>
      </c>
      <c r="C266" t="s">
        <v>627</v>
      </c>
      <c r="D266">
        <v>4</v>
      </c>
      <c r="E266">
        <v>3</v>
      </c>
      <c r="F266">
        <v>5</v>
      </c>
      <c r="G266">
        <v>32</v>
      </c>
      <c r="H266">
        <v>55</v>
      </c>
      <c r="I266">
        <v>8</v>
      </c>
      <c r="J266">
        <v>2</v>
      </c>
      <c r="K266">
        <v>1</v>
      </c>
      <c r="L266">
        <v>1</v>
      </c>
      <c r="N266">
        <v>4</v>
      </c>
      <c r="O266">
        <v>4</v>
      </c>
      <c r="R266" t="s">
        <v>1186</v>
      </c>
      <c r="T266" s="6" t="s">
        <v>516</v>
      </c>
      <c r="U266" s="6"/>
      <c r="V266" s="6" t="s">
        <v>1186</v>
      </c>
      <c r="W266" t="s">
        <v>1186</v>
      </c>
      <c r="X266" t="s">
        <v>1186</v>
      </c>
      <c r="Y266" t="b">
        <v>0</v>
      </c>
      <c r="Z266" t="b">
        <v>0</v>
      </c>
    </row>
    <row r="267" spans="1:26" x14ac:dyDescent="0.35">
      <c r="A267">
        <v>266</v>
      </c>
      <c r="B267" s="5">
        <v>5241242109012</v>
      </c>
      <c r="C267" t="s">
        <v>628</v>
      </c>
      <c r="D267">
        <v>4</v>
      </c>
      <c r="E267">
        <v>3</v>
      </c>
      <c r="F267">
        <v>5</v>
      </c>
      <c r="G267">
        <v>32</v>
      </c>
      <c r="H267">
        <v>55</v>
      </c>
      <c r="I267">
        <v>8</v>
      </c>
      <c r="J267">
        <v>2</v>
      </c>
      <c r="K267">
        <v>1</v>
      </c>
      <c r="L267">
        <v>1</v>
      </c>
      <c r="N267">
        <v>4</v>
      </c>
      <c r="O267">
        <v>4</v>
      </c>
      <c r="R267" t="s">
        <v>1186</v>
      </c>
      <c r="T267" s="6" t="s">
        <v>516</v>
      </c>
      <c r="U267" s="6"/>
      <c r="V267" s="6" t="s">
        <v>1186</v>
      </c>
      <c r="W267" t="s">
        <v>1186</v>
      </c>
      <c r="X267" t="s">
        <v>1186</v>
      </c>
      <c r="Y267" t="b">
        <v>0</v>
      </c>
      <c r="Z267" t="b">
        <v>0</v>
      </c>
    </row>
    <row r="268" spans="1:26" x14ac:dyDescent="0.35">
      <c r="A268">
        <v>267</v>
      </c>
      <c r="B268" s="5">
        <v>5241242109011</v>
      </c>
      <c r="C268" t="s">
        <v>629</v>
      </c>
      <c r="D268">
        <v>4</v>
      </c>
      <c r="E268">
        <v>3</v>
      </c>
      <c r="F268">
        <v>5</v>
      </c>
      <c r="G268">
        <v>32</v>
      </c>
      <c r="H268">
        <v>55</v>
      </c>
      <c r="I268">
        <v>8</v>
      </c>
      <c r="J268">
        <v>2</v>
      </c>
      <c r="K268">
        <v>1</v>
      </c>
      <c r="L268">
        <v>1</v>
      </c>
      <c r="N268">
        <v>4</v>
      </c>
      <c r="O268">
        <v>3</v>
      </c>
      <c r="R268" t="s">
        <v>1186</v>
      </c>
      <c r="T268" s="6" t="s">
        <v>516</v>
      </c>
      <c r="U268" s="6"/>
      <c r="V268" s="6" t="s">
        <v>1186</v>
      </c>
      <c r="W268" t="s">
        <v>1186</v>
      </c>
      <c r="X268" t="s">
        <v>1186</v>
      </c>
      <c r="Y268" t="b">
        <v>0</v>
      </c>
      <c r="Z268" t="b">
        <v>0</v>
      </c>
    </row>
    <row r="269" spans="1:26" x14ac:dyDescent="0.35">
      <c r="A269">
        <v>268</v>
      </c>
      <c r="B269" s="5">
        <v>5241260106010</v>
      </c>
      <c r="C269" t="s">
        <v>630</v>
      </c>
      <c r="D269">
        <v>2</v>
      </c>
      <c r="E269">
        <v>3</v>
      </c>
      <c r="F269">
        <v>5</v>
      </c>
      <c r="G269">
        <v>43</v>
      </c>
      <c r="H269">
        <v>56</v>
      </c>
      <c r="I269">
        <v>7</v>
      </c>
      <c r="J269">
        <v>4</v>
      </c>
      <c r="K269">
        <v>1</v>
      </c>
      <c r="L269">
        <v>1</v>
      </c>
      <c r="N269">
        <v>3</v>
      </c>
      <c r="O269">
        <v>3</v>
      </c>
      <c r="T269" s="6" t="s">
        <v>516</v>
      </c>
      <c r="U269" s="6"/>
      <c r="V269" s="6" t="s">
        <v>1186</v>
      </c>
      <c r="W269" t="s">
        <v>1186</v>
      </c>
      <c r="X269" t="s">
        <v>1186</v>
      </c>
      <c r="Y269" t="b">
        <v>0</v>
      </c>
      <c r="Z269" t="b">
        <v>0</v>
      </c>
    </row>
    <row r="270" spans="1:26" x14ac:dyDescent="0.35">
      <c r="A270">
        <v>269</v>
      </c>
      <c r="C270" t="s">
        <v>631</v>
      </c>
      <c r="D270">
        <v>2</v>
      </c>
      <c r="E270">
        <v>3</v>
      </c>
      <c r="F270">
        <v>5</v>
      </c>
      <c r="G270">
        <v>36</v>
      </c>
      <c r="H270">
        <v>56</v>
      </c>
      <c r="I270">
        <v>7</v>
      </c>
      <c r="J270">
        <v>4</v>
      </c>
      <c r="K270">
        <v>1</v>
      </c>
      <c r="L270">
        <v>1</v>
      </c>
      <c r="N270">
        <v>3</v>
      </c>
      <c r="O270">
        <v>4</v>
      </c>
      <c r="R270" t="s">
        <v>1186</v>
      </c>
      <c r="T270" s="6" t="s">
        <v>516</v>
      </c>
      <c r="U270" s="6"/>
      <c r="V270" s="6" t="s">
        <v>1186</v>
      </c>
      <c r="W270" t="s">
        <v>1186</v>
      </c>
      <c r="X270" t="s">
        <v>1186</v>
      </c>
      <c r="Y270" t="b">
        <v>0</v>
      </c>
      <c r="Z270" t="b">
        <v>0</v>
      </c>
    </row>
    <row r="271" spans="1:26" x14ac:dyDescent="0.35">
      <c r="A271">
        <v>270</v>
      </c>
      <c r="C271" t="s">
        <v>632</v>
      </c>
      <c r="D271">
        <v>4</v>
      </c>
      <c r="E271">
        <v>3</v>
      </c>
      <c r="F271">
        <v>5</v>
      </c>
      <c r="G271">
        <v>36</v>
      </c>
      <c r="H271">
        <v>56</v>
      </c>
      <c r="I271">
        <v>6</v>
      </c>
      <c r="J271">
        <v>3</v>
      </c>
      <c r="K271">
        <v>1</v>
      </c>
      <c r="L271">
        <v>0.92</v>
      </c>
      <c r="N271">
        <v>4</v>
      </c>
      <c r="O271">
        <v>4</v>
      </c>
      <c r="R271" t="s">
        <v>1186</v>
      </c>
      <c r="T271" s="6" t="s">
        <v>516</v>
      </c>
      <c r="U271" s="6"/>
      <c r="V271" s="6" t="s">
        <v>1186</v>
      </c>
      <c r="W271" t="s">
        <v>1186</v>
      </c>
      <c r="X271" t="s">
        <v>1186</v>
      </c>
      <c r="Y271" t="b">
        <v>0</v>
      </c>
      <c r="Z271" t="b">
        <v>0</v>
      </c>
    </row>
    <row r="272" spans="1:26" x14ac:dyDescent="0.35">
      <c r="A272">
        <v>271</v>
      </c>
      <c r="B272" s="5">
        <v>5241260103030</v>
      </c>
      <c r="C272" t="s">
        <v>633</v>
      </c>
      <c r="D272">
        <v>4</v>
      </c>
      <c r="E272">
        <v>3</v>
      </c>
      <c r="F272">
        <v>5</v>
      </c>
      <c r="G272">
        <v>43</v>
      </c>
      <c r="H272">
        <v>56</v>
      </c>
      <c r="I272">
        <v>6</v>
      </c>
      <c r="J272">
        <v>3</v>
      </c>
      <c r="K272">
        <v>1</v>
      </c>
      <c r="L272">
        <v>1</v>
      </c>
      <c r="N272">
        <v>4</v>
      </c>
      <c r="O272">
        <v>4</v>
      </c>
      <c r="R272" t="s">
        <v>1186</v>
      </c>
      <c r="T272" s="6" t="s">
        <v>516</v>
      </c>
      <c r="U272" s="6"/>
      <c r="V272" s="6" t="s">
        <v>1186</v>
      </c>
      <c r="W272" t="s">
        <v>1186</v>
      </c>
      <c r="X272" t="s">
        <v>1186</v>
      </c>
      <c r="Y272" t="b">
        <v>0</v>
      </c>
      <c r="Z272" t="b">
        <v>0</v>
      </c>
    </row>
    <row r="273" spans="1:26" x14ac:dyDescent="0.35">
      <c r="A273">
        <v>272</v>
      </c>
      <c r="B273" s="5">
        <v>5241260109010</v>
      </c>
      <c r="C273" t="s">
        <v>634</v>
      </c>
      <c r="D273">
        <v>4</v>
      </c>
      <c r="E273">
        <v>3</v>
      </c>
      <c r="F273">
        <v>5</v>
      </c>
      <c r="G273">
        <v>43</v>
      </c>
      <c r="H273">
        <v>56</v>
      </c>
      <c r="I273">
        <v>8</v>
      </c>
      <c r="J273">
        <v>2</v>
      </c>
      <c r="K273">
        <v>1</v>
      </c>
      <c r="L273">
        <v>1</v>
      </c>
      <c r="N273">
        <v>4</v>
      </c>
      <c r="O273">
        <v>4</v>
      </c>
      <c r="R273" t="s">
        <v>1186</v>
      </c>
      <c r="T273" s="6" t="s">
        <v>516</v>
      </c>
      <c r="U273" s="6"/>
      <c r="V273" s="6" t="s">
        <v>1186</v>
      </c>
      <c r="W273" t="s">
        <v>1186</v>
      </c>
      <c r="X273" t="s">
        <v>1186</v>
      </c>
      <c r="Y273" t="b">
        <v>0</v>
      </c>
      <c r="Z273" t="b">
        <v>0</v>
      </c>
    </row>
    <row r="274" spans="1:26" x14ac:dyDescent="0.35">
      <c r="A274">
        <v>273</v>
      </c>
      <c r="B274" s="5">
        <v>5241260110010</v>
      </c>
      <c r="C274" t="s">
        <v>635</v>
      </c>
      <c r="D274">
        <v>4</v>
      </c>
      <c r="E274">
        <v>3</v>
      </c>
      <c r="F274">
        <v>5</v>
      </c>
      <c r="G274">
        <v>43</v>
      </c>
      <c r="H274">
        <v>56</v>
      </c>
      <c r="I274">
        <v>3</v>
      </c>
      <c r="J274">
        <v>2</v>
      </c>
      <c r="K274">
        <v>1</v>
      </c>
      <c r="L274">
        <v>1</v>
      </c>
      <c r="N274">
        <v>4</v>
      </c>
      <c r="O274">
        <v>3</v>
      </c>
      <c r="R274" t="s">
        <v>1186</v>
      </c>
      <c r="T274" s="6" t="s">
        <v>516</v>
      </c>
      <c r="U274" s="6"/>
      <c r="V274" s="6" t="s">
        <v>1186</v>
      </c>
      <c r="W274" t="s">
        <v>1186</v>
      </c>
      <c r="X274" t="s">
        <v>1186</v>
      </c>
      <c r="Y274" t="b">
        <v>0</v>
      </c>
      <c r="Z274" t="b">
        <v>0</v>
      </c>
    </row>
    <row r="275" spans="1:26" x14ac:dyDescent="0.35">
      <c r="A275">
        <v>274</v>
      </c>
      <c r="B275" s="5">
        <v>5241260206010</v>
      </c>
      <c r="C275" t="s">
        <v>636</v>
      </c>
      <c r="D275">
        <v>2</v>
      </c>
      <c r="E275">
        <v>3</v>
      </c>
      <c r="F275">
        <v>5</v>
      </c>
      <c r="G275">
        <v>44</v>
      </c>
      <c r="H275">
        <v>57</v>
      </c>
      <c r="I275">
        <v>7</v>
      </c>
      <c r="J275">
        <v>4</v>
      </c>
      <c r="K275">
        <v>1</v>
      </c>
      <c r="L275">
        <v>1</v>
      </c>
      <c r="N275">
        <v>3</v>
      </c>
      <c r="O275">
        <v>4</v>
      </c>
      <c r="T275" s="6" t="s">
        <v>516</v>
      </c>
      <c r="U275" s="6"/>
      <c r="V275" s="6" t="s">
        <v>1186</v>
      </c>
      <c r="W275" t="s">
        <v>1186</v>
      </c>
      <c r="X275" t="s">
        <v>1186</v>
      </c>
      <c r="Y275" t="b">
        <v>0</v>
      </c>
      <c r="Z275" t="b">
        <v>0</v>
      </c>
    </row>
    <row r="276" spans="1:26" x14ac:dyDescent="0.35">
      <c r="A276">
        <v>275</v>
      </c>
      <c r="B276" s="5">
        <v>5241260203030</v>
      </c>
      <c r="C276" t="s">
        <v>637</v>
      </c>
      <c r="D276">
        <v>4</v>
      </c>
      <c r="E276">
        <v>3</v>
      </c>
      <c r="F276">
        <v>5</v>
      </c>
      <c r="G276">
        <v>44</v>
      </c>
      <c r="H276">
        <v>57</v>
      </c>
      <c r="I276">
        <v>6</v>
      </c>
      <c r="J276">
        <v>3</v>
      </c>
      <c r="K276">
        <v>1</v>
      </c>
      <c r="L276">
        <v>1</v>
      </c>
      <c r="N276">
        <v>4</v>
      </c>
      <c r="O276">
        <v>4</v>
      </c>
      <c r="R276" t="s">
        <v>1186</v>
      </c>
      <c r="T276" s="6" t="s">
        <v>516</v>
      </c>
      <c r="U276" s="6"/>
      <c r="V276" s="6" t="s">
        <v>1186</v>
      </c>
      <c r="W276" t="s">
        <v>1186</v>
      </c>
      <c r="X276" t="s">
        <v>1186</v>
      </c>
      <c r="Y276" t="b">
        <v>0</v>
      </c>
      <c r="Z276" t="b">
        <v>0</v>
      </c>
    </row>
    <row r="277" spans="1:26" x14ac:dyDescent="0.35">
      <c r="A277">
        <v>276</v>
      </c>
      <c r="C277" t="s">
        <v>638</v>
      </c>
      <c r="D277">
        <v>4</v>
      </c>
      <c r="E277">
        <v>3</v>
      </c>
      <c r="F277">
        <v>5</v>
      </c>
      <c r="G277">
        <v>36</v>
      </c>
      <c r="H277">
        <v>57</v>
      </c>
      <c r="I277">
        <v>6</v>
      </c>
      <c r="J277">
        <v>3</v>
      </c>
      <c r="K277">
        <v>1</v>
      </c>
      <c r="L277">
        <v>0.95</v>
      </c>
      <c r="N277">
        <v>4</v>
      </c>
      <c r="O277">
        <v>4</v>
      </c>
      <c r="R277" t="s">
        <v>1186</v>
      </c>
      <c r="T277" s="6" t="s">
        <v>516</v>
      </c>
      <c r="U277" s="6"/>
      <c r="V277" s="6" t="s">
        <v>1186</v>
      </c>
      <c r="W277" t="s">
        <v>1186</v>
      </c>
      <c r="X277" t="s">
        <v>1186</v>
      </c>
      <c r="Y277" t="b">
        <v>0</v>
      </c>
      <c r="Z277" t="b">
        <v>0</v>
      </c>
    </row>
    <row r="278" spans="1:26" x14ac:dyDescent="0.35">
      <c r="A278">
        <v>277</v>
      </c>
      <c r="B278" s="5">
        <v>5241260209010</v>
      </c>
      <c r="C278" t="s">
        <v>639</v>
      </c>
      <c r="D278">
        <v>4</v>
      </c>
      <c r="E278">
        <v>3</v>
      </c>
      <c r="F278">
        <v>5</v>
      </c>
      <c r="G278">
        <v>44</v>
      </c>
      <c r="H278">
        <v>57</v>
      </c>
      <c r="I278">
        <v>8</v>
      </c>
      <c r="J278">
        <v>2</v>
      </c>
      <c r="K278">
        <v>1</v>
      </c>
      <c r="L278">
        <v>1</v>
      </c>
      <c r="N278">
        <v>4</v>
      </c>
      <c r="O278">
        <v>4</v>
      </c>
      <c r="R278" t="s">
        <v>1186</v>
      </c>
      <c r="T278" s="6" t="s">
        <v>516</v>
      </c>
      <c r="U278" s="6"/>
      <c r="V278" s="6" t="s">
        <v>1186</v>
      </c>
      <c r="W278" t="s">
        <v>1186</v>
      </c>
      <c r="X278" t="s">
        <v>1186</v>
      </c>
      <c r="Y278" t="b">
        <v>0</v>
      </c>
      <c r="Z278" t="b">
        <v>0</v>
      </c>
    </row>
    <row r="279" spans="1:26" x14ac:dyDescent="0.35">
      <c r="A279">
        <v>278</v>
      </c>
      <c r="B279" s="5">
        <v>5241260210010</v>
      </c>
      <c r="C279" t="s">
        <v>640</v>
      </c>
      <c r="D279">
        <v>4</v>
      </c>
      <c r="E279">
        <v>3</v>
      </c>
      <c r="F279">
        <v>5</v>
      </c>
      <c r="G279">
        <v>44</v>
      </c>
      <c r="H279">
        <v>57</v>
      </c>
      <c r="I279">
        <v>3</v>
      </c>
      <c r="J279">
        <v>2</v>
      </c>
      <c r="K279">
        <v>1</v>
      </c>
      <c r="L279">
        <v>1</v>
      </c>
      <c r="N279">
        <v>4</v>
      </c>
      <c r="O279">
        <v>4</v>
      </c>
      <c r="R279" t="s">
        <v>1186</v>
      </c>
      <c r="T279" s="6" t="s">
        <v>516</v>
      </c>
      <c r="U279" s="6"/>
      <c r="V279" s="6" t="s">
        <v>1186</v>
      </c>
      <c r="W279" t="s">
        <v>1186</v>
      </c>
      <c r="X279" t="s">
        <v>1186</v>
      </c>
      <c r="Y279" t="b">
        <v>0</v>
      </c>
      <c r="Z279" t="b">
        <v>0</v>
      </c>
    </row>
    <row r="280" spans="1:26" x14ac:dyDescent="0.35">
      <c r="A280">
        <v>279</v>
      </c>
      <c r="B280" s="5">
        <v>5241260210011</v>
      </c>
      <c r="C280" t="s">
        <v>641</v>
      </c>
      <c r="D280">
        <v>4</v>
      </c>
      <c r="E280">
        <v>3</v>
      </c>
      <c r="F280">
        <v>5</v>
      </c>
      <c r="G280">
        <v>44</v>
      </c>
      <c r="H280">
        <v>57</v>
      </c>
      <c r="I280">
        <v>3</v>
      </c>
      <c r="J280">
        <v>2</v>
      </c>
      <c r="K280">
        <v>1</v>
      </c>
      <c r="L280">
        <v>1</v>
      </c>
      <c r="N280">
        <v>4</v>
      </c>
      <c r="O280">
        <v>4</v>
      </c>
      <c r="R280" t="s">
        <v>1186</v>
      </c>
      <c r="T280" s="6" t="s">
        <v>516</v>
      </c>
      <c r="U280" s="6"/>
      <c r="V280" s="6" t="s">
        <v>1186</v>
      </c>
      <c r="W280" t="s">
        <v>1186</v>
      </c>
      <c r="X280" t="s">
        <v>1186</v>
      </c>
      <c r="Y280" t="b">
        <v>0</v>
      </c>
      <c r="Z280" t="b">
        <v>0</v>
      </c>
    </row>
    <row r="281" spans="1:26" x14ac:dyDescent="0.35">
      <c r="A281">
        <v>280</v>
      </c>
      <c r="B281" s="5">
        <v>5241242210010</v>
      </c>
      <c r="C281" t="s">
        <v>642</v>
      </c>
      <c r="D281">
        <v>4</v>
      </c>
      <c r="E281">
        <v>3</v>
      </c>
      <c r="F281">
        <v>5</v>
      </c>
      <c r="G281">
        <v>34</v>
      </c>
      <c r="H281">
        <v>44</v>
      </c>
      <c r="I281">
        <v>3</v>
      </c>
      <c r="J281">
        <v>2</v>
      </c>
      <c r="K281">
        <v>1</v>
      </c>
      <c r="L281">
        <v>1</v>
      </c>
      <c r="N281">
        <v>4</v>
      </c>
      <c r="O281">
        <v>4</v>
      </c>
      <c r="R281" t="s">
        <v>1186</v>
      </c>
      <c r="T281" s="6" t="s">
        <v>516</v>
      </c>
      <c r="U281" s="6"/>
      <c r="V281" s="6" t="s">
        <v>1186</v>
      </c>
      <c r="W281" t="s">
        <v>1186</v>
      </c>
      <c r="X281" t="s">
        <v>1186</v>
      </c>
      <c r="Y281" t="b">
        <v>0</v>
      </c>
      <c r="Z281" t="b">
        <v>0</v>
      </c>
    </row>
    <row r="282" spans="1:26" x14ac:dyDescent="0.35">
      <c r="A282">
        <v>281</v>
      </c>
      <c r="B282" s="5">
        <v>5241242210012</v>
      </c>
      <c r="C282" t="s">
        <v>643</v>
      </c>
      <c r="D282">
        <v>4</v>
      </c>
      <c r="E282">
        <v>3</v>
      </c>
      <c r="F282">
        <v>5</v>
      </c>
      <c r="G282">
        <v>34</v>
      </c>
      <c r="H282">
        <v>44</v>
      </c>
      <c r="I282">
        <v>3</v>
      </c>
      <c r="J282">
        <v>2</v>
      </c>
      <c r="K282">
        <v>1</v>
      </c>
      <c r="L282">
        <v>1</v>
      </c>
      <c r="N282">
        <v>4</v>
      </c>
      <c r="O282">
        <v>4</v>
      </c>
      <c r="R282" t="s">
        <v>1186</v>
      </c>
      <c r="T282" s="6" t="s">
        <v>516</v>
      </c>
      <c r="U282" s="6"/>
      <c r="V282" s="6" t="s">
        <v>1186</v>
      </c>
      <c r="W282" t="s">
        <v>1186</v>
      </c>
      <c r="X282" t="s">
        <v>1186</v>
      </c>
      <c r="Y282" t="b">
        <v>0</v>
      </c>
      <c r="Z282" t="b">
        <v>0</v>
      </c>
    </row>
    <row r="283" spans="1:26" x14ac:dyDescent="0.35">
      <c r="A283">
        <v>282</v>
      </c>
      <c r="B283" s="5">
        <v>5241242210011</v>
      </c>
      <c r="C283" t="s">
        <v>644</v>
      </c>
      <c r="D283">
        <v>4</v>
      </c>
      <c r="E283">
        <v>3</v>
      </c>
      <c r="F283">
        <v>5</v>
      </c>
      <c r="G283">
        <v>34</v>
      </c>
      <c r="H283">
        <v>44</v>
      </c>
      <c r="I283">
        <v>3</v>
      </c>
      <c r="J283">
        <v>2</v>
      </c>
      <c r="K283">
        <v>1</v>
      </c>
      <c r="L283">
        <v>1</v>
      </c>
      <c r="N283">
        <v>4</v>
      </c>
      <c r="O283">
        <v>4</v>
      </c>
      <c r="R283" t="s">
        <v>1186</v>
      </c>
      <c r="T283" s="6" t="s">
        <v>516</v>
      </c>
      <c r="U283" s="6"/>
      <c r="V283" s="6" t="s">
        <v>1186</v>
      </c>
      <c r="W283" t="s">
        <v>1186</v>
      </c>
      <c r="X283" t="s">
        <v>1186</v>
      </c>
      <c r="Y283" t="b">
        <v>0</v>
      </c>
      <c r="Z283" t="b">
        <v>0</v>
      </c>
    </row>
    <row r="284" spans="1:26" x14ac:dyDescent="0.35">
      <c r="A284">
        <v>283</v>
      </c>
      <c r="B284" s="5">
        <v>5241242212010</v>
      </c>
      <c r="C284" t="s">
        <v>645</v>
      </c>
      <c r="D284">
        <v>4</v>
      </c>
      <c r="E284">
        <v>3</v>
      </c>
      <c r="F284">
        <v>5</v>
      </c>
      <c r="G284">
        <v>34</v>
      </c>
      <c r="H284">
        <v>44</v>
      </c>
      <c r="I284">
        <v>3</v>
      </c>
      <c r="J284">
        <v>2</v>
      </c>
      <c r="K284">
        <v>1</v>
      </c>
      <c r="L284">
        <v>1</v>
      </c>
      <c r="N284">
        <v>4</v>
      </c>
      <c r="O284">
        <v>4</v>
      </c>
      <c r="R284" t="s">
        <v>1186</v>
      </c>
      <c r="T284" s="6" t="s">
        <v>516</v>
      </c>
      <c r="U284" s="6"/>
      <c r="V284" s="6" t="s">
        <v>1186</v>
      </c>
      <c r="W284" t="s">
        <v>1186</v>
      </c>
      <c r="X284" t="s">
        <v>1186</v>
      </c>
      <c r="Y284" t="b">
        <v>0</v>
      </c>
      <c r="Z284" t="b">
        <v>0</v>
      </c>
    </row>
    <row r="285" spans="1:26" x14ac:dyDescent="0.35">
      <c r="A285">
        <v>284</v>
      </c>
      <c r="B285" s="5">
        <v>5241242303050</v>
      </c>
      <c r="C285" t="s">
        <v>646</v>
      </c>
      <c r="D285">
        <v>4</v>
      </c>
      <c r="E285">
        <v>3</v>
      </c>
      <c r="F285">
        <v>5</v>
      </c>
      <c r="G285">
        <v>36</v>
      </c>
      <c r="H285">
        <v>45</v>
      </c>
      <c r="I285">
        <v>6</v>
      </c>
      <c r="J285">
        <v>3</v>
      </c>
      <c r="K285">
        <v>1</v>
      </c>
      <c r="L285">
        <v>1</v>
      </c>
      <c r="N285">
        <v>4</v>
      </c>
      <c r="O285">
        <v>4</v>
      </c>
      <c r="R285" t="s">
        <v>1186</v>
      </c>
      <c r="T285" s="6" t="s">
        <v>516</v>
      </c>
      <c r="U285" s="6"/>
      <c r="V285" s="6" t="s">
        <v>1186</v>
      </c>
      <c r="W285" t="s">
        <v>1186</v>
      </c>
      <c r="X285" t="s">
        <v>1186</v>
      </c>
      <c r="Y285" t="b">
        <v>0</v>
      </c>
      <c r="Z285" t="b">
        <v>0</v>
      </c>
    </row>
    <row r="286" spans="1:26" x14ac:dyDescent="0.35">
      <c r="A286">
        <v>285</v>
      </c>
      <c r="B286" s="5">
        <v>5241242310010</v>
      </c>
      <c r="C286" t="s">
        <v>647</v>
      </c>
      <c r="D286">
        <v>4</v>
      </c>
      <c r="E286">
        <v>3</v>
      </c>
      <c r="F286">
        <v>5</v>
      </c>
      <c r="G286">
        <v>36</v>
      </c>
      <c r="H286">
        <v>45</v>
      </c>
      <c r="I286">
        <v>3</v>
      </c>
      <c r="J286">
        <v>2</v>
      </c>
      <c r="K286">
        <v>1</v>
      </c>
      <c r="L286">
        <v>1</v>
      </c>
      <c r="N286">
        <v>4</v>
      </c>
      <c r="O286">
        <v>4</v>
      </c>
      <c r="R286" t="s">
        <v>1186</v>
      </c>
      <c r="T286" s="6" t="s">
        <v>516</v>
      </c>
      <c r="U286" s="6"/>
      <c r="V286" s="6" t="s">
        <v>1186</v>
      </c>
      <c r="W286" t="s">
        <v>1186</v>
      </c>
      <c r="X286" t="s">
        <v>1186</v>
      </c>
      <c r="Y286" t="b">
        <v>0</v>
      </c>
      <c r="Z286" t="b">
        <v>0</v>
      </c>
    </row>
    <row r="287" spans="1:26" x14ac:dyDescent="0.35">
      <c r="A287">
        <v>286</v>
      </c>
      <c r="B287" s="5">
        <v>5241242310012</v>
      </c>
      <c r="C287" t="s">
        <v>648</v>
      </c>
      <c r="D287">
        <v>4</v>
      </c>
      <c r="E287">
        <v>3</v>
      </c>
      <c r="F287">
        <v>5</v>
      </c>
      <c r="G287">
        <v>36</v>
      </c>
      <c r="H287">
        <v>45</v>
      </c>
      <c r="I287">
        <v>3</v>
      </c>
      <c r="J287">
        <v>2</v>
      </c>
      <c r="K287">
        <v>1</v>
      </c>
      <c r="L287">
        <v>1</v>
      </c>
      <c r="N287">
        <v>4</v>
      </c>
      <c r="O287">
        <v>4</v>
      </c>
      <c r="R287" t="s">
        <v>1186</v>
      </c>
      <c r="T287" s="6" t="s">
        <v>516</v>
      </c>
      <c r="U287" s="6"/>
      <c r="V287" s="6" t="s">
        <v>1186</v>
      </c>
      <c r="W287" t="s">
        <v>1186</v>
      </c>
      <c r="X287" t="s">
        <v>1186</v>
      </c>
      <c r="Y287" t="b">
        <v>0</v>
      </c>
      <c r="Z287" t="b">
        <v>0</v>
      </c>
    </row>
    <row r="288" spans="1:26" x14ac:dyDescent="0.35">
      <c r="A288">
        <v>287</v>
      </c>
      <c r="B288" s="5">
        <v>5241242310011</v>
      </c>
      <c r="C288" t="s">
        <v>649</v>
      </c>
      <c r="D288">
        <v>4</v>
      </c>
      <c r="E288">
        <v>3</v>
      </c>
      <c r="F288">
        <v>5</v>
      </c>
      <c r="G288">
        <v>36</v>
      </c>
      <c r="H288">
        <v>45</v>
      </c>
      <c r="I288">
        <v>3</v>
      </c>
      <c r="J288">
        <v>2</v>
      </c>
      <c r="K288">
        <v>1</v>
      </c>
      <c r="L288">
        <v>1</v>
      </c>
      <c r="N288">
        <v>4</v>
      </c>
      <c r="O288">
        <v>4</v>
      </c>
      <c r="R288" t="s">
        <v>1186</v>
      </c>
      <c r="T288" s="6" t="s">
        <v>516</v>
      </c>
      <c r="U288" s="6"/>
      <c r="V288" s="6" t="s">
        <v>1186</v>
      </c>
      <c r="W288" t="s">
        <v>1186</v>
      </c>
      <c r="X288" t="s">
        <v>1186</v>
      </c>
      <c r="Y288" t="b">
        <v>0</v>
      </c>
      <c r="Z288" t="b">
        <v>0</v>
      </c>
    </row>
    <row r="289" spans="1:27" x14ac:dyDescent="0.35">
      <c r="A289">
        <v>288</v>
      </c>
      <c r="B289" s="5">
        <v>5241242312010</v>
      </c>
      <c r="C289" t="s">
        <v>650</v>
      </c>
      <c r="D289">
        <v>4</v>
      </c>
      <c r="E289">
        <v>3</v>
      </c>
      <c r="F289">
        <v>5</v>
      </c>
      <c r="G289">
        <v>36</v>
      </c>
      <c r="H289">
        <v>45</v>
      </c>
      <c r="I289">
        <v>3</v>
      </c>
      <c r="J289">
        <v>2</v>
      </c>
      <c r="K289">
        <v>1</v>
      </c>
      <c r="L289">
        <v>1</v>
      </c>
      <c r="N289">
        <v>4</v>
      </c>
      <c r="O289">
        <v>3</v>
      </c>
      <c r="R289" t="s">
        <v>1186</v>
      </c>
      <c r="T289" s="6" t="s">
        <v>516</v>
      </c>
      <c r="U289" s="6"/>
      <c r="V289" s="6" t="s">
        <v>1186</v>
      </c>
      <c r="W289" t="s">
        <v>1186</v>
      </c>
      <c r="X289" t="s">
        <v>1186</v>
      </c>
      <c r="Y289" t="b">
        <v>0</v>
      </c>
      <c r="Z289" t="b">
        <v>0</v>
      </c>
    </row>
    <row r="290" spans="1:27" x14ac:dyDescent="0.35">
      <c r="A290">
        <v>289</v>
      </c>
      <c r="B290" s="5">
        <v>5541240306010</v>
      </c>
      <c r="C290" t="s">
        <v>651</v>
      </c>
      <c r="D290">
        <v>2</v>
      </c>
      <c r="E290">
        <v>3</v>
      </c>
      <c r="F290">
        <v>5</v>
      </c>
      <c r="G290">
        <v>32</v>
      </c>
      <c r="H290">
        <v>36</v>
      </c>
      <c r="I290">
        <v>7</v>
      </c>
      <c r="J290">
        <v>4</v>
      </c>
      <c r="K290">
        <v>1</v>
      </c>
      <c r="L290">
        <v>1</v>
      </c>
      <c r="N290">
        <v>3</v>
      </c>
      <c r="O290">
        <v>3</v>
      </c>
      <c r="T290" s="6" t="s">
        <v>516</v>
      </c>
      <c r="U290" s="6"/>
      <c r="V290" s="6" t="s">
        <v>1186</v>
      </c>
      <c r="W290" t="s">
        <v>1186</v>
      </c>
      <c r="X290" t="s">
        <v>1186</v>
      </c>
      <c r="Y290" t="b">
        <v>0</v>
      </c>
      <c r="Z290" t="b">
        <v>0</v>
      </c>
    </row>
    <row r="291" spans="1:27" x14ac:dyDescent="0.35">
      <c r="A291">
        <v>290</v>
      </c>
      <c r="B291" s="5">
        <v>5541240406010</v>
      </c>
      <c r="C291" t="s">
        <v>652</v>
      </c>
      <c r="D291">
        <v>2</v>
      </c>
      <c r="E291">
        <v>3</v>
      </c>
      <c r="F291">
        <v>5</v>
      </c>
      <c r="G291">
        <v>33</v>
      </c>
      <c r="H291">
        <v>44</v>
      </c>
      <c r="I291">
        <v>7</v>
      </c>
      <c r="J291">
        <v>4</v>
      </c>
      <c r="K291">
        <v>1</v>
      </c>
      <c r="L291">
        <v>1</v>
      </c>
      <c r="N291">
        <v>3</v>
      </c>
      <c r="O291">
        <v>3</v>
      </c>
      <c r="R291" t="s">
        <v>1186</v>
      </c>
      <c r="T291" s="6" t="s">
        <v>516</v>
      </c>
      <c r="U291" s="6"/>
      <c r="V291" s="6" t="s">
        <v>1186</v>
      </c>
      <c r="W291" t="s">
        <v>1186</v>
      </c>
      <c r="X291" t="s">
        <v>1186</v>
      </c>
      <c r="Y291" t="b">
        <v>0</v>
      </c>
      <c r="Z291" t="b">
        <v>0</v>
      </c>
    </row>
    <row r="292" spans="1:27" x14ac:dyDescent="0.35">
      <c r="A292">
        <v>291</v>
      </c>
      <c r="B292" s="5">
        <v>5541241006010</v>
      </c>
      <c r="C292" t="s">
        <v>653</v>
      </c>
      <c r="D292">
        <v>2</v>
      </c>
      <c r="E292">
        <v>3</v>
      </c>
      <c r="F292">
        <v>5</v>
      </c>
      <c r="G292">
        <v>35</v>
      </c>
      <c r="H292">
        <v>45</v>
      </c>
      <c r="I292">
        <v>7</v>
      </c>
      <c r="J292">
        <v>4</v>
      </c>
      <c r="K292">
        <v>1</v>
      </c>
      <c r="L292">
        <v>1</v>
      </c>
      <c r="N292">
        <v>3</v>
      </c>
      <c r="O292">
        <v>3</v>
      </c>
      <c r="R292" t="s">
        <v>1186</v>
      </c>
      <c r="T292" s="6" t="s">
        <v>516</v>
      </c>
      <c r="U292" s="6"/>
      <c r="V292" s="6" t="s">
        <v>1186</v>
      </c>
      <c r="W292" t="s">
        <v>1186</v>
      </c>
      <c r="X292" t="s">
        <v>1186</v>
      </c>
      <c r="Y292" t="b">
        <v>0</v>
      </c>
      <c r="Z292" t="b">
        <v>0</v>
      </c>
    </row>
    <row r="293" spans="1:27" x14ac:dyDescent="0.35">
      <c r="A293">
        <v>292</v>
      </c>
      <c r="B293" s="5">
        <v>5241240146010</v>
      </c>
      <c r="C293" t="s">
        <v>654</v>
      </c>
      <c r="D293">
        <v>2</v>
      </c>
      <c r="E293">
        <v>3</v>
      </c>
      <c r="F293">
        <v>5</v>
      </c>
      <c r="G293">
        <v>32</v>
      </c>
      <c r="H293">
        <v>36</v>
      </c>
      <c r="I293">
        <v>7</v>
      </c>
      <c r="J293">
        <v>4</v>
      </c>
      <c r="K293">
        <v>1</v>
      </c>
      <c r="L293">
        <v>1</v>
      </c>
      <c r="N293">
        <v>3</v>
      </c>
      <c r="O293">
        <v>3</v>
      </c>
      <c r="R293" t="s">
        <v>1186</v>
      </c>
      <c r="T293" s="6" t="s">
        <v>516</v>
      </c>
      <c r="U293" s="6"/>
      <c r="V293" s="6" t="s">
        <v>1186</v>
      </c>
      <c r="W293" t="s">
        <v>1186</v>
      </c>
      <c r="X293" t="s">
        <v>1186</v>
      </c>
      <c r="Y293" t="b">
        <v>0</v>
      </c>
      <c r="Z293" t="b">
        <v>0</v>
      </c>
    </row>
    <row r="294" spans="1:27" x14ac:dyDescent="0.35">
      <c r="A294">
        <v>293</v>
      </c>
      <c r="C294" t="s">
        <v>655</v>
      </c>
      <c r="D294">
        <v>2</v>
      </c>
      <c r="E294">
        <v>3</v>
      </c>
      <c r="F294">
        <v>5</v>
      </c>
      <c r="G294">
        <v>32</v>
      </c>
      <c r="H294">
        <v>36</v>
      </c>
      <c r="I294">
        <v>7</v>
      </c>
      <c r="J294">
        <v>4</v>
      </c>
      <c r="K294">
        <v>1</v>
      </c>
      <c r="L294">
        <v>1</v>
      </c>
      <c r="N294">
        <v>3</v>
      </c>
      <c r="O294">
        <v>3</v>
      </c>
      <c r="R294" t="s">
        <v>1186</v>
      </c>
      <c r="T294" s="6" t="s">
        <v>516</v>
      </c>
      <c r="U294" s="6"/>
      <c r="V294" s="6" t="s">
        <v>1186</v>
      </c>
      <c r="W294" t="s">
        <v>1186</v>
      </c>
      <c r="X294" t="s">
        <v>1186</v>
      </c>
      <c r="Y294" t="b">
        <v>0</v>
      </c>
      <c r="Z294" t="b">
        <v>0</v>
      </c>
    </row>
    <row r="295" spans="1:27" x14ac:dyDescent="0.35">
      <c r="A295">
        <v>294</v>
      </c>
      <c r="B295" s="5">
        <v>5241240946010</v>
      </c>
      <c r="C295" t="s">
        <v>656</v>
      </c>
      <c r="D295">
        <v>2</v>
      </c>
      <c r="E295">
        <v>3</v>
      </c>
      <c r="F295">
        <v>5</v>
      </c>
      <c r="G295">
        <v>33</v>
      </c>
      <c r="H295">
        <v>44</v>
      </c>
      <c r="I295">
        <v>7</v>
      </c>
      <c r="J295">
        <v>4</v>
      </c>
      <c r="K295">
        <v>1</v>
      </c>
      <c r="L295">
        <v>1</v>
      </c>
      <c r="N295">
        <v>3</v>
      </c>
      <c r="O295">
        <v>3</v>
      </c>
      <c r="R295" t="s">
        <v>1186</v>
      </c>
      <c r="T295" s="6" t="s">
        <v>516</v>
      </c>
      <c r="U295" s="6"/>
      <c r="V295" s="6" t="s">
        <v>1186</v>
      </c>
      <c r="W295" t="s">
        <v>1186</v>
      </c>
      <c r="X295" t="s">
        <v>1186</v>
      </c>
      <c r="Y295" t="b">
        <v>0</v>
      </c>
      <c r="Z295" t="b">
        <v>0</v>
      </c>
    </row>
    <row r="296" spans="1:27" x14ac:dyDescent="0.35">
      <c r="A296">
        <v>295</v>
      </c>
      <c r="C296" t="s">
        <v>570</v>
      </c>
      <c r="D296">
        <v>2</v>
      </c>
      <c r="E296">
        <v>3</v>
      </c>
      <c r="F296">
        <v>5</v>
      </c>
      <c r="G296">
        <v>36</v>
      </c>
      <c r="H296">
        <v>45</v>
      </c>
      <c r="I296">
        <v>7</v>
      </c>
      <c r="J296">
        <v>4</v>
      </c>
      <c r="K296">
        <v>1</v>
      </c>
      <c r="L296">
        <v>1</v>
      </c>
      <c r="N296">
        <v>3</v>
      </c>
      <c r="O296">
        <v>6</v>
      </c>
      <c r="R296" t="s">
        <v>1186</v>
      </c>
      <c r="T296" s="6" t="s">
        <v>516</v>
      </c>
      <c r="U296" s="6"/>
      <c r="V296" s="6" t="s">
        <v>1186</v>
      </c>
      <c r="W296" t="s">
        <v>1186</v>
      </c>
      <c r="X296" t="s">
        <v>1186</v>
      </c>
      <c r="Y296" t="b">
        <v>0</v>
      </c>
      <c r="Z296" t="b">
        <v>0</v>
      </c>
    </row>
    <row r="297" spans="1:27" x14ac:dyDescent="0.35">
      <c r="A297">
        <v>296</v>
      </c>
      <c r="B297" s="5">
        <v>5205109006010</v>
      </c>
      <c r="C297" t="s">
        <v>657</v>
      </c>
      <c r="D297">
        <v>2</v>
      </c>
      <c r="E297">
        <v>13</v>
      </c>
      <c r="F297">
        <v>29</v>
      </c>
      <c r="G297">
        <v>130</v>
      </c>
      <c r="H297">
        <v>172</v>
      </c>
      <c r="I297">
        <v>7</v>
      </c>
      <c r="J297">
        <v>4</v>
      </c>
      <c r="K297">
        <v>10</v>
      </c>
      <c r="L297">
        <v>1</v>
      </c>
      <c r="N297">
        <v>6</v>
      </c>
      <c r="O297">
        <v>3</v>
      </c>
      <c r="Q297">
        <v>3127</v>
      </c>
      <c r="T297" s="6" t="s">
        <v>344</v>
      </c>
      <c r="U297" s="6"/>
      <c r="V297" s="6" t="s">
        <v>1186</v>
      </c>
      <c r="W297" t="s">
        <v>1186</v>
      </c>
      <c r="X297" t="s">
        <v>1186</v>
      </c>
      <c r="Y297" t="b">
        <v>0</v>
      </c>
      <c r="Z297" t="b">
        <v>0</v>
      </c>
      <c r="AA297" t="s">
        <v>1365</v>
      </c>
    </row>
    <row r="298" spans="1:27" x14ac:dyDescent="0.35">
      <c r="A298">
        <v>297</v>
      </c>
      <c r="B298" s="5">
        <v>5205180106010</v>
      </c>
      <c r="C298" t="s">
        <v>659</v>
      </c>
      <c r="D298">
        <v>2</v>
      </c>
      <c r="E298">
        <v>12</v>
      </c>
      <c r="F298">
        <v>28</v>
      </c>
      <c r="G298">
        <v>121</v>
      </c>
      <c r="H298">
        <v>163</v>
      </c>
      <c r="I298">
        <v>7</v>
      </c>
      <c r="J298">
        <v>4</v>
      </c>
      <c r="K298">
        <v>40</v>
      </c>
      <c r="L298">
        <v>1</v>
      </c>
      <c r="N298">
        <v>3</v>
      </c>
      <c r="O298">
        <v>3</v>
      </c>
      <c r="Q298">
        <v>1300</v>
      </c>
      <c r="T298" s="6" t="s">
        <v>344</v>
      </c>
      <c r="U298" s="6"/>
      <c r="V298" s="6" t="s">
        <v>1186</v>
      </c>
      <c r="W298" t="s">
        <v>1186</v>
      </c>
      <c r="X298" t="s">
        <v>1186</v>
      </c>
      <c r="Y298" t="b">
        <v>0</v>
      </c>
      <c r="Z298" t="b">
        <v>0</v>
      </c>
      <c r="AA298" t="s">
        <v>1366</v>
      </c>
    </row>
    <row r="299" spans="1:27" x14ac:dyDescent="0.35">
      <c r="A299">
        <v>298</v>
      </c>
      <c r="C299" t="s">
        <v>661</v>
      </c>
      <c r="D299">
        <v>2</v>
      </c>
      <c r="E299">
        <v>12</v>
      </c>
      <c r="F299">
        <v>28</v>
      </c>
      <c r="G299">
        <v>121</v>
      </c>
      <c r="H299">
        <v>163</v>
      </c>
      <c r="I299">
        <v>7</v>
      </c>
      <c r="J299">
        <v>4</v>
      </c>
      <c r="K299">
        <v>40</v>
      </c>
      <c r="L299">
        <v>1</v>
      </c>
      <c r="M299">
        <v>0</v>
      </c>
      <c r="N299">
        <v>3</v>
      </c>
      <c r="O299">
        <v>3</v>
      </c>
      <c r="R299" t="s">
        <v>1186</v>
      </c>
      <c r="T299" s="6" t="s">
        <v>344</v>
      </c>
      <c r="U299" s="6"/>
      <c r="V299" s="6" t="s">
        <v>1186</v>
      </c>
      <c r="W299" t="s">
        <v>1186</v>
      </c>
      <c r="X299" t="s">
        <v>1186</v>
      </c>
      <c r="Y299" t="b">
        <v>1</v>
      </c>
      <c r="Z299" t="b">
        <v>1</v>
      </c>
    </row>
    <row r="300" spans="1:27" x14ac:dyDescent="0.35">
      <c r="A300">
        <v>299</v>
      </c>
      <c r="B300" s="5">
        <v>5205180206010</v>
      </c>
      <c r="C300" t="s">
        <v>662</v>
      </c>
      <c r="D300">
        <v>2</v>
      </c>
      <c r="E300">
        <v>12</v>
      </c>
      <c r="F300">
        <v>28</v>
      </c>
      <c r="G300">
        <v>122</v>
      </c>
      <c r="H300">
        <v>164</v>
      </c>
      <c r="I300">
        <v>7</v>
      </c>
      <c r="J300">
        <v>4</v>
      </c>
      <c r="K300">
        <v>10</v>
      </c>
      <c r="L300">
        <v>1</v>
      </c>
      <c r="N300">
        <v>3</v>
      </c>
      <c r="O300">
        <v>3</v>
      </c>
      <c r="Q300">
        <v>1678</v>
      </c>
      <c r="T300" s="6" t="s">
        <v>344</v>
      </c>
      <c r="U300" s="6"/>
      <c r="V300" s="6" t="s">
        <v>1186</v>
      </c>
      <c r="W300" t="s">
        <v>1186</v>
      </c>
      <c r="X300" t="s">
        <v>1186</v>
      </c>
      <c r="Y300" t="b">
        <v>0</v>
      </c>
      <c r="Z300" t="b">
        <v>0</v>
      </c>
      <c r="AA300" t="s">
        <v>1367</v>
      </c>
    </row>
    <row r="301" spans="1:27" x14ac:dyDescent="0.35">
      <c r="A301">
        <v>300</v>
      </c>
      <c r="B301" s="5">
        <v>5205180406010</v>
      </c>
      <c r="C301" t="s">
        <v>664</v>
      </c>
      <c r="D301">
        <v>2</v>
      </c>
      <c r="E301">
        <v>12</v>
      </c>
      <c r="F301">
        <v>28</v>
      </c>
      <c r="G301">
        <v>122</v>
      </c>
      <c r="H301">
        <v>164</v>
      </c>
      <c r="I301">
        <v>7</v>
      </c>
      <c r="J301">
        <v>4</v>
      </c>
      <c r="K301">
        <v>12</v>
      </c>
      <c r="L301">
        <v>1</v>
      </c>
      <c r="N301">
        <v>3</v>
      </c>
      <c r="O301">
        <v>3</v>
      </c>
      <c r="Q301">
        <v>1678</v>
      </c>
      <c r="T301" s="6" t="s">
        <v>344</v>
      </c>
      <c r="U301" s="6"/>
      <c r="V301" s="6" t="s">
        <v>1186</v>
      </c>
      <c r="W301" t="s">
        <v>1186</v>
      </c>
      <c r="X301" t="s">
        <v>1186</v>
      </c>
      <c r="Y301" t="b">
        <v>0</v>
      </c>
      <c r="Z301" t="b">
        <v>0</v>
      </c>
      <c r="AA301" t="s">
        <v>1366</v>
      </c>
    </row>
    <row r="302" spans="1:27" x14ac:dyDescent="0.35">
      <c r="A302">
        <v>301</v>
      </c>
      <c r="C302" t="s">
        <v>665</v>
      </c>
      <c r="D302">
        <v>2</v>
      </c>
      <c r="E302">
        <v>12</v>
      </c>
      <c r="F302">
        <v>28</v>
      </c>
      <c r="G302">
        <v>122</v>
      </c>
      <c r="H302">
        <v>164</v>
      </c>
      <c r="I302">
        <v>7</v>
      </c>
      <c r="J302">
        <v>4</v>
      </c>
      <c r="K302">
        <v>12</v>
      </c>
      <c r="L302">
        <v>1</v>
      </c>
      <c r="M302">
        <v>0</v>
      </c>
      <c r="N302">
        <v>3</v>
      </c>
      <c r="O302">
        <v>1</v>
      </c>
      <c r="R302" t="s">
        <v>1186</v>
      </c>
      <c r="T302" s="6" t="s">
        <v>344</v>
      </c>
      <c r="U302" s="6"/>
      <c r="V302" s="6" t="s">
        <v>1186</v>
      </c>
      <c r="W302" t="s">
        <v>1186</v>
      </c>
      <c r="X302" t="s">
        <v>1186</v>
      </c>
      <c r="Y302" t="b">
        <v>1</v>
      </c>
      <c r="Z302" t="b">
        <v>1</v>
      </c>
    </row>
    <row r="303" spans="1:27" x14ac:dyDescent="0.35">
      <c r="A303">
        <v>302</v>
      </c>
      <c r="B303" s="5">
        <v>5205066506010</v>
      </c>
      <c r="C303" t="s">
        <v>666</v>
      </c>
      <c r="D303">
        <v>2</v>
      </c>
      <c r="E303">
        <v>7</v>
      </c>
      <c r="F303">
        <v>16</v>
      </c>
      <c r="G303">
        <v>90</v>
      </c>
      <c r="H303">
        <v>123</v>
      </c>
      <c r="I303">
        <v>7</v>
      </c>
      <c r="J303">
        <v>4</v>
      </c>
      <c r="K303">
        <v>5</v>
      </c>
      <c r="L303">
        <v>1</v>
      </c>
      <c r="N303">
        <v>1</v>
      </c>
      <c r="O303">
        <v>3</v>
      </c>
      <c r="Q303">
        <v>944</v>
      </c>
      <c r="T303" s="6" t="s">
        <v>344</v>
      </c>
      <c r="U303" s="6"/>
      <c r="V303" s="6" t="s">
        <v>1186</v>
      </c>
      <c r="W303" t="s">
        <v>1186</v>
      </c>
      <c r="X303" t="s">
        <v>1186</v>
      </c>
      <c r="Y303" t="b">
        <v>0</v>
      </c>
      <c r="Z303" t="b">
        <v>0</v>
      </c>
      <c r="AA303" t="s">
        <v>1336</v>
      </c>
    </row>
    <row r="304" spans="1:27" x14ac:dyDescent="0.35">
      <c r="A304">
        <v>303</v>
      </c>
      <c r="B304" s="5">
        <v>5205680006010</v>
      </c>
      <c r="C304" t="s">
        <v>668</v>
      </c>
      <c r="D304">
        <v>2</v>
      </c>
      <c r="E304">
        <v>12</v>
      </c>
      <c r="F304">
        <v>28</v>
      </c>
      <c r="G304">
        <v>123</v>
      </c>
      <c r="H304">
        <v>165</v>
      </c>
      <c r="I304">
        <v>7</v>
      </c>
      <c r="J304">
        <v>4</v>
      </c>
      <c r="K304">
        <v>40</v>
      </c>
      <c r="L304">
        <v>1</v>
      </c>
      <c r="N304">
        <v>3</v>
      </c>
      <c r="O304">
        <v>3</v>
      </c>
      <c r="Q304">
        <v>1300</v>
      </c>
      <c r="T304" s="6" t="s">
        <v>344</v>
      </c>
      <c r="U304" s="6"/>
      <c r="V304" s="6" t="s">
        <v>1186</v>
      </c>
      <c r="W304" t="s">
        <v>1368</v>
      </c>
      <c r="X304" t="s">
        <v>1186</v>
      </c>
      <c r="Y304" t="b">
        <v>0</v>
      </c>
      <c r="Z304" t="b">
        <v>0</v>
      </c>
    </row>
    <row r="305" spans="1:27" x14ac:dyDescent="0.35">
      <c r="A305">
        <v>304</v>
      </c>
      <c r="B305" s="5">
        <v>5205680106010</v>
      </c>
      <c r="C305" t="s">
        <v>670</v>
      </c>
      <c r="D305">
        <v>2</v>
      </c>
      <c r="E305">
        <v>12</v>
      </c>
      <c r="F305">
        <v>28</v>
      </c>
      <c r="G305">
        <v>125</v>
      </c>
      <c r="H305">
        <v>167</v>
      </c>
      <c r="I305">
        <v>7</v>
      </c>
      <c r="J305">
        <v>4</v>
      </c>
      <c r="K305">
        <v>40</v>
      </c>
      <c r="L305">
        <v>1</v>
      </c>
      <c r="N305">
        <v>3</v>
      </c>
      <c r="O305">
        <v>4</v>
      </c>
      <c r="Q305">
        <v>1300</v>
      </c>
      <c r="T305" s="6" t="s">
        <v>344</v>
      </c>
      <c r="U305" s="6"/>
      <c r="V305" s="6" t="s">
        <v>1186</v>
      </c>
      <c r="W305" t="s">
        <v>1186</v>
      </c>
      <c r="X305" t="s">
        <v>1186</v>
      </c>
      <c r="Y305" t="b">
        <v>0</v>
      </c>
      <c r="Z305" t="b">
        <v>0</v>
      </c>
    </row>
    <row r="306" spans="1:27" x14ac:dyDescent="0.35">
      <c r="A306">
        <v>305</v>
      </c>
      <c r="B306" s="5">
        <v>5205680101040</v>
      </c>
      <c r="C306" t="s">
        <v>672</v>
      </c>
      <c r="D306">
        <v>4</v>
      </c>
      <c r="E306">
        <v>12</v>
      </c>
      <c r="F306">
        <v>28</v>
      </c>
      <c r="G306">
        <v>125</v>
      </c>
      <c r="H306">
        <v>167</v>
      </c>
      <c r="I306">
        <v>3</v>
      </c>
      <c r="J306">
        <v>2</v>
      </c>
      <c r="K306">
        <v>40</v>
      </c>
      <c r="L306">
        <v>0.17499999999999999</v>
      </c>
      <c r="M306">
        <v>0.15</v>
      </c>
      <c r="N306">
        <v>4</v>
      </c>
      <c r="O306">
        <v>6</v>
      </c>
      <c r="P306" t="s">
        <v>673</v>
      </c>
      <c r="Q306">
        <v>1300</v>
      </c>
      <c r="S306">
        <v>0.17499999999999999</v>
      </c>
      <c r="T306" s="6" t="s">
        <v>658</v>
      </c>
      <c r="U306" s="6"/>
      <c r="V306" s="6" t="s">
        <v>1186</v>
      </c>
      <c r="W306" t="s">
        <v>1186</v>
      </c>
      <c r="X306" t="s">
        <v>1186</v>
      </c>
      <c r="Y306" t="b">
        <v>0</v>
      </c>
      <c r="Z306" t="b">
        <v>0</v>
      </c>
    </row>
    <row r="307" spans="1:27" x14ac:dyDescent="0.35">
      <c r="A307">
        <v>306</v>
      </c>
      <c r="B307" s="5">
        <v>5205089006010</v>
      </c>
      <c r="C307" t="s">
        <v>674</v>
      </c>
      <c r="D307">
        <v>2</v>
      </c>
      <c r="E307">
        <v>13</v>
      </c>
      <c r="F307">
        <v>29</v>
      </c>
      <c r="G307">
        <v>131</v>
      </c>
      <c r="H307">
        <v>173</v>
      </c>
      <c r="I307">
        <v>7</v>
      </c>
      <c r="J307">
        <v>4</v>
      </c>
      <c r="K307">
        <v>10</v>
      </c>
      <c r="L307">
        <v>1</v>
      </c>
      <c r="N307">
        <v>6</v>
      </c>
      <c r="O307">
        <v>3</v>
      </c>
      <c r="Q307">
        <v>3127</v>
      </c>
      <c r="T307" s="6" t="s">
        <v>344</v>
      </c>
      <c r="U307" s="6"/>
      <c r="V307" s="6" t="s">
        <v>1186</v>
      </c>
      <c r="W307" t="s">
        <v>1186</v>
      </c>
      <c r="X307" t="s">
        <v>1186</v>
      </c>
      <c r="Y307" t="b">
        <v>0</v>
      </c>
      <c r="Z307" t="b">
        <v>0</v>
      </c>
      <c r="AA307" t="s">
        <v>1365</v>
      </c>
    </row>
    <row r="308" spans="1:27" x14ac:dyDescent="0.35">
      <c r="A308">
        <v>307</v>
      </c>
      <c r="B308" s="5">
        <v>5105800006010</v>
      </c>
      <c r="C308" t="s">
        <v>675</v>
      </c>
      <c r="D308">
        <v>6</v>
      </c>
      <c r="E308">
        <v>13</v>
      </c>
      <c r="F308">
        <v>29</v>
      </c>
      <c r="G308">
        <v>132</v>
      </c>
      <c r="H308">
        <v>174</v>
      </c>
      <c r="I308">
        <v>7</v>
      </c>
      <c r="J308">
        <v>4</v>
      </c>
      <c r="K308">
        <v>46</v>
      </c>
      <c r="L308">
        <v>1</v>
      </c>
      <c r="N308">
        <v>3</v>
      </c>
      <c r="O308">
        <v>4</v>
      </c>
      <c r="Q308">
        <v>3771</v>
      </c>
      <c r="T308" s="6" t="s">
        <v>344</v>
      </c>
      <c r="U308" s="6"/>
      <c r="V308" s="6" t="s">
        <v>1186</v>
      </c>
      <c r="W308" t="s">
        <v>1186</v>
      </c>
      <c r="X308" t="s">
        <v>1186</v>
      </c>
      <c r="Y308" t="b">
        <v>0</v>
      </c>
      <c r="Z308" t="b">
        <v>1</v>
      </c>
      <c r="AA308" t="s">
        <v>1365</v>
      </c>
    </row>
    <row r="309" spans="1:27" x14ac:dyDescent="0.35">
      <c r="A309">
        <v>308</v>
      </c>
      <c r="B309" s="5">
        <v>5205800001040</v>
      </c>
      <c r="C309" t="s">
        <v>677</v>
      </c>
      <c r="D309">
        <v>6</v>
      </c>
      <c r="E309">
        <v>13</v>
      </c>
      <c r="F309">
        <v>29</v>
      </c>
      <c r="G309">
        <v>132</v>
      </c>
      <c r="H309">
        <v>174</v>
      </c>
      <c r="I309">
        <v>3</v>
      </c>
      <c r="J309">
        <v>2</v>
      </c>
      <c r="K309">
        <v>46</v>
      </c>
      <c r="L309">
        <v>0.17</v>
      </c>
      <c r="M309">
        <v>0.15</v>
      </c>
      <c r="N309">
        <v>4</v>
      </c>
      <c r="O309">
        <v>1</v>
      </c>
      <c r="P309" t="s">
        <v>678</v>
      </c>
      <c r="Q309">
        <v>3771</v>
      </c>
      <c r="R309" t="s">
        <v>679</v>
      </c>
      <c r="S309">
        <v>0.17</v>
      </c>
      <c r="T309" s="6" t="s">
        <v>344</v>
      </c>
      <c r="U309" s="6"/>
      <c r="V309" s="6" t="s">
        <v>1186</v>
      </c>
      <c r="W309" t="s">
        <v>1186</v>
      </c>
      <c r="X309" t="s">
        <v>1186</v>
      </c>
      <c r="Y309" t="b">
        <v>0</v>
      </c>
      <c r="Z309" t="b">
        <v>1</v>
      </c>
      <c r="AA309" t="s">
        <v>1365</v>
      </c>
    </row>
    <row r="310" spans="1:27" x14ac:dyDescent="0.35">
      <c r="A310">
        <v>309</v>
      </c>
      <c r="B310" s="5">
        <v>5305020507020</v>
      </c>
      <c r="C310" t="s">
        <v>680</v>
      </c>
      <c r="D310">
        <v>2</v>
      </c>
      <c r="E310">
        <v>7</v>
      </c>
      <c r="F310">
        <v>16</v>
      </c>
      <c r="G310">
        <v>81</v>
      </c>
      <c r="H310">
        <v>105</v>
      </c>
      <c r="I310">
        <v>5</v>
      </c>
      <c r="J310">
        <v>4</v>
      </c>
      <c r="K310">
        <v>20</v>
      </c>
      <c r="L310">
        <v>1</v>
      </c>
      <c r="N310">
        <v>1</v>
      </c>
      <c r="O310">
        <v>3</v>
      </c>
      <c r="P310" t="s">
        <v>370</v>
      </c>
      <c r="Q310">
        <v>462</v>
      </c>
      <c r="S310">
        <v>21.4</v>
      </c>
      <c r="T310" s="6" t="s">
        <v>344</v>
      </c>
      <c r="U310" s="6"/>
      <c r="V310" s="6" t="s">
        <v>1186</v>
      </c>
      <c r="W310" t="s">
        <v>1186</v>
      </c>
      <c r="X310" t="s">
        <v>371</v>
      </c>
      <c r="Y310" t="b">
        <v>0</v>
      </c>
      <c r="Z310" t="b">
        <v>0</v>
      </c>
    </row>
    <row r="311" spans="1:27" x14ac:dyDescent="0.35">
      <c r="A311">
        <v>310</v>
      </c>
      <c r="B311" s="5">
        <v>5201006006010</v>
      </c>
      <c r="C311" t="s">
        <v>681</v>
      </c>
      <c r="D311">
        <v>2</v>
      </c>
      <c r="E311">
        <v>2</v>
      </c>
      <c r="F311">
        <v>4</v>
      </c>
      <c r="G311">
        <v>25</v>
      </c>
      <c r="H311">
        <v>28</v>
      </c>
      <c r="I311">
        <v>7</v>
      </c>
      <c r="J311">
        <v>4</v>
      </c>
      <c r="K311">
        <v>0.6</v>
      </c>
      <c r="L311">
        <v>1</v>
      </c>
      <c r="N311">
        <v>3</v>
      </c>
      <c r="O311">
        <v>4</v>
      </c>
      <c r="Q311">
        <v>4000</v>
      </c>
      <c r="T311" s="6" t="s">
        <v>344</v>
      </c>
      <c r="U311" s="6"/>
      <c r="V311" s="6" t="s">
        <v>1186</v>
      </c>
      <c r="W311" t="s">
        <v>1186</v>
      </c>
      <c r="X311" t="s">
        <v>1186</v>
      </c>
      <c r="Y311" t="b">
        <v>0</v>
      </c>
      <c r="Z311" t="b">
        <v>0</v>
      </c>
    </row>
    <row r="312" spans="1:27" x14ac:dyDescent="0.35">
      <c r="A312">
        <v>311</v>
      </c>
      <c r="B312" s="5">
        <v>5201066001050</v>
      </c>
      <c r="C312" t="s">
        <v>683</v>
      </c>
      <c r="D312">
        <v>4</v>
      </c>
      <c r="E312">
        <v>2</v>
      </c>
      <c r="F312">
        <v>3</v>
      </c>
      <c r="G312">
        <v>21</v>
      </c>
      <c r="H312">
        <v>23</v>
      </c>
      <c r="I312">
        <v>3</v>
      </c>
      <c r="J312">
        <v>2</v>
      </c>
      <c r="K312">
        <v>0.6</v>
      </c>
      <c r="L312">
        <v>0.18</v>
      </c>
      <c r="M312">
        <v>0.15</v>
      </c>
      <c r="N312">
        <v>4</v>
      </c>
      <c r="O312">
        <v>3</v>
      </c>
      <c r="P312" t="s">
        <v>404</v>
      </c>
      <c r="Q312">
        <v>1610</v>
      </c>
      <c r="R312" t="s">
        <v>684</v>
      </c>
      <c r="S312">
        <v>0.18</v>
      </c>
      <c r="T312" s="6" t="s">
        <v>344</v>
      </c>
      <c r="U312" s="6"/>
      <c r="V312" s="6" t="s">
        <v>1186</v>
      </c>
      <c r="W312" t="s">
        <v>1186</v>
      </c>
      <c r="X312" t="s">
        <v>1186</v>
      </c>
      <c r="Y312" t="b">
        <v>0</v>
      </c>
      <c r="Z312" t="b">
        <v>0</v>
      </c>
    </row>
    <row r="313" spans="1:27" x14ac:dyDescent="0.35">
      <c r="A313">
        <v>312</v>
      </c>
      <c r="B313" s="5">
        <v>5201109806010</v>
      </c>
      <c r="C313" t="s">
        <v>686</v>
      </c>
      <c r="D313">
        <v>2</v>
      </c>
      <c r="E313">
        <v>2</v>
      </c>
      <c r="F313">
        <v>3</v>
      </c>
      <c r="G313">
        <v>24</v>
      </c>
      <c r="H313">
        <v>27</v>
      </c>
      <c r="I313">
        <v>7</v>
      </c>
      <c r="J313">
        <v>4</v>
      </c>
      <c r="K313">
        <v>6</v>
      </c>
      <c r="L313">
        <v>1</v>
      </c>
      <c r="N313">
        <v>3</v>
      </c>
      <c r="O313">
        <v>3</v>
      </c>
      <c r="Q313">
        <v>3576</v>
      </c>
      <c r="T313" s="6" t="s">
        <v>344</v>
      </c>
      <c r="U313" s="6"/>
      <c r="V313" s="6" t="s">
        <v>1186</v>
      </c>
      <c r="W313" t="s">
        <v>1186</v>
      </c>
      <c r="X313" t="s">
        <v>1186</v>
      </c>
      <c r="Y313" t="b">
        <v>0</v>
      </c>
      <c r="Z313" t="b">
        <v>0</v>
      </c>
      <c r="AA313" t="s">
        <v>1369</v>
      </c>
    </row>
    <row r="314" spans="1:27" x14ac:dyDescent="0.35">
      <c r="A314">
        <v>313</v>
      </c>
      <c r="B314" s="5">
        <v>5201169006010</v>
      </c>
      <c r="C314" t="s">
        <v>687</v>
      </c>
      <c r="D314">
        <v>2</v>
      </c>
      <c r="E314">
        <v>1</v>
      </c>
      <c r="F314">
        <v>1</v>
      </c>
      <c r="G314">
        <v>1</v>
      </c>
      <c r="H314">
        <v>1</v>
      </c>
      <c r="I314">
        <v>7</v>
      </c>
      <c r="J314">
        <v>4</v>
      </c>
      <c r="K314">
        <v>55</v>
      </c>
      <c r="L314">
        <v>1</v>
      </c>
      <c r="N314">
        <v>3</v>
      </c>
      <c r="O314">
        <v>6</v>
      </c>
      <c r="P314" t="s">
        <v>467</v>
      </c>
      <c r="Q314">
        <v>1610</v>
      </c>
      <c r="T314" s="6" t="s">
        <v>344</v>
      </c>
      <c r="U314" s="6"/>
      <c r="V314" s="6" t="s">
        <v>1186</v>
      </c>
      <c r="W314" t="s">
        <v>1186</v>
      </c>
      <c r="X314" t="s">
        <v>1186</v>
      </c>
      <c r="Y314" t="b">
        <v>0</v>
      </c>
      <c r="Z314" t="b">
        <v>0</v>
      </c>
      <c r="AA314" t="s">
        <v>1370</v>
      </c>
    </row>
    <row r="315" spans="1:27" x14ac:dyDescent="0.35">
      <c r="A315">
        <v>314</v>
      </c>
      <c r="B315" s="5">
        <v>5101180106010</v>
      </c>
      <c r="C315" t="s">
        <v>688</v>
      </c>
      <c r="D315">
        <v>2</v>
      </c>
      <c r="E315">
        <v>1</v>
      </c>
      <c r="F315">
        <v>1</v>
      </c>
      <c r="G315">
        <v>3</v>
      </c>
      <c r="H315">
        <v>3</v>
      </c>
      <c r="I315">
        <v>7</v>
      </c>
      <c r="J315">
        <v>4</v>
      </c>
      <c r="K315">
        <v>40</v>
      </c>
      <c r="L315">
        <v>1</v>
      </c>
      <c r="N315">
        <v>6</v>
      </c>
      <c r="O315">
        <v>3</v>
      </c>
      <c r="Q315">
        <v>1069</v>
      </c>
      <c r="T315" s="6" t="s">
        <v>344</v>
      </c>
      <c r="U315" s="6"/>
      <c r="V315" s="6" t="s">
        <v>1186</v>
      </c>
      <c r="W315" t="s">
        <v>1186</v>
      </c>
      <c r="X315" t="s">
        <v>1186</v>
      </c>
      <c r="Y315" t="b">
        <v>0</v>
      </c>
      <c r="Z315" t="b">
        <v>0</v>
      </c>
    </row>
    <row r="316" spans="1:27" x14ac:dyDescent="0.35">
      <c r="A316">
        <v>315</v>
      </c>
      <c r="B316" s="5">
        <v>5201186506010</v>
      </c>
      <c r="C316" t="s">
        <v>689</v>
      </c>
      <c r="D316">
        <v>2</v>
      </c>
      <c r="E316">
        <v>1</v>
      </c>
      <c r="F316">
        <v>1</v>
      </c>
      <c r="G316">
        <v>10</v>
      </c>
      <c r="H316">
        <v>11</v>
      </c>
      <c r="I316">
        <v>7</v>
      </c>
      <c r="J316">
        <v>4</v>
      </c>
      <c r="K316">
        <v>55</v>
      </c>
      <c r="L316">
        <v>1</v>
      </c>
      <c r="N316">
        <v>3</v>
      </c>
      <c r="O316">
        <v>4</v>
      </c>
      <c r="P316" t="s">
        <v>467</v>
      </c>
      <c r="Q316">
        <v>1069</v>
      </c>
      <c r="T316" s="6" t="s">
        <v>344</v>
      </c>
      <c r="U316" s="6"/>
      <c r="V316" s="6" t="s">
        <v>1186</v>
      </c>
      <c r="W316" t="s">
        <v>1186</v>
      </c>
      <c r="X316" t="s">
        <v>1186</v>
      </c>
      <c r="Y316" t="b">
        <v>0</v>
      </c>
      <c r="Z316" t="b">
        <v>0</v>
      </c>
      <c r="AA316" t="s">
        <v>1371</v>
      </c>
    </row>
    <row r="317" spans="1:27" x14ac:dyDescent="0.35">
      <c r="A317">
        <v>316</v>
      </c>
      <c r="B317" s="5">
        <v>5201186501060</v>
      </c>
      <c r="C317" t="s">
        <v>690</v>
      </c>
      <c r="D317">
        <v>4</v>
      </c>
      <c r="E317">
        <v>1</v>
      </c>
      <c r="F317">
        <v>1</v>
      </c>
      <c r="G317">
        <v>10</v>
      </c>
      <c r="H317">
        <v>11</v>
      </c>
      <c r="I317">
        <v>3</v>
      </c>
      <c r="J317">
        <v>2</v>
      </c>
      <c r="K317">
        <v>55</v>
      </c>
      <c r="L317">
        <v>0.185</v>
      </c>
      <c r="M317">
        <v>0.15</v>
      </c>
      <c r="N317">
        <v>4</v>
      </c>
      <c r="O317">
        <v>3</v>
      </c>
      <c r="P317" t="s">
        <v>467</v>
      </c>
      <c r="Q317">
        <v>1069</v>
      </c>
      <c r="R317" t="s">
        <v>691</v>
      </c>
      <c r="S317">
        <v>0.185</v>
      </c>
      <c r="T317" s="6" t="s">
        <v>344</v>
      </c>
      <c r="U317" s="6"/>
      <c r="V317" s="6" t="s">
        <v>1186</v>
      </c>
      <c r="W317" t="s">
        <v>1186</v>
      </c>
      <c r="X317" t="s">
        <v>1186</v>
      </c>
      <c r="Y317" t="b">
        <v>0</v>
      </c>
      <c r="Z317" t="b">
        <v>0</v>
      </c>
      <c r="AA317" t="s">
        <v>1372</v>
      </c>
    </row>
    <row r="318" spans="1:27" x14ac:dyDescent="0.35">
      <c r="A318">
        <v>317</v>
      </c>
      <c r="B318" s="5">
        <v>5201187506010</v>
      </c>
      <c r="C318" t="s">
        <v>692</v>
      </c>
      <c r="D318">
        <v>2</v>
      </c>
      <c r="E318">
        <v>1</v>
      </c>
      <c r="F318">
        <v>2</v>
      </c>
      <c r="G318">
        <v>4</v>
      </c>
      <c r="H318">
        <v>4</v>
      </c>
      <c r="I318">
        <v>7</v>
      </c>
      <c r="J318">
        <v>4</v>
      </c>
      <c r="K318">
        <v>30</v>
      </c>
      <c r="L318">
        <v>1</v>
      </c>
      <c r="N318">
        <v>3</v>
      </c>
      <c r="O318">
        <v>3</v>
      </c>
      <c r="Q318">
        <v>1437</v>
      </c>
      <c r="T318" s="6" t="s">
        <v>344</v>
      </c>
      <c r="U318" s="6"/>
      <c r="V318" s="6" t="s">
        <v>1186</v>
      </c>
      <c r="W318" t="s">
        <v>1186</v>
      </c>
      <c r="X318" t="s">
        <v>1186</v>
      </c>
      <c r="Y318" t="b">
        <v>0</v>
      </c>
      <c r="Z318" t="b">
        <v>1</v>
      </c>
      <c r="AA318" t="s">
        <v>1371</v>
      </c>
    </row>
    <row r="319" spans="1:27" x14ac:dyDescent="0.35">
      <c r="A319">
        <v>318</v>
      </c>
      <c r="B319" s="5">
        <v>5201187507020</v>
      </c>
      <c r="C319" t="s">
        <v>693</v>
      </c>
      <c r="D319">
        <v>4</v>
      </c>
      <c r="E319">
        <v>1</v>
      </c>
      <c r="F319">
        <v>2</v>
      </c>
      <c r="G319">
        <v>4</v>
      </c>
      <c r="H319">
        <v>4</v>
      </c>
      <c r="I319">
        <v>5</v>
      </c>
      <c r="J319">
        <v>4</v>
      </c>
      <c r="K319">
        <v>30</v>
      </c>
      <c r="L319">
        <v>1</v>
      </c>
      <c r="N319">
        <v>3</v>
      </c>
      <c r="O319">
        <v>4</v>
      </c>
      <c r="P319" t="s">
        <v>370</v>
      </c>
      <c r="Q319">
        <v>1437</v>
      </c>
      <c r="S319">
        <v>21.2</v>
      </c>
      <c r="T319" s="6" t="s">
        <v>344</v>
      </c>
      <c r="U319" s="6"/>
      <c r="V319" s="6" t="s">
        <v>1186</v>
      </c>
      <c r="W319" t="s">
        <v>1186</v>
      </c>
      <c r="X319" t="s">
        <v>371</v>
      </c>
      <c r="Y319" t="b">
        <v>0</v>
      </c>
      <c r="Z319" t="b">
        <v>1</v>
      </c>
      <c r="AA319" t="s">
        <v>1371</v>
      </c>
    </row>
    <row r="320" spans="1:27" x14ac:dyDescent="0.35">
      <c r="A320">
        <v>319</v>
      </c>
      <c r="B320" s="5">
        <v>5201187503020</v>
      </c>
      <c r="C320" t="s">
        <v>694</v>
      </c>
      <c r="D320">
        <v>4</v>
      </c>
      <c r="E320">
        <v>1</v>
      </c>
      <c r="F320">
        <v>2</v>
      </c>
      <c r="G320">
        <v>4</v>
      </c>
      <c r="H320">
        <v>4</v>
      </c>
      <c r="I320">
        <v>6</v>
      </c>
      <c r="J320">
        <v>3</v>
      </c>
      <c r="K320">
        <v>30</v>
      </c>
      <c r="L320">
        <v>0.88</v>
      </c>
      <c r="M320">
        <v>1.25</v>
      </c>
      <c r="N320">
        <v>4</v>
      </c>
      <c r="O320">
        <v>4</v>
      </c>
      <c r="P320" t="s">
        <v>695</v>
      </c>
      <c r="Q320">
        <v>1437</v>
      </c>
      <c r="R320" t="s">
        <v>696</v>
      </c>
      <c r="S320">
        <v>0.88</v>
      </c>
      <c r="T320" s="6" t="s">
        <v>344</v>
      </c>
      <c r="U320" s="6"/>
      <c r="V320" s="6" t="s">
        <v>1186</v>
      </c>
      <c r="W320" t="s">
        <v>1186</v>
      </c>
      <c r="X320" t="s">
        <v>1186</v>
      </c>
      <c r="Y320" t="b">
        <v>0</v>
      </c>
      <c r="Z320" t="b">
        <v>1</v>
      </c>
      <c r="AA320" t="s">
        <v>1371</v>
      </c>
    </row>
    <row r="321" spans="1:27" x14ac:dyDescent="0.35">
      <c r="A321">
        <v>320</v>
      </c>
      <c r="B321" s="5">
        <v>5201187502060</v>
      </c>
      <c r="C321" t="s">
        <v>697</v>
      </c>
      <c r="D321">
        <v>4</v>
      </c>
      <c r="E321">
        <v>1</v>
      </c>
      <c r="F321">
        <v>2</v>
      </c>
      <c r="G321">
        <v>4</v>
      </c>
      <c r="H321">
        <v>4</v>
      </c>
      <c r="I321">
        <v>3</v>
      </c>
      <c r="J321">
        <v>2</v>
      </c>
      <c r="K321">
        <v>30</v>
      </c>
      <c r="L321">
        <v>0.185</v>
      </c>
      <c r="M321">
        <v>0.15</v>
      </c>
      <c r="N321">
        <v>4</v>
      </c>
      <c r="O321">
        <v>4</v>
      </c>
      <c r="P321" t="s">
        <v>698</v>
      </c>
      <c r="Q321">
        <v>1437</v>
      </c>
      <c r="R321" t="s">
        <v>699</v>
      </c>
      <c r="S321">
        <v>0.185</v>
      </c>
      <c r="T321" s="6" t="s">
        <v>344</v>
      </c>
      <c r="U321" s="6"/>
      <c r="V321" s="6" t="s">
        <v>1186</v>
      </c>
      <c r="W321" t="s">
        <v>1186</v>
      </c>
      <c r="X321" t="s">
        <v>1186</v>
      </c>
      <c r="Y321" t="b">
        <v>0</v>
      </c>
      <c r="Z321" t="b">
        <v>1</v>
      </c>
    </row>
    <row r="322" spans="1:27" x14ac:dyDescent="0.35">
      <c r="A322">
        <v>321</v>
      </c>
      <c r="B322" s="5">
        <v>5201187501060</v>
      </c>
      <c r="C322" t="s">
        <v>700</v>
      </c>
      <c r="D322">
        <v>4</v>
      </c>
      <c r="E322">
        <v>1</v>
      </c>
      <c r="F322">
        <v>2</v>
      </c>
      <c r="G322">
        <v>4</v>
      </c>
      <c r="H322">
        <v>4</v>
      </c>
      <c r="I322">
        <v>3</v>
      </c>
      <c r="J322">
        <v>2</v>
      </c>
      <c r="K322">
        <v>30</v>
      </c>
      <c r="L322">
        <v>0.185</v>
      </c>
      <c r="M322">
        <v>0.15</v>
      </c>
      <c r="N322">
        <v>4</v>
      </c>
      <c r="O322">
        <v>3</v>
      </c>
      <c r="P322" t="s">
        <v>467</v>
      </c>
      <c r="Q322">
        <v>1437</v>
      </c>
      <c r="R322" t="s">
        <v>691</v>
      </c>
      <c r="S322">
        <v>0.185</v>
      </c>
      <c r="T322" s="6" t="s">
        <v>344</v>
      </c>
      <c r="U322" s="6"/>
      <c r="V322" s="6" t="s">
        <v>1186</v>
      </c>
      <c r="W322" t="s">
        <v>1186</v>
      </c>
      <c r="X322" t="s">
        <v>1186</v>
      </c>
      <c r="Y322" t="b">
        <v>0</v>
      </c>
      <c r="Z322" t="b">
        <v>1</v>
      </c>
      <c r="AA322" t="s">
        <v>1371</v>
      </c>
    </row>
    <row r="323" spans="1:27" x14ac:dyDescent="0.35">
      <c r="A323">
        <v>322</v>
      </c>
      <c r="B323" s="5">
        <v>5201188006010</v>
      </c>
      <c r="C323" t="s">
        <v>701</v>
      </c>
      <c r="D323">
        <v>2</v>
      </c>
      <c r="E323">
        <v>1</v>
      </c>
      <c r="F323">
        <v>2</v>
      </c>
      <c r="G323">
        <v>5</v>
      </c>
      <c r="H323">
        <v>5</v>
      </c>
      <c r="I323">
        <v>7</v>
      </c>
      <c r="J323">
        <v>4</v>
      </c>
      <c r="K323">
        <v>28</v>
      </c>
      <c r="L323">
        <v>1</v>
      </c>
      <c r="N323">
        <v>3</v>
      </c>
      <c r="O323">
        <v>3</v>
      </c>
      <c r="Q323">
        <v>1537</v>
      </c>
      <c r="T323" s="6" t="s">
        <v>344</v>
      </c>
      <c r="U323" s="6"/>
      <c r="V323" s="6" t="s">
        <v>1186</v>
      </c>
      <c r="W323" t="s">
        <v>1186</v>
      </c>
      <c r="X323" t="s">
        <v>1186</v>
      </c>
      <c r="Y323" t="b">
        <v>0</v>
      </c>
      <c r="Z323" t="b">
        <v>1</v>
      </c>
      <c r="AA323" t="s">
        <v>1371</v>
      </c>
    </row>
    <row r="324" spans="1:27" x14ac:dyDescent="0.35">
      <c r="A324">
        <v>323</v>
      </c>
      <c r="B324" s="5">
        <v>5201188007020</v>
      </c>
      <c r="C324" t="s">
        <v>702</v>
      </c>
      <c r="D324">
        <v>4</v>
      </c>
      <c r="E324">
        <v>1</v>
      </c>
      <c r="F324">
        <v>2</v>
      </c>
      <c r="G324">
        <v>5</v>
      </c>
      <c r="H324">
        <v>5</v>
      </c>
      <c r="I324">
        <v>5</v>
      </c>
      <c r="J324">
        <v>4</v>
      </c>
      <c r="K324">
        <v>28</v>
      </c>
      <c r="L324">
        <v>1</v>
      </c>
      <c r="N324">
        <v>3</v>
      </c>
      <c r="O324">
        <v>4</v>
      </c>
      <c r="P324" t="s">
        <v>370</v>
      </c>
      <c r="Q324">
        <v>1537</v>
      </c>
      <c r="S324">
        <v>21.2</v>
      </c>
      <c r="T324" s="6" t="s">
        <v>344</v>
      </c>
      <c r="U324" s="6"/>
      <c r="V324" s="6" t="s">
        <v>1186</v>
      </c>
      <c r="W324" t="s">
        <v>1186</v>
      </c>
      <c r="X324" t="s">
        <v>371</v>
      </c>
      <c r="Y324" t="b">
        <v>0</v>
      </c>
      <c r="Z324" t="b">
        <v>1</v>
      </c>
      <c r="AA324" t="s">
        <v>1371</v>
      </c>
    </row>
    <row r="325" spans="1:27" x14ac:dyDescent="0.35">
      <c r="A325">
        <v>324</v>
      </c>
      <c r="B325" s="5">
        <v>5201188003020</v>
      </c>
      <c r="C325" t="s">
        <v>703</v>
      </c>
      <c r="D325">
        <v>4</v>
      </c>
      <c r="E325">
        <v>1</v>
      </c>
      <c r="F325">
        <v>2</v>
      </c>
      <c r="G325">
        <v>5</v>
      </c>
      <c r="H325">
        <v>5</v>
      </c>
      <c r="I325">
        <v>6</v>
      </c>
      <c r="J325">
        <v>3</v>
      </c>
      <c r="K325">
        <v>28</v>
      </c>
      <c r="L325">
        <v>0.88</v>
      </c>
      <c r="M325">
        <v>1.25</v>
      </c>
      <c r="N325">
        <v>4</v>
      </c>
      <c r="O325">
        <v>4</v>
      </c>
      <c r="P325" t="s">
        <v>695</v>
      </c>
      <c r="Q325">
        <v>1537</v>
      </c>
      <c r="R325" t="s">
        <v>696</v>
      </c>
      <c r="S325">
        <v>0.88</v>
      </c>
      <c r="T325" s="6" t="s">
        <v>344</v>
      </c>
      <c r="U325" s="6"/>
      <c r="V325" s="6" t="s">
        <v>1186</v>
      </c>
      <c r="W325" t="s">
        <v>1186</v>
      </c>
      <c r="X325" t="s">
        <v>1186</v>
      </c>
      <c r="Y325" t="b">
        <v>0</v>
      </c>
      <c r="Z325" t="b">
        <v>1</v>
      </c>
      <c r="AA325" t="s">
        <v>1371</v>
      </c>
    </row>
    <row r="326" spans="1:27" x14ac:dyDescent="0.35">
      <c r="A326">
        <v>325</v>
      </c>
      <c r="B326" s="5">
        <v>5201188001060</v>
      </c>
      <c r="C326" t="s">
        <v>704</v>
      </c>
      <c r="D326">
        <v>4</v>
      </c>
      <c r="E326">
        <v>1</v>
      </c>
      <c r="F326">
        <v>2</v>
      </c>
      <c r="G326">
        <v>5</v>
      </c>
      <c r="H326">
        <v>5</v>
      </c>
      <c r="I326">
        <v>3</v>
      </c>
      <c r="J326">
        <v>2</v>
      </c>
      <c r="K326">
        <v>28</v>
      </c>
      <c r="L326">
        <v>0.185</v>
      </c>
      <c r="M326">
        <v>0.15</v>
      </c>
      <c r="N326">
        <v>4</v>
      </c>
      <c r="O326">
        <v>3</v>
      </c>
      <c r="P326" t="s">
        <v>467</v>
      </c>
      <c r="Q326">
        <v>1537</v>
      </c>
      <c r="R326" t="s">
        <v>691</v>
      </c>
      <c r="S326">
        <v>0.185</v>
      </c>
      <c r="T326" s="6" t="s">
        <v>344</v>
      </c>
      <c r="U326" s="6"/>
      <c r="V326" s="6" t="s">
        <v>1186</v>
      </c>
      <c r="W326" t="s">
        <v>1186</v>
      </c>
      <c r="X326" t="s">
        <v>1186</v>
      </c>
      <c r="Y326" t="b">
        <v>0</v>
      </c>
      <c r="Z326" t="b">
        <v>1</v>
      </c>
      <c r="AA326" t="s">
        <v>1371</v>
      </c>
    </row>
    <row r="327" spans="1:27" x14ac:dyDescent="0.35">
      <c r="A327">
        <v>326</v>
      </c>
      <c r="B327" s="5">
        <v>5101189806010</v>
      </c>
      <c r="C327" t="s">
        <v>705</v>
      </c>
      <c r="D327">
        <v>2</v>
      </c>
      <c r="E327">
        <v>1</v>
      </c>
      <c r="F327">
        <v>1</v>
      </c>
      <c r="G327">
        <v>2</v>
      </c>
      <c r="H327">
        <v>6</v>
      </c>
      <c r="I327">
        <v>7</v>
      </c>
      <c r="J327">
        <v>4</v>
      </c>
      <c r="K327">
        <v>23</v>
      </c>
      <c r="L327">
        <v>1</v>
      </c>
      <c r="N327">
        <v>3</v>
      </c>
      <c r="O327">
        <v>4</v>
      </c>
      <c r="Q327">
        <v>1069</v>
      </c>
      <c r="T327" s="6" t="s">
        <v>344</v>
      </c>
      <c r="U327" s="6"/>
      <c r="V327" s="6" t="s">
        <v>1186</v>
      </c>
      <c r="W327" t="s">
        <v>1186</v>
      </c>
      <c r="X327" t="s">
        <v>1186</v>
      </c>
      <c r="Y327" t="b">
        <v>0</v>
      </c>
      <c r="Z327" t="b">
        <v>0</v>
      </c>
    </row>
    <row r="328" spans="1:27" x14ac:dyDescent="0.35">
      <c r="A328">
        <v>327</v>
      </c>
      <c r="B328" s="5">
        <v>5201180001050</v>
      </c>
      <c r="C328" t="s">
        <v>706</v>
      </c>
      <c r="D328">
        <v>4</v>
      </c>
      <c r="E328">
        <v>1</v>
      </c>
      <c r="F328">
        <v>2</v>
      </c>
      <c r="G328">
        <v>4</v>
      </c>
      <c r="H328">
        <v>4</v>
      </c>
      <c r="I328">
        <v>3</v>
      </c>
      <c r="J328">
        <v>2</v>
      </c>
      <c r="K328">
        <v>23</v>
      </c>
      <c r="L328">
        <v>0.18</v>
      </c>
      <c r="M328">
        <v>0.15</v>
      </c>
      <c r="N328">
        <v>4</v>
      </c>
      <c r="O328">
        <v>3</v>
      </c>
      <c r="P328" t="s">
        <v>404</v>
      </c>
      <c r="Q328">
        <v>1437</v>
      </c>
      <c r="R328" t="s">
        <v>684</v>
      </c>
      <c r="S328">
        <v>0.18</v>
      </c>
      <c r="T328" s="6" t="s">
        <v>344</v>
      </c>
      <c r="U328" s="6"/>
      <c r="V328" s="6" t="s">
        <v>1186</v>
      </c>
      <c r="W328" t="s">
        <v>1186</v>
      </c>
      <c r="X328" t="s">
        <v>1186</v>
      </c>
      <c r="Y328" t="b">
        <v>0</v>
      </c>
      <c r="Z328" t="b">
        <v>0</v>
      </c>
    </row>
    <row r="329" spans="1:27" x14ac:dyDescent="0.35">
      <c r="A329">
        <v>328</v>
      </c>
      <c r="B329" s="5">
        <v>5201066006010</v>
      </c>
      <c r="C329" t="s">
        <v>685</v>
      </c>
      <c r="D329">
        <v>2</v>
      </c>
      <c r="E329">
        <v>2</v>
      </c>
      <c r="F329">
        <v>3</v>
      </c>
      <c r="G329">
        <v>21</v>
      </c>
      <c r="H329">
        <v>23</v>
      </c>
      <c r="I329">
        <v>7</v>
      </c>
      <c r="J329">
        <v>4</v>
      </c>
      <c r="K329">
        <v>0.6</v>
      </c>
      <c r="L329">
        <v>1</v>
      </c>
      <c r="N329">
        <v>3</v>
      </c>
      <c r="O329">
        <v>3</v>
      </c>
      <c r="Q329">
        <v>1610</v>
      </c>
      <c r="T329" s="6" t="s">
        <v>344</v>
      </c>
      <c r="U329" s="6"/>
      <c r="V329" s="6" t="s">
        <v>1186</v>
      </c>
      <c r="W329" t="s">
        <v>1186</v>
      </c>
      <c r="X329" t="s">
        <v>1186</v>
      </c>
      <c r="Y329" t="b">
        <v>0</v>
      </c>
      <c r="Z329" t="b">
        <v>1</v>
      </c>
      <c r="AA329" t="s">
        <v>1365</v>
      </c>
    </row>
    <row r="330" spans="1:27" x14ac:dyDescent="0.35">
      <c r="A330">
        <v>329</v>
      </c>
      <c r="B330" s="5">
        <v>5201066066010</v>
      </c>
      <c r="C330" t="s">
        <v>707</v>
      </c>
      <c r="D330">
        <v>2</v>
      </c>
      <c r="E330">
        <v>2</v>
      </c>
      <c r="F330">
        <v>3</v>
      </c>
      <c r="G330">
        <v>22</v>
      </c>
      <c r="H330">
        <v>24</v>
      </c>
      <c r="I330">
        <v>7</v>
      </c>
      <c r="J330">
        <v>4</v>
      </c>
      <c r="K330">
        <v>0.6</v>
      </c>
      <c r="L330">
        <v>1</v>
      </c>
      <c r="N330">
        <v>3</v>
      </c>
      <c r="O330">
        <v>3</v>
      </c>
      <c r="Q330">
        <v>1610</v>
      </c>
      <c r="T330" s="6" t="s">
        <v>344</v>
      </c>
      <c r="U330" s="6"/>
      <c r="V330" s="6" t="s">
        <v>1186</v>
      </c>
      <c r="W330" t="s">
        <v>1186</v>
      </c>
      <c r="X330" t="s">
        <v>1186</v>
      </c>
      <c r="Y330" t="b">
        <v>0</v>
      </c>
      <c r="Z330" t="b">
        <v>0</v>
      </c>
      <c r="AA330" t="s">
        <v>1365</v>
      </c>
    </row>
    <row r="331" spans="1:27" x14ac:dyDescent="0.35">
      <c r="A331">
        <v>330</v>
      </c>
      <c r="B331" s="5">
        <v>5201600006010</v>
      </c>
      <c r="C331" t="s">
        <v>682</v>
      </c>
      <c r="D331">
        <v>2</v>
      </c>
      <c r="E331">
        <v>2</v>
      </c>
      <c r="F331">
        <v>4</v>
      </c>
      <c r="G331">
        <v>25</v>
      </c>
      <c r="H331">
        <v>28</v>
      </c>
      <c r="I331">
        <v>7</v>
      </c>
      <c r="J331">
        <v>4</v>
      </c>
      <c r="K331">
        <v>8</v>
      </c>
      <c r="L331">
        <v>1</v>
      </c>
      <c r="N331">
        <v>3</v>
      </c>
      <c r="O331">
        <v>3</v>
      </c>
      <c r="P331" t="s">
        <v>467</v>
      </c>
      <c r="Q331">
        <v>4000</v>
      </c>
      <c r="T331" s="6" t="s">
        <v>344</v>
      </c>
      <c r="U331" s="6"/>
      <c r="V331" s="6" t="s">
        <v>1186</v>
      </c>
      <c r="W331" t="s">
        <v>1186</v>
      </c>
      <c r="X331" t="s">
        <v>1186</v>
      </c>
      <c r="Y331" t="b">
        <v>0</v>
      </c>
      <c r="Z331" t="b">
        <v>0</v>
      </c>
      <c r="AA331" t="s">
        <v>1373</v>
      </c>
    </row>
    <row r="332" spans="1:27" x14ac:dyDescent="0.35">
      <c r="A332">
        <v>331</v>
      </c>
      <c r="B332" s="5">
        <v>5201682006010</v>
      </c>
      <c r="C332" t="s">
        <v>708</v>
      </c>
      <c r="D332">
        <v>2</v>
      </c>
      <c r="E332">
        <v>1</v>
      </c>
      <c r="F332">
        <v>1</v>
      </c>
      <c r="G332">
        <v>17</v>
      </c>
      <c r="H332">
        <v>18</v>
      </c>
      <c r="I332">
        <v>7</v>
      </c>
      <c r="J332">
        <v>4</v>
      </c>
      <c r="K332">
        <v>30</v>
      </c>
      <c r="L332">
        <v>1</v>
      </c>
      <c r="N332">
        <v>3</v>
      </c>
      <c r="O332">
        <v>3</v>
      </c>
      <c r="P332" t="s">
        <v>467</v>
      </c>
      <c r="Q332">
        <v>1069</v>
      </c>
      <c r="T332" s="6" t="s">
        <v>344</v>
      </c>
      <c r="U332" s="6"/>
      <c r="V332" s="6" t="s">
        <v>1186</v>
      </c>
      <c r="W332" t="s">
        <v>1186</v>
      </c>
      <c r="X332" t="s">
        <v>1186</v>
      </c>
      <c r="Y332" t="b">
        <v>0</v>
      </c>
      <c r="Z332" t="b">
        <v>0</v>
      </c>
      <c r="AA332" t="s">
        <v>1337</v>
      </c>
    </row>
    <row r="333" spans="1:27" x14ac:dyDescent="0.35">
      <c r="A333">
        <v>332</v>
      </c>
      <c r="B333" s="5">
        <v>5201682506010</v>
      </c>
      <c r="C333" t="s">
        <v>709</v>
      </c>
      <c r="D333">
        <v>2</v>
      </c>
      <c r="E333">
        <v>1</v>
      </c>
      <c r="F333">
        <v>1</v>
      </c>
      <c r="G333">
        <v>8</v>
      </c>
      <c r="H333">
        <v>9</v>
      </c>
      <c r="I333">
        <v>7</v>
      </c>
      <c r="J333">
        <v>4</v>
      </c>
      <c r="K333">
        <v>25</v>
      </c>
      <c r="L333">
        <v>1</v>
      </c>
      <c r="N333">
        <v>3</v>
      </c>
      <c r="O333">
        <v>3</v>
      </c>
      <c r="Q333">
        <v>1069</v>
      </c>
      <c r="T333" s="6" t="s">
        <v>344</v>
      </c>
      <c r="U333" s="6"/>
      <c r="V333" s="6" t="s">
        <v>1186</v>
      </c>
      <c r="W333" t="s">
        <v>1186</v>
      </c>
      <c r="X333" t="s">
        <v>1186</v>
      </c>
      <c r="Y333" t="b">
        <v>0</v>
      </c>
      <c r="Z333" t="b">
        <v>1</v>
      </c>
      <c r="AA333" t="s">
        <v>1337</v>
      </c>
    </row>
    <row r="334" spans="1:27" x14ac:dyDescent="0.35">
      <c r="A334">
        <v>333</v>
      </c>
      <c r="B334" s="5">
        <v>5201682566010</v>
      </c>
      <c r="C334" t="s">
        <v>710</v>
      </c>
      <c r="D334">
        <v>2</v>
      </c>
      <c r="E334">
        <v>1</v>
      </c>
      <c r="F334">
        <v>1</v>
      </c>
      <c r="G334">
        <v>9</v>
      </c>
      <c r="H334">
        <v>10</v>
      </c>
      <c r="I334">
        <v>7</v>
      </c>
      <c r="J334">
        <v>4</v>
      </c>
      <c r="K334">
        <v>25</v>
      </c>
      <c r="L334">
        <v>1</v>
      </c>
      <c r="N334">
        <v>3</v>
      </c>
      <c r="O334">
        <v>3</v>
      </c>
      <c r="Q334">
        <v>1069</v>
      </c>
      <c r="T334" s="6" t="s">
        <v>344</v>
      </c>
      <c r="U334" s="6"/>
      <c r="V334" s="6" t="s">
        <v>1186</v>
      </c>
      <c r="W334" t="s">
        <v>1186</v>
      </c>
      <c r="X334" t="s">
        <v>1186</v>
      </c>
      <c r="Y334" t="b">
        <v>0</v>
      </c>
      <c r="Z334" t="b">
        <v>0</v>
      </c>
      <c r="AA334" t="s">
        <v>1337</v>
      </c>
    </row>
    <row r="335" spans="1:27" x14ac:dyDescent="0.35">
      <c r="A335">
        <v>334</v>
      </c>
      <c r="B335" s="5">
        <v>5201682567020</v>
      </c>
      <c r="C335" t="s">
        <v>711</v>
      </c>
      <c r="D335">
        <v>4</v>
      </c>
      <c r="E335">
        <v>1</v>
      </c>
      <c r="F335">
        <v>1</v>
      </c>
      <c r="G335">
        <v>9</v>
      </c>
      <c r="H335">
        <v>10</v>
      </c>
      <c r="I335">
        <v>5</v>
      </c>
      <c r="J335">
        <v>4</v>
      </c>
      <c r="K335">
        <v>25</v>
      </c>
      <c r="L335">
        <v>1</v>
      </c>
      <c r="N335">
        <v>3</v>
      </c>
      <c r="O335">
        <v>3</v>
      </c>
      <c r="P335" t="s">
        <v>370</v>
      </c>
      <c r="Q335">
        <v>1069</v>
      </c>
      <c r="S335">
        <v>20.5</v>
      </c>
      <c r="T335" s="6" t="s">
        <v>344</v>
      </c>
      <c r="U335" s="6"/>
      <c r="V335" s="6" t="s">
        <v>1186</v>
      </c>
      <c r="W335" t="s">
        <v>1186</v>
      </c>
      <c r="X335" t="s">
        <v>371</v>
      </c>
      <c r="Y335" t="b">
        <v>0</v>
      </c>
      <c r="Z335" t="b">
        <v>0</v>
      </c>
      <c r="AA335" t="s">
        <v>1337</v>
      </c>
    </row>
    <row r="336" spans="1:27" x14ac:dyDescent="0.35">
      <c r="A336">
        <v>335</v>
      </c>
      <c r="B336" s="5">
        <v>5201682507020</v>
      </c>
      <c r="C336" t="s">
        <v>712</v>
      </c>
      <c r="D336">
        <v>2</v>
      </c>
      <c r="E336">
        <v>1</v>
      </c>
      <c r="F336">
        <v>1</v>
      </c>
      <c r="G336">
        <v>8</v>
      </c>
      <c r="H336">
        <v>9</v>
      </c>
      <c r="I336">
        <v>5</v>
      </c>
      <c r="J336">
        <v>4</v>
      </c>
      <c r="K336">
        <v>17</v>
      </c>
      <c r="L336">
        <v>1</v>
      </c>
      <c r="N336">
        <v>3</v>
      </c>
      <c r="O336">
        <v>4</v>
      </c>
      <c r="P336" t="s">
        <v>370</v>
      </c>
      <c r="Q336">
        <v>1069</v>
      </c>
      <c r="S336">
        <v>20.8</v>
      </c>
      <c r="T336" s="6" t="s">
        <v>344</v>
      </c>
      <c r="U336" s="6"/>
      <c r="V336" s="6" t="s">
        <v>1186</v>
      </c>
      <c r="W336" t="s">
        <v>1186</v>
      </c>
      <c r="X336" t="s">
        <v>371</v>
      </c>
      <c r="Y336" t="b">
        <v>0</v>
      </c>
      <c r="Z336" t="b">
        <v>1</v>
      </c>
      <c r="AA336" t="s">
        <v>1337</v>
      </c>
    </row>
    <row r="337" spans="1:27" x14ac:dyDescent="0.35">
      <c r="A337">
        <v>336</v>
      </c>
      <c r="B337" s="5">
        <v>5201682502030</v>
      </c>
      <c r="C337" t="s">
        <v>713</v>
      </c>
      <c r="D337">
        <v>4</v>
      </c>
      <c r="E337">
        <v>1</v>
      </c>
      <c r="F337">
        <v>1</v>
      </c>
      <c r="G337">
        <v>8</v>
      </c>
      <c r="H337">
        <v>9</v>
      </c>
      <c r="I337">
        <v>3</v>
      </c>
      <c r="J337">
        <v>2</v>
      </c>
      <c r="K337">
        <v>17</v>
      </c>
      <c r="L337">
        <v>0.17</v>
      </c>
      <c r="N337">
        <v>4</v>
      </c>
      <c r="O337">
        <v>3</v>
      </c>
      <c r="P337" t="s">
        <v>714</v>
      </c>
      <c r="Q337">
        <v>1069</v>
      </c>
      <c r="R337" t="s">
        <v>715</v>
      </c>
      <c r="S337">
        <v>0.17</v>
      </c>
      <c r="T337" s="6" t="s">
        <v>344</v>
      </c>
      <c r="U337" s="6"/>
      <c r="V337" s="6" t="s">
        <v>1186</v>
      </c>
      <c r="W337" t="s">
        <v>1186</v>
      </c>
      <c r="X337" t="s">
        <v>1186</v>
      </c>
      <c r="Y337" t="b">
        <v>0</v>
      </c>
      <c r="Z337" t="b">
        <v>1</v>
      </c>
      <c r="AA337" t="s">
        <v>1337</v>
      </c>
    </row>
    <row r="338" spans="1:27" x14ac:dyDescent="0.35">
      <c r="A338">
        <v>337</v>
      </c>
      <c r="B338" s="5">
        <v>5201681006010</v>
      </c>
      <c r="C338" t="s">
        <v>716</v>
      </c>
      <c r="D338">
        <v>2</v>
      </c>
      <c r="E338">
        <v>1</v>
      </c>
      <c r="F338">
        <v>1</v>
      </c>
      <c r="G338">
        <v>10</v>
      </c>
      <c r="H338">
        <v>11</v>
      </c>
      <c r="I338">
        <v>7</v>
      </c>
      <c r="J338">
        <v>4</v>
      </c>
      <c r="K338">
        <v>55</v>
      </c>
      <c r="L338">
        <v>1</v>
      </c>
      <c r="N338">
        <v>3</v>
      </c>
      <c r="O338">
        <v>6</v>
      </c>
      <c r="P338" t="s">
        <v>467</v>
      </c>
      <c r="Q338">
        <v>1610</v>
      </c>
      <c r="T338" s="6" t="s">
        <v>344</v>
      </c>
      <c r="U338" s="6"/>
      <c r="V338" s="6" t="s">
        <v>1186</v>
      </c>
      <c r="W338" t="s">
        <v>1186</v>
      </c>
      <c r="X338" t="s">
        <v>1186</v>
      </c>
      <c r="Y338" t="b">
        <v>0</v>
      </c>
      <c r="Z338" t="b">
        <v>0</v>
      </c>
      <c r="AA338" t="s">
        <v>1337</v>
      </c>
    </row>
    <row r="339" spans="1:27" x14ac:dyDescent="0.35">
      <c r="A339">
        <v>338</v>
      </c>
      <c r="B339" s="5">
        <v>5201681506010</v>
      </c>
      <c r="C339" t="s">
        <v>717</v>
      </c>
      <c r="D339">
        <v>2</v>
      </c>
      <c r="E339">
        <v>1</v>
      </c>
      <c r="F339">
        <v>1</v>
      </c>
      <c r="G339">
        <v>11</v>
      </c>
      <c r="H339">
        <v>12</v>
      </c>
      <c r="I339">
        <v>7</v>
      </c>
      <c r="J339">
        <v>4</v>
      </c>
      <c r="K339">
        <v>60</v>
      </c>
      <c r="L339">
        <v>1</v>
      </c>
      <c r="N339">
        <v>3</v>
      </c>
      <c r="O339">
        <v>6</v>
      </c>
      <c r="Q339">
        <v>1610</v>
      </c>
      <c r="T339" s="6" t="s">
        <v>344</v>
      </c>
      <c r="U339" s="6"/>
      <c r="V339" s="6" t="s">
        <v>1186</v>
      </c>
      <c r="W339" t="s">
        <v>1186</v>
      </c>
      <c r="X339" t="s">
        <v>1186</v>
      </c>
      <c r="Y339" t="b">
        <v>0</v>
      </c>
      <c r="Z339" t="b">
        <v>0</v>
      </c>
      <c r="AA339" t="s">
        <v>1373</v>
      </c>
    </row>
    <row r="340" spans="1:27" x14ac:dyDescent="0.35">
      <c r="A340">
        <v>339</v>
      </c>
      <c r="B340" s="5">
        <v>5201681501050</v>
      </c>
      <c r="C340" t="s">
        <v>718</v>
      </c>
      <c r="D340">
        <v>4</v>
      </c>
      <c r="E340">
        <v>1</v>
      </c>
      <c r="F340">
        <v>1</v>
      </c>
      <c r="G340">
        <v>11</v>
      </c>
      <c r="H340">
        <v>12</v>
      </c>
      <c r="I340">
        <v>3</v>
      </c>
      <c r="J340">
        <v>2</v>
      </c>
      <c r="K340">
        <v>60</v>
      </c>
      <c r="L340">
        <v>0.18</v>
      </c>
      <c r="M340">
        <v>0.15</v>
      </c>
      <c r="N340">
        <v>4</v>
      </c>
      <c r="O340">
        <v>3</v>
      </c>
      <c r="Q340">
        <v>1610</v>
      </c>
      <c r="R340" t="s">
        <v>684</v>
      </c>
      <c r="S340">
        <v>0.18</v>
      </c>
      <c r="T340" s="6" t="s">
        <v>344</v>
      </c>
      <c r="U340" s="6"/>
      <c r="V340" s="6" t="s">
        <v>1186</v>
      </c>
      <c r="W340" t="s">
        <v>1186</v>
      </c>
      <c r="X340" t="s">
        <v>1186</v>
      </c>
      <c r="Y340" t="b">
        <v>0</v>
      </c>
      <c r="Z340" t="b">
        <v>0</v>
      </c>
    </row>
    <row r="341" spans="1:27" x14ac:dyDescent="0.35">
      <c r="A341">
        <v>340</v>
      </c>
      <c r="B341" s="5">
        <v>5201682106010</v>
      </c>
      <c r="C341" t="s">
        <v>719</v>
      </c>
      <c r="D341">
        <v>2</v>
      </c>
      <c r="E341">
        <v>1</v>
      </c>
      <c r="F341">
        <v>1</v>
      </c>
      <c r="G341">
        <v>12</v>
      </c>
      <c r="H341">
        <v>13</v>
      </c>
      <c r="I341">
        <v>7</v>
      </c>
      <c r="J341">
        <v>4</v>
      </c>
      <c r="K341">
        <v>60</v>
      </c>
      <c r="L341">
        <v>1</v>
      </c>
      <c r="N341">
        <v>3</v>
      </c>
      <c r="O341">
        <v>6</v>
      </c>
      <c r="Q341">
        <v>1069</v>
      </c>
      <c r="T341" s="6" t="s">
        <v>344</v>
      </c>
      <c r="U341" s="6"/>
      <c r="V341" s="6" t="s">
        <v>1186</v>
      </c>
      <c r="W341" t="s">
        <v>1186</v>
      </c>
      <c r="X341" t="s">
        <v>1186</v>
      </c>
      <c r="Y341" t="b">
        <v>0</v>
      </c>
      <c r="Z341" t="b">
        <v>0</v>
      </c>
      <c r="AA341" t="s">
        <v>1373</v>
      </c>
    </row>
    <row r="342" spans="1:27" x14ac:dyDescent="0.35">
      <c r="A342">
        <v>341</v>
      </c>
      <c r="B342" s="5">
        <v>5201682606010</v>
      </c>
      <c r="C342" t="s">
        <v>720</v>
      </c>
      <c r="D342">
        <v>2</v>
      </c>
      <c r="E342">
        <v>1</v>
      </c>
      <c r="F342">
        <v>1</v>
      </c>
      <c r="G342">
        <v>13</v>
      </c>
      <c r="H342">
        <v>14</v>
      </c>
      <c r="I342">
        <v>7</v>
      </c>
      <c r="J342">
        <v>4</v>
      </c>
      <c r="K342">
        <v>60</v>
      </c>
      <c r="L342">
        <v>1</v>
      </c>
      <c r="N342">
        <v>3</v>
      </c>
      <c r="O342">
        <v>3</v>
      </c>
      <c r="Q342">
        <v>1069</v>
      </c>
      <c r="T342" s="6" t="s">
        <v>344</v>
      </c>
      <c r="U342" s="6"/>
      <c r="V342" s="6" t="s">
        <v>1186</v>
      </c>
      <c r="W342" t="s">
        <v>1186</v>
      </c>
      <c r="X342" t="s">
        <v>1186</v>
      </c>
      <c r="Y342" t="b">
        <v>0</v>
      </c>
      <c r="Z342" t="b">
        <v>1</v>
      </c>
      <c r="AA342" t="s">
        <v>1337</v>
      </c>
    </row>
    <row r="343" spans="1:27" x14ac:dyDescent="0.35">
      <c r="A343">
        <v>342</v>
      </c>
      <c r="B343" s="5">
        <v>5201682607020</v>
      </c>
      <c r="C343" t="s">
        <v>721</v>
      </c>
      <c r="D343">
        <v>4</v>
      </c>
      <c r="E343">
        <v>1</v>
      </c>
      <c r="F343">
        <v>1</v>
      </c>
      <c r="G343">
        <v>13</v>
      </c>
      <c r="H343">
        <v>14</v>
      </c>
      <c r="I343">
        <v>5</v>
      </c>
      <c r="J343">
        <v>4</v>
      </c>
      <c r="K343">
        <v>60</v>
      </c>
      <c r="L343">
        <v>1</v>
      </c>
      <c r="N343">
        <v>3</v>
      </c>
      <c r="O343">
        <v>6</v>
      </c>
      <c r="P343" t="s">
        <v>370</v>
      </c>
      <c r="Q343">
        <v>1069</v>
      </c>
      <c r="S343">
        <v>20.8</v>
      </c>
      <c r="T343" s="6" t="s">
        <v>344</v>
      </c>
      <c r="U343" s="6"/>
      <c r="V343" s="6" t="s">
        <v>1186</v>
      </c>
      <c r="W343" t="s">
        <v>1186</v>
      </c>
      <c r="X343" t="s">
        <v>371</v>
      </c>
      <c r="Y343" t="b">
        <v>0</v>
      </c>
      <c r="Z343" t="b">
        <v>1</v>
      </c>
      <c r="AA343" t="s">
        <v>1337</v>
      </c>
    </row>
    <row r="344" spans="1:27" x14ac:dyDescent="0.35">
      <c r="A344">
        <v>343</v>
      </c>
      <c r="B344" s="5">
        <v>5201684006010</v>
      </c>
      <c r="C344" t="s">
        <v>722</v>
      </c>
      <c r="D344">
        <v>2</v>
      </c>
      <c r="E344">
        <v>1</v>
      </c>
      <c r="F344">
        <v>1</v>
      </c>
      <c r="G344">
        <v>14</v>
      </c>
      <c r="H344">
        <v>15</v>
      </c>
      <c r="I344">
        <v>7</v>
      </c>
      <c r="J344">
        <v>4</v>
      </c>
      <c r="K344">
        <v>40</v>
      </c>
      <c r="L344">
        <v>1</v>
      </c>
      <c r="N344">
        <v>3</v>
      </c>
      <c r="O344">
        <v>6</v>
      </c>
      <c r="Q344">
        <v>1069</v>
      </c>
      <c r="T344" s="6" t="s">
        <v>344</v>
      </c>
      <c r="U344" s="6"/>
      <c r="V344" s="6" t="s">
        <v>1186</v>
      </c>
      <c r="W344" t="s">
        <v>1186</v>
      </c>
      <c r="X344" t="s">
        <v>1186</v>
      </c>
      <c r="Y344" t="b">
        <v>0</v>
      </c>
      <c r="Z344" t="b">
        <v>0</v>
      </c>
      <c r="AA344" t="s">
        <v>1373</v>
      </c>
    </row>
    <row r="345" spans="1:27" x14ac:dyDescent="0.35">
      <c r="A345">
        <v>344</v>
      </c>
      <c r="B345" s="5">
        <v>5201684006011</v>
      </c>
      <c r="C345" t="s">
        <v>723</v>
      </c>
      <c r="D345">
        <v>2</v>
      </c>
      <c r="E345">
        <v>1</v>
      </c>
      <c r="F345">
        <v>1</v>
      </c>
      <c r="G345">
        <v>15</v>
      </c>
      <c r="H345">
        <v>16</v>
      </c>
      <c r="I345">
        <v>7</v>
      </c>
      <c r="J345">
        <v>4</v>
      </c>
      <c r="K345">
        <v>15</v>
      </c>
      <c r="L345">
        <v>1</v>
      </c>
      <c r="N345">
        <v>3</v>
      </c>
      <c r="O345">
        <v>4</v>
      </c>
      <c r="Q345">
        <v>1069</v>
      </c>
      <c r="T345" s="6" t="s">
        <v>344</v>
      </c>
      <c r="U345" s="6"/>
      <c r="V345" s="6" t="s">
        <v>1186</v>
      </c>
      <c r="W345" t="s">
        <v>1186</v>
      </c>
      <c r="X345" t="s">
        <v>1186</v>
      </c>
      <c r="Y345" t="b">
        <v>0</v>
      </c>
      <c r="Z345" t="b">
        <v>0</v>
      </c>
    </row>
    <row r="346" spans="1:27" x14ac:dyDescent="0.35">
      <c r="A346">
        <v>345</v>
      </c>
      <c r="B346" s="5">
        <v>5201684001040</v>
      </c>
      <c r="C346" t="s">
        <v>724</v>
      </c>
      <c r="D346">
        <v>4</v>
      </c>
      <c r="E346">
        <v>1</v>
      </c>
      <c r="F346">
        <v>1</v>
      </c>
      <c r="G346">
        <v>14</v>
      </c>
      <c r="H346">
        <v>15</v>
      </c>
      <c r="I346">
        <v>3</v>
      </c>
      <c r="J346">
        <v>2</v>
      </c>
      <c r="K346">
        <v>15</v>
      </c>
      <c r="L346">
        <v>0.17499999999999999</v>
      </c>
      <c r="M346">
        <v>0.15</v>
      </c>
      <c r="N346">
        <v>4</v>
      </c>
      <c r="O346">
        <v>4</v>
      </c>
      <c r="P346" t="s">
        <v>725</v>
      </c>
      <c r="Q346">
        <v>1069</v>
      </c>
      <c r="S346">
        <v>0.17499999999999999</v>
      </c>
      <c r="T346" s="6" t="s">
        <v>344</v>
      </c>
      <c r="U346" s="6"/>
      <c r="V346" s="6" t="s">
        <v>1186</v>
      </c>
      <c r="W346" t="s">
        <v>1186</v>
      </c>
      <c r="X346" t="s">
        <v>1186</v>
      </c>
      <c r="Y346" t="b">
        <v>0</v>
      </c>
      <c r="Z346" t="b">
        <v>0</v>
      </c>
      <c r="AA346" t="s">
        <v>1373</v>
      </c>
    </row>
    <row r="347" spans="1:27" x14ac:dyDescent="0.35">
      <c r="A347">
        <v>346</v>
      </c>
      <c r="B347" s="5">
        <v>5201684001060</v>
      </c>
      <c r="C347" t="s">
        <v>726</v>
      </c>
      <c r="D347">
        <v>4</v>
      </c>
      <c r="E347">
        <v>1</v>
      </c>
      <c r="F347">
        <v>1</v>
      </c>
      <c r="G347">
        <v>14</v>
      </c>
      <c r="H347">
        <v>15</v>
      </c>
      <c r="I347">
        <v>3</v>
      </c>
      <c r="J347">
        <v>2</v>
      </c>
      <c r="K347">
        <v>15</v>
      </c>
      <c r="L347">
        <v>0.185</v>
      </c>
      <c r="M347">
        <v>0.15</v>
      </c>
      <c r="N347">
        <v>4</v>
      </c>
      <c r="O347">
        <v>6</v>
      </c>
      <c r="P347" t="s">
        <v>727</v>
      </c>
      <c r="Q347">
        <v>1069</v>
      </c>
      <c r="S347">
        <v>0.185</v>
      </c>
      <c r="T347" s="6" t="s">
        <v>344</v>
      </c>
      <c r="U347" s="6"/>
      <c r="V347" s="6" t="s">
        <v>1186</v>
      </c>
      <c r="W347" t="s">
        <v>1186</v>
      </c>
      <c r="X347" t="s">
        <v>1186</v>
      </c>
      <c r="Y347" t="b">
        <v>0</v>
      </c>
      <c r="Z347" t="b">
        <v>0</v>
      </c>
      <c r="AA347" t="s">
        <v>1373</v>
      </c>
    </row>
    <row r="348" spans="1:27" x14ac:dyDescent="0.35">
      <c r="A348">
        <v>347</v>
      </c>
      <c r="B348" s="5">
        <v>5201685006010</v>
      </c>
      <c r="C348" t="s">
        <v>728</v>
      </c>
      <c r="D348">
        <v>2</v>
      </c>
      <c r="E348">
        <v>1</v>
      </c>
      <c r="F348">
        <v>1</v>
      </c>
      <c r="G348">
        <v>16</v>
      </c>
      <c r="H348">
        <v>17</v>
      </c>
      <c r="I348">
        <v>7</v>
      </c>
      <c r="J348">
        <v>4</v>
      </c>
      <c r="K348">
        <v>40</v>
      </c>
      <c r="L348">
        <v>1</v>
      </c>
      <c r="N348">
        <v>3</v>
      </c>
      <c r="O348">
        <v>3</v>
      </c>
      <c r="Q348">
        <v>1610</v>
      </c>
      <c r="T348" s="6" t="s">
        <v>344</v>
      </c>
      <c r="U348" s="6"/>
      <c r="V348" s="6" t="s">
        <v>1186</v>
      </c>
      <c r="W348" t="s">
        <v>1186</v>
      </c>
      <c r="X348" t="s">
        <v>1186</v>
      </c>
      <c r="Y348" t="b">
        <v>0</v>
      </c>
      <c r="Z348" t="b">
        <v>0</v>
      </c>
    </row>
    <row r="349" spans="1:27" x14ac:dyDescent="0.35">
      <c r="A349">
        <v>348</v>
      </c>
      <c r="B349" s="5">
        <v>5201089806010</v>
      </c>
      <c r="C349" t="s">
        <v>729</v>
      </c>
      <c r="D349">
        <v>2</v>
      </c>
      <c r="E349">
        <v>2</v>
      </c>
      <c r="F349">
        <v>3</v>
      </c>
      <c r="G349">
        <v>23</v>
      </c>
      <c r="H349">
        <v>25</v>
      </c>
      <c r="I349">
        <v>7</v>
      </c>
      <c r="J349">
        <v>4</v>
      </c>
      <c r="K349">
        <v>8</v>
      </c>
      <c r="L349">
        <v>1</v>
      </c>
      <c r="N349">
        <v>3</v>
      </c>
      <c r="O349">
        <v>3</v>
      </c>
      <c r="Q349">
        <v>4300</v>
      </c>
      <c r="R349" t="s">
        <v>1186</v>
      </c>
      <c r="T349" s="6" t="s">
        <v>344</v>
      </c>
      <c r="U349" s="6"/>
      <c r="V349" s="6" t="s">
        <v>1186</v>
      </c>
      <c r="W349" t="s">
        <v>1186</v>
      </c>
      <c r="X349" t="s">
        <v>1186</v>
      </c>
      <c r="Y349" t="b">
        <v>0</v>
      </c>
      <c r="Z349" t="b">
        <v>0</v>
      </c>
      <c r="AA349" t="s">
        <v>1374</v>
      </c>
    </row>
    <row r="350" spans="1:27" x14ac:dyDescent="0.35">
      <c r="A350">
        <v>349</v>
      </c>
      <c r="B350" s="5">
        <v>5201089906010</v>
      </c>
      <c r="C350" t="s">
        <v>730</v>
      </c>
      <c r="D350">
        <v>2</v>
      </c>
      <c r="E350">
        <v>2</v>
      </c>
      <c r="F350">
        <v>3</v>
      </c>
      <c r="G350">
        <v>26</v>
      </c>
      <c r="H350">
        <v>29</v>
      </c>
      <c r="I350">
        <v>7</v>
      </c>
      <c r="J350">
        <v>4</v>
      </c>
      <c r="K350">
        <v>15</v>
      </c>
      <c r="L350">
        <v>1</v>
      </c>
      <c r="N350">
        <v>3</v>
      </c>
      <c r="O350">
        <v>4</v>
      </c>
      <c r="Q350">
        <v>4300</v>
      </c>
      <c r="T350" s="6" t="s">
        <v>344</v>
      </c>
      <c r="U350" s="6"/>
      <c r="V350" s="6" t="s">
        <v>1186</v>
      </c>
      <c r="W350" t="s">
        <v>1186</v>
      </c>
      <c r="X350" t="s">
        <v>1186</v>
      </c>
      <c r="Y350" t="b">
        <v>0</v>
      </c>
      <c r="Z350" t="b">
        <v>0</v>
      </c>
      <c r="AA350" t="s">
        <v>1374</v>
      </c>
    </row>
    <row r="351" spans="1:27" x14ac:dyDescent="0.35">
      <c r="A351">
        <v>350</v>
      </c>
      <c r="B351" s="5">
        <v>5201089903030</v>
      </c>
      <c r="C351" t="s">
        <v>731</v>
      </c>
      <c r="D351">
        <v>4</v>
      </c>
      <c r="E351">
        <v>2</v>
      </c>
      <c r="F351">
        <v>3</v>
      </c>
      <c r="G351">
        <v>26</v>
      </c>
      <c r="H351">
        <v>29</v>
      </c>
      <c r="I351">
        <v>6</v>
      </c>
      <c r="J351">
        <v>3</v>
      </c>
      <c r="K351">
        <v>15</v>
      </c>
      <c r="L351">
        <v>0.85</v>
      </c>
      <c r="M351">
        <v>1.25</v>
      </c>
      <c r="N351">
        <v>4</v>
      </c>
      <c r="O351">
        <v>3</v>
      </c>
      <c r="P351" t="s">
        <v>732</v>
      </c>
      <c r="Q351">
        <v>4300</v>
      </c>
      <c r="R351" t="s">
        <v>733</v>
      </c>
      <c r="S351">
        <v>0.85</v>
      </c>
      <c r="T351" s="6" t="s">
        <v>344</v>
      </c>
      <c r="U351" s="6"/>
      <c r="V351" s="6" t="s">
        <v>1186</v>
      </c>
      <c r="W351" t="s">
        <v>1186</v>
      </c>
      <c r="X351" t="s">
        <v>1186</v>
      </c>
      <c r="Y351" t="b">
        <v>0</v>
      </c>
      <c r="Z351" t="b">
        <v>0</v>
      </c>
      <c r="AA351" t="s">
        <v>1374</v>
      </c>
    </row>
    <row r="352" spans="1:27" x14ac:dyDescent="0.35">
      <c r="A352">
        <v>351</v>
      </c>
      <c r="B352" s="5">
        <v>5201800006010</v>
      </c>
      <c r="C352" t="s">
        <v>361</v>
      </c>
      <c r="D352">
        <v>2</v>
      </c>
      <c r="E352">
        <v>2</v>
      </c>
      <c r="F352">
        <v>4</v>
      </c>
      <c r="G352">
        <v>27</v>
      </c>
      <c r="H352">
        <v>30</v>
      </c>
      <c r="I352">
        <v>7</v>
      </c>
      <c r="J352">
        <v>4</v>
      </c>
      <c r="K352">
        <v>20</v>
      </c>
      <c r="L352">
        <v>1</v>
      </c>
      <c r="N352">
        <v>3</v>
      </c>
      <c r="O352">
        <v>3</v>
      </c>
      <c r="P352" t="s">
        <v>467</v>
      </c>
      <c r="Q352">
        <v>4000</v>
      </c>
      <c r="R352" t="s">
        <v>1186</v>
      </c>
      <c r="T352" s="6" t="s">
        <v>344</v>
      </c>
      <c r="U352" s="6"/>
      <c r="V352" s="6" t="s">
        <v>1186</v>
      </c>
      <c r="W352" t="s">
        <v>1335</v>
      </c>
      <c r="X352" t="s">
        <v>1186</v>
      </c>
      <c r="Y352" t="b">
        <v>0</v>
      </c>
      <c r="Z352" t="b">
        <v>1</v>
      </c>
      <c r="AA352" t="s">
        <v>1337</v>
      </c>
    </row>
    <row r="353" spans="1:27" x14ac:dyDescent="0.35">
      <c r="A353">
        <v>352</v>
      </c>
      <c r="B353" s="5">
        <v>5201800066010</v>
      </c>
      <c r="C353" t="s">
        <v>734</v>
      </c>
      <c r="D353">
        <v>2</v>
      </c>
      <c r="E353">
        <v>2</v>
      </c>
      <c r="F353">
        <v>4</v>
      </c>
      <c r="G353">
        <v>28</v>
      </c>
      <c r="H353">
        <v>31</v>
      </c>
      <c r="I353">
        <v>7</v>
      </c>
      <c r="J353">
        <v>4</v>
      </c>
      <c r="K353">
        <v>20</v>
      </c>
      <c r="L353">
        <v>1</v>
      </c>
      <c r="N353">
        <v>3</v>
      </c>
      <c r="O353">
        <v>4</v>
      </c>
      <c r="Q353">
        <v>4300</v>
      </c>
      <c r="R353" t="s">
        <v>1186</v>
      </c>
      <c r="T353" s="6" t="s">
        <v>344</v>
      </c>
      <c r="U353" s="6"/>
      <c r="V353" s="6" t="s">
        <v>1186</v>
      </c>
      <c r="W353" t="s">
        <v>1186</v>
      </c>
      <c r="X353" t="s">
        <v>1186</v>
      </c>
      <c r="Y353" t="b">
        <v>0</v>
      </c>
      <c r="Z353" t="b">
        <v>1</v>
      </c>
      <c r="AA353" t="s">
        <v>1337</v>
      </c>
    </row>
    <row r="354" spans="1:27" x14ac:dyDescent="0.35">
      <c r="A354">
        <v>353</v>
      </c>
      <c r="B354" s="5">
        <v>5201800001050</v>
      </c>
      <c r="C354" t="s">
        <v>735</v>
      </c>
      <c r="D354">
        <v>4</v>
      </c>
      <c r="E354">
        <v>2</v>
      </c>
      <c r="F354">
        <v>4</v>
      </c>
      <c r="G354">
        <v>27</v>
      </c>
      <c r="H354">
        <v>30</v>
      </c>
      <c r="I354">
        <v>3</v>
      </c>
      <c r="J354">
        <v>2</v>
      </c>
      <c r="K354">
        <v>20</v>
      </c>
      <c r="L354">
        <v>0.18</v>
      </c>
      <c r="M354">
        <v>0.15</v>
      </c>
      <c r="N354">
        <v>4</v>
      </c>
      <c r="O354">
        <v>4</v>
      </c>
      <c r="P354" t="s">
        <v>404</v>
      </c>
      <c r="Q354">
        <v>4000</v>
      </c>
      <c r="R354" t="s">
        <v>684</v>
      </c>
      <c r="S354">
        <v>0.18</v>
      </c>
      <c r="T354" s="6" t="s">
        <v>344</v>
      </c>
      <c r="U354" s="6"/>
      <c r="V354" s="6" t="s">
        <v>1186</v>
      </c>
      <c r="W354" t="s">
        <v>1335</v>
      </c>
      <c r="X354" t="s">
        <v>1186</v>
      </c>
      <c r="Y354" t="b">
        <v>0</v>
      </c>
      <c r="Z354" t="b">
        <v>1</v>
      </c>
    </row>
    <row r="355" spans="1:27" x14ac:dyDescent="0.35">
      <c r="A355">
        <v>354</v>
      </c>
      <c r="B355" s="5">
        <v>5201800002050</v>
      </c>
      <c r="C355" t="s">
        <v>736</v>
      </c>
      <c r="D355">
        <v>4</v>
      </c>
      <c r="E355">
        <v>2</v>
      </c>
      <c r="F355">
        <v>4</v>
      </c>
      <c r="G355">
        <v>27</v>
      </c>
      <c r="H355">
        <v>30</v>
      </c>
      <c r="I355">
        <v>3</v>
      </c>
      <c r="J355">
        <v>2</v>
      </c>
      <c r="K355">
        <v>20</v>
      </c>
      <c r="L355">
        <v>0.18</v>
      </c>
      <c r="M355">
        <v>0.15</v>
      </c>
      <c r="N355">
        <v>4</v>
      </c>
      <c r="O355">
        <v>3</v>
      </c>
      <c r="P355" t="s">
        <v>404</v>
      </c>
      <c r="Q355">
        <v>4000</v>
      </c>
      <c r="R355" t="s">
        <v>684</v>
      </c>
      <c r="S355">
        <v>0.18</v>
      </c>
      <c r="T355" s="6" t="s">
        <v>344</v>
      </c>
      <c r="U355" s="6"/>
      <c r="V355" s="6" t="s">
        <v>1186</v>
      </c>
      <c r="W355" t="s">
        <v>1335</v>
      </c>
      <c r="X355" t="s">
        <v>1186</v>
      </c>
      <c r="Y355" t="b">
        <v>0</v>
      </c>
      <c r="Z355" t="b">
        <v>1</v>
      </c>
      <c r="AA355" t="s">
        <v>1337</v>
      </c>
    </row>
    <row r="356" spans="1:27" x14ac:dyDescent="0.35">
      <c r="A356">
        <v>355</v>
      </c>
      <c r="B356" s="5">
        <v>5201800106010</v>
      </c>
      <c r="C356" t="s">
        <v>737</v>
      </c>
      <c r="D356">
        <v>2</v>
      </c>
      <c r="E356">
        <v>2</v>
      </c>
      <c r="F356">
        <v>4</v>
      </c>
      <c r="G356">
        <v>29</v>
      </c>
      <c r="H356">
        <v>32</v>
      </c>
      <c r="I356">
        <v>7</v>
      </c>
      <c r="J356">
        <v>4</v>
      </c>
      <c r="K356">
        <v>30</v>
      </c>
      <c r="L356">
        <v>1</v>
      </c>
      <c r="N356">
        <v>3</v>
      </c>
      <c r="O356">
        <v>3</v>
      </c>
      <c r="Q356">
        <v>4300</v>
      </c>
      <c r="T356" s="6" t="s">
        <v>344</v>
      </c>
      <c r="U356" s="6"/>
      <c r="V356" s="6" t="s">
        <v>1186</v>
      </c>
      <c r="W356" t="s">
        <v>1335</v>
      </c>
      <c r="X356" t="s">
        <v>1186</v>
      </c>
      <c r="Y356" t="b">
        <v>0</v>
      </c>
      <c r="Z356" t="b">
        <v>1</v>
      </c>
      <c r="AA356" t="s">
        <v>1337</v>
      </c>
    </row>
    <row r="357" spans="1:27" x14ac:dyDescent="0.35">
      <c r="A357">
        <v>356</v>
      </c>
      <c r="B357" s="5">
        <v>5201800166010</v>
      </c>
      <c r="C357" t="s">
        <v>738</v>
      </c>
      <c r="D357">
        <v>2</v>
      </c>
      <c r="E357">
        <v>2</v>
      </c>
      <c r="F357">
        <v>4</v>
      </c>
      <c r="G357">
        <v>31</v>
      </c>
      <c r="H357">
        <v>34</v>
      </c>
      <c r="I357">
        <v>7</v>
      </c>
      <c r="J357">
        <v>4</v>
      </c>
      <c r="K357">
        <v>20</v>
      </c>
      <c r="L357">
        <v>1</v>
      </c>
      <c r="N357">
        <v>3</v>
      </c>
      <c r="O357">
        <v>3</v>
      </c>
      <c r="Q357">
        <v>4300</v>
      </c>
      <c r="R357" t="s">
        <v>1186</v>
      </c>
      <c r="T357" s="6" t="s">
        <v>344</v>
      </c>
      <c r="U357" s="6"/>
      <c r="V357" s="6" t="s">
        <v>1186</v>
      </c>
      <c r="W357" t="s">
        <v>1335</v>
      </c>
      <c r="X357" t="s">
        <v>1186</v>
      </c>
      <c r="Y357" t="b">
        <v>0</v>
      </c>
      <c r="Z357" t="b">
        <v>1</v>
      </c>
      <c r="AA357" t="s">
        <v>1337</v>
      </c>
    </row>
    <row r="358" spans="1:27" x14ac:dyDescent="0.35">
      <c r="A358">
        <v>357</v>
      </c>
      <c r="C358" t="s">
        <v>739</v>
      </c>
      <c r="D358">
        <v>2</v>
      </c>
      <c r="E358">
        <v>2</v>
      </c>
      <c r="F358">
        <v>4</v>
      </c>
      <c r="G358">
        <v>30</v>
      </c>
      <c r="H358">
        <v>33</v>
      </c>
      <c r="I358">
        <v>7</v>
      </c>
      <c r="J358">
        <v>4</v>
      </c>
      <c r="K358">
        <v>4</v>
      </c>
      <c r="L358">
        <v>1</v>
      </c>
      <c r="N358">
        <v>3</v>
      </c>
      <c r="O358">
        <v>3</v>
      </c>
      <c r="Q358">
        <v>4300</v>
      </c>
      <c r="T358" s="6" t="s">
        <v>344</v>
      </c>
      <c r="U358" s="6"/>
      <c r="V358" s="6" t="s">
        <v>1186</v>
      </c>
      <c r="W358" t="s">
        <v>1335</v>
      </c>
      <c r="X358" t="s">
        <v>1186</v>
      </c>
      <c r="Y358" t="b">
        <v>0</v>
      </c>
      <c r="Z358" t="b">
        <v>0</v>
      </c>
    </row>
    <row r="359" spans="1:27" x14ac:dyDescent="0.35">
      <c r="A359">
        <v>358</v>
      </c>
      <c r="B359" s="5">
        <v>5203020006010</v>
      </c>
      <c r="C359" t="s">
        <v>740</v>
      </c>
      <c r="D359">
        <v>2</v>
      </c>
      <c r="E359">
        <v>6</v>
      </c>
      <c r="F359">
        <v>13</v>
      </c>
      <c r="G359">
        <v>67</v>
      </c>
      <c r="H359">
        <v>87</v>
      </c>
      <c r="I359">
        <v>7</v>
      </c>
      <c r="J359">
        <v>4</v>
      </c>
      <c r="K359">
        <v>20</v>
      </c>
      <c r="L359">
        <v>1</v>
      </c>
      <c r="N359">
        <v>3</v>
      </c>
      <c r="O359">
        <v>3</v>
      </c>
      <c r="P359" t="s">
        <v>467</v>
      </c>
      <c r="Q359">
        <v>3754</v>
      </c>
      <c r="R359" t="s">
        <v>1186</v>
      </c>
      <c r="T359" s="6" t="s">
        <v>344</v>
      </c>
      <c r="U359" s="6"/>
      <c r="V359" s="6" t="s">
        <v>1186</v>
      </c>
      <c r="W359" t="s">
        <v>1375</v>
      </c>
      <c r="X359" t="s">
        <v>1186</v>
      </c>
      <c r="Y359" t="b">
        <v>0</v>
      </c>
      <c r="Z359" t="b">
        <v>1</v>
      </c>
      <c r="AA359" t="s">
        <v>1376</v>
      </c>
    </row>
    <row r="360" spans="1:27" x14ac:dyDescent="0.35">
      <c r="A360">
        <v>359</v>
      </c>
      <c r="C360" t="s">
        <v>741</v>
      </c>
      <c r="D360">
        <v>2</v>
      </c>
      <c r="E360">
        <v>6</v>
      </c>
      <c r="F360">
        <v>13</v>
      </c>
      <c r="G360">
        <v>67</v>
      </c>
      <c r="H360">
        <v>87</v>
      </c>
      <c r="I360">
        <v>7</v>
      </c>
      <c r="J360">
        <v>4</v>
      </c>
      <c r="K360">
        <v>20</v>
      </c>
      <c r="L360">
        <v>1</v>
      </c>
      <c r="M360">
        <v>0</v>
      </c>
      <c r="N360">
        <v>3</v>
      </c>
      <c r="O360">
        <v>3</v>
      </c>
      <c r="P360" t="s">
        <v>467</v>
      </c>
      <c r="R360" t="s">
        <v>1186</v>
      </c>
      <c r="T360" s="6" t="s">
        <v>344</v>
      </c>
      <c r="U360" s="6"/>
      <c r="V360" s="6" t="s">
        <v>1186</v>
      </c>
      <c r="W360" t="s">
        <v>1375</v>
      </c>
      <c r="X360" t="s">
        <v>1186</v>
      </c>
      <c r="Y360" t="b">
        <v>1</v>
      </c>
      <c r="Z360" t="b">
        <v>1</v>
      </c>
    </row>
    <row r="361" spans="1:27" x14ac:dyDescent="0.35">
      <c r="A361">
        <v>360</v>
      </c>
      <c r="B361" s="5">
        <v>5203020007020</v>
      </c>
      <c r="C361" t="s">
        <v>742</v>
      </c>
      <c r="D361">
        <v>4</v>
      </c>
      <c r="E361">
        <v>6</v>
      </c>
      <c r="F361">
        <v>13</v>
      </c>
      <c r="G361">
        <v>67</v>
      </c>
      <c r="H361">
        <v>87</v>
      </c>
      <c r="I361">
        <v>5</v>
      </c>
      <c r="J361">
        <v>4</v>
      </c>
      <c r="K361">
        <v>20</v>
      </c>
      <c r="L361">
        <v>1</v>
      </c>
      <c r="N361">
        <v>3</v>
      </c>
      <c r="O361">
        <v>3</v>
      </c>
      <c r="P361" t="s">
        <v>370</v>
      </c>
      <c r="Q361">
        <v>3754</v>
      </c>
      <c r="S361">
        <v>19.7</v>
      </c>
      <c r="T361" s="6" t="s">
        <v>344</v>
      </c>
      <c r="U361" s="6"/>
      <c r="V361" s="6" t="s">
        <v>1186</v>
      </c>
      <c r="W361" t="s">
        <v>1375</v>
      </c>
      <c r="X361" t="s">
        <v>371</v>
      </c>
      <c r="Y361" t="b">
        <v>0</v>
      </c>
      <c r="Z361" t="b">
        <v>1</v>
      </c>
      <c r="AA361" t="s">
        <v>1376</v>
      </c>
    </row>
    <row r="362" spans="1:27" x14ac:dyDescent="0.35">
      <c r="A362">
        <v>361</v>
      </c>
      <c r="C362" t="s">
        <v>743</v>
      </c>
      <c r="D362">
        <v>4</v>
      </c>
      <c r="E362">
        <v>6</v>
      </c>
      <c r="F362">
        <v>13</v>
      </c>
      <c r="G362">
        <v>67</v>
      </c>
      <c r="H362">
        <v>87</v>
      </c>
      <c r="I362">
        <v>5</v>
      </c>
      <c r="J362">
        <v>4</v>
      </c>
      <c r="K362">
        <v>20</v>
      </c>
      <c r="L362">
        <v>1</v>
      </c>
      <c r="M362">
        <v>0</v>
      </c>
      <c r="N362">
        <v>3</v>
      </c>
      <c r="O362">
        <v>4</v>
      </c>
      <c r="P362" t="s">
        <v>370</v>
      </c>
      <c r="R362" t="s">
        <v>1186</v>
      </c>
      <c r="T362" s="6" t="s">
        <v>344</v>
      </c>
      <c r="U362" s="6"/>
      <c r="V362" s="6" t="s">
        <v>1186</v>
      </c>
      <c r="W362" t="s">
        <v>1375</v>
      </c>
      <c r="X362" t="s">
        <v>1186</v>
      </c>
      <c r="Y362" t="b">
        <v>1</v>
      </c>
      <c r="Z362" t="b">
        <v>1</v>
      </c>
    </row>
    <row r="363" spans="1:27" x14ac:dyDescent="0.35">
      <c r="A363">
        <v>362</v>
      </c>
      <c r="B363" s="5">
        <v>5203020103010</v>
      </c>
      <c r="C363" t="s">
        <v>744</v>
      </c>
      <c r="D363">
        <v>4</v>
      </c>
      <c r="E363">
        <v>6</v>
      </c>
      <c r="F363">
        <v>13</v>
      </c>
      <c r="G363">
        <v>67</v>
      </c>
      <c r="H363">
        <v>87</v>
      </c>
      <c r="I363">
        <v>6</v>
      </c>
      <c r="J363">
        <v>3</v>
      </c>
      <c r="K363">
        <v>20</v>
      </c>
      <c r="L363">
        <v>0.8</v>
      </c>
      <c r="M363">
        <v>1.25</v>
      </c>
      <c r="N363">
        <v>4</v>
      </c>
      <c r="O363">
        <v>4</v>
      </c>
      <c r="P363" t="s">
        <v>745</v>
      </c>
      <c r="Q363">
        <v>3754</v>
      </c>
      <c r="R363" t="s">
        <v>746</v>
      </c>
      <c r="S363">
        <v>0.8</v>
      </c>
      <c r="T363" s="6" t="s">
        <v>344</v>
      </c>
      <c r="U363" s="6"/>
      <c r="V363" s="6" t="s">
        <v>1186</v>
      </c>
      <c r="W363" t="s">
        <v>1375</v>
      </c>
      <c r="X363" t="s">
        <v>1186</v>
      </c>
      <c r="Y363" t="b">
        <v>0</v>
      </c>
      <c r="Z363" t="b">
        <v>1</v>
      </c>
      <c r="AA363" t="s">
        <v>1376</v>
      </c>
    </row>
    <row r="364" spans="1:27" x14ac:dyDescent="0.35">
      <c r="A364">
        <v>363</v>
      </c>
      <c r="C364" t="s">
        <v>747</v>
      </c>
      <c r="D364">
        <v>4</v>
      </c>
      <c r="E364">
        <v>6</v>
      </c>
      <c r="F364">
        <v>13</v>
      </c>
      <c r="G364">
        <v>67</v>
      </c>
      <c r="H364">
        <v>87</v>
      </c>
      <c r="I364">
        <v>6</v>
      </c>
      <c r="J364">
        <v>3</v>
      </c>
      <c r="K364">
        <v>20</v>
      </c>
      <c r="L364">
        <v>0.8</v>
      </c>
      <c r="M364">
        <v>1.25</v>
      </c>
      <c r="N364">
        <v>4</v>
      </c>
      <c r="O364">
        <v>3</v>
      </c>
      <c r="P364" t="s">
        <v>745</v>
      </c>
      <c r="R364" t="s">
        <v>1186</v>
      </c>
      <c r="T364" s="6" t="s">
        <v>344</v>
      </c>
      <c r="U364" s="6"/>
      <c r="V364" s="6" t="s">
        <v>1186</v>
      </c>
      <c r="W364" t="s">
        <v>1375</v>
      </c>
      <c r="X364" t="s">
        <v>1186</v>
      </c>
      <c r="Y364" t="b">
        <v>1</v>
      </c>
      <c r="Z364" t="b">
        <v>1</v>
      </c>
    </row>
    <row r="365" spans="1:27" x14ac:dyDescent="0.35">
      <c r="A365">
        <v>364</v>
      </c>
      <c r="B365" s="5">
        <v>5203020106010</v>
      </c>
      <c r="C365" t="s">
        <v>748</v>
      </c>
      <c r="D365">
        <v>2</v>
      </c>
      <c r="E365">
        <v>6</v>
      </c>
      <c r="F365">
        <v>13</v>
      </c>
      <c r="G365">
        <v>67</v>
      </c>
      <c r="H365">
        <v>87</v>
      </c>
      <c r="I365">
        <v>7</v>
      </c>
      <c r="J365">
        <v>4</v>
      </c>
      <c r="K365">
        <v>20</v>
      </c>
      <c r="L365">
        <v>1</v>
      </c>
      <c r="N365">
        <v>3</v>
      </c>
      <c r="O365">
        <v>4</v>
      </c>
      <c r="P365" t="s">
        <v>467</v>
      </c>
      <c r="Q365">
        <v>3754</v>
      </c>
      <c r="T365" s="6" t="s">
        <v>344</v>
      </c>
      <c r="U365" s="6"/>
      <c r="V365" s="6" t="s">
        <v>1186</v>
      </c>
      <c r="W365" t="s">
        <v>1375</v>
      </c>
      <c r="X365" t="s">
        <v>1186</v>
      </c>
      <c r="Y365" t="b">
        <v>0</v>
      </c>
      <c r="Z365" t="b">
        <v>1</v>
      </c>
      <c r="AA365" t="s">
        <v>1376</v>
      </c>
    </row>
    <row r="366" spans="1:27" x14ac:dyDescent="0.35">
      <c r="A366">
        <v>365</v>
      </c>
      <c r="B366" s="5">
        <v>5203020103010</v>
      </c>
      <c r="C366" t="s">
        <v>749</v>
      </c>
      <c r="D366">
        <v>4</v>
      </c>
      <c r="E366">
        <v>6</v>
      </c>
      <c r="F366">
        <v>13</v>
      </c>
      <c r="G366">
        <v>67</v>
      </c>
      <c r="H366">
        <v>87</v>
      </c>
      <c r="I366">
        <v>6</v>
      </c>
      <c r="J366">
        <v>3</v>
      </c>
      <c r="K366">
        <v>20</v>
      </c>
      <c r="L366">
        <v>0.8</v>
      </c>
      <c r="M366">
        <v>1.25</v>
      </c>
      <c r="N366">
        <v>4</v>
      </c>
      <c r="O366">
        <v>3</v>
      </c>
      <c r="P366" t="s">
        <v>745</v>
      </c>
      <c r="Q366">
        <v>3754</v>
      </c>
      <c r="R366" t="s">
        <v>746</v>
      </c>
      <c r="S366">
        <v>0.8</v>
      </c>
      <c r="T366" s="6" t="s">
        <v>344</v>
      </c>
      <c r="U366" s="6"/>
      <c r="V366" s="6" t="s">
        <v>1186</v>
      </c>
      <c r="W366" t="s">
        <v>1375</v>
      </c>
      <c r="X366" t="s">
        <v>1186</v>
      </c>
      <c r="Y366" t="b">
        <v>0</v>
      </c>
      <c r="Z366" t="b">
        <v>1</v>
      </c>
      <c r="AA366" t="s">
        <v>1376</v>
      </c>
    </row>
    <row r="367" spans="1:27" x14ac:dyDescent="0.35">
      <c r="A367">
        <v>366</v>
      </c>
      <c r="B367" s="5">
        <v>5203109806010</v>
      </c>
      <c r="C367" t="s">
        <v>750</v>
      </c>
      <c r="D367">
        <v>2</v>
      </c>
      <c r="E367">
        <v>6</v>
      </c>
      <c r="F367">
        <v>14</v>
      </c>
      <c r="G367">
        <v>68</v>
      </c>
      <c r="H367">
        <v>88</v>
      </c>
      <c r="I367">
        <v>7</v>
      </c>
      <c r="J367">
        <v>4</v>
      </c>
      <c r="K367">
        <v>30</v>
      </c>
      <c r="L367">
        <v>1</v>
      </c>
      <c r="N367">
        <v>3</v>
      </c>
      <c r="O367">
        <v>3</v>
      </c>
      <c r="Q367">
        <v>4470</v>
      </c>
      <c r="R367" t="s">
        <v>1186</v>
      </c>
      <c r="T367" s="6" t="s">
        <v>344</v>
      </c>
      <c r="U367" s="6"/>
      <c r="V367" s="6" t="s">
        <v>1186</v>
      </c>
      <c r="W367" t="s">
        <v>1377</v>
      </c>
      <c r="X367" t="s">
        <v>1186</v>
      </c>
      <c r="Y367" t="b">
        <v>0</v>
      </c>
      <c r="Z367" t="b">
        <v>0</v>
      </c>
      <c r="AA367" t="s">
        <v>1376</v>
      </c>
    </row>
    <row r="368" spans="1:27" x14ac:dyDescent="0.35">
      <c r="A368">
        <v>367</v>
      </c>
      <c r="C368" t="s">
        <v>751</v>
      </c>
      <c r="D368">
        <v>2</v>
      </c>
      <c r="E368">
        <v>6</v>
      </c>
      <c r="F368">
        <v>14</v>
      </c>
      <c r="G368">
        <v>68</v>
      </c>
      <c r="H368">
        <v>88</v>
      </c>
      <c r="I368">
        <v>7</v>
      </c>
      <c r="J368">
        <v>4</v>
      </c>
      <c r="K368">
        <v>30</v>
      </c>
      <c r="L368">
        <v>1</v>
      </c>
      <c r="M368">
        <v>0</v>
      </c>
      <c r="N368">
        <v>3</v>
      </c>
      <c r="O368">
        <v>3</v>
      </c>
      <c r="R368" t="s">
        <v>1186</v>
      </c>
      <c r="T368" s="6" t="s">
        <v>344</v>
      </c>
      <c r="U368" s="6"/>
      <c r="V368" s="6" t="s">
        <v>1186</v>
      </c>
      <c r="W368" t="s">
        <v>1377</v>
      </c>
      <c r="X368" t="s">
        <v>1186</v>
      </c>
      <c r="Y368" t="b">
        <v>1</v>
      </c>
      <c r="Z368" t="b">
        <v>1</v>
      </c>
    </row>
    <row r="369" spans="1:27" x14ac:dyDescent="0.35">
      <c r="A369">
        <v>368</v>
      </c>
      <c r="B369" s="5">
        <v>5203109807020</v>
      </c>
      <c r="C369" t="s">
        <v>752</v>
      </c>
      <c r="D369">
        <v>4</v>
      </c>
      <c r="E369">
        <v>6</v>
      </c>
      <c r="F369">
        <v>14</v>
      </c>
      <c r="G369">
        <v>68</v>
      </c>
      <c r="H369">
        <v>88</v>
      </c>
      <c r="I369">
        <v>5</v>
      </c>
      <c r="J369">
        <v>4</v>
      </c>
      <c r="K369">
        <v>30</v>
      </c>
      <c r="L369">
        <v>1</v>
      </c>
      <c r="N369">
        <v>3</v>
      </c>
      <c r="O369">
        <v>3</v>
      </c>
      <c r="P369" t="s">
        <v>370</v>
      </c>
      <c r="Q369">
        <v>4470</v>
      </c>
      <c r="S369">
        <v>19.7</v>
      </c>
      <c r="T369" s="6" t="s">
        <v>344</v>
      </c>
      <c r="U369" s="6"/>
      <c r="V369" s="6" t="s">
        <v>1186</v>
      </c>
      <c r="W369" t="s">
        <v>1377</v>
      </c>
      <c r="X369" t="s">
        <v>371</v>
      </c>
      <c r="Y369" t="b">
        <v>0</v>
      </c>
      <c r="Z369" t="b">
        <v>0</v>
      </c>
      <c r="AA369" t="s">
        <v>1376</v>
      </c>
    </row>
    <row r="370" spans="1:27" x14ac:dyDescent="0.35">
      <c r="A370">
        <v>369</v>
      </c>
      <c r="C370" t="s">
        <v>753</v>
      </c>
      <c r="D370">
        <v>4</v>
      </c>
      <c r="E370">
        <v>6</v>
      </c>
      <c r="F370">
        <v>14</v>
      </c>
      <c r="G370">
        <v>68</v>
      </c>
      <c r="H370">
        <v>88</v>
      </c>
      <c r="I370">
        <v>5</v>
      </c>
      <c r="J370">
        <v>4</v>
      </c>
      <c r="K370">
        <v>30</v>
      </c>
      <c r="L370">
        <v>1</v>
      </c>
      <c r="M370">
        <v>0</v>
      </c>
      <c r="N370">
        <v>3</v>
      </c>
      <c r="O370">
        <v>4</v>
      </c>
      <c r="P370" t="s">
        <v>370</v>
      </c>
      <c r="R370" t="s">
        <v>1186</v>
      </c>
      <c r="T370" s="6" t="s">
        <v>344</v>
      </c>
      <c r="U370" s="6"/>
      <c r="V370" s="6" t="s">
        <v>1186</v>
      </c>
      <c r="W370" t="s">
        <v>1377</v>
      </c>
      <c r="X370" t="s">
        <v>1186</v>
      </c>
      <c r="Y370" t="b">
        <v>1</v>
      </c>
      <c r="Z370" t="b">
        <v>1</v>
      </c>
    </row>
    <row r="371" spans="1:27" x14ac:dyDescent="0.35">
      <c r="A371">
        <v>370</v>
      </c>
      <c r="B371" s="5">
        <v>5203109803080</v>
      </c>
      <c r="C371" t="s">
        <v>754</v>
      </c>
      <c r="D371">
        <v>4</v>
      </c>
      <c r="E371">
        <v>6</v>
      </c>
      <c r="F371">
        <v>14</v>
      </c>
      <c r="G371">
        <v>68</v>
      </c>
      <c r="H371">
        <v>88</v>
      </c>
      <c r="I371">
        <v>6</v>
      </c>
      <c r="J371">
        <v>3</v>
      </c>
      <c r="K371">
        <v>30</v>
      </c>
      <c r="L371">
        <v>0.82</v>
      </c>
      <c r="M371">
        <v>1.25</v>
      </c>
      <c r="N371">
        <v>4</v>
      </c>
      <c r="O371">
        <v>4</v>
      </c>
      <c r="P371" t="s">
        <v>755</v>
      </c>
      <c r="Q371">
        <v>4470</v>
      </c>
      <c r="R371" t="s">
        <v>679</v>
      </c>
      <c r="S371">
        <v>0.82</v>
      </c>
      <c r="T371" s="6" t="s">
        <v>344</v>
      </c>
      <c r="U371" s="6"/>
      <c r="V371" s="6" t="s">
        <v>1186</v>
      </c>
      <c r="W371" t="s">
        <v>1377</v>
      </c>
      <c r="X371" t="s">
        <v>1186</v>
      </c>
      <c r="Y371" t="b">
        <v>0</v>
      </c>
      <c r="Z371" t="b">
        <v>0</v>
      </c>
      <c r="AA371" t="s">
        <v>1376</v>
      </c>
    </row>
    <row r="372" spans="1:27" x14ac:dyDescent="0.35">
      <c r="A372">
        <v>371</v>
      </c>
      <c r="C372" t="s">
        <v>756</v>
      </c>
      <c r="D372">
        <v>4</v>
      </c>
      <c r="E372">
        <v>6</v>
      </c>
      <c r="F372">
        <v>14</v>
      </c>
      <c r="G372">
        <v>68</v>
      </c>
      <c r="H372">
        <v>88</v>
      </c>
      <c r="I372">
        <v>6</v>
      </c>
      <c r="J372">
        <v>3</v>
      </c>
      <c r="K372">
        <v>30</v>
      </c>
      <c r="L372">
        <v>0.82</v>
      </c>
      <c r="M372">
        <v>1.25</v>
      </c>
      <c r="N372">
        <v>4</v>
      </c>
      <c r="O372">
        <v>4</v>
      </c>
      <c r="P372" t="s">
        <v>755</v>
      </c>
      <c r="R372" t="s">
        <v>1186</v>
      </c>
      <c r="T372" s="6" t="s">
        <v>344</v>
      </c>
      <c r="U372" s="6"/>
      <c r="V372" s="6" t="s">
        <v>1186</v>
      </c>
      <c r="W372" t="s">
        <v>1377</v>
      </c>
      <c r="X372" t="s">
        <v>1186</v>
      </c>
      <c r="Y372" t="b">
        <v>1</v>
      </c>
      <c r="Z372" t="b">
        <v>1</v>
      </c>
    </row>
    <row r="373" spans="1:27" x14ac:dyDescent="0.35">
      <c r="A373">
        <v>372</v>
      </c>
      <c r="B373" s="5">
        <v>5203109801030</v>
      </c>
      <c r="C373" t="s">
        <v>757</v>
      </c>
      <c r="D373">
        <v>4</v>
      </c>
      <c r="E373">
        <v>6</v>
      </c>
      <c r="F373">
        <v>14</v>
      </c>
      <c r="G373">
        <v>68</v>
      </c>
      <c r="H373">
        <v>88</v>
      </c>
      <c r="I373">
        <v>3</v>
      </c>
      <c r="J373">
        <v>2</v>
      </c>
      <c r="K373">
        <v>30</v>
      </c>
      <c r="L373">
        <v>0.17</v>
      </c>
      <c r="M373">
        <v>0.15</v>
      </c>
      <c r="N373">
        <v>4</v>
      </c>
      <c r="O373">
        <v>4</v>
      </c>
      <c r="P373" t="s">
        <v>678</v>
      </c>
      <c r="Q373">
        <v>4470</v>
      </c>
      <c r="R373" t="s">
        <v>679</v>
      </c>
      <c r="S373">
        <v>0.17</v>
      </c>
      <c r="T373" s="6" t="s">
        <v>344</v>
      </c>
      <c r="U373" s="6"/>
      <c r="V373" s="6" t="s">
        <v>1186</v>
      </c>
      <c r="W373" t="s">
        <v>1377</v>
      </c>
      <c r="X373" t="s">
        <v>1186</v>
      </c>
      <c r="Y373" t="b">
        <v>0</v>
      </c>
      <c r="Z373" t="b">
        <v>0</v>
      </c>
      <c r="AA373" t="s">
        <v>1376</v>
      </c>
    </row>
    <row r="374" spans="1:27" x14ac:dyDescent="0.35">
      <c r="A374">
        <v>373</v>
      </c>
      <c r="C374" t="s">
        <v>758</v>
      </c>
      <c r="D374">
        <v>4</v>
      </c>
      <c r="E374">
        <v>6</v>
      </c>
      <c r="F374">
        <v>14</v>
      </c>
      <c r="G374">
        <v>68</v>
      </c>
      <c r="H374">
        <v>88</v>
      </c>
      <c r="I374">
        <v>3</v>
      </c>
      <c r="J374">
        <v>2</v>
      </c>
      <c r="K374">
        <v>30</v>
      </c>
      <c r="L374">
        <v>0.17</v>
      </c>
      <c r="M374">
        <v>0.15</v>
      </c>
      <c r="N374">
        <v>4</v>
      </c>
      <c r="O374">
        <v>3</v>
      </c>
      <c r="P374" t="s">
        <v>678</v>
      </c>
      <c r="R374" t="s">
        <v>1186</v>
      </c>
      <c r="T374" s="6" t="s">
        <v>344</v>
      </c>
      <c r="U374" s="6"/>
      <c r="V374" s="6" t="s">
        <v>1186</v>
      </c>
      <c r="W374" t="s">
        <v>1377</v>
      </c>
      <c r="X374" t="s">
        <v>1186</v>
      </c>
      <c r="Y374" t="b">
        <v>1</v>
      </c>
      <c r="Z374" t="b">
        <v>1</v>
      </c>
    </row>
    <row r="375" spans="1:27" x14ac:dyDescent="0.35">
      <c r="A375">
        <v>374</v>
      </c>
      <c r="B375" s="5">
        <v>5203109906010</v>
      </c>
      <c r="C375" t="s">
        <v>759</v>
      </c>
      <c r="D375">
        <v>2</v>
      </c>
      <c r="E375">
        <v>6</v>
      </c>
      <c r="F375">
        <v>14</v>
      </c>
      <c r="G375">
        <v>68</v>
      </c>
      <c r="H375">
        <v>90</v>
      </c>
      <c r="I375">
        <v>7</v>
      </c>
      <c r="J375">
        <v>4</v>
      </c>
      <c r="K375">
        <v>30</v>
      </c>
      <c r="L375">
        <v>1</v>
      </c>
      <c r="N375">
        <v>3</v>
      </c>
      <c r="O375">
        <v>3</v>
      </c>
      <c r="Q375">
        <v>4470</v>
      </c>
      <c r="R375" t="s">
        <v>1186</v>
      </c>
      <c r="T375" s="6" t="s">
        <v>344</v>
      </c>
      <c r="U375" s="6"/>
      <c r="V375" s="6" t="s">
        <v>1186</v>
      </c>
      <c r="W375" t="s">
        <v>1377</v>
      </c>
      <c r="X375" t="s">
        <v>1186</v>
      </c>
      <c r="Y375" t="b">
        <v>0</v>
      </c>
      <c r="Z375" t="b">
        <v>0</v>
      </c>
      <c r="AA375" t="s">
        <v>1376</v>
      </c>
    </row>
    <row r="376" spans="1:27" x14ac:dyDescent="0.35">
      <c r="A376">
        <v>375</v>
      </c>
      <c r="C376" t="s">
        <v>760</v>
      </c>
      <c r="D376">
        <v>2</v>
      </c>
      <c r="E376">
        <v>6</v>
      </c>
      <c r="F376">
        <v>14</v>
      </c>
      <c r="G376">
        <v>68</v>
      </c>
      <c r="H376">
        <v>90</v>
      </c>
      <c r="I376">
        <v>7</v>
      </c>
      <c r="J376">
        <v>4</v>
      </c>
      <c r="K376">
        <v>30</v>
      </c>
      <c r="L376">
        <v>1</v>
      </c>
      <c r="M376">
        <v>0</v>
      </c>
      <c r="N376">
        <v>3</v>
      </c>
      <c r="O376">
        <v>3</v>
      </c>
      <c r="R376" t="s">
        <v>1186</v>
      </c>
      <c r="T376" s="6" t="s">
        <v>344</v>
      </c>
      <c r="U376" s="6"/>
      <c r="V376" s="6" t="s">
        <v>1186</v>
      </c>
      <c r="W376" t="s">
        <v>1377</v>
      </c>
      <c r="X376" t="s">
        <v>1186</v>
      </c>
      <c r="Y376" t="b">
        <v>1</v>
      </c>
      <c r="Z376" t="b">
        <v>1</v>
      </c>
    </row>
    <row r="377" spans="1:27" x14ac:dyDescent="0.35">
      <c r="A377">
        <v>376</v>
      </c>
      <c r="B377" s="5">
        <v>5203109907020</v>
      </c>
      <c r="C377" t="s">
        <v>761</v>
      </c>
      <c r="D377">
        <v>4</v>
      </c>
      <c r="E377">
        <v>6</v>
      </c>
      <c r="F377">
        <v>14</v>
      </c>
      <c r="G377">
        <v>68</v>
      </c>
      <c r="H377">
        <v>90</v>
      </c>
      <c r="I377">
        <v>5</v>
      </c>
      <c r="J377">
        <v>4</v>
      </c>
      <c r="K377">
        <v>30</v>
      </c>
      <c r="L377">
        <v>1</v>
      </c>
      <c r="N377">
        <v>3</v>
      </c>
      <c r="O377">
        <v>3</v>
      </c>
      <c r="P377" t="s">
        <v>370</v>
      </c>
      <c r="Q377">
        <v>4470</v>
      </c>
      <c r="S377">
        <v>19.7</v>
      </c>
      <c r="T377" s="6" t="s">
        <v>344</v>
      </c>
      <c r="U377" s="6"/>
      <c r="V377" s="6" t="s">
        <v>1186</v>
      </c>
      <c r="W377" t="s">
        <v>1377</v>
      </c>
      <c r="X377" t="s">
        <v>371</v>
      </c>
      <c r="Y377" t="b">
        <v>0</v>
      </c>
      <c r="Z377" t="b">
        <v>0</v>
      </c>
      <c r="AA377" t="s">
        <v>1376</v>
      </c>
    </row>
    <row r="378" spans="1:27" x14ac:dyDescent="0.35">
      <c r="A378">
        <v>377</v>
      </c>
      <c r="C378" t="s">
        <v>762</v>
      </c>
      <c r="D378">
        <v>4</v>
      </c>
      <c r="E378">
        <v>6</v>
      </c>
      <c r="F378">
        <v>14</v>
      </c>
      <c r="G378">
        <v>68</v>
      </c>
      <c r="H378">
        <v>90</v>
      </c>
      <c r="I378">
        <v>5</v>
      </c>
      <c r="J378">
        <v>4</v>
      </c>
      <c r="K378">
        <v>30</v>
      </c>
      <c r="L378">
        <v>1</v>
      </c>
      <c r="M378">
        <v>0</v>
      </c>
      <c r="N378">
        <v>3</v>
      </c>
      <c r="O378">
        <v>4</v>
      </c>
      <c r="P378" t="s">
        <v>370</v>
      </c>
      <c r="R378" t="s">
        <v>1186</v>
      </c>
      <c r="T378" s="6" t="s">
        <v>344</v>
      </c>
      <c r="U378" s="6"/>
      <c r="V378" s="6" t="s">
        <v>1186</v>
      </c>
      <c r="W378" t="s">
        <v>1377</v>
      </c>
      <c r="X378" t="s">
        <v>1186</v>
      </c>
      <c r="Y378" t="b">
        <v>1</v>
      </c>
      <c r="Z378" t="b">
        <v>1</v>
      </c>
    </row>
    <row r="379" spans="1:27" x14ac:dyDescent="0.35">
      <c r="A379">
        <v>378</v>
      </c>
      <c r="B379" s="5">
        <v>5203109901030</v>
      </c>
      <c r="C379" t="s">
        <v>763</v>
      </c>
      <c r="D379">
        <v>4</v>
      </c>
      <c r="E379">
        <v>6</v>
      </c>
      <c r="F379">
        <v>14</v>
      </c>
      <c r="G379">
        <v>68</v>
      </c>
      <c r="H379">
        <v>90</v>
      </c>
      <c r="I379">
        <v>3</v>
      </c>
      <c r="J379">
        <v>2</v>
      </c>
      <c r="K379">
        <v>30</v>
      </c>
      <c r="L379">
        <v>0.17</v>
      </c>
      <c r="M379">
        <v>0.15</v>
      </c>
      <c r="N379">
        <v>4</v>
      </c>
      <c r="O379">
        <v>4</v>
      </c>
      <c r="P379" t="s">
        <v>678</v>
      </c>
      <c r="Q379">
        <v>4470</v>
      </c>
      <c r="R379" t="s">
        <v>679</v>
      </c>
      <c r="S379">
        <v>0.17</v>
      </c>
      <c r="T379" s="6" t="s">
        <v>344</v>
      </c>
      <c r="U379" s="6"/>
      <c r="V379" s="6" t="s">
        <v>1186</v>
      </c>
      <c r="W379" t="s">
        <v>1377</v>
      </c>
      <c r="X379" t="s">
        <v>1186</v>
      </c>
      <c r="Y379" t="b">
        <v>0</v>
      </c>
      <c r="Z379" t="b">
        <v>0</v>
      </c>
      <c r="AA379" t="s">
        <v>1376</v>
      </c>
    </row>
    <row r="380" spans="1:27" x14ac:dyDescent="0.35">
      <c r="A380">
        <v>379</v>
      </c>
      <c r="C380" t="s">
        <v>764</v>
      </c>
      <c r="D380">
        <v>4</v>
      </c>
      <c r="E380">
        <v>6</v>
      </c>
      <c r="F380">
        <v>14</v>
      </c>
      <c r="G380">
        <v>68</v>
      </c>
      <c r="H380">
        <v>90</v>
      </c>
      <c r="I380">
        <v>3</v>
      </c>
      <c r="J380">
        <v>2</v>
      </c>
      <c r="K380">
        <v>30</v>
      </c>
      <c r="L380">
        <v>0.17</v>
      </c>
      <c r="M380">
        <v>0.15</v>
      </c>
      <c r="N380">
        <v>4</v>
      </c>
      <c r="O380">
        <v>3</v>
      </c>
      <c r="P380" t="s">
        <v>678</v>
      </c>
      <c r="R380" t="s">
        <v>1186</v>
      </c>
      <c r="T380" s="6" t="s">
        <v>344</v>
      </c>
      <c r="U380" s="6"/>
      <c r="V380" s="6" t="s">
        <v>1186</v>
      </c>
      <c r="W380" t="s">
        <v>1377</v>
      </c>
      <c r="X380" t="s">
        <v>1186</v>
      </c>
      <c r="Y380" t="b">
        <v>1</v>
      </c>
      <c r="Z380" t="b">
        <v>1</v>
      </c>
    </row>
    <row r="381" spans="1:27" x14ac:dyDescent="0.35">
      <c r="A381">
        <v>380</v>
      </c>
      <c r="B381" s="5">
        <v>5203129806010</v>
      </c>
      <c r="C381" t="s">
        <v>765</v>
      </c>
      <c r="D381">
        <v>2</v>
      </c>
      <c r="E381">
        <v>5</v>
      </c>
      <c r="F381">
        <v>10</v>
      </c>
      <c r="G381">
        <v>57</v>
      </c>
      <c r="H381">
        <v>74</v>
      </c>
      <c r="I381">
        <v>7</v>
      </c>
      <c r="J381">
        <v>4</v>
      </c>
      <c r="K381">
        <v>90</v>
      </c>
      <c r="L381">
        <v>1</v>
      </c>
      <c r="N381">
        <v>3</v>
      </c>
      <c r="O381">
        <v>3</v>
      </c>
      <c r="P381" t="s">
        <v>678</v>
      </c>
      <c r="Q381">
        <v>1726</v>
      </c>
      <c r="T381" s="6" t="s">
        <v>344</v>
      </c>
      <c r="U381" s="6"/>
      <c r="V381" s="6" t="s">
        <v>1186</v>
      </c>
      <c r="W381" t="s">
        <v>1378</v>
      </c>
      <c r="X381" t="s">
        <v>1186</v>
      </c>
      <c r="Y381" t="b">
        <v>0</v>
      </c>
      <c r="Z381" t="b">
        <v>0</v>
      </c>
      <c r="AA381" t="s">
        <v>1379</v>
      </c>
    </row>
    <row r="382" spans="1:27" x14ac:dyDescent="0.35">
      <c r="A382">
        <v>381</v>
      </c>
      <c r="C382" t="s">
        <v>766</v>
      </c>
      <c r="D382">
        <v>2</v>
      </c>
      <c r="E382">
        <v>5</v>
      </c>
      <c r="F382">
        <v>10</v>
      </c>
      <c r="G382">
        <v>57</v>
      </c>
      <c r="H382">
        <v>74</v>
      </c>
      <c r="I382">
        <v>7</v>
      </c>
      <c r="J382">
        <v>4</v>
      </c>
      <c r="K382">
        <v>90</v>
      </c>
      <c r="L382">
        <v>1</v>
      </c>
      <c r="M382">
        <v>0</v>
      </c>
      <c r="N382">
        <v>3</v>
      </c>
      <c r="O382">
        <v>3</v>
      </c>
      <c r="P382" t="s">
        <v>678</v>
      </c>
      <c r="R382" t="s">
        <v>1186</v>
      </c>
      <c r="T382" s="6" t="s">
        <v>344</v>
      </c>
      <c r="U382" s="6"/>
      <c r="V382" s="6" t="s">
        <v>1186</v>
      </c>
      <c r="W382" t="s">
        <v>1378</v>
      </c>
      <c r="X382" t="s">
        <v>1186</v>
      </c>
      <c r="Y382" t="b">
        <v>1</v>
      </c>
      <c r="Z382" t="b">
        <v>1</v>
      </c>
    </row>
    <row r="383" spans="1:27" x14ac:dyDescent="0.35">
      <c r="A383">
        <v>382</v>
      </c>
      <c r="B383" s="5">
        <v>5203129807020</v>
      </c>
      <c r="C383" t="s">
        <v>767</v>
      </c>
      <c r="D383">
        <v>4</v>
      </c>
      <c r="E383">
        <v>5</v>
      </c>
      <c r="F383">
        <v>10</v>
      </c>
      <c r="G383">
        <v>57</v>
      </c>
      <c r="H383">
        <v>74</v>
      </c>
      <c r="I383">
        <v>5</v>
      </c>
      <c r="J383">
        <v>4</v>
      </c>
      <c r="K383">
        <v>90</v>
      </c>
      <c r="L383">
        <v>1</v>
      </c>
      <c r="N383">
        <v>3</v>
      </c>
      <c r="O383">
        <v>3</v>
      </c>
      <c r="P383" t="s">
        <v>370</v>
      </c>
      <c r="Q383">
        <v>1726</v>
      </c>
      <c r="S383">
        <v>19.7</v>
      </c>
      <c r="T383" s="6" t="s">
        <v>344</v>
      </c>
      <c r="U383" s="6"/>
      <c r="V383" s="6" t="s">
        <v>1186</v>
      </c>
      <c r="W383" t="s">
        <v>1378</v>
      </c>
      <c r="X383" t="s">
        <v>371</v>
      </c>
      <c r="Y383" t="b">
        <v>0</v>
      </c>
      <c r="Z383" t="b">
        <v>0</v>
      </c>
      <c r="AA383" t="s">
        <v>1379</v>
      </c>
    </row>
    <row r="384" spans="1:27" x14ac:dyDescent="0.35">
      <c r="A384">
        <v>383</v>
      </c>
      <c r="C384" t="s">
        <v>768</v>
      </c>
      <c r="D384">
        <v>4</v>
      </c>
      <c r="E384">
        <v>5</v>
      </c>
      <c r="F384">
        <v>10</v>
      </c>
      <c r="G384">
        <v>57</v>
      </c>
      <c r="H384">
        <v>74</v>
      </c>
      <c r="I384">
        <v>5</v>
      </c>
      <c r="J384">
        <v>4</v>
      </c>
      <c r="K384">
        <v>90</v>
      </c>
      <c r="L384">
        <v>1</v>
      </c>
      <c r="M384">
        <v>0</v>
      </c>
      <c r="N384">
        <v>3</v>
      </c>
      <c r="O384">
        <v>4</v>
      </c>
      <c r="P384" t="s">
        <v>370</v>
      </c>
      <c r="R384" t="s">
        <v>1186</v>
      </c>
      <c r="T384" s="6" t="s">
        <v>344</v>
      </c>
      <c r="U384" s="6"/>
      <c r="V384" s="6" t="s">
        <v>1186</v>
      </c>
      <c r="W384" t="s">
        <v>1378</v>
      </c>
      <c r="X384" t="s">
        <v>1186</v>
      </c>
      <c r="Y384" t="b">
        <v>1</v>
      </c>
      <c r="Z384" t="b">
        <v>1</v>
      </c>
    </row>
    <row r="385" spans="1:27" x14ac:dyDescent="0.35">
      <c r="A385">
        <v>384</v>
      </c>
      <c r="B385" s="5">
        <v>5203129803080</v>
      </c>
      <c r="C385" t="s">
        <v>769</v>
      </c>
      <c r="D385">
        <v>4</v>
      </c>
      <c r="E385">
        <v>5</v>
      </c>
      <c r="F385">
        <v>10</v>
      </c>
      <c r="G385">
        <v>57</v>
      </c>
      <c r="H385">
        <v>74</v>
      </c>
      <c r="I385">
        <v>6</v>
      </c>
      <c r="J385">
        <v>3</v>
      </c>
      <c r="K385">
        <v>90</v>
      </c>
      <c r="L385">
        <v>0.82</v>
      </c>
      <c r="M385">
        <v>1.25</v>
      </c>
      <c r="N385">
        <v>4</v>
      </c>
      <c r="O385">
        <v>4</v>
      </c>
      <c r="P385" t="s">
        <v>755</v>
      </c>
      <c r="Q385">
        <v>1726</v>
      </c>
      <c r="R385" t="s">
        <v>679</v>
      </c>
      <c r="S385">
        <v>0.82</v>
      </c>
      <c r="T385" s="6" t="s">
        <v>344</v>
      </c>
      <c r="U385" s="6"/>
      <c r="V385" s="6" t="s">
        <v>1186</v>
      </c>
      <c r="W385" t="s">
        <v>1378</v>
      </c>
      <c r="X385" t="s">
        <v>1186</v>
      </c>
      <c r="Y385" t="b">
        <v>0</v>
      </c>
      <c r="Z385" t="b">
        <v>0</v>
      </c>
      <c r="AA385" t="s">
        <v>1379</v>
      </c>
    </row>
    <row r="386" spans="1:27" x14ac:dyDescent="0.35">
      <c r="A386">
        <v>385</v>
      </c>
      <c r="C386" t="s">
        <v>770</v>
      </c>
      <c r="D386">
        <v>4</v>
      </c>
      <c r="E386">
        <v>5</v>
      </c>
      <c r="F386">
        <v>10</v>
      </c>
      <c r="G386">
        <v>57</v>
      </c>
      <c r="H386">
        <v>74</v>
      </c>
      <c r="I386">
        <v>6</v>
      </c>
      <c r="J386">
        <v>3</v>
      </c>
      <c r="K386">
        <v>90</v>
      </c>
      <c r="L386">
        <v>0.82</v>
      </c>
      <c r="M386">
        <v>1.25</v>
      </c>
      <c r="N386">
        <v>4</v>
      </c>
      <c r="O386">
        <v>4</v>
      </c>
      <c r="P386" t="s">
        <v>755</v>
      </c>
      <c r="R386" t="s">
        <v>1186</v>
      </c>
      <c r="T386" s="6" t="s">
        <v>344</v>
      </c>
      <c r="U386" s="6"/>
      <c r="V386" s="6" t="s">
        <v>1186</v>
      </c>
      <c r="W386" t="s">
        <v>1378</v>
      </c>
      <c r="X386" t="s">
        <v>1186</v>
      </c>
      <c r="Y386" t="b">
        <v>1</v>
      </c>
      <c r="Z386" t="b">
        <v>1</v>
      </c>
    </row>
    <row r="387" spans="1:27" x14ac:dyDescent="0.35">
      <c r="A387">
        <v>386</v>
      </c>
      <c r="B387" s="5">
        <v>5203129801030</v>
      </c>
      <c r="C387" t="s">
        <v>771</v>
      </c>
      <c r="D387">
        <v>4</v>
      </c>
      <c r="E387">
        <v>5</v>
      </c>
      <c r="F387">
        <v>10</v>
      </c>
      <c r="G387">
        <v>57</v>
      </c>
      <c r="H387">
        <v>74</v>
      </c>
      <c r="I387">
        <v>3</v>
      </c>
      <c r="J387">
        <v>2</v>
      </c>
      <c r="K387">
        <v>90</v>
      </c>
      <c r="L387">
        <v>0.17</v>
      </c>
      <c r="M387">
        <v>0.15</v>
      </c>
      <c r="N387">
        <v>4</v>
      </c>
      <c r="O387">
        <v>4</v>
      </c>
      <c r="P387" t="s">
        <v>678</v>
      </c>
      <c r="Q387">
        <v>1726</v>
      </c>
      <c r="R387" t="s">
        <v>679</v>
      </c>
      <c r="S387">
        <v>0.17</v>
      </c>
      <c r="T387" s="6" t="s">
        <v>344</v>
      </c>
      <c r="U387" s="6"/>
      <c r="V387" s="6" t="s">
        <v>1186</v>
      </c>
      <c r="W387" t="s">
        <v>1378</v>
      </c>
      <c r="X387" t="s">
        <v>1186</v>
      </c>
      <c r="Y387" t="b">
        <v>0</v>
      </c>
      <c r="Z387" t="b">
        <v>0</v>
      </c>
      <c r="AA387" t="s">
        <v>1379</v>
      </c>
    </row>
    <row r="388" spans="1:27" x14ac:dyDescent="0.35">
      <c r="A388">
        <v>387</v>
      </c>
      <c r="C388" t="s">
        <v>772</v>
      </c>
      <c r="D388">
        <v>4</v>
      </c>
      <c r="E388">
        <v>5</v>
      </c>
      <c r="F388">
        <v>10</v>
      </c>
      <c r="G388">
        <v>57</v>
      </c>
      <c r="H388">
        <v>74</v>
      </c>
      <c r="I388">
        <v>3</v>
      </c>
      <c r="J388">
        <v>2</v>
      </c>
      <c r="K388">
        <v>90</v>
      </c>
      <c r="L388">
        <v>0.17</v>
      </c>
      <c r="M388">
        <v>0.15</v>
      </c>
      <c r="N388">
        <v>4</v>
      </c>
      <c r="O388">
        <v>3</v>
      </c>
      <c r="P388" t="s">
        <v>678</v>
      </c>
      <c r="R388" t="s">
        <v>1186</v>
      </c>
      <c r="T388" s="6" t="s">
        <v>344</v>
      </c>
      <c r="U388" s="6"/>
      <c r="V388" s="6" t="s">
        <v>1186</v>
      </c>
      <c r="W388" t="s">
        <v>1378</v>
      </c>
      <c r="X388" t="s">
        <v>1186</v>
      </c>
      <c r="Y388" t="b">
        <v>1</v>
      </c>
      <c r="Z388" t="b">
        <v>1</v>
      </c>
    </row>
    <row r="389" spans="1:27" x14ac:dyDescent="0.35">
      <c r="A389">
        <v>388</v>
      </c>
      <c r="B389" s="5">
        <v>5203129906010</v>
      </c>
      <c r="C389" t="s">
        <v>773</v>
      </c>
      <c r="D389">
        <v>2</v>
      </c>
      <c r="E389">
        <v>5</v>
      </c>
      <c r="F389">
        <v>10</v>
      </c>
      <c r="G389">
        <v>57</v>
      </c>
      <c r="H389">
        <v>75</v>
      </c>
      <c r="I389">
        <v>7</v>
      </c>
      <c r="J389">
        <v>4</v>
      </c>
      <c r="K389">
        <v>90</v>
      </c>
      <c r="L389">
        <v>1</v>
      </c>
      <c r="N389">
        <v>3</v>
      </c>
      <c r="O389">
        <v>3</v>
      </c>
      <c r="P389" t="s">
        <v>678</v>
      </c>
      <c r="Q389">
        <v>1726</v>
      </c>
      <c r="T389" s="6" t="s">
        <v>344</v>
      </c>
      <c r="U389" s="6"/>
      <c r="V389" s="6" t="s">
        <v>1186</v>
      </c>
      <c r="W389" t="s">
        <v>1378</v>
      </c>
      <c r="X389" t="s">
        <v>1186</v>
      </c>
      <c r="Y389" t="b">
        <v>0</v>
      </c>
      <c r="Z389" t="b">
        <v>0</v>
      </c>
      <c r="AA389" t="s">
        <v>1379</v>
      </c>
    </row>
    <row r="390" spans="1:27" x14ac:dyDescent="0.35">
      <c r="A390">
        <v>389</v>
      </c>
      <c r="C390" t="s">
        <v>774</v>
      </c>
      <c r="D390">
        <v>2</v>
      </c>
      <c r="E390">
        <v>5</v>
      </c>
      <c r="F390">
        <v>10</v>
      </c>
      <c r="G390">
        <v>57</v>
      </c>
      <c r="H390">
        <v>75</v>
      </c>
      <c r="I390">
        <v>7</v>
      </c>
      <c r="J390">
        <v>4</v>
      </c>
      <c r="K390">
        <v>90</v>
      </c>
      <c r="L390">
        <v>1</v>
      </c>
      <c r="M390">
        <v>0</v>
      </c>
      <c r="N390">
        <v>3</v>
      </c>
      <c r="O390">
        <v>3</v>
      </c>
      <c r="P390" t="s">
        <v>678</v>
      </c>
      <c r="R390" t="s">
        <v>1186</v>
      </c>
      <c r="T390" s="6" t="s">
        <v>344</v>
      </c>
      <c r="U390" s="6"/>
      <c r="V390" s="6" t="s">
        <v>1186</v>
      </c>
      <c r="W390" t="s">
        <v>1378</v>
      </c>
      <c r="X390" t="s">
        <v>1186</v>
      </c>
      <c r="Y390" t="b">
        <v>1</v>
      </c>
      <c r="Z390" t="b">
        <v>1</v>
      </c>
    </row>
    <row r="391" spans="1:27" x14ac:dyDescent="0.35">
      <c r="A391">
        <v>390</v>
      </c>
      <c r="B391" s="5">
        <v>5203129907020</v>
      </c>
      <c r="C391" t="s">
        <v>775</v>
      </c>
      <c r="D391">
        <v>4</v>
      </c>
      <c r="E391">
        <v>5</v>
      </c>
      <c r="F391">
        <v>10</v>
      </c>
      <c r="G391">
        <v>57</v>
      </c>
      <c r="H391">
        <v>75</v>
      </c>
      <c r="I391">
        <v>5</v>
      </c>
      <c r="J391">
        <v>4</v>
      </c>
      <c r="K391">
        <v>90</v>
      </c>
      <c r="L391">
        <v>1</v>
      </c>
      <c r="N391">
        <v>3</v>
      </c>
      <c r="O391">
        <v>3</v>
      </c>
      <c r="P391" t="s">
        <v>370</v>
      </c>
      <c r="Q391">
        <v>1726</v>
      </c>
      <c r="S391">
        <v>19.7</v>
      </c>
      <c r="T391" s="6" t="s">
        <v>344</v>
      </c>
      <c r="U391" s="6"/>
      <c r="V391" s="6" t="s">
        <v>1186</v>
      </c>
      <c r="W391" t="s">
        <v>1378</v>
      </c>
      <c r="X391" t="s">
        <v>371</v>
      </c>
      <c r="Y391" t="b">
        <v>0</v>
      </c>
      <c r="Z391" t="b">
        <v>0</v>
      </c>
      <c r="AA391" t="s">
        <v>1379</v>
      </c>
    </row>
    <row r="392" spans="1:27" x14ac:dyDescent="0.35">
      <c r="A392">
        <v>391</v>
      </c>
      <c r="C392" t="s">
        <v>776</v>
      </c>
      <c r="D392">
        <v>4</v>
      </c>
      <c r="E392">
        <v>5</v>
      </c>
      <c r="F392">
        <v>10</v>
      </c>
      <c r="G392">
        <v>57</v>
      </c>
      <c r="H392">
        <v>75</v>
      </c>
      <c r="I392">
        <v>5</v>
      </c>
      <c r="J392">
        <v>4</v>
      </c>
      <c r="K392">
        <v>90</v>
      </c>
      <c r="L392">
        <v>1</v>
      </c>
      <c r="M392">
        <v>0</v>
      </c>
      <c r="N392">
        <v>3</v>
      </c>
      <c r="O392">
        <v>4</v>
      </c>
      <c r="P392" t="s">
        <v>370</v>
      </c>
      <c r="R392" t="s">
        <v>1186</v>
      </c>
      <c r="T392" s="6" t="s">
        <v>344</v>
      </c>
      <c r="U392" s="6"/>
      <c r="V392" s="6" t="s">
        <v>1186</v>
      </c>
      <c r="W392" t="s">
        <v>1378</v>
      </c>
      <c r="X392" t="s">
        <v>1186</v>
      </c>
      <c r="Y392" t="b">
        <v>1</v>
      </c>
      <c r="Z392" t="b">
        <v>1</v>
      </c>
    </row>
    <row r="393" spans="1:27" x14ac:dyDescent="0.35">
      <c r="A393">
        <v>392</v>
      </c>
      <c r="B393" s="5">
        <v>5203129903070</v>
      </c>
      <c r="C393" t="s">
        <v>777</v>
      </c>
      <c r="D393">
        <v>4</v>
      </c>
      <c r="E393">
        <v>5</v>
      </c>
      <c r="F393">
        <v>10</v>
      </c>
      <c r="G393">
        <v>57</v>
      </c>
      <c r="H393">
        <v>75</v>
      </c>
      <c r="I393">
        <v>6</v>
      </c>
      <c r="J393">
        <v>3</v>
      </c>
      <c r="K393">
        <v>90</v>
      </c>
      <c r="L393">
        <v>1.2</v>
      </c>
      <c r="M393">
        <v>1.25</v>
      </c>
      <c r="N393">
        <v>4</v>
      </c>
      <c r="O393">
        <v>4</v>
      </c>
      <c r="P393" t="s">
        <v>778</v>
      </c>
      <c r="Q393">
        <v>1726</v>
      </c>
      <c r="R393" t="s">
        <v>779</v>
      </c>
      <c r="S393">
        <v>1.2</v>
      </c>
      <c r="T393" s="6" t="s">
        <v>344</v>
      </c>
      <c r="U393" s="6"/>
      <c r="V393" s="6" t="s">
        <v>1186</v>
      </c>
      <c r="W393" t="s">
        <v>1378</v>
      </c>
      <c r="X393" t="s">
        <v>1186</v>
      </c>
      <c r="Y393" t="b">
        <v>0</v>
      </c>
      <c r="Z393" t="b">
        <v>0</v>
      </c>
    </row>
    <row r="394" spans="1:27" x14ac:dyDescent="0.35">
      <c r="A394">
        <v>393</v>
      </c>
      <c r="B394" s="5">
        <v>5203129901030</v>
      </c>
      <c r="C394" t="s">
        <v>780</v>
      </c>
      <c r="D394">
        <v>4</v>
      </c>
      <c r="E394">
        <v>5</v>
      </c>
      <c r="F394">
        <v>10</v>
      </c>
      <c r="G394">
        <v>57</v>
      </c>
      <c r="H394">
        <v>75</v>
      </c>
      <c r="I394">
        <v>3</v>
      </c>
      <c r="J394">
        <v>2</v>
      </c>
      <c r="K394">
        <v>90</v>
      </c>
      <c r="L394">
        <v>0.17</v>
      </c>
      <c r="M394">
        <v>0.15</v>
      </c>
      <c r="N394">
        <v>4</v>
      </c>
      <c r="O394">
        <v>4</v>
      </c>
      <c r="P394" t="s">
        <v>678</v>
      </c>
      <c r="Q394">
        <v>1726</v>
      </c>
      <c r="R394" t="s">
        <v>679</v>
      </c>
      <c r="S394">
        <v>0.17</v>
      </c>
      <c r="T394" s="6" t="s">
        <v>344</v>
      </c>
      <c r="U394" s="6"/>
      <c r="V394" s="6" t="s">
        <v>1186</v>
      </c>
      <c r="W394" t="s">
        <v>1378</v>
      </c>
      <c r="X394" t="s">
        <v>1186</v>
      </c>
      <c r="Y394" t="b">
        <v>0</v>
      </c>
      <c r="Z394" t="b">
        <v>0</v>
      </c>
      <c r="AA394" t="s">
        <v>1379</v>
      </c>
    </row>
    <row r="395" spans="1:27" x14ac:dyDescent="0.35">
      <c r="A395">
        <v>394</v>
      </c>
      <c r="C395" t="s">
        <v>781</v>
      </c>
      <c r="D395">
        <v>4</v>
      </c>
      <c r="E395">
        <v>5</v>
      </c>
      <c r="F395">
        <v>10</v>
      </c>
      <c r="G395">
        <v>57</v>
      </c>
      <c r="H395">
        <v>75</v>
      </c>
      <c r="I395">
        <v>3</v>
      </c>
      <c r="J395">
        <v>2</v>
      </c>
      <c r="K395">
        <v>90</v>
      </c>
      <c r="L395">
        <v>0.17</v>
      </c>
      <c r="M395">
        <v>0.15</v>
      </c>
      <c r="N395">
        <v>4</v>
      </c>
      <c r="O395">
        <v>3</v>
      </c>
      <c r="P395" t="s">
        <v>678</v>
      </c>
      <c r="R395" t="s">
        <v>1186</v>
      </c>
      <c r="T395" s="6" t="s">
        <v>344</v>
      </c>
      <c r="U395" s="6"/>
      <c r="V395" s="6" t="s">
        <v>1186</v>
      </c>
      <c r="W395" t="s">
        <v>1378</v>
      </c>
      <c r="X395" t="s">
        <v>1186</v>
      </c>
      <c r="Y395" t="b">
        <v>1</v>
      </c>
      <c r="Z395" t="b">
        <v>1</v>
      </c>
    </row>
    <row r="396" spans="1:27" x14ac:dyDescent="0.35">
      <c r="A396">
        <v>395</v>
      </c>
      <c r="B396" s="5">
        <v>5203149806010</v>
      </c>
      <c r="C396" t="s">
        <v>782</v>
      </c>
      <c r="D396">
        <v>2</v>
      </c>
      <c r="E396">
        <v>5</v>
      </c>
      <c r="F396">
        <v>10</v>
      </c>
      <c r="G396">
        <v>58</v>
      </c>
      <c r="H396">
        <v>76</v>
      </c>
      <c r="I396">
        <v>7</v>
      </c>
      <c r="J396">
        <v>4</v>
      </c>
      <c r="K396">
        <v>30</v>
      </c>
      <c r="L396">
        <v>1</v>
      </c>
      <c r="N396">
        <v>3</v>
      </c>
      <c r="O396">
        <v>3</v>
      </c>
      <c r="Q396">
        <v>2671</v>
      </c>
      <c r="T396" s="6" t="s">
        <v>344</v>
      </c>
      <c r="U396" s="6"/>
      <c r="V396" s="6" t="s">
        <v>1186</v>
      </c>
      <c r="W396" t="s">
        <v>1380</v>
      </c>
      <c r="X396" t="s">
        <v>1186</v>
      </c>
      <c r="Y396" t="b">
        <v>0</v>
      </c>
      <c r="Z396" t="b">
        <v>0</v>
      </c>
      <c r="AA396" t="s">
        <v>1376</v>
      </c>
    </row>
    <row r="397" spans="1:27" x14ac:dyDescent="0.35">
      <c r="A397">
        <v>396</v>
      </c>
      <c r="C397" t="s">
        <v>783</v>
      </c>
      <c r="D397">
        <v>2</v>
      </c>
      <c r="E397">
        <v>5</v>
      </c>
      <c r="F397">
        <v>10</v>
      </c>
      <c r="G397">
        <v>58</v>
      </c>
      <c r="H397">
        <v>76</v>
      </c>
      <c r="I397">
        <v>7</v>
      </c>
      <c r="J397">
        <v>4</v>
      </c>
      <c r="K397">
        <v>30</v>
      </c>
      <c r="L397">
        <v>1</v>
      </c>
      <c r="M397">
        <v>0</v>
      </c>
      <c r="N397">
        <v>3</v>
      </c>
      <c r="O397">
        <v>3</v>
      </c>
      <c r="R397" t="s">
        <v>1186</v>
      </c>
      <c r="T397" s="6" t="s">
        <v>344</v>
      </c>
      <c r="U397" s="6"/>
      <c r="V397" s="6" t="s">
        <v>1186</v>
      </c>
      <c r="W397" t="s">
        <v>1380</v>
      </c>
      <c r="X397" t="s">
        <v>1186</v>
      </c>
      <c r="Y397" t="b">
        <v>1</v>
      </c>
      <c r="Z397" t="b">
        <v>1</v>
      </c>
    </row>
    <row r="398" spans="1:27" x14ac:dyDescent="0.35">
      <c r="A398">
        <v>397</v>
      </c>
      <c r="B398" s="5">
        <v>5203149807020</v>
      </c>
      <c r="C398" t="s">
        <v>784</v>
      </c>
      <c r="D398">
        <v>4</v>
      </c>
      <c r="E398">
        <v>5</v>
      </c>
      <c r="F398">
        <v>10</v>
      </c>
      <c r="G398">
        <v>58</v>
      </c>
      <c r="H398">
        <v>76</v>
      </c>
      <c r="I398">
        <v>5</v>
      </c>
      <c r="J398">
        <v>4</v>
      </c>
      <c r="K398">
        <v>30</v>
      </c>
      <c r="L398">
        <v>1</v>
      </c>
      <c r="N398">
        <v>3</v>
      </c>
      <c r="O398">
        <v>3</v>
      </c>
      <c r="P398" t="s">
        <v>370</v>
      </c>
      <c r="Q398">
        <v>2671</v>
      </c>
      <c r="R398" t="s">
        <v>1186</v>
      </c>
      <c r="S398">
        <v>19.7</v>
      </c>
      <c r="T398" s="6" t="s">
        <v>344</v>
      </c>
      <c r="U398" s="6"/>
      <c r="V398" s="6" t="s">
        <v>1186</v>
      </c>
      <c r="W398" t="s">
        <v>1380</v>
      </c>
      <c r="X398" t="s">
        <v>371</v>
      </c>
      <c r="Y398" t="b">
        <v>0</v>
      </c>
      <c r="Z398" t="b">
        <v>0</v>
      </c>
      <c r="AA398" t="s">
        <v>1376</v>
      </c>
    </row>
    <row r="399" spans="1:27" x14ac:dyDescent="0.35">
      <c r="A399">
        <v>398</v>
      </c>
      <c r="C399" t="s">
        <v>785</v>
      </c>
      <c r="D399">
        <v>4</v>
      </c>
      <c r="E399">
        <v>5</v>
      </c>
      <c r="F399">
        <v>10</v>
      </c>
      <c r="G399">
        <v>58</v>
      </c>
      <c r="H399">
        <v>76</v>
      </c>
      <c r="I399">
        <v>5</v>
      </c>
      <c r="J399">
        <v>4</v>
      </c>
      <c r="K399">
        <v>30</v>
      </c>
      <c r="L399">
        <v>1</v>
      </c>
      <c r="M399">
        <v>0</v>
      </c>
      <c r="N399">
        <v>3</v>
      </c>
      <c r="O399">
        <v>4</v>
      </c>
      <c r="P399" t="s">
        <v>370</v>
      </c>
      <c r="R399" t="s">
        <v>1186</v>
      </c>
      <c r="T399" s="6" t="s">
        <v>344</v>
      </c>
      <c r="U399" s="6"/>
      <c r="V399" s="6" t="s">
        <v>1186</v>
      </c>
      <c r="W399" t="s">
        <v>1380</v>
      </c>
      <c r="X399" t="s">
        <v>1186</v>
      </c>
      <c r="Y399" t="b">
        <v>1</v>
      </c>
      <c r="Z399" t="b">
        <v>1</v>
      </c>
    </row>
    <row r="400" spans="1:27" x14ac:dyDescent="0.35">
      <c r="A400">
        <v>399</v>
      </c>
      <c r="B400" s="5">
        <v>5203149803080</v>
      </c>
      <c r="C400" t="s">
        <v>786</v>
      </c>
      <c r="D400">
        <v>4</v>
      </c>
      <c r="E400">
        <v>5</v>
      </c>
      <c r="F400">
        <v>10</v>
      </c>
      <c r="G400">
        <v>58</v>
      </c>
      <c r="H400">
        <v>76</v>
      </c>
      <c r="I400">
        <v>6</v>
      </c>
      <c r="J400">
        <v>3</v>
      </c>
      <c r="K400">
        <v>30</v>
      </c>
      <c r="L400">
        <v>0.82</v>
      </c>
      <c r="M400">
        <v>1.25</v>
      </c>
      <c r="N400">
        <v>4</v>
      </c>
      <c r="O400">
        <v>4</v>
      </c>
      <c r="P400" t="s">
        <v>755</v>
      </c>
      <c r="Q400">
        <v>2671</v>
      </c>
      <c r="R400" t="s">
        <v>779</v>
      </c>
      <c r="S400">
        <v>0.82</v>
      </c>
      <c r="T400" s="6" t="s">
        <v>344</v>
      </c>
      <c r="U400" s="6"/>
      <c r="V400" s="6" t="s">
        <v>1186</v>
      </c>
      <c r="W400" t="s">
        <v>1380</v>
      </c>
      <c r="X400" t="s">
        <v>1186</v>
      </c>
      <c r="Y400" t="b">
        <v>0</v>
      </c>
      <c r="Z400" t="b">
        <v>0</v>
      </c>
      <c r="AA400" t="s">
        <v>1376</v>
      </c>
    </row>
    <row r="401" spans="1:27" x14ac:dyDescent="0.35">
      <c r="A401">
        <v>400</v>
      </c>
      <c r="C401" t="s">
        <v>787</v>
      </c>
      <c r="D401">
        <v>4</v>
      </c>
      <c r="E401">
        <v>5</v>
      </c>
      <c r="F401">
        <v>10</v>
      </c>
      <c r="G401">
        <v>58</v>
      </c>
      <c r="H401">
        <v>76</v>
      </c>
      <c r="I401">
        <v>6</v>
      </c>
      <c r="J401">
        <v>3</v>
      </c>
      <c r="K401">
        <v>30</v>
      </c>
      <c r="L401">
        <v>0.82</v>
      </c>
      <c r="M401">
        <v>1.25</v>
      </c>
      <c r="N401">
        <v>4</v>
      </c>
      <c r="O401">
        <v>4</v>
      </c>
      <c r="P401" t="s">
        <v>755</v>
      </c>
      <c r="R401" t="s">
        <v>1186</v>
      </c>
      <c r="T401" s="6" t="s">
        <v>344</v>
      </c>
      <c r="U401" s="6"/>
      <c r="V401" s="6" t="s">
        <v>1186</v>
      </c>
      <c r="W401" t="s">
        <v>1380</v>
      </c>
      <c r="X401" t="s">
        <v>1186</v>
      </c>
      <c r="Y401" t="b">
        <v>1</v>
      </c>
      <c r="Z401" t="b">
        <v>1</v>
      </c>
    </row>
    <row r="402" spans="1:27" x14ac:dyDescent="0.35">
      <c r="A402">
        <v>401</v>
      </c>
      <c r="B402" s="5">
        <v>5203149801020</v>
      </c>
      <c r="C402" t="s">
        <v>788</v>
      </c>
      <c r="D402">
        <v>4</v>
      </c>
      <c r="E402">
        <v>5</v>
      </c>
      <c r="F402">
        <v>10</v>
      </c>
      <c r="G402">
        <v>58</v>
      </c>
      <c r="H402">
        <v>76</v>
      </c>
      <c r="I402">
        <v>3</v>
      </c>
      <c r="J402">
        <v>2</v>
      </c>
      <c r="K402">
        <v>30</v>
      </c>
      <c r="L402">
        <v>0.16500000000000001</v>
      </c>
      <c r="M402">
        <v>0.15</v>
      </c>
      <c r="N402">
        <v>4</v>
      </c>
      <c r="O402">
        <v>4</v>
      </c>
      <c r="P402" t="s">
        <v>789</v>
      </c>
      <c r="Q402">
        <v>2671</v>
      </c>
      <c r="R402" t="s">
        <v>790</v>
      </c>
      <c r="S402">
        <v>0.16500000000000001</v>
      </c>
      <c r="T402" s="6" t="s">
        <v>344</v>
      </c>
      <c r="U402" s="6"/>
      <c r="V402" s="6" t="s">
        <v>1186</v>
      </c>
      <c r="W402" t="s">
        <v>1380</v>
      </c>
      <c r="X402" t="s">
        <v>1186</v>
      </c>
      <c r="Y402" t="b">
        <v>0</v>
      </c>
      <c r="Z402" t="b">
        <v>0</v>
      </c>
      <c r="AA402" t="s">
        <v>1376</v>
      </c>
    </row>
    <row r="403" spans="1:27" x14ac:dyDescent="0.35">
      <c r="A403">
        <v>402</v>
      </c>
      <c r="C403" t="s">
        <v>791</v>
      </c>
      <c r="D403">
        <v>4</v>
      </c>
      <c r="E403">
        <v>5</v>
      </c>
      <c r="F403">
        <v>10</v>
      </c>
      <c r="G403">
        <v>58</v>
      </c>
      <c r="H403">
        <v>76</v>
      </c>
      <c r="I403">
        <v>3</v>
      </c>
      <c r="J403">
        <v>2</v>
      </c>
      <c r="K403">
        <v>30</v>
      </c>
      <c r="L403">
        <v>0.16500000000000001</v>
      </c>
      <c r="M403">
        <v>0.15</v>
      </c>
      <c r="N403">
        <v>4</v>
      </c>
      <c r="O403">
        <v>4</v>
      </c>
      <c r="P403" t="s">
        <v>789</v>
      </c>
      <c r="R403" t="s">
        <v>1186</v>
      </c>
      <c r="T403" s="6" t="s">
        <v>344</v>
      </c>
      <c r="U403" s="6"/>
      <c r="V403" s="6" t="s">
        <v>1186</v>
      </c>
      <c r="W403" t="s">
        <v>1380</v>
      </c>
      <c r="X403" t="s">
        <v>1186</v>
      </c>
      <c r="Y403" t="b">
        <v>1</v>
      </c>
      <c r="Z403" t="b">
        <v>1</v>
      </c>
    </row>
    <row r="404" spans="1:27" x14ac:dyDescent="0.35">
      <c r="A404">
        <v>403</v>
      </c>
      <c r="B404" s="5">
        <v>5203149801030</v>
      </c>
      <c r="C404" t="s">
        <v>792</v>
      </c>
      <c r="D404">
        <v>4</v>
      </c>
      <c r="E404">
        <v>5</v>
      </c>
      <c r="F404">
        <v>10</v>
      </c>
      <c r="G404">
        <v>58</v>
      </c>
      <c r="H404">
        <v>76</v>
      </c>
      <c r="I404">
        <v>3</v>
      </c>
      <c r="J404">
        <v>2</v>
      </c>
      <c r="K404">
        <v>30</v>
      </c>
      <c r="L404">
        <v>0.17</v>
      </c>
      <c r="M404">
        <v>0.15</v>
      </c>
      <c r="N404">
        <v>4</v>
      </c>
      <c r="O404">
        <v>4</v>
      </c>
      <c r="P404" t="s">
        <v>678</v>
      </c>
      <c r="Q404">
        <v>2671</v>
      </c>
      <c r="R404" t="s">
        <v>679</v>
      </c>
      <c r="S404">
        <v>0.17</v>
      </c>
      <c r="T404" s="6" t="s">
        <v>344</v>
      </c>
      <c r="U404" s="6"/>
      <c r="V404" s="6" t="s">
        <v>1186</v>
      </c>
      <c r="W404" t="s">
        <v>1380</v>
      </c>
      <c r="X404" t="s">
        <v>1186</v>
      </c>
      <c r="Y404" t="b">
        <v>0</v>
      </c>
      <c r="Z404" t="b">
        <v>0</v>
      </c>
      <c r="AA404" t="s">
        <v>1376</v>
      </c>
    </row>
    <row r="405" spans="1:27" x14ac:dyDescent="0.35">
      <c r="A405">
        <v>404</v>
      </c>
      <c r="C405" t="s">
        <v>793</v>
      </c>
      <c r="D405">
        <v>4</v>
      </c>
      <c r="E405">
        <v>5</v>
      </c>
      <c r="F405">
        <v>10</v>
      </c>
      <c r="G405">
        <v>58</v>
      </c>
      <c r="H405">
        <v>76</v>
      </c>
      <c r="I405">
        <v>3</v>
      </c>
      <c r="J405">
        <v>2</v>
      </c>
      <c r="K405">
        <v>30</v>
      </c>
      <c r="L405">
        <v>0.17</v>
      </c>
      <c r="M405">
        <v>0.15</v>
      </c>
      <c r="N405">
        <v>4</v>
      </c>
      <c r="O405">
        <v>3</v>
      </c>
      <c r="P405" t="s">
        <v>678</v>
      </c>
      <c r="R405" t="s">
        <v>1186</v>
      </c>
      <c r="T405" s="6" t="s">
        <v>344</v>
      </c>
      <c r="U405" s="6"/>
      <c r="V405" s="6" t="s">
        <v>1186</v>
      </c>
      <c r="W405" t="s">
        <v>1380</v>
      </c>
      <c r="X405" t="s">
        <v>1186</v>
      </c>
      <c r="Y405" t="b">
        <v>1</v>
      </c>
      <c r="Z405" t="b">
        <v>1</v>
      </c>
    </row>
    <row r="406" spans="1:27" x14ac:dyDescent="0.35">
      <c r="A406">
        <v>405</v>
      </c>
      <c r="B406" s="5">
        <v>5203149906010</v>
      </c>
      <c r="C406" t="s">
        <v>794</v>
      </c>
      <c r="D406">
        <v>2</v>
      </c>
      <c r="E406">
        <v>5</v>
      </c>
      <c r="F406">
        <v>10</v>
      </c>
      <c r="G406">
        <v>58</v>
      </c>
      <c r="H406">
        <v>78</v>
      </c>
      <c r="I406">
        <v>7</v>
      </c>
      <c r="J406">
        <v>4</v>
      </c>
      <c r="K406">
        <v>30</v>
      </c>
      <c r="L406">
        <v>1</v>
      </c>
      <c r="N406">
        <v>3</v>
      </c>
      <c r="O406">
        <v>3</v>
      </c>
      <c r="Q406">
        <v>2671</v>
      </c>
      <c r="T406" s="6" t="s">
        <v>344</v>
      </c>
      <c r="U406" s="6"/>
      <c r="V406" s="6" t="s">
        <v>1186</v>
      </c>
      <c r="W406" t="s">
        <v>1380</v>
      </c>
      <c r="X406" t="s">
        <v>1186</v>
      </c>
      <c r="Y406" t="b">
        <v>0</v>
      </c>
      <c r="Z406" t="b">
        <v>0</v>
      </c>
      <c r="AA406" t="s">
        <v>1376</v>
      </c>
    </row>
    <row r="407" spans="1:27" x14ac:dyDescent="0.35">
      <c r="A407">
        <v>406</v>
      </c>
      <c r="C407" t="s">
        <v>795</v>
      </c>
      <c r="D407">
        <v>2</v>
      </c>
      <c r="E407">
        <v>5</v>
      </c>
      <c r="F407">
        <v>10</v>
      </c>
      <c r="G407">
        <v>58</v>
      </c>
      <c r="H407">
        <v>78</v>
      </c>
      <c r="I407">
        <v>7</v>
      </c>
      <c r="J407">
        <v>4</v>
      </c>
      <c r="K407">
        <v>30</v>
      </c>
      <c r="L407">
        <v>1</v>
      </c>
      <c r="M407">
        <v>0</v>
      </c>
      <c r="N407">
        <v>3</v>
      </c>
      <c r="O407">
        <v>4</v>
      </c>
      <c r="R407" t="s">
        <v>1186</v>
      </c>
      <c r="T407" s="6" t="s">
        <v>344</v>
      </c>
      <c r="U407" s="6"/>
      <c r="V407" s="6" t="s">
        <v>1186</v>
      </c>
      <c r="W407" t="s">
        <v>1380</v>
      </c>
      <c r="X407" t="s">
        <v>1186</v>
      </c>
      <c r="Y407" t="b">
        <v>1</v>
      </c>
      <c r="Z407" t="b">
        <v>1</v>
      </c>
    </row>
    <row r="408" spans="1:27" x14ac:dyDescent="0.35">
      <c r="A408">
        <v>407</v>
      </c>
      <c r="B408" s="5">
        <v>5203149903080</v>
      </c>
      <c r="C408" t="s">
        <v>796</v>
      </c>
      <c r="D408">
        <v>4</v>
      </c>
      <c r="E408">
        <v>5</v>
      </c>
      <c r="F408">
        <v>10</v>
      </c>
      <c r="G408">
        <v>58</v>
      </c>
      <c r="H408">
        <v>78</v>
      </c>
      <c r="I408">
        <v>6</v>
      </c>
      <c r="J408">
        <v>3</v>
      </c>
      <c r="K408">
        <v>30</v>
      </c>
      <c r="L408">
        <v>0.82</v>
      </c>
      <c r="M408">
        <v>1.25</v>
      </c>
      <c r="N408">
        <v>4</v>
      </c>
      <c r="O408">
        <v>4</v>
      </c>
      <c r="P408" t="s">
        <v>755</v>
      </c>
      <c r="Q408">
        <v>2671</v>
      </c>
      <c r="R408" t="s">
        <v>779</v>
      </c>
      <c r="S408">
        <v>0.82</v>
      </c>
      <c r="T408" s="6" t="s">
        <v>344</v>
      </c>
      <c r="U408" s="6"/>
      <c r="V408" s="6" t="s">
        <v>1186</v>
      </c>
      <c r="W408" t="s">
        <v>1380</v>
      </c>
      <c r="X408" t="s">
        <v>1186</v>
      </c>
      <c r="Y408" t="b">
        <v>0</v>
      </c>
      <c r="Z408" t="b">
        <v>0</v>
      </c>
    </row>
    <row r="409" spans="1:27" x14ac:dyDescent="0.35">
      <c r="A409">
        <v>408</v>
      </c>
      <c r="C409" t="s">
        <v>797</v>
      </c>
      <c r="D409">
        <v>4</v>
      </c>
      <c r="E409">
        <v>5</v>
      </c>
      <c r="F409">
        <v>10</v>
      </c>
      <c r="G409">
        <v>58</v>
      </c>
      <c r="H409">
        <v>78</v>
      </c>
      <c r="I409">
        <v>6</v>
      </c>
      <c r="J409">
        <v>3</v>
      </c>
      <c r="K409">
        <v>30</v>
      </c>
      <c r="L409">
        <v>0.82</v>
      </c>
      <c r="M409">
        <v>1.25</v>
      </c>
      <c r="N409">
        <v>4</v>
      </c>
      <c r="O409">
        <v>4</v>
      </c>
      <c r="P409" t="s">
        <v>755</v>
      </c>
      <c r="R409" t="s">
        <v>1186</v>
      </c>
      <c r="T409" s="6" t="s">
        <v>344</v>
      </c>
      <c r="U409" s="6"/>
      <c r="V409" s="6" t="s">
        <v>1186</v>
      </c>
      <c r="W409" t="s">
        <v>1380</v>
      </c>
      <c r="X409" t="s">
        <v>1186</v>
      </c>
      <c r="Y409" t="b">
        <v>1</v>
      </c>
      <c r="Z409" t="b">
        <v>1</v>
      </c>
    </row>
    <row r="410" spans="1:27" x14ac:dyDescent="0.35">
      <c r="A410">
        <v>409</v>
      </c>
      <c r="B410" s="5">
        <v>5203149901030</v>
      </c>
      <c r="C410" t="s">
        <v>798</v>
      </c>
      <c r="D410">
        <v>4</v>
      </c>
      <c r="E410">
        <v>5</v>
      </c>
      <c r="F410">
        <v>10</v>
      </c>
      <c r="G410">
        <v>58</v>
      </c>
      <c r="H410">
        <v>78</v>
      </c>
      <c r="I410">
        <v>3</v>
      </c>
      <c r="J410">
        <v>2</v>
      </c>
      <c r="K410">
        <v>30</v>
      </c>
      <c r="L410">
        <v>0.17</v>
      </c>
      <c r="M410">
        <v>0.15</v>
      </c>
      <c r="N410">
        <v>4</v>
      </c>
      <c r="O410">
        <v>4</v>
      </c>
      <c r="P410" t="s">
        <v>678</v>
      </c>
      <c r="Q410">
        <v>2671</v>
      </c>
      <c r="R410" t="s">
        <v>679</v>
      </c>
      <c r="S410">
        <v>0.17</v>
      </c>
      <c r="T410" s="6" t="s">
        <v>344</v>
      </c>
      <c r="U410" s="6"/>
      <c r="V410" s="6" t="s">
        <v>1186</v>
      </c>
      <c r="W410" t="s">
        <v>1380</v>
      </c>
      <c r="X410" t="s">
        <v>1186</v>
      </c>
      <c r="Y410" t="b">
        <v>0</v>
      </c>
      <c r="Z410" t="b">
        <v>0</v>
      </c>
      <c r="AA410" t="s">
        <v>1376</v>
      </c>
    </row>
    <row r="411" spans="1:27" x14ac:dyDescent="0.35">
      <c r="A411">
        <v>410</v>
      </c>
      <c r="C411" t="s">
        <v>799</v>
      </c>
      <c r="D411">
        <v>4</v>
      </c>
      <c r="E411">
        <v>5</v>
      </c>
      <c r="F411">
        <v>10</v>
      </c>
      <c r="G411">
        <v>58</v>
      </c>
      <c r="H411">
        <v>78</v>
      </c>
      <c r="I411">
        <v>3</v>
      </c>
      <c r="J411">
        <v>2</v>
      </c>
      <c r="K411">
        <v>30</v>
      </c>
      <c r="L411">
        <v>0.17</v>
      </c>
      <c r="M411">
        <v>0.15</v>
      </c>
      <c r="N411">
        <v>4</v>
      </c>
      <c r="O411">
        <v>3</v>
      </c>
      <c r="P411" t="s">
        <v>678</v>
      </c>
      <c r="R411" t="s">
        <v>1186</v>
      </c>
      <c r="T411" s="6" t="s">
        <v>344</v>
      </c>
      <c r="U411" s="6"/>
      <c r="V411" s="6" t="s">
        <v>1186</v>
      </c>
      <c r="W411" t="s">
        <v>1380</v>
      </c>
      <c r="X411" t="s">
        <v>1186</v>
      </c>
      <c r="Y411" t="b">
        <v>1</v>
      </c>
      <c r="Z411" t="b">
        <v>1</v>
      </c>
    </row>
    <row r="412" spans="1:27" x14ac:dyDescent="0.35">
      <c r="A412">
        <v>411</v>
      </c>
      <c r="B412" s="5">
        <v>5203169806010</v>
      </c>
      <c r="C412" t="s">
        <v>386</v>
      </c>
      <c r="D412">
        <v>2</v>
      </c>
      <c r="E412">
        <v>4</v>
      </c>
      <c r="F412">
        <v>6</v>
      </c>
      <c r="G412">
        <v>45</v>
      </c>
      <c r="H412">
        <v>58</v>
      </c>
      <c r="I412">
        <v>7</v>
      </c>
      <c r="J412">
        <v>4</v>
      </c>
      <c r="K412">
        <v>70</v>
      </c>
      <c r="L412">
        <v>1</v>
      </c>
      <c r="N412">
        <v>3</v>
      </c>
      <c r="O412">
        <v>3</v>
      </c>
      <c r="Q412">
        <v>1350</v>
      </c>
      <c r="T412" s="6" t="s">
        <v>344</v>
      </c>
      <c r="U412" s="6"/>
      <c r="V412" s="6" t="s">
        <v>1186</v>
      </c>
      <c r="W412" t="s">
        <v>810</v>
      </c>
      <c r="X412" t="s">
        <v>1186</v>
      </c>
      <c r="Y412" t="b">
        <v>0</v>
      </c>
      <c r="Z412" t="b">
        <v>0</v>
      </c>
      <c r="AA412" t="s">
        <v>1379</v>
      </c>
    </row>
    <row r="413" spans="1:27" x14ac:dyDescent="0.35">
      <c r="A413">
        <v>412</v>
      </c>
      <c r="B413" s="5">
        <v>5203169816010</v>
      </c>
      <c r="C413" t="s">
        <v>800</v>
      </c>
      <c r="D413">
        <v>2</v>
      </c>
      <c r="E413">
        <v>4</v>
      </c>
      <c r="F413">
        <v>6</v>
      </c>
      <c r="G413">
        <v>45</v>
      </c>
      <c r="H413">
        <v>58</v>
      </c>
      <c r="I413">
        <v>7</v>
      </c>
      <c r="J413">
        <v>4</v>
      </c>
      <c r="K413">
        <v>70</v>
      </c>
      <c r="L413">
        <v>1</v>
      </c>
      <c r="N413">
        <v>3</v>
      </c>
      <c r="O413">
        <v>3</v>
      </c>
      <c r="Q413">
        <v>1350</v>
      </c>
      <c r="R413" t="s">
        <v>1186</v>
      </c>
      <c r="T413" s="6" t="s">
        <v>344</v>
      </c>
      <c r="U413" s="6"/>
      <c r="V413" s="6" t="s">
        <v>1186</v>
      </c>
      <c r="W413" t="s">
        <v>810</v>
      </c>
      <c r="X413" t="s">
        <v>371</v>
      </c>
      <c r="Y413" t="b">
        <v>0</v>
      </c>
      <c r="Z413" t="b">
        <v>0</v>
      </c>
      <c r="AA413" t="s">
        <v>1379</v>
      </c>
    </row>
    <row r="414" spans="1:27" x14ac:dyDescent="0.35">
      <c r="A414">
        <v>413</v>
      </c>
      <c r="C414" t="s">
        <v>801</v>
      </c>
      <c r="D414">
        <v>2</v>
      </c>
      <c r="E414">
        <v>4</v>
      </c>
      <c r="F414">
        <v>6</v>
      </c>
      <c r="G414">
        <v>45</v>
      </c>
      <c r="H414">
        <v>58</v>
      </c>
      <c r="I414">
        <v>7</v>
      </c>
      <c r="J414">
        <v>4</v>
      </c>
      <c r="K414">
        <v>70</v>
      </c>
      <c r="L414">
        <v>1</v>
      </c>
      <c r="M414">
        <v>0</v>
      </c>
      <c r="N414">
        <v>3</v>
      </c>
      <c r="O414">
        <v>4</v>
      </c>
      <c r="R414" t="s">
        <v>1186</v>
      </c>
      <c r="T414" s="6" t="s">
        <v>344</v>
      </c>
      <c r="U414" s="6"/>
      <c r="V414" s="6" t="s">
        <v>1186</v>
      </c>
      <c r="W414" t="s">
        <v>810</v>
      </c>
      <c r="X414" t="s">
        <v>1186</v>
      </c>
      <c r="Y414" t="b">
        <v>1</v>
      </c>
      <c r="Z414" t="b">
        <v>1</v>
      </c>
    </row>
    <row r="415" spans="1:27" x14ac:dyDescent="0.35">
      <c r="A415">
        <v>414</v>
      </c>
      <c r="B415" s="5">
        <v>5203169815010</v>
      </c>
      <c r="C415" t="s">
        <v>802</v>
      </c>
      <c r="D415">
        <v>4</v>
      </c>
      <c r="E415">
        <v>4</v>
      </c>
      <c r="F415">
        <v>6</v>
      </c>
      <c r="G415">
        <v>45</v>
      </c>
      <c r="H415">
        <v>58</v>
      </c>
      <c r="I415">
        <v>10</v>
      </c>
      <c r="J415">
        <v>1</v>
      </c>
      <c r="K415">
        <v>70</v>
      </c>
      <c r="L415">
        <v>0.02</v>
      </c>
      <c r="M415">
        <v>2.5000000000000001E-2</v>
      </c>
      <c r="N415">
        <v>4</v>
      </c>
      <c r="O415">
        <v>4</v>
      </c>
      <c r="P415" t="s">
        <v>803</v>
      </c>
      <c r="Q415">
        <v>1350</v>
      </c>
      <c r="R415" t="s">
        <v>804</v>
      </c>
      <c r="S415">
        <v>0.6</v>
      </c>
      <c r="T415" s="6" t="s">
        <v>344</v>
      </c>
      <c r="U415" s="6"/>
      <c r="V415" s="6" t="s">
        <v>1186</v>
      </c>
      <c r="W415" t="s">
        <v>810</v>
      </c>
      <c r="X415" t="s">
        <v>805</v>
      </c>
      <c r="Y415" t="b">
        <v>0</v>
      </c>
      <c r="Z415" t="b">
        <v>0</v>
      </c>
      <c r="AA415" t="s">
        <v>1379</v>
      </c>
    </row>
    <row r="416" spans="1:27" x14ac:dyDescent="0.35">
      <c r="A416">
        <v>415</v>
      </c>
      <c r="B416" s="5">
        <v>5203169855010</v>
      </c>
      <c r="C416" t="s">
        <v>806</v>
      </c>
      <c r="D416">
        <v>4</v>
      </c>
      <c r="E416">
        <v>4</v>
      </c>
      <c r="F416">
        <v>6</v>
      </c>
      <c r="G416">
        <v>45</v>
      </c>
      <c r="H416">
        <v>58</v>
      </c>
      <c r="I416">
        <v>10</v>
      </c>
      <c r="J416">
        <v>1</v>
      </c>
      <c r="K416">
        <v>70</v>
      </c>
      <c r="L416">
        <v>0.02</v>
      </c>
      <c r="M416">
        <v>4.4999999999999998E-2</v>
      </c>
      <c r="N416">
        <v>4</v>
      </c>
      <c r="O416">
        <v>4</v>
      </c>
      <c r="P416" t="s">
        <v>803</v>
      </c>
      <c r="Q416">
        <v>1350</v>
      </c>
      <c r="R416" t="s">
        <v>804</v>
      </c>
      <c r="S416">
        <v>0.6</v>
      </c>
      <c r="T416" s="6" t="s">
        <v>344</v>
      </c>
      <c r="U416" s="6"/>
      <c r="V416" s="6" t="s">
        <v>1186</v>
      </c>
      <c r="W416" t="s">
        <v>810</v>
      </c>
      <c r="X416" t="s">
        <v>805</v>
      </c>
      <c r="Y416" t="b">
        <v>0</v>
      </c>
      <c r="Z416" t="b">
        <v>0</v>
      </c>
      <c r="AA416" t="s">
        <v>1379</v>
      </c>
    </row>
    <row r="417" spans="1:27" x14ac:dyDescent="0.35">
      <c r="A417">
        <v>416</v>
      </c>
      <c r="C417" t="s">
        <v>807</v>
      </c>
      <c r="D417">
        <v>4</v>
      </c>
      <c r="E417">
        <v>4</v>
      </c>
      <c r="F417">
        <v>6</v>
      </c>
      <c r="G417">
        <v>45</v>
      </c>
      <c r="H417">
        <v>58</v>
      </c>
      <c r="I417">
        <v>10</v>
      </c>
      <c r="J417">
        <v>1</v>
      </c>
      <c r="K417">
        <v>70</v>
      </c>
      <c r="L417">
        <v>0.02</v>
      </c>
      <c r="M417">
        <v>4.4999999999999998E-2</v>
      </c>
      <c r="N417">
        <v>4</v>
      </c>
      <c r="O417">
        <v>4</v>
      </c>
      <c r="P417" t="s">
        <v>803</v>
      </c>
      <c r="R417" t="s">
        <v>1186</v>
      </c>
      <c r="T417" s="6" t="s">
        <v>344</v>
      </c>
      <c r="U417" s="6"/>
      <c r="V417" s="6" t="s">
        <v>1186</v>
      </c>
      <c r="W417" t="s">
        <v>810</v>
      </c>
      <c r="X417" t="s">
        <v>1186</v>
      </c>
      <c r="Y417" t="b">
        <v>1</v>
      </c>
      <c r="Z417" t="b">
        <v>1</v>
      </c>
    </row>
    <row r="418" spans="1:27" x14ac:dyDescent="0.35">
      <c r="A418">
        <v>417</v>
      </c>
      <c r="C418" t="s">
        <v>808</v>
      </c>
      <c r="D418">
        <v>4</v>
      </c>
      <c r="E418">
        <v>4</v>
      </c>
      <c r="F418">
        <v>6</v>
      </c>
      <c r="G418">
        <v>45</v>
      </c>
      <c r="H418">
        <v>58</v>
      </c>
      <c r="I418">
        <v>10</v>
      </c>
      <c r="J418">
        <v>1</v>
      </c>
      <c r="K418">
        <v>70</v>
      </c>
      <c r="L418">
        <v>0.02</v>
      </c>
      <c r="M418">
        <v>2.5000000000000001E-2</v>
      </c>
      <c r="N418">
        <v>4</v>
      </c>
      <c r="O418">
        <v>4</v>
      </c>
      <c r="P418" t="s">
        <v>803</v>
      </c>
      <c r="R418" t="s">
        <v>1186</v>
      </c>
      <c r="T418" s="6" t="s">
        <v>344</v>
      </c>
      <c r="U418" s="6"/>
      <c r="V418" s="6" t="s">
        <v>1186</v>
      </c>
      <c r="W418" t="s">
        <v>810</v>
      </c>
      <c r="X418" t="s">
        <v>1186</v>
      </c>
      <c r="Y418" t="b">
        <v>1</v>
      </c>
      <c r="Z418" t="b">
        <v>1</v>
      </c>
    </row>
    <row r="419" spans="1:27" x14ac:dyDescent="0.35">
      <c r="A419">
        <v>418</v>
      </c>
      <c r="B419" s="5">
        <v>5203169811020</v>
      </c>
      <c r="C419" t="s">
        <v>809</v>
      </c>
      <c r="D419">
        <v>4</v>
      </c>
      <c r="E419">
        <v>4</v>
      </c>
      <c r="F419">
        <v>6</v>
      </c>
      <c r="G419">
        <v>45</v>
      </c>
      <c r="H419">
        <v>58</v>
      </c>
      <c r="I419">
        <v>3</v>
      </c>
      <c r="J419">
        <v>2</v>
      </c>
      <c r="K419">
        <v>70</v>
      </c>
      <c r="L419">
        <v>0.16500000000000001</v>
      </c>
      <c r="M419">
        <v>0.15</v>
      </c>
      <c r="N419">
        <v>4</v>
      </c>
      <c r="O419">
        <v>3</v>
      </c>
      <c r="P419" t="s">
        <v>678</v>
      </c>
      <c r="Q419">
        <v>1350</v>
      </c>
      <c r="R419" t="s">
        <v>790</v>
      </c>
      <c r="S419">
        <v>0.16500000000000001</v>
      </c>
      <c r="T419" s="6" t="s">
        <v>344</v>
      </c>
      <c r="U419" s="6"/>
      <c r="V419" s="6" t="s">
        <v>1186</v>
      </c>
      <c r="W419" t="s">
        <v>810</v>
      </c>
      <c r="X419" t="s">
        <v>1186</v>
      </c>
      <c r="Y419" t="b">
        <v>0</v>
      </c>
      <c r="Z419" t="b">
        <v>0</v>
      </c>
    </row>
    <row r="420" spans="1:27" x14ac:dyDescent="0.35">
      <c r="A420">
        <v>419</v>
      </c>
      <c r="C420" t="s">
        <v>811</v>
      </c>
      <c r="D420">
        <v>2</v>
      </c>
      <c r="E420">
        <v>4</v>
      </c>
      <c r="F420">
        <v>6</v>
      </c>
      <c r="G420">
        <v>45</v>
      </c>
      <c r="H420">
        <v>58</v>
      </c>
      <c r="I420">
        <v>7</v>
      </c>
      <c r="J420">
        <v>4</v>
      </c>
      <c r="K420">
        <v>70</v>
      </c>
      <c r="L420">
        <v>1</v>
      </c>
      <c r="M420">
        <v>0</v>
      </c>
      <c r="N420">
        <v>3</v>
      </c>
      <c r="O420">
        <v>4</v>
      </c>
      <c r="R420" t="s">
        <v>1186</v>
      </c>
      <c r="T420" s="6" t="s">
        <v>344</v>
      </c>
      <c r="U420" s="6"/>
      <c r="V420" s="6" t="s">
        <v>1186</v>
      </c>
      <c r="W420" t="s">
        <v>810</v>
      </c>
      <c r="X420" t="s">
        <v>1186</v>
      </c>
      <c r="Y420" t="b">
        <v>1</v>
      </c>
      <c r="Z420" t="b">
        <v>1</v>
      </c>
    </row>
    <row r="421" spans="1:27" x14ac:dyDescent="0.35">
      <c r="A421">
        <v>420</v>
      </c>
      <c r="B421" s="5">
        <v>5203169804010</v>
      </c>
      <c r="C421" t="s">
        <v>812</v>
      </c>
      <c r="D421">
        <v>4</v>
      </c>
      <c r="E421">
        <v>4</v>
      </c>
      <c r="F421">
        <v>6</v>
      </c>
      <c r="G421">
        <v>45</v>
      </c>
      <c r="H421">
        <v>58</v>
      </c>
      <c r="I421">
        <v>4</v>
      </c>
      <c r="J421">
        <v>1</v>
      </c>
      <c r="K421">
        <v>70</v>
      </c>
      <c r="L421">
        <v>0.02</v>
      </c>
      <c r="M421">
        <v>2.5000000000000001E-2</v>
      </c>
      <c r="N421">
        <v>4</v>
      </c>
      <c r="O421">
        <v>4</v>
      </c>
      <c r="P421" t="s">
        <v>813</v>
      </c>
      <c r="Q421">
        <v>1350</v>
      </c>
      <c r="R421" t="s">
        <v>814</v>
      </c>
      <c r="S421">
        <v>0.6</v>
      </c>
      <c r="T421" s="6" t="s">
        <v>344</v>
      </c>
      <c r="U421" s="6"/>
      <c r="V421" s="6" t="s">
        <v>1186</v>
      </c>
      <c r="W421" t="s">
        <v>810</v>
      </c>
      <c r="X421" t="s">
        <v>1186</v>
      </c>
      <c r="Y421" t="b">
        <v>0</v>
      </c>
      <c r="Z421" t="b">
        <v>0</v>
      </c>
    </row>
    <row r="422" spans="1:27" x14ac:dyDescent="0.35">
      <c r="A422">
        <v>421</v>
      </c>
      <c r="B422" s="5">
        <v>5203169804011</v>
      </c>
      <c r="C422" t="s">
        <v>816</v>
      </c>
      <c r="D422">
        <v>4</v>
      </c>
      <c r="E422">
        <v>4</v>
      </c>
      <c r="F422">
        <v>6</v>
      </c>
      <c r="G422">
        <v>45</v>
      </c>
      <c r="H422">
        <v>58</v>
      </c>
      <c r="I422">
        <v>4</v>
      </c>
      <c r="J422">
        <v>1</v>
      </c>
      <c r="K422">
        <v>70</v>
      </c>
      <c r="L422">
        <v>0.02</v>
      </c>
      <c r="M422">
        <v>2.5000000000000001E-2</v>
      </c>
      <c r="N422">
        <v>4</v>
      </c>
      <c r="O422">
        <v>4</v>
      </c>
      <c r="P422" t="s">
        <v>813</v>
      </c>
      <c r="Q422">
        <v>1350</v>
      </c>
      <c r="R422" t="s">
        <v>814</v>
      </c>
      <c r="S422">
        <v>0.6</v>
      </c>
      <c r="T422" s="6" t="s">
        <v>344</v>
      </c>
      <c r="U422" s="6"/>
      <c r="V422" s="6" t="s">
        <v>1186</v>
      </c>
      <c r="W422" t="s">
        <v>810</v>
      </c>
      <c r="X422" t="s">
        <v>1186</v>
      </c>
      <c r="Y422" t="b">
        <v>0</v>
      </c>
      <c r="Z422" t="b">
        <v>0</v>
      </c>
    </row>
    <row r="423" spans="1:27" x14ac:dyDescent="0.35">
      <c r="A423">
        <v>422</v>
      </c>
      <c r="B423" s="5">
        <v>5203169804020</v>
      </c>
      <c r="C423" t="s">
        <v>817</v>
      </c>
      <c r="D423">
        <v>4</v>
      </c>
      <c r="E423">
        <v>4</v>
      </c>
      <c r="F423">
        <v>6</v>
      </c>
      <c r="G423">
        <v>45</v>
      </c>
      <c r="H423">
        <v>58</v>
      </c>
      <c r="I423">
        <v>4</v>
      </c>
      <c r="J423">
        <v>1</v>
      </c>
      <c r="K423">
        <v>70</v>
      </c>
      <c r="L423">
        <v>2.2678759965741601E-2</v>
      </c>
      <c r="M423">
        <v>3.5000000000000003E-2</v>
      </c>
      <c r="N423">
        <v>4</v>
      </c>
      <c r="O423">
        <v>4</v>
      </c>
      <c r="P423" t="s">
        <v>818</v>
      </c>
      <c r="Q423">
        <v>1350</v>
      </c>
      <c r="R423" t="s">
        <v>819</v>
      </c>
      <c r="S423">
        <v>0.90715000000000001</v>
      </c>
      <c r="T423" s="6" t="s">
        <v>344</v>
      </c>
      <c r="U423" s="6"/>
      <c r="V423" s="6" t="s">
        <v>1186</v>
      </c>
      <c r="W423" t="s">
        <v>810</v>
      </c>
      <c r="X423" t="s">
        <v>1186</v>
      </c>
      <c r="Y423" t="b">
        <v>0</v>
      </c>
      <c r="Z423" t="b">
        <v>0</v>
      </c>
    </row>
    <row r="424" spans="1:27" x14ac:dyDescent="0.35">
      <c r="A424">
        <v>423</v>
      </c>
      <c r="B424" s="5">
        <v>5203169805010</v>
      </c>
      <c r="C424" t="s">
        <v>820</v>
      </c>
      <c r="D424">
        <v>4</v>
      </c>
      <c r="E424">
        <v>4</v>
      </c>
      <c r="F424">
        <v>6</v>
      </c>
      <c r="G424">
        <v>45</v>
      </c>
      <c r="H424">
        <v>58</v>
      </c>
      <c r="I424">
        <v>10</v>
      </c>
      <c r="J424">
        <v>1</v>
      </c>
      <c r="K424">
        <v>70</v>
      </c>
      <c r="L424">
        <v>0.02</v>
      </c>
      <c r="M424">
        <v>2.5000000000000001E-2</v>
      </c>
      <c r="N424">
        <v>4</v>
      </c>
      <c r="O424">
        <v>4</v>
      </c>
      <c r="P424" t="s">
        <v>803</v>
      </c>
      <c r="Q424">
        <v>1350</v>
      </c>
      <c r="R424" t="s">
        <v>804</v>
      </c>
      <c r="S424">
        <v>0.6</v>
      </c>
      <c r="T424" s="6" t="s">
        <v>344</v>
      </c>
      <c r="U424" s="6"/>
      <c r="V424" s="6" t="s">
        <v>1186</v>
      </c>
      <c r="W424" t="s">
        <v>810</v>
      </c>
      <c r="X424" t="s">
        <v>1186</v>
      </c>
      <c r="Y424" t="b">
        <v>0</v>
      </c>
      <c r="Z424" t="b">
        <v>0</v>
      </c>
      <c r="AA424" t="s">
        <v>1379</v>
      </c>
    </row>
    <row r="425" spans="1:27" x14ac:dyDescent="0.35">
      <c r="A425">
        <v>424</v>
      </c>
      <c r="B425" s="5">
        <v>5203169845010</v>
      </c>
      <c r="C425" t="s">
        <v>821</v>
      </c>
      <c r="D425">
        <v>4</v>
      </c>
      <c r="E425">
        <v>4</v>
      </c>
      <c r="F425">
        <v>6</v>
      </c>
      <c r="G425">
        <v>45</v>
      </c>
      <c r="H425">
        <v>58</v>
      </c>
      <c r="I425">
        <v>10</v>
      </c>
      <c r="J425">
        <v>1</v>
      </c>
      <c r="K425">
        <v>70</v>
      </c>
      <c r="L425">
        <v>0.02</v>
      </c>
      <c r="M425">
        <v>4.4999999999999998E-2</v>
      </c>
      <c r="N425">
        <v>4</v>
      </c>
      <c r="O425">
        <v>4</v>
      </c>
      <c r="P425" t="s">
        <v>803</v>
      </c>
      <c r="Q425">
        <v>1350</v>
      </c>
      <c r="R425" t="s">
        <v>804</v>
      </c>
      <c r="S425">
        <v>0.6</v>
      </c>
      <c r="T425" s="6" t="s">
        <v>344</v>
      </c>
      <c r="U425" s="6"/>
      <c r="V425" s="6" t="s">
        <v>1186</v>
      </c>
      <c r="W425" t="s">
        <v>810</v>
      </c>
      <c r="X425" t="s">
        <v>1186</v>
      </c>
      <c r="Y425" t="b">
        <v>0</v>
      </c>
      <c r="Z425" t="b">
        <v>0</v>
      </c>
      <c r="AA425" t="s">
        <v>1379</v>
      </c>
    </row>
    <row r="426" spans="1:27" x14ac:dyDescent="0.35">
      <c r="A426">
        <v>425</v>
      </c>
      <c r="C426" t="s">
        <v>822</v>
      </c>
      <c r="D426">
        <v>4</v>
      </c>
      <c r="E426">
        <v>4</v>
      </c>
      <c r="F426">
        <v>6</v>
      </c>
      <c r="G426">
        <v>45</v>
      </c>
      <c r="H426">
        <v>58</v>
      </c>
      <c r="I426">
        <v>10</v>
      </c>
      <c r="J426">
        <v>1</v>
      </c>
      <c r="K426">
        <v>70</v>
      </c>
      <c r="L426">
        <v>0.02</v>
      </c>
      <c r="M426">
        <v>4.4999999999999998E-2</v>
      </c>
      <c r="N426">
        <v>4</v>
      </c>
      <c r="O426">
        <v>4</v>
      </c>
      <c r="P426" t="s">
        <v>803</v>
      </c>
      <c r="R426" t="s">
        <v>1186</v>
      </c>
      <c r="T426" s="6" t="s">
        <v>344</v>
      </c>
      <c r="U426" s="6"/>
      <c r="V426" s="6" t="s">
        <v>1186</v>
      </c>
      <c r="W426" t="s">
        <v>810</v>
      </c>
      <c r="X426" t="s">
        <v>1186</v>
      </c>
      <c r="Y426" t="b">
        <v>1</v>
      </c>
      <c r="Z426" t="b">
        <v>1</v>
      </c>
    </row>
    <row r="427" spans="1:27" x14ac:dyDescent="0.35">
      <c r="A427">
        <v>426</v>
      </c>
      <c r="C427" t="s">
        <v>823</v>
      </c>
      <c r="D427">
        <v>4</v>
      </c>
      <c r="E427">
        <v>4</v>
      </c>
      <c r="F427">
        <v>6</v>
      </c>
      <c r="G427">
        <v>45</v>
      </c>
      <c r="H427">
        <v>58</v>
      </c>
      <c r="I427">
        <v>10</v>
      </c>
      <c r="J427">
        <v>1</v>
      </c>
      <c r="K427">
        <v>70</v>
      </c>
      <c r="L427">
        <v>0.02</v>
      </c>
      <c r="M427">
        <v>2.5000000000000001E-2</v>
      </c>
      <c r="N427">
        <v>4</v>
      </c>
      <c r="O427">
        <v>4</v>
      </c>
      <c r="P427" t="s">
        <v>803</v>
      </c>
      <c r="R427" t="s">
        <v>1186</v>
      </c>
      <c r="T427" s="6" t="s">
        <v>344</v>
      </c>
      <c r="U427" s="6"/>
      <c r="V427" s="6" t="s">
        <v>1186</v>
      </c>
      <c r="W427" t="s">
        <v>810</v>
      </c>
      <c r="X427" t="s">
        <v>1186</v>
      </c>
      <c r="Y427" t="b">
        <v>1</v>
      </c>
      <c r="Z427" t="b">
        <v>1</v>
      </c>
    </row>
    <row r="428" spans="1:27" x14ac:dyDescent="0.35">
      <c r="A428">
        <v>427</v>
      </c>
      <c r="B428" s="5">
        <v>5203169805011</v>
      </c>
      <c r="C428" t="s">
        <v>824</v>
      </c>
      <c r="D428">
        <v>4</v>
      </c>
      <c r="E428">
        <v>4</v>
      </c>
      <c r="F428">
        <v>6</v>
      </c>
      <c r="G428">
        <v>45</v>
      </c>
      <c r="H428">
        <v>58</v>
      </c>
      <c r="I428">
        <v>10</v>
      </c>
      <c r="J428">
        <v>1</v>
      </c>
      <c r="K428">
        <v>70</v>
      </c>
      <c r="L428">
        <v>0.02</v>
      </c>
      <c r="M428">
        <v>2.5000000000000001E-2</v>
      </c>
      <c r="N428">
        <v>4</v>
      </c>
      <c r="O428">
        <v>4</v>
      </c>
      <c r="P428" t="s">
        <v>803</v>
      </c>
      <c r="Q428">
        <v>1350</v>
      </c>
      <c r="R428" t="s">
        <v>804</v>
      </c>
      <c r="S428">
        <v>0.6</v>
      </c>
      <c r="T428" s="6" t="s">
        <v>344</v>
      </c>
      <c r="U428" s="6"/>
      <c r="V428" s="6" t="s">
        <v>1186</v>
      </c>
      <c r="W428" t="s">
        <v>810</v>
      </c>
      <c r="X428" t="s">
        <v>1186</v>
      </c>
      <c r="Y428" t="b">
        <v>0</v>
      </c>
      <c r="Z428" t="b">
        <v>0</v>
      </c>
      <c r="AA428" t="s">
        <v>1379</v>
      </c>
    </row>
    <row r="429" spans="1:27" x14ac:dyDescent="0.35">
      <c r="A429">
        <v>428</v>
      </c>
      <c r="C429" t="s">
        <v>825</v>
      </c>
      <c r="D429">
        <v>4</v>
      </c>
      <c r="E429">
        <v>4</v>
      </c>
      <c r="F429">
        <v>6</v>
      </c>
      <c r="G429">
        <v>45</v>
      </c>
      <c r="H429">
        <v>58</v>
      </c>
      <c r="I429">
        <v>10</v>
      </c>
      <c r="J429">
        <v>1</v>
      </c>
      <c r="K429">
        <v>70</v>
      </c>
      <c r="L429">
        <v>0.02</v>
      </c>
      <c r="M429">
        <v>2.5000000000000001E-2</v>
      </c>
      <c r="N429">
        <v>4</v>
      </c>
      <c r="O429">
        <v>4</v>
      </c>
      <c r="P429" t="s">
        <v>803</v>
      </c>
      <c r="R429" t="s">
        <v>1186</v>
      </c>
      <c r="T429" s="6" t="s">
        <v>344</v>
      </c>
      <c r="U429" s="6"/>
      <c r="V429" s="6" t="s">
        <v>1186</v>
      </c>
      <c r="W429" t="s">
        <v>810</v>
      </c>
      <c r="X429" t="s">
        <v>1186</v>
      </c>
      <c r="Y429" t="b">
        <v>1</v>
      </c>
      <c r="Z429" t="b">
        <v>1</v>
      </c>
    </row>
    <row r="430" spans="1:27" x14ac:dyDescent="0.35">
      <c r="A430">
        <v>429</v>
      </c>
      <c r="B430" s="5">
        <v>5203169805050</v>
      </c>
      <c r="C430" t="s">
        <v>826</v>
      </c>
      <c r="D430">
        <v>4</v>
      </c>
      <c r="E430">
        <v>4</v>
      </c>
      <c r="F430">
        <v>6</v>
      </c>
      <c r="G430">
        <v>45</v>
      </c>
      <c r="H430">
        <v>58</v>
      </c>
      <c r="I430">
        <v>10</v>
      </c>
      <c r="J430">
        <v>1</v>
      </c>
      <c r="K430">
        <v>70</v>
      </c>
      <c r="L430">
        <v>0.4</v>
      </c>
      <c r="M430">
        <v>1.25</v>
      </c>
      <c r="N430">
        <v>4</v>
      </c>
      <c r="O430">
        <v>4</v>
      </c>
      <c r="P430" t="s">
        <v>827</v>
      </c>
      <c r="Q430">
        <v>1350</v>
      </c>
      <c r="R430" t="s">
        <v>828</v>
      </c>
      <c r="S430">
        <v>0.4</v>
      </c>
      <c r="T430" s="6" t="s">
        <v>344</v>
      </c>
      <c r="U430" s="6"/>
      <c r="V430" s="6" t="s">
        <v>1186</v>
      </c>
      <c r="W430" t="s">
        <v>810</v>
      </c>
      <c r="X430" t="s">
        <v>1186</v>
      </c>
      <c r="Y430" t="b">
        <v>0</v>
      </c>
      <c r="Z430" t="b">
        <v>0</v>
      </c>
      <c r="AA430" t="s">
        <v>1379</v>
      </c>
    </row>
    <row r="431" spans="1:27" x14ac:dyDescent="0.35">
      <c r="A431">
        <v>430</v>
      </c>
      <c r="C431" t="s">
        <v>829</v>
      </c>
      <c r="D431">
        <v>4</v>
      </c>
      <c r="E431">
        <v>4</v>
      </c>
      <c r="F431">
        <v>6</v>
      </c>
      <c r="G431">
        <v>45</v>
      </c>
      <c r="H431">
        <v>58</v>
      </c>
      <c r="I431">
        <v>10</v>
      </c>
      <c r="J431">
        <v>1</v>
      </c>
      <c r="K431">
        <v>70</v>
      </c>
      <c r="L431">
        <v>0.4</v>
      </c>
      <c r="M431">
        <v>1.25</v>
      </c>
      <c r="N431">
        <v>4</v>
      </c>
      <c r="O431">
        <v>4</v>
      </c>
      <c r="P431" t="s">
        <v>827</v>
      </c>
      <c r="R431" t="s">
        <v>1186</v>
      </c>
      <c r="T431" s="6" t="s">
        <v>344</v>
      </c>
      <c r="U431" s="6"/>
      <c r="V431" s="6" t="s">
        <v>1186</v>
      </c>
      <c r="W431" t="s">
        <v>810</v>
      </c>
      <c r="X431" t="s">
        <v>1186</v>
      </c>
      <c r="Y431" t="b">
        <v>1</v>
      </c>
      <c r="Z431" t="b">
        <v>1</v>
      </c>
    </row>
    <row r="432" spans="1:27" x14ac:dyDescent="0.35">
      <c r="A432">
        <v>431</v>
      </c>
      <c r="B432" s="5">
        <v>5203169805020</v>
      </c>
      <c r="C432" t="s">
        <v>830</v>
      </c>
      <c r="D432">
        <v>4</v>
      </c>
      <c r="E432">
        <v>4</v>
      </c>
      <c r="F432">
        <v>6</v>
      </c>
      <c r="G432">
        <v>45</v>
      </c>
      <c r="H432">
        <v>58</v>
      </c>
      <c r="I432">
        <v>10</v>
      </c>
      <c r="J432">
        <v>1</v>
      </c>
      <c r="K432">
        <v>70</v>
      </c>
      <c r="L432">
        <v>2.2678759965741601E-2</v>
      </c>
      <c r="M432">
        <v>3.5000000000000003E-2</v>
      </c>
      <c r="N432">
        <v>4</v>
      </c>
      <c r="O432">
        <v>4</v>
      </c>
      <c r="P432" t="s">
        <v>831</v>
      </c>
      <c r="Q432">
        <v>1350</v>
      </c>
      <c r="R432" t="s">
        <v>832</v>
      </c>
      <c r="S432">
        <v>0.90715000000000001</v>
      </c>
      <c r="T432" s="6" t="s">
        <v>344</v>
      </c>
      <c r="U432" s="6"/>
      <c r="V432" s="6" t="s">
        <v>1186</v>
      </c>
      <c r="W432" t="s">
        <v>810</v>
      </c>
      <c r="X432" t="s">
        <v>1186</v>
      </c>
      <c r="Y432" t="b">
        <v>0</v>
      </c>
      <c r="Z432" t="b">
        <v>0</v>
      </c>
      <c r="AA432" t="s">
        <v>1379</v>
      </c>
    </row>
    <row r="433" spans="1:27" x14ac:dyDescent="0.35">
      <c r="A433">
        <v>432</v>
      </c>
      <c r="B433" s="5">
        <v>5203169805030</v>
      </c>
      <c r="C433" t="s">
        <v>833</v>
      </c>
      <c r="D433">
        <v>4</v>
      </c>
      <c r="E433">
        <v>4</v>
      </c>
      <c r="F433">
        <v>6</v>
      </c>
      <c r="G433">
        <v>45</v>
      </c>
      <c r="H433">
        <v>58</v>
      </c>
      <c r="I433">
        <v>10</v>
      </c>
      <c r="J433">
        <v>1</v>
      </c>
      <c r="K433">
        <v>70</v>
      </c>
      <c r="L433">
        <v>0.5</v>
      </c>
      <c r="M433">
        <v>1.25</v>
      </c>
      <c r="N433">
        <v>4</v>
      </c>
      <c r="O433">
        <v>4</v>
      </c>
      <c r="P433" t="s">
        <v>834</v>
      </c>
      <c r="Q433">
        <v>1350</v>
      </c>
      <c r="R433" t="s">
        <v>835</v>
      </c>
      <c r="S433">
        <v>0.5</v>
      </c>
      <c r="T433" s="6" t="s">
        <v>344</v>
      </c>
      <c r="U433" s="6"/>
      <c r="V433" s="6" t="s">
        <v>1186</v>
      </c>
      <c r="W433" t="s">
        <v>810</v>
      </c>
      <c r="X433" t="s">
        <v>1186</v>
      </c>
      <c r="Y433" t="b">
        <v>0</v>
      </c>
      <c r="Z433" t="b">
        <v>0</v>
      </c>
      <c r="AA433" t="s">
        <v>1379</v>
      </c>
    </row>
    <row r="434" spans="1:27" x14ac:dyDescent="0.35">
      <c r="A434">
        <v>433</v>
      </c>
      <c r="C434" t="s">
        <v>836</v>
      </c>
      <c r="D434">
        <v>4</v>
      </c>
      <c r="E434">
        <v>4</v>
      </c>
      <c r="F434">
        <v>6</v>
      </c>
      <c r="G434">
        <v>45</v>
      </c>
      <c r="H434">
        <v>58</v>
      </c>
      <c r="I434">
        <v>10</v>
      </c>
      <c r="J434">
        <v>1</v>
      </c>
      <c r="K434">
        <v>70</v>
      </c>
      <c r="L434">
        <v>0.5</v>
      </c>
      <c r="M434">
        <v>1.25</v>
      </c>
      <c r="N434">
        <v>4</v>
      </c>
      <c r="O434">
        <v>4</v>
      </c>
      <c r="P434" t="s">
        <v>834</v>
      </c>
      <c r="R434" t="s">
        <v>1186</v>
      </c>
      <c r="T434" s="6" t="s">
        <v>344</v>
      </c>
      <c r="U434" s="6"/>
      <c r="V434" s="6" t="s">
        <v>1186</v>
      </c>
      <c r="W434" t="s">
        <v>810</v>
      </c>
      <c r="X434" t="s">
        <v>1186</v>
      </c>
      <c r="Y434" t="b">
        <v>1</v>
      </c>
      <c r="Z434" t="b">
        <v>1</v>
      </c>
    </row>
    <row r="435" spans="1:27" x14ac:dyDescent="0.35">
      <c r="A435">
        <v>434</v>
      </c>
      <c r="C435" t="s">
        <v>837</v>
      </c>
      <c r="D435">
        <v>4</v>
      </c>
      <c r="E435">
        <v>4</v>
      </c>
      <c r="F435">
        <v>6</v>
      </c>
      <c r="G435">
        <v>45</v>
      </c>
      <c r="H435">
        <v>58</v>
      </c>
      <c r="I435">
        <v>10</v>
      </c>
      <c r="J435">
        <v>1</v>
      </c>
      <c r="K435">
        <v>70</v>
      </c>
      <c r="L435">
        <v>2.2678759965741601E-2</v>
      </c>
      <c r="M435">
        <v>3.5000000000000003E-2</v>
      </c>
      <c r="N435">
        <v>4</v>
      </c>
      <c r="O435">
        <v>4</v>
      </c>
      <c r="P435" t="s">
        <v>831</v>
      </c>
      <c r="R435" t="s">
        <v>1186</v>
      </c>
      <c r="T435" s="6" t="s">
        <v>344</v>
      </c>
      <c r="U435" s="6"/>
      <c r="V435" s="6" t="s">
        <v>1186</v>
      </c>
      <c r="W435" t="s">
        <v>810</v>
      </c>
      <c r="X435" t="s">
        <v>1186</v>
      </c>
      <c r="Y435" t="b">
        <v>1</v>
      </c>
      <c r="Z435" t="b">
        <v>1</v>
      </c>
    </row>
    <row r="436" spans="1:27" x14ac:dyDescent="0.35">
      <c r="A436">
        <v>435</v>
      </c>
      <c r="C436" t="s">
        <v>838</v>
      </c>
      <c r="D436">
        <v>4</v>
      </c>
      <c r="E436">
        <v>4</v>
      </c>
      <c r="F436">
        <v>6</v>
      </c>
      <c r="G436">
        <v>45</v>
      </c>
      <c r="H436">
        <v>58</v>
      </c>
      <c r="I436">
        <v>10</v>
      </c>
      <c r="J436">
        <v>1</v>
      </c>
      <c r="K436">
        <v>70</v>
      </c>
      <c r="L436">
        <v>2.2678759965741601E-2</v>
      </c>
      <c r="M436">
        <v>3.5000000000000003E-2</v>
      </c>
      <c r="N436">
        <v>4</v>
      </c>
      <c r="O436">
        <v>4</v>
      </c>
      <c r="P436" t="s">
        <v>831</v>
      </c>
      <c r="Q436">
        <v>1350</v>
      </c>
      <c r="R436" t="s">
        <v>832</v>
      </c>
      <c r="S436">
        <v>0.90715000000000001</v>
      </c>
      <c r="T436" s="6" t="s">
        <v>344</v>
      </c>
      <c r="U436" s="6"/>
      <c r="V436" s="6" t="s">
        <v>1186</v>
      </c>
      <c r="W436" t="s">
        <v>810</v>
      </c>
      <c r="X436" t="s">
        <v>1186</v>
      </c>
      <c r="Y436" t="b">
        <v>0</v>
      </c>
      <c r="Z436" t="b">
        <v>0</v>
      </c>
    </row>
    <row r="437" spans="1:27" x14ac:dyDescent="0.35">
      <c r="A437">
        <v>436</v>
      </c>
      <c r="B437" s="5">
        <v>5203169805040</v>
      </c>
      <c r="C437" t="s">
        <v>839</v>
      </c>
      <c r="D437">
        <v>4</v>
      </c>
      <c r="E437">
        <v>4</v>
      </c>
      <c r="F437">
        <v>6</v>
      </c>
      <c r="G437">
        <v>45</v>
      </c>
      <c r="H437">
        <v>58</v>
      </c>
      <c r="I437">
        <v>10</v>
      </c>
      <c r="J437">
        <v>1</v>
      </c>
      <c r="K437">
        <v>70</v>
      </c>
      <c r="L437">
        <v>0.6</v>
      </c>
      <c r="M437">
        <v>1.25</v>
      </c>
      <c r="N437">
        <v>4</v>
      </c>
      <c r="O437">
        <v>4</v>
      </c>
      <c r="P437" t="s">
        <v>840</v>
      </c>
      <c r="Q437">
        <v>1350</v>
      </c>
      <c r="R437" t="s">
        <v>841</v>
      </c>
      <c r="S437">
        <v>0.6</v>
      </c>
      <c r="T437" s="6" t="s">
        <v>344</v>
      </c>
      <c r="U437" s="6"/>
      <c r="V437" s="6" t="s">
        <v>1186</v>
      </c>
      <c r="W437" t="s">
        <v>810</v>
      </c>
      <c r="X437" t="s">
        <v>1186</v>
      </c>
      <c r="Y437" t="b">
        <v>0</v>
      </c>
      <c r="Z437" t="b">
        <v>0</v>
      </c>
      <c r="AA437" t="s">
        <v>1379</v>
      </c>
    </row>
    <row r="438" spans="1:27" x14ac:dyDescent="0.35">
      <c r="A438">
        <v>437</v>
      </c>
      <c r="C438" t="s">
        <v>842</v>
      </c>
      <c r="D438">
        <v>4</v>
      </c>
      <c r="E438">
        <v>4</v>
      </c>
      <c r="F438">
        <v>6</v>
      </c>
      <c r="G438">
        <v>45</v>
      </c>
      <c r="H438">
        <v>58</v>
      </c>
      <c r="I438">
        <v>10</v>
      </c>
      <c r="J438">
        <v>1</v>
      </c>
      <c r="K438">
        <v>70</v>
      </c>
      <c r="L438">
        <v>0.6</v>
      </c>
      <c r="M438">
        <v>1.25</v>
      </c>
      <c r="N438">
        <v>4</v>
      </c>
      <c r="O438">
        <v>4</v>
      </c>
      <c r="P438" t="s">
        <v>840</v>
      </c>
      <c r="R438" t="s">
        <v>1186</v>
      </c>
      <c r="T438" s="6" t="s">
        <v>344</v>
      </c>
      <c r="U438" s="6"/>
      <c r="V438" s="6" t="s">
        <v>1186</v>
      </c>
      <c r="W438" t="s">
        <v>810</v>
      </c>
      <c r="X438" t="s">
        <v>1186</v>
      </c>
      <c r="Y438" t="b">
        <v>1</v>
      </c>
      <c r="Z438" t="b">
        <v>1</v>
      </c>
    </row>
    <row r="439" spans="1:27" x14ac:dyDescent="0.35">
      <c r="A439">
        <v>438</v>
      </c>
      <c r="B439" s="5">
        <v>5203169801020</v>
      </c>
      <c r="C439" t="s">
        <v>843</v>
      </c>
      <c r="D439">
        <v>4</v>
      </c>
      <c r="E439">
        <v>4</v>
      </c>
      <c r="F439">
        <v>6</v>
      </c>
      <c r="G439">
        <v>45</v>
      </c>
      <c r="H439">
        <v>58</v>
      </c>
      <c r="I439">
        <v>3</v>
      </c>
      <c r="J439">
        <v>2</v>
      </c>
      <c r="K439">
        <v>70</v>
      </c>
      <c r="L439">
        <v>0.16500000000000001</v>
      </c>
      <c r="M439">
        <v>0.15</v>
      </c>
      <c r="N439">
        <v>4</v>
      </c>
      <c r="O439">
        <v>4</v>
      </c>
      <c r="P439" t="s">
        <v>678</v>
      </c>
      <c r="Q439">
        <v>1350</v>
      </c>
      <c r="R439" t="s">
        <v>790</v>
      </c>
      <c r="S439">
        <v>0.16500000000000001</v>
      </c>
      <c r="T439" s="6" t="s">
        <v>344</v>
      </c>
      <c r="U439" s="6"/>
      <c r="V439" s="6" t="s">
        <v>1186</v>
      </c>
      <c r="W439" t="s">
        <v>810</v>
      </c>
      <c r="X439" t="s">
        <v>1186</v>
      </c>
      <c r="Y439" t="b">
        <v>0</v>
      </c>
      <c r="Z439" t="b">
        <v>0</v>
      </c>
      <c r="AA439" t="s">
        <v>1379</v>
      </c>
    </row>
    <row r="440" spans="1:27" x14ac:dyDescent="0.35">
      <c r="A440">
        <v>439</v>
      </c>
      <c r="C440" t="s">
        <v>844</v>
      </c>
      <c r="D440">
        <v>4</v>
      </c>
      <c r="E440">
        <v>4</v>
      </c>
      <c r="F440">
        <v>6</v>
      </c>
      <c r="G440">
        <v>45</v>
      </c>
      <c r="H440">
        <v>58</v>
      </c>
      <c r="I440">
        <v>3</v>
      </c>
      <c r="J440">
        <v>2</v>
      </c>
      <c r="K440">
        <v>70</v>
      </c>
      <c r="L440">
        <v>0.16500000000000001</v>
      </c>
      <c r="M440">
        <v>0.15</v>
      </c>
      <c r="N440">
        <v>4</v>
      </c>
      <c r="O440">
        <v>3</v>
      </c>
      <c r="P440" t="s">
        <v>678</v>
      </c>
      <c r="R440" t="s">
        <v>1186</v>
      </c>
      <c r="T440" s="6" t="s">
        <v>344</v>
      </c>
      <c r="U440" s="6"/>
      <c r="V440" s="6" t="s">
        <v>1186</v>
      </c>
      <c r="W440" t="s">
        <v>810</v>
      </c>
      <c r="X440" t="s">
        <v>1186</v>
      </c>
      <c r="Y440" t="b">
        <v>1</v>
      </c>
      <c r="Z440" t="b">
        <v>1</v>
      </c>
    </row>
    <row r="441" spans="1:27" x14ac:dyDescent="0.35">
      <c r="A441">
        <v>440</v>
      </c>
      <c r="B441" s="5">
        <v>5203169906010</v>
      </c>
      <c r="C441" t="s">
        <v>845</v>
      </c>
      <c r="D441">
        <v>2</v>
      </c>
      <c r="E441">
        <v>4</v>
      </c>
      <c r="F441">
        <v>6</v>
      </c>
      <c r="G441">
        <v>45</v>
      </c>
      <c r="H441">
        <v>60</v>
      </c>
      <c r="I441">
        <v>7</v>
      </c>
      <c r="J441">
        <v>4</v>
      </c>
      <c r="K441">
        <v>70</v>
      </c>
      <c r="L441">
        <v>1</v>
      </c>
      <c r="N441">
        <v>3</v>
      </c>
      <c r="O441">
        <v>3</v>
      </c>
      <c r="Q441">
        <v>1350</v>
      </c>
      <c r="T441" s="6" t="s">
        <v>344</v>
      </c>
      <c r="U441" s="6"/>
      <c r="V441" s="6" t="s">
        <v>1186</v>
      </c>
      <c r="W441" t="s">
        <v>810</v>
      </c>
      <c r="X441" t="s">
        <v>1186</v>
      </c>
      <c r="Y441" t="b">
        <v>0</v>
      </c>
      <c r="Z441" t="b">
        <v>0</v>
      </c>
      <c r="AA441" t="s">
        <v>1379</v>
      </c>
    </row>
    <row r="442" spans="1:27" x14ac:dyDescent="0.35">
      <c r="A442">
        <v>441</v>
      </c>
      <c r="C442" t="s">
        <v>846</v>
      </c>
      <c r="D442">
        <v>2</v>
      </c>
      <c r="E442">
        <v>4</v>
      </c>
      <c r="F442">
        <v>6</v>
      </c>
      <c r="G442">
        <v>45</v>
      </c>
      <c r="H442">
        <v>60</v>
      </c>
      <c r="I442">
        <v>7</v>
      </c>
      <c r="J442">
        <v>4</v>
      </c>
      <c r="K442">
        <v>70</v>
      </c>
      <c r="L442">
        <v>1</v>
      </c>
      <c r="M442">
        <v>0</v>
      </c>
      <c r="N442">
        <v>3</v>
      </c>
      <c r="O442">
        <v>4</v>
      </c>
      <c r="R442" t="s">
        <v>1186</v>
      </c>
      <c r="T442" s="6" t="s">
        <v>344</v>
      </c>
      <c r="U442" s="6"/>
      <c r="V442" s="6" t="s">
        <v>1186</v>
      </c>
      <c r="W442" t="s">
        <v>810</v>
      </c>
      <c r="X442" t="s">
        <v>1186</v>
      </c>
      <c r="Y442" t="b">
        <v>1</v>
      </c>
      <c r="Z442" t="b">
        <v>1</v>
      </c>
    </row>
    <row r="443" spans="1:27" x14ac:dyDescent="0.35">
      <c r="A443">
        <v>442</v>
      </c>
      <c r="B443" s="5">
        <v>5203169905010</v>
      </c>
      <c r="C443" t="s">
        <v>847</v>
      </c>
      <c r="D443">
        <v>4</v>
      </c>
      <c r="E443">
        <v>4</v>
      </c>
      <c r="F443">
        <v>6</v>
      </c>
      <c r="G443">
        <v>45</v>
      </c>
      <c r="H443">
        <v>60</v>
      </c>
      <c r="I443">
        <v>10</v>
      </c>
      <c r="J443">
        <v>1</v>
      </c>
      <c r="K443">
        <v>70</v>
      </c>
      <c r="L443">
        <v>0.02</v>
      </c>
      <c r="M443">
        <v>2.5000000000000001E-2</v>
      </c>
      <c r="N443">
        <v>4</v>
      </c>
      <c r="O443">
        <v>4</v>
      </c>
      <c r="P443" t="s">
        <v>803</v>
      </c>
      <c r="Q443">
        <v>1350</v>
      </c>
      <c r="R443" t="s">
        <v>804</v>
      </c>
      <c r="S443">
        <v>0.6</v>
      </c>
      <c r="T443" s="6" t="s">
        <v>344</v>
      </c>
      <c r="U443" s="6"/>
      <c r="V443" s="6" t="s">
        <v>1186</v>
      </c>
      <c r="W443" t="s">
        <v>810</v>
      </c>
      <c r="X443" t="s">
        <v>1186</v>
      </c>
      <c r="Y443" t="b">
        <v>0</v>
      </c>
      <c r="Z443" t="b">
        <v>0</v>
      </c>
      <c r="AA443" t="s">
        <v>1379</v>
      </c>
    </row>
    <row r="444" spans="1:27" x14ac:dyDescent="0.35">
      <c r="A444">
        <v>443</v>
      </c>
      <c r="C444" t="s">
        <v>848</v>
      </c>
      <c r="D444">
        <v>4</v>
      </c>
      <c r="E444">
        <v>4</v>
      </c>
      <c r="F444">
        <v>6</v>
      </c>
      <c r="G444">
        <v>45</v>
      </c>
      <c r="H444">
        <v>60</v>
      </c>
      <c r="I444">
        <v>10</v>
      </c>
      <c r="J444">
        <v>1</v>
      </c>
      <c r="K444">
        <v>70</v>
      </c>
      <c r="L444">
        <v>0.02</v>
      </c>
      <c r="M444">
        <v>2.5000000000000001E-2</v>
      </c>
      <c r="N444">
        <v>4</v>
      </c>
      <c r="O444">
        <v>4</v>
      </c>
      <c r="P444" t="s">
        <v>803</v>
      </c>
      <c r="R444" t="s">
        <v>1186</v>
      </c>
      <c r="T444" s="6" t="s">
        <v>344</v>
      </c>
      <c r="U444" s="6"/>
      <c r="V444" s="6" t="s">
        <v>1186</v>
      </c>
      <c r="W444" t="s">
        <v>810</v>
      </c>
      <c r="X444" t="s">
        <v>1186</v>
      </c>
      <c r="Y444" t="b">
        <v>1</v>
      </c>
      <c r="Z444" t="b">
        <v>1</v>
      </c>
    </row>
    <row r="445" spans="1:27" x14ac:dyDescent="0.35">
      <c r="A445">
        <v>444</v>
      </c>
      <c r="B445" s="5">
        <v>5203169905040</v>
      </c>
      <c r="C445" t="s">
        <v>849</v>
      </c>
      <c r="D445">
        <v>4</v>
      </c>
      <c r="E445">
        <v>4</v>
      </c>
      <c r="F445">
        <v>6</v>
      </c>
      <c r="G445">
        <v>45</v>
      </c>
      <c r="H445">
        <v>60</v>
      </c>
      <c r="I445">
        <v>10</v>
      </c>
      <c r="J445">
        <v>1</v>
      </c>
      <c r="K445">
        <v>70</v>
      </c>
      <c r="L445">
        <v>0.6</v>
      </c>
      <c r="M445">
        <v>1.25</v>
      </c>
      <c r="N445">
        <v>4</v>
      </c>
      <c r="O445">
        <v>4</v>
      </c>
      <c r="P445" t="s">
        <v>840</v>
      </c>
      <c r="Q445">
        <v>1350</v>
      </c>
      <c r="R445" t="s">
        <v>841</v>
      </c>
      <c r="S445">
        <v>0.6</v>
      </c>
      <c r="T445" s="6" t="s">
        <v>344</v>
      </c>
      <c r="U445" s="6"/>
      <c r="V445" s="6" t="s">
        <v>1186</v>
      </c>
      <c r="W445" t="s">
        <v>810</v>
      </c>
      <c r="X445" t="s">
        <v>1186</v>
      </c>
      <c r="Y445" t="b">
        <v>0</v>
      </c>
      <c r="Z445" t="b">
        <v>0</v>
      </c>
    </row>
    <row r="446" spans="1:27" x14ac:dyDescent="0.35">
      <c r="A446">
        <v>445</v>
      </c>
      <c r="B446" s="5">
        <v>5203169901020</v>
      </c>
      <c r="C446" t="s">
        <v>850</v>
      </c>
      <c r="D446">
        <v>4</v>
      </c>
      <c r="E446">
        <v>4</v>
      </c>
      <c r="F446">
        <v>6</v>
      </c>
      <c r="G446">
        <v>45</v>
      </c>
      <c r="H446">
        <v>60</v>
      </c>
      <c r="I446">
        <v>3</v>
      </c>
      <c r="J446">
        <v>2</v>
      </c>
      <c r="K446">
        <v>70</v>
      </c>
      <c r="L446">
        <v>0.16500000000000001</v>
      </c>
      <c r="M446">
        <v>0.15</v>
      </c>
      <c r="N446">
        <v>4</v>
      </c>
      <c r="O446">
        <v>4</v>
      </c>
      <c r="P446" t="s">
        <v>678</v>
      </c>
      <c r="Q446">
        <v>1350</v>
      </c>
      <c r="R446" t="s">
        <v>790</v>
      </c>
      <c r="S446">
        <v>0.16500000000000001</v>
      </c>
      <c r="T446" s="6" t="s">
        <v>344</v>
      </c>
      <c r="U446" s="6"/>
      <c r="V446" s="6" t="s">
        <v>1186</v>
      </c>
      <c r="W446" t="s">
        <v>810</v>
      </c>
      <c r="X446" t="s">
        <v>1186</v>
      </c>
      <c r="Y446" t="b">
        <v>0</v>
      </c>
      <c r="Z446" t="b">
        <v>0</v>
      </c>
      <c r="AA446" t="s">
        <v>1379</v>
      </c>
    </row>
    <row r="447" spans="1:27" x14ac:dyDescent="0.35">
      <c r="A447">
        <v>446</v>
      </c>
      <c r="C447" t="s">
        <v>851</v>
      </c>
      <c r="D447">
        <v>4</v>
      </c>
      <c r="E447">
        <v>4</v>
      </c>
      <c r="F447">
        <v>6</v>
      </c>
      <c r="G447">
        <v>45</v>
      </c>
      <c r="H447">
        <v>60</v>
      </c>
      <c r="I447">
        <v>3</v>
      </c>
      <c r="J447">
        <v>2</v>
      </c>
      <c r="K447">
        <v>70</v>
      </c>
      <c r="L447">
        <v>0.16500000000000001</v>
      </c>
      <c r="M447">
        <v>0.15</v>
      </c>
      <c r="N447">
        <v>4</v>
      </c>
      <c r="O447">
        <v>4</v>
      </c>
      <c r="P447" t="s">
        <v>678</v>
      </c>
      <c r="R447" t="s">
        <v>1186</v>
      </c>
      <c r="T447" s="6" t="s">
        <v>344</v>
      </c>
      <c r="U447" s="6"/>
      <c r="V447" s="6" t="s">
        <v>1186</v>
      </c>
      <c r="W447" t="s">
        <v>810</v>
      </c>
      <c r="X447" t="s">
        <v>1186</v>
      </c>
      <c r="Y447" t="b">
        <v>1</v>
      </c>
      <c r="Z447" t="b">
        <v>1</v>
      </c>
    </row>
    <row r="448" spans="1:27" x14ac:dyDescent="0.35">
      <c r="A448">
        <v>447</v>
      </c>
      <c r="B448" s="5">
        <v>5203189705010</v>
      </c>
      <c r="C448" t="s">
        <v>852</v>
      </c>
      <c r="D448">
        <v>4</v>
      </c>
      <c r="E448">
        <v>4</v>
      </c>
      <c r="F448">
        <v>7</v>
      </c>
      <c r="G448">
        <v>48</v>
      </c>
      <c r="H448">
        <v>61</v>
      </c>
      <c r="I448">
        <v>10</v>
      </c>
      <c r="J448">
        <v>1</v>
      </c>
      <c r="K448">
        <v>20</v>
      </c>
      <c r="L448">
        <v>0.02</v>
      </c>
      <c r="M448">
        <v>2.5000000000000001E-2</v>
      </c>
      <c r="N448">
        <v>4</v>
      </c>
      <c r="O448">
        <v>4</v>
      </c>
      <c r="P448" t="s">
        <v>803</v>
      </c>
      <c r="Q448">
        <v>2420</v>
      </c>
      <c r="R448" t="s">
        <v>804</v>
      </c>
      <c r="S448">
        <v>0.6</v>
      </c>
      <c r="T448" s="6" t="s">
        <v>344</v>
      </c>
      <c r="U448" s="6"/>
      <c r="V448" s="6" t="s">
        <v>1186</v>
      </c>
      <c r="W448" t="s">
        <v>1340</v>
      </c>
      <c r="X448" t="s">
        <v>1186</v>
      </c>
      <c r="Y448" t="b">
        <v>0</v>
      </c>
      <c r="Z448" t="b">
        <v>0</v>
      </c>
      <c r="AA448" t="s">
        <v>1379</v>
      </c>
    </row>
    <row r="449" spans="1:27" x14ac:dyDescent="0.35">
      <c r="A449">
        <v>448</v>
      </c>
      <c r="C449" t="s">
        <v>854</v>
      </c>
      <c r="D449">
        <v>4</v>
      </c>
      <c r="E449">
        <v>4</v>
      </c>
      <c r="F449">
        <v>7</v>
      </c>
      <c r="G449">
        <v>48</v>
      </c>
      <c r="H449">
        <v>61</v>
      </c>
      <c r="I449">
        <v>10</v>
      </c>
      <c r="J449">
        <v>1</v>
      </c>
      <c r="K449">
        <v>20</v>
      </c>
      <c r="L449">
        <v>0.02</v>
      </c>
      <c r="M449">
        <v>2.5000000000000001E-2</v>
      </c>
      <c r="N449">
        <v>4</v>
      </c>
      <c r="O449">
        <v>4</v>
      </c>
      <c r="P449" t="s">
        <v>803</v>
      </c>
      <c r="R449" t="s">
        <v>1186</v>
      </c>
      <c r="T449" s="6" t="s">
        <v>344</v>
      </c>
      <c r="U449" s="6"/>
      <c r="V449" s="6" t="s">
        <v>1186</v>
      </c>
      <c r="W449" t="s">
        <v>1340</v>
      </c>
      <c r="X449" t="s">
        <v>1186</v>
      </c>
      <c r="Y449" t="b">
        <v>1</v>
      </c>
      <c r="Z449" t="b">
        <v>1</v>
      </c>
    </row>
    <row r="450" spans="1:27" x14ac:dyDescent="0.35">
      <c r="A450">
        <v>449</v>
      </c>
      <c r="B450" s="5">
        <v>5203189705020</v>
      </c>
      <c r="C450" t="s">
        <v>855</v>
      </c>
      <c r="D450">
        <v>4</v>
      </c>
      <c r="E450">
        <v>4</v>
      </c>
      <c r="F450">
        <v>7</v>
      </c>
      <c r="G450">
        <v>48</v>
      </c>
      <c r="H450">
        <v>61</v>
      </c>
      <c r="I450">
        <v>10</v>
      </c>
      <c r="J450">
        <v>1</v>
      </c>
      <c r="K450">
        <v>20</v>
      </c>
      <c r="L450">
        <v>2.2678759965741601E-2</v>
      </c>
      <c r="M450">
        <v>3.5000000000000003E-2</v>
      </c>
      <c r="N450">
        <v>4</v>
      </c>
      <c r="O450">
        <v>4</v>
      </c>
      <c r="P450" t="s">
        <v>831</v>
      </c>
      <c r="Q450">
        <v>2420</v>
      </c>
      <c r="R450" t="s">
        <v>832</v>
      </c>
      <c r="S450">
        <v>0.90715000000000001</v>
      </c>
      <c r="T450" s="6" t="s">
        <v>344</v>
      </c>
      <c r="U450" s="6"/>
      <c r="V450" s="6" t="s">
        <v>1186</v>
      </c>
      <c r="W450" t="s">
        <v>1340</v>
      </c>
      <c r="X450" t="s">
        <v>1186</v>
      </c>
      <c r="Y450" t="b">
        <v>0</v>
      </c>
      <c r="Z450" t="b">
        <v>0</v>
      </c>
      <c r="AA450" t="s">
        <v>1379</v>
      </c>
    </row>
    <row r="451" spans="1:27" x14ac:dyDescent="0.35">
      <c r="A451">
        <v>450</v>
      </c>
      <c r="C451" t="s">
        <v>856</v>
      </c>
      <c r="D451">
        <v>4</v>
      </c>
      <c r="E451">
        <v>4</v>
      </c>
      <c r="F451">
        <v>7</v>
      </c>
      <c r="G451">
        <v>48</v>
      </c>
      <c r="H451">
        <v>61</v>
      </c>
      <c r="I451">
        <v>10</v>
      </c>
      <c r="J451">
        <v>1</v>
      </c>
      <c r="K451">
        <v>20</v>
      </c>
      <c r="L451">
        <v>2.2678759965741601E-2</v>
      </c>
      <c r="M451">
        <v>3.5000000000000003E-2</v>
      </c>
      <c r="N451">
        <v>4</v>
      </c>
      <c r="O451">
        <v>3</v>
      </c>
      <c r="P451" t="s">
        <v>831</v>
      </c>
      <c r="R451" t="s">
        <v>1186</v>
      </c>
      <c r="T451" s="6" t="s">
        <v>344</v>
      </c>
      <c r="U451" s="6"/>
      <c r="V451" s="6" t="s">
        <v>1186</v>
      </c>
      <c r="W451" t="s">
        <v>1340</v>
      </c>
      <c r="X451" t="s">
        <v>1186</v>
      </c>
      <c r="Y451" t="b">
        <v>1</v>
      </c>
      <c r="Z451" t="b">
        <v>1</v>
      </c>
    </row>
    <row r="452" spans="1:27" x14ac:dyDescent="0.35">
      <c r="A452">
        <v>451</v>
      </c>
      <c r="B452" s="5">
        <v>5203189506010</v>
      </c>
      <c r="C452" t="s">
        <v>853</v>
      </c>
      <c r="D452">
        <v>2</v>
      </c>
      <c r="E452">
        <v>4</v>
      </c>
      <c r="F452">
        <v>7</v>
      </c>
      <c r="G452">
        <v>48</v>
      </c>
      <c r="H452">
        <v>65</v>
      </c>
      <c r="I452">
        <v>7</v>
      </c>
      <c r="J452">
        <v>4</v>
      </c>
      <c r="K452">
        <v>20</v>
      </c>
      <c r="L452">
        <v>1</v>
      </c>
      <c r="N452">
        <v>3</v>
      </c>
      <c r="O452">
        <v>3</v>
      </c>
      <c r="Q452">
        <v>2420</v>
      </c>
      <c r="R452" t="s">
        <v>1186</v>
      </c>
      <c r="T452" s="6" t="s">
        <v>344</v>
      </c>
      <c r="U452" s="6"/>
      <c r="V452" s="6" t="s">
        <v>1186</v>
      </c>
      <c r="W452" t="s">
        <v>1186</v>
      </c>
      <c r="X452" t="s">
        <v>1186</v>
      </c>
      <c r="Y452" t="b">
        <v>0</v>
      </c>
      <c r="Z452" t="b">
        <v>0</v>
      </c>
      <c r="AA452" t="s">
        <v>1379</v>
      </c>
    </row>
    <row r="453" spans="1:27" x14ac:dyDescent="0.35">
      <c r="A453">
        <v>452</v>
      </c>
      <c r="C453" t="s">
        <v>857</v>
      </c>
      <c r="D453">
        <v>2</v>
      </c>
      <c r="E453">
        <v>4</v>
      </c>
      <c r="F453">
        <v>7</v>
      </c>
      <c r="G453">
        <v>48</v>
      </c>
      <c r="H453">
        <v>65</v>
      </c>
      <c r="I453">
        <v>7</v>
      </c>
      <c r="J453">
        <v>4</v>
      </c>
      <c r="K453">
        <v>20</v>
      </c>
      <c r="L453">
        <v>1</v>
      </c>
      <c r="M453">
        <v>0</v>
      </c>
      <c r="N453">
        <v>3</v>
      </c>
      <c r="O453">
        <v>4</v>
      </c>
      <c r="R453" t="s">
        <v>1186</v>
      </c>
      <c r="T453" s="6" t="s">
        <v>344</v>
      </c>
      <c r="U453" s="6"/>
      <c r="V453" s="6" t="s">
        <v>1186</v>
      </c>
      <c r="W453" t="s">
        <v>1186</v>
      </c>
      <c r="X453" t="s">
        <v>1186</v>
      </c>
      <c r="Y453" t="b">
        <v>1</v>
      </c>
      <c r="Z453" t="b">
        <v>1</v>
      </c>
    </row>
    <row r="454" spans="1:27" x14ac:dyDescent="0.35">
      <c r="A454">
        <v>453</v>
      </c>
      <c r="B454" s="5">
        <v>5203189505010</v>
      </c>
      <c r="C454" t="s">
        <v>858</v>
      </c>
      <c r="D454">
        <v>4</v>
      </c>
      <c r="E454">
        <v>4</v>
      </c>
      <c r="F454">
        <v>7</v>
      </c>
      <c r="G454">
        <v>48</v>
      </c>
      <c r="H454">
        <v>65</v>
      </c>
      <c r="I454">
        <v>10</v>
      </c>
      <c r="J454">
        <v>1</v>
      </c>
      <c r="K454">
        <v>20</v>
      </c>
      <c r="L454">
        <v>0.02</v>
      </c>
      <c r="M454">
        <v>2.5000000000000001E-2</v>
      </c>
      <c r="N454">
        <v>4</v>
      </c>
      <c r="O454">
        <v>4</v>
      </c>
      <c r="P454" t="s">
        <v>803</v>
      </c>
      <c r="Q454">
        <v>2420</v>
      </c>
      <c r="R454" t="s">
        <v>804</v>
      </c>
      <c r="S454">
        <v>0.6</v>
      </c>
      <c r="T454" s="6" t="s">
        <v>344</v>
      </c>
      <c r="U454" s="6"/>
      <c r="V454" s="6" t="s">
        <v>1186</v>
      </c>
      <c r="W454" t="s">
        <v>1186</v>
      </c>
      <c r="X454" t="s">
        <v>1186</v>
      </c>
      <c r="Y454" t="b">
        <v>0</v>
      </c>
      <c r="Z454" t="b">
        <v>0</v>
      </c>
      <c r="AA454" t="s">
        <v>1379</v>
      </c>
    </row>
    <row r="455" spans="1:27" x14ac:dyDescent="0.35">
      <c r="A455">
        <v>454</v>
      </c>
      <c r="C455" t="s">
        <v>859</v>
      </c>
      <c r="D455">
        <v>4</v>
      </c>
      <c r="E455">
        <v>4</v>
      </c>
      <c r="F455">
        <v>7</v>
      </c>
      <c r="G455">
        <v>48</v>
      </c>
      <c r="H455">
        <v>65</v>
      </c>
      <c r="I455">
        <v>10</v>
      </c>
      <c r="J455">
        <v>1</v>
      </c>
      <c r="K455">
        <v>20</v>
      </c>
      <c r="L455">
        <v>0.02</v>
      </c>
      <c r="M455">
        <v>2.5000000000000001E-2</v>
      </c>
      <c r="N455">
        <v>4</v>
      </c>
      <c r="O455">
        <v>4</v>
      </c>
      <c r="P455" t="s">
        <v>803</v>
      </c>
      <c r="R455" t="s">
        <v>1186</v>
      </c>
      <c r="T455" s="6" t="s">
        <v>344</v>
      </c>
      <c r="U455" s="6"/>
      <c r="V455" s="6" t="s">
        <v>1186</v>
      </c>
      <c r="W455" t="s">
        <v>1186</v>
      </c>
      <c r="X455" t="s">
        <v>1186</v>
      </c>
      <c r="Y455" t="b">
        <v>1</v>
      </c>
      <c r="Z455" t="b">
        <v>1</v>
      </c>
    </row>
    <row r="456" spans="1:27" x14ac:dyDescent="0.35">
      <c r="A456">
        <v>455</v>
      </c>
      <c r="B456" s="5">
        <v>5203189505020</v>
      </c>
      <c r="C456" t="s">
        <v>860</v>
      </c>
      <c r="D456">
        <v>4</v>
      </c>
      <c r="E456">
        <v>4</v>
      </c>
      <c r="F456">
        <v>7</v>
      </c>
      <c r="G456">
        <v>48</v>
      </c>
      <c r="H456">
        <v>65</v>
      </c>
      <c r="I456">
        <v>10</v>
      </c>
      <c r="J456">
        <v>1</v>
      </c>
      <c r="K456">
        <v>20</v>
      </c>
      <c r="L456">
        <v>2.2678759965741601E-2</v>
      </c>
      <c r="M456">
        <v>3.5000000000000003E-2</v>
      </c>
      <c r="N456">
        <v>4</v>
      </c>
      <c r="O456">
        <v>4</v>
      </c>
      <c r="P456" t="s">
        <v>831</v>
      </c>
      <c r="Q456">
        <v>2420</v>
      </c>
      <c r="R456" t="s">
        <v>832</v>
      </c>
      <c r="S456">
        <v>0.90715000000000001</v>
      </c>
      <c r="T456" s="6" t="s">
        <v>344</v>
      </c>
      <c r="U456" s="6"/>
      <c r="V456" s="6" t="s">
        <v>1186</v>
      </c>
      <c r="W456" t="s">
        <v>1186</v>
      </c>
      <c r="X456" t="s">
        <v>1186</v>
      </c>
      <c r="Y456" t="b">
        <v>0</v>
      </c>
      <c r="Z456" t="b">
        <v>0</v>
      </c>
      <c r="AA456" t="s">
        <v>1379</v>
      </c>
    </row>
    <row r="457" spans="1:27" x14ac:dyDescent="0.35">
      <c r="A457">
        <v>456</v>
      </c>
      <c r="C457" t="s">
        <v>861</v>
      </c>
      <c r="D457">
        <v>4</v>
      </c>
      <c r="E457">
        <v>4</v>
      </c>
      <c r="F457">
        <v>7</v>
      </c>
      <c r="G457">
        <v>48</v>
      </c>
      <c r="H457">
        <v>65</v>
      </c>
      <c r="I457">
        <v>10</v>
      </c>
      <c r="J457">
        <v>1</v>
      </c>
      <c r="K457">
        <v>20</v>
      </c>
      <c r="L457">
        <v>2.2678759965741601E-2</v>
      </c>
      <c r="M457">
        <v>3.5000000000000003E-2</v>
      </c>
      <c r="N457">
        <v>4</v>
      </c>
      <c r="O457">
        <v>4</v>
      </c>
      <c r="P457" t="s">
        <v>831</v>
      </c>
      <c r="R457" t="s">
        <v>1186</v>
      </c>
      <c r="T457" s="6" t="s">
        <v>344</v>
      </c>
      <c r="U457" s="6"/>
      <c r="V457" s="6" t="s">
        <v>1186</v>
      </c>
      <c r="W457" t="s">
        <v>1186</v>
      </c>
      <c r="X457" t="s">
        <v>1186</v>
      </c>
      <c r="Y457" t="b">
        <v>1</v>
      </c>
      <c r="Z457" t="b">
        <v>1</v>
      </c>
    </row>
    <row r="458" spans="1:27" x14ac:dyDescent="0.35">
      <c r="A458">
        <v>457</v>
      </c>
      <c r="C458" t="s">
        <v>862</v>
      </c>
      <c r="D458">
        <v>4</v>
      </c>
      <c r="E458">
        <v>4</v>
      </c>
      <c r="F458">
        <v>7</v>
      </c>
      <c r="G458">
        <v>48</v>
      </c>
      <c r="H458">
        <v>65</v>
      </c>
      <c r="I458">
        <v>10</v>
      </c>
      <c r="J458">
        <v>1</v>
      </c>
      <c r="K458">
        <v>20</v>
      </c>
      <c r="L458">
        <v>2.2678759965741601E-2</v>
      </c>
      <c r="M458">
        <v>3.5000000000000003E-2</v>
      </c>
      <c r="N458">
        <v>4</v>
      </c>
      <c r="O458">
        <v>3</v>
      </c>
      <c r="P458" t="s">
        <v>831</v>
      </c>
      <c r="Q458">
        <v>2420</v>
      </c>
      <c r="R458" t="s">
        <v>832</v>
      </c>
      <c r="S458">
        <v>0.90715000000000001</v>
      </c>
      <c r="T458" s="6" t="s">
        <v>344</v>
      </c>
      <c r="U458" s="6"/>
      <c r="V458" s="6" t="s">
        <v>1186</v>
      </c>
      <c r="W458" t="s">
        <v>1186</v>
      </c>
      <c r="X458" t="s">
        <v>1186</v>
      </c>
      <c r="Y458" t="b">
        <v>0</v>
      </c>
      <c r="Z458" t="b">
        <v>0</v>
      </c>
    </row>
    <row r="459" spans="1:27" x14ac:dyDescent="0.35">
      <c r="A459">
        <v>458</v>
      </c>
      <c r="B459" s="5">
        <v>5203189806010</v>
      </c>
      <c r="C459" t="s">
        <v>863</v>
      </c>
      <c r="D459">
        <v>2</v>
      </c>
      <c r="E459">
        <v>4</v>
      </c>
      <c r="F459">
        <v>7</v>
      </c>
      <c r="G459">
        <v>48</v>
      </c>
      <c r="H459">
        <v>63</v>
      </c>
      <c r="I459">
        <v>7</v>
      </c>
      <c r="J459">
        <v>4</v>
      </c>
      <c r="K459">
        <v>155</v>
      </c>
      <c r="L459">
        <v>1</v>
      </c>
      <c r="N459">
        <v>3</v>
      </c>
      <c r="O459">
        <v>3</v>
      </c>
      <c r="Q459">
        <v>2420</v>
      </c>
      <c r="R459" t="s">
        <v>1186</v>
      </c>
      <c r="T459" s="6" t="s">
        <v>344</v>
      </c>
      <c r="U459" s="6"/>
      <c r="V459" s="6" t="s">
        <v>1186</v>
      </c>
      <c r="W459" t="s">
        <v>1340</v>
      </c>
      <c r="X459" t="s">
        <v>1186</v>
      </c>
      <c r="Y459" t="b">
        <v>0</v>
      </c>
      <c r="Z459" t="b">
        <v>0</v>
      </c>
      <c r="AA459" t="s">
        <v>1379</v>
      </c>
    </row>
    <row r="460" spans="1:27" x14ac:dyDescent="0.35">
      <c r="A460">
        <v>459</v>
      </c>
      <c r="B460" s="5">
        <v>5203189816010</v>
      </c>
      <c r="C460" t="s">
        <v>864</v>
      </c>
      <c r="D460">
        <v>2</v>
      </c>
      <c r="E460">
        <v>4</v>
      </c>
      <c r="F460">
        <v>7</v>
      </c>
      <c r="G460">
        <v>48</v>
      </c>
      <c r="H460">
        <v>63</v>
      </c>
      <c r="I460">
        <v>7</v>
      </c>
      <c r="J460">
        <v>4</v>
      </c>
      <c r="K460">
        <v>155</v>
      </c>
      <c r="L460">
        <v>1</v>
      </c>
      <c r="N460">
        <v>3</v>
      </c>
      <c r="O460">
        <v>3</v>
      </c>
      <c r="Q460">
        <v>2420</v>
      </c>
      <c r="R460" t="s">
        <v>1186</v>
      </c>
      <c r="T460" s="6" t="s">
        <v>344</v>
      </c>
      <c r="U460" s="6"/>
      <c r="V460" s="6" t="s">
        <v>1186</v>
      </c>
      <c r="W460" t="s">
        <v>1340</v>
      </c>
      <c r="X460" t="s">
        <v>371</v>
      </c>
      <c r="Y460" t="b">
        <v>0</v>
      </c>
      <c r="Z460" t="b">
        <v>0</v>
      </c>
      <c r="AA460" t="s">
        <v>1379</v>
      </c>
    </row>
    <row r="461" spans="1:27" x14ac:dyDescent="0.35">
      <c r="A461">
        <v>460</v>
      </c>
      <c r="C461" t="s">
        <v>865</v>
      </c>
      <c r="D461">
        <v>2</v>
      </c>
      <c r="E461">
        <v>4</v>
      </c>
      <c r="F461">
        <v>7</v>
      </c>
      <c r="G461">
        <v>48</v>
      </c>
      <c r="H461">
        <v>63</v>
      </c>
      <c r="I461">
        <v>7</v>
      </c>
      <c r="J461">
        <v>4</v>
      </c>
      <c r="K461">
        <v>155</v>
      </c>
      <c r="L461">
        <v>1</v>
      </c>
      <c r="M461">
        <v>0</v>
      </c>
      <c r="N461">
        <v>3</v>
      </c>
      <c r="O461">
        <v>4</v>
      </c>
      <c r="R461" t="s">
        <v>1186</v>
      </c>
      <c r="T461" s="6" t="s">
        <v>344</v>
      </c>
      <c r="U461" s="6"/>
      <c r="V461" s="6" t="s">
        <v>1186</v>
      </c>
      <c r="W461" t="s">
        <v>1340</v>
      </c>
      <c r="X461" t="s">
        <v>1186</v>
      </c>
      <c r="Y461" t="b">
        <v>1</v>
      </c>
      <c r="Z461" t="b">
        <v>1</v>
      </c>
    </row>
    <row r="462" spans="1:27" x14ac:dyDescent="0.35">
      <c r="A462">
        <v>461</v>
      </c>
      <c r="B462" s="5">
        <v>5203189815010</v>
      </c>
      <c r="C462" t="s">
        <v>866</v>
      </c>
      <c r="D462">
        <v>4</v>
      </c>
      <c r="E462">
        <v>4</v>
      </c>
      <c r="F462">
        <v>7</v>
      </c>
      <c r="G462">
        <v>48</v>
      </c>
      <c r="H462">
        <v>63</v>
      </c>
      <c r="I462">
        <v>10</v>
      </c>
      <c r="J462">
        <v>1</v>
      </c>
      <c r="K462">
        <v>155</v>
      </c>
      <c r="L462">
        <v>0.02</v>
      </c>
      <c r="M462">
        <v>2.5000000000000001E-2</v>
      </c>
      <c r="N462">
        <v>4</v>
      </c>
      <c r="O462">
        <v>4</v>
      </c>
      <c r="P462" t="s">
        <v>803</v>
      </c>
      <c r="Q462">
        <v>2420</v>
      </c>
      <c r="R462" t="s">
        <v>804</v>
      </c>
      <c r="S462">
        <v>0.6</v>
      </c>
      <c r="T462" s="6" t="s">
        <v>344</v>
      </c>
      <c r="U462" s="6"/>
      <c r="V462" s="6" t="s">
        <v>1186</v>
      </c>
      <c r="W462" t="s">
        <v>1340</v>
      </c>
      <c r="X462" t="s">
        <v>805</v>
      </c>
      <c r="Y462" t="b">
        <v>0</v>
      </c>
      <c r="Z462" t="b">
        <v>0</v>
      </c>
      <c r="AA462" t="s">
        <v>1379</v>
      </c>
    </row>
    <row r="463" spans="1:27" x14ac:dyDescent="0.35">
      <c r="A463">
        <v>462</v>
      </c>
      <c r="B463" s="5">
        <v>5203189855010</v>
      </c>
      <c r="C463" t="s">
        <v>867</v>
      </c>
      <c r="D463">
        <v>4</v>
      </c>
      <c r="E463">
        <v>4</v>
      </c>
      <c r="F463">
        <v>7</v>
      </c>
      <c r="G463">
        <v>48</v>
      </c>
      <c r="H463">
        <v>63</v>
      </c>
      <c r="I463">
        <v>10</v>
      </c>
      <c r="J463">
        <v>1</v>
      </c>
      <c r="K463">
        <v>155</v>
      </c>
      <c r="L463">
        <v>0.02</v>
      </c>
      <c r="M463">
        <v>4.4999999999999998E-2</v>
      </c>
      <c r="N463">
        <v>4</v>
      </c>
      <c r="O463">
        <v>4</v>
      </c>
      <c r="P463" t="s">
        <v>803</v>
      </c>
      <c r="Q463">
        <v>2420</v>
      </c>
      <c r="R463" t="s">
        <v>804</v>
      </c>
      <c r="S463">
        <v>0.6</v>
      </c>
      <c r="T463" s="6" t="s">
        <v>344</v>
      </c>
      <c r="U463" s="6"/>
      <c r="V463" s="6" t="s">
        <v>1186</v>
      </c>
      <c r="W463" t="s">
        <v>1340</v>
      </c>
      <c r="X463" t="s">
        <v>805</v>
      </c>
      <c r="Y463" t="b">
        <v>0</v>
      </c>
      <c r="Z463" t="b">
        <v>0</v>
      </c>
      <c r="AA463" t="s">
        <v>1379</v>
      </c>
    </row>
    <row r="464" spans="1:27" x14ac:dyDescent="0.35">
      <c r="A464">
        <v>463</v>
      </c>
      <c r="C464" t="s">
        <v>868</v>
      </c>
      <c r="D464">
        <v>4</v>
      </c>
      <c r="E464">
        <v>4</v>
      </c>
      <c r="F464">
        <v>7</v>
      </c>
      <c r="G464">
        <v>48</v>
      </c>
      <c r="H464">
        <v>63</v>
      </c>
      <c r="I464">
        <v>10</v>
      </c>
      <c r="J464">
        <v>1</v>
      </c>
      <c r="K464">
        <v>155</v>
      </c>
      <c r="L464">
        <v>0.02</v>
      </c>
      <c r="M464">
        <v>4.4999999999999998E-2</v>
      </c>
      <c r="N464">
        <v>4</v>
      </c>
      <c r="O464">
        <v>4</v>
      </c>
      <c r="P464" t="s">
        <v>803</v>
      </c>
      <c r="R464" t="s">
        <v>1186</v>
      </c>
      <c r="T464" s="6" t="s">
        <v>344</v>
      </c>
      <c r="U464" s="6"/>
      <c r="V464" s="6" t="s">
        <v>1186</v>
      </c>
      <c r="W464" t="s">
        <v>1340</v>
      </c>
      <c r="X464" t="s">
        <v>1186</v>
      </c>
      <c r="Y464" t="b">
        <v>1</v>
      </c>
      <c r="Z464" t="b">
        <v>1</v>
      </c>
    </row>
    <row r="465" spans="1:27" x14ac:dyDescent="0.35">
      <c r="A465">
        <v>464</v>
      </c>
      <c r="C465" t="s">
        <v>869</v>
      </c>
      <c r="D465">
        <v>4</v>
      </c>
      <c r="E465">
        <v>4</v>
      </c>
      <c r="F465">
        <v>7</v>
      </c>
      <c r="G465">
        <v>48</v>
      </c>
      <c r="H465">
        <v>63</v>
      </c>
      <c r="I465">
        <v>10</v>
      </c>
      <c r="J465">
        <v>1</v>
      </c>
      <c r="K465">
        <v>155</v>
      </c>
      <c r="L465">
        <v>0.02</v>
      </c>
      <c r="M465">
        <v>2.5000000000000001E-2</v>
      </c>
      <c r="N465">
        <v>4</v>
      </c>
      <c r="O465">
        <v>4</v>
      </c>
      <c r="P465" t="s">
        <v>803</v>
      </c>
      <c r="R465" t="s">
        <v>1186</v>
      </c>
      <c r="T465" s="6" t="s">
        <v>344</v>
      </c>
      <c r="U465" s="6"/>
      <c r="V465" s="6" t="s">
        <v>1186</v>
      </c>
      <c r="W465" t="s">
        <v>1340</v>
      </c>
      <c r="X465" t="s">
        <v>1186</v>
      </c>
      <c r="Y465" t="b">
        <v>1</v>
      </c>
      <c r="Z465" t="b">
        <v>1</v>
      </c>
    </row>
    <row r="466" spans="1:27" x14ac:dyDescent="0.35">
      <c r="A466">
        <v>465</v>
      </c>
      <c r="B466" s="5">
        <v>5203189815030</v>
      </c>
      <c r="C466" t="s">
        <v>870</v>
      </c>
      <c r="D466">
        <v>4</v>
      </c>
      <c r="E466">
        <v>4</v>
      </c>
      <c r="F466">
        <v>7</v>
      </c>
      <c r="G466">
        <v>48</v>
      </c>
      <c r="H466">
        <v>63</v>
      </c>
      <c r="I466">
        <v>10</v>
      </c>
      <c r="J466">
        <v>1</v>
      </c>
      <c r="K466">
        <v>155</v>
      </c>
      <c r="L466">
        <v>0.5</v>
      </c>
      <c r="M466">
        <v>1.25</v>
      </c>
      <c r="N466">
        <v>4</v>
      </c>
      <c r="O466">
        <v>4</v>
      </c>
      <c r="P466" t="s">
        <v>834</v>
      </c>
      <c r="Q466">
        <v>2420</v>
      </c>
      <c r="R466" t="s">
        <v>835</v>
      </c>
      <c r="S466">
        <v>0.5</v>
      </c>
      <c r="T466" s="6" t="s">
        <v>344</v>
      </c>
      <c r="U466" s="6"/>
      <c r="V466" s="6" t="s">
        <v>1186</v>
      </c>
      <c r="W466" t="s">
        <v>1340</v>
      </c>
      <c r="X466" t="s">
        <v>805</v>
      </c>
      <c r="Y466" t="b">
        <v>0</v>
      </c>
      <c r="Z466" t="b">
        <v>0</v>
      </c>
      <c r="AA466" t="s">
        <v>1379</v>
      </c>
    </row>
    <row r="467" spans="1:27" x14ac:dyDescent="0.35">
      <c r="A467">
        <v>466</v>
      </c>
      <c r="C467" t="s">
        <v>871</v>
      </c>
      <c r="D467">
        <v>4</v>
      </c>
      <c r="E467">
        <v>4</v>
      </c>
      <c r="F467">
        <v>7</v>
      </c>
      <c r="G467">
        <v>48</v>
      </c>
      <c r="H467">
        <v>63</v>
      </c>
      <c r="I467">
        <v>10</v>
      </c>
      <c r="J467">
        <v>1</v>
      </c>
      <c r="K467">
        <v>155</v>
      </c>
      <c r="L467">
        <v>0.5</v>
      </c>
      <c r="M467">
        <v>1.25</v>
      </c>
      <c r="N467">
        <v>4</v>
      </c>
      <c r="O467">
        <v>3</v>
      </c>
      <c r="P467" t="s">
        <v>834</v>
      </c>
      <c r="R467" t="s">
        <v>1186</v>
      </c>
      <c r="T467" s="6" t="s">
        <v>344</v>
      </c>
      <c r="U467" s="6"/>
      <c r="V467" s="6" t="s">
        <v>1186</v>
      </c>
      <c r="W467" t="s">
        <v>1340</v>
      </c>
      <c r="X467" t="s">
        <v>1186</v>
      </c>
      <c r="Y467" t="b">
        <v>1</v>
      </c>
      <c r="Z467" t="b">
        <v>1</v>
      </c>
    </row>
    <row r="468" spans="1:27" x14ac:dyDescent="0.35">
      <c r="A468">
        <v>467</v>
      </c>
      <c r="C468" t="s">
        <v>872</v>
      </c>
      <c r="D468">
        <v>2</v>
      </c>
      <c r="E468">
        <v>4</v>
      </c>
      <c r="F468">
        <v>7</v>
      </c>
      <c r="G468">
        <v>48</v>
      </c>
      <c r="H468">
        <v>63</v>
      </c>
      <c r="I468">
        <v>7</v>
      </c>
      <c r="J468">
        <v>4</v>
      </c>
      <c r="K468">
        <v>155</v>
      </c>
      <c r="L468">
        <v>1</v>
      </c>
      <c r="M468">
        <v>0</v>
      </c>
      <c r="N468">
        <v>3</v>
      </c>
      <c r="O468">
        <v>4</v>
      </c>
      <c r="R468" t="s">
        <v>1186</v>
      </c>
      <c r="T468" s="6" t="s">
        <v>344</v>
      </c>
      <c r="U468" s="6"/>
      <c r="V468" s="6" t="s">
        <v>1186</v>
      </c>
      <c r="W468" t="s">
        <v>1340</v>
      </c>
      <c r="X468" t="s">
        <v>1186</v>
      </c>
      <c r="Y468" t="b">
        <v>1</v>
      </c>
      <c r="Z468" t="b">
        <v>1</v>
      </c>
    </row>
    <row r="469" spans="1:27" x14ac:dyDescent="0.35">
      <c r="A469">
        <v>468</v>
      </c>
      <c r="B469" s="5">
        <v>5203189804010</v>
      </c>
      <c r="C469" t="s">
        <v>873</v>
      </c>
      <c r="D469">
        <v>4</v>
      </c>
      <c r="E469">
        <v>4</v>
      </c>
      <c r="F469">
        <v>7</v>
      </c>
      <c r="G469">
        <v>48</v>
      </c>
      <c r="H469">
        <v>63</v>
      </c>
      <c r="I469">
        <v>4</v>
      </c>
      <c r="J469">
        <v>1</v>
      </c>
      <c r="K469">
        <v>155</v>
      </c>
      <c r="L469">
        <v>0.02</v>
      </c>
      <c r="M469">
        <v>2.5000000000000001E-2</v>
      </c>
      <c r="N469">
        <v>4</v>
      </c>
      <c r="O469">
        <v>4</v>
      </c>
      <c r="P469" t="s">
        <v>813</v>
      </c>
      <c r="Q469">
        <v>2420</v>
      </c>
      <c r="R469" t="s">
        <v>814</v>
      </c>
      <c r="S469">
        <v>0.6</v>
      </c>
      <c r="T469" s="6" t="s">
        <v>344</v>
      </c>
      <c r="U469" s="6"/>
      <c r="V469" s="6" t="s">
        <v>1186</v>
      </c>
      <c r="W469" t="s">
        <v>1340</v>
      </c>
      <c r="X469" t="s">
        <v>1186</v>
      </c>
      <c r="Y469" t="b">
        <v>0</v>
      </c>
      <c r="Z469" t="b">
        <v>0</v>
      </c>
    </row>
    <row r="470" spans="1:27" x14ac:dyDescent="0.35">
      <c r="A470">
        <v>469</v>
      </c>
      <c r="B470" s="5">
        <v>5203189804011</v>
      </c>
      <c r="C470" t="s">
        <v>874</v>
      </c>
      <c r="D470">
        <v>4</v>
      </c>
      <c r="E470">
        <v>4</v>
      </c>
      <c r="F470">
        <v>7</v>
      </c>
      <c r="G470">
        <v>48</v>
      </c>
      <c r="H470">
        <v>63</v>
      </c>
      <c r="I470">
        <v>4</v>
      </c>
      <c r="J470">
        <v>1</v>
      </c>
      <c r="K470">
        <v>155</v>
      </c>
      <c r="L470">
        <v>0.02</v>
      </c>
      <c r="M470">
        <v>2.5000000000000001E-2</v>
      </c>
      <c r="N470">
        <v>4</v>
      </c>
      <c r="O470">
        <v>4</v>
      </c>
      <c r="P470" t="s">
        <v>813</v>
      </c>
      <c r="Q470">
        <v>2420</v>
      </c>
      <c r="R470" t="s">
        <v>814</v>
      </c>
      <c r="S470">
        <v>0.6</v>
      </c>
      <c r="T470" s="6" t="s">
        <v>344</v>
      </c>
      <c r="U470" s="6"/>
      <c r="V470" s="6" t="s">
        <v>1186</v>
      </c>
      <c r="W470" t="s">
        <v>1340</v>
      </c>
      <c r="X470" t="s">
        <v>1186</v>
      </c>
      <c r="Y470" t="b">
        <v>0</v>
      </c>
      <c r="Z470" t="b">
        <v>0</v>
      </c>
    </row>
    <row r="471" spans="1:27" x14ac:dyDescent="0.35">
      <c r="A471">
        <v>470</v>
      </c>
      <c r="B471" s="5">
        <v>5203189804020</v>
      </c>
      <c r="C471" t="s">
        <v>875</v>
      </c>
      <c r="D471">
        <v>4</v>
      </c>
      <c r="E471">
        <v>4</v>
      </c>
      <c r="F471">
        <v>7</v>
      </c>
      <c r="G471">
        <v>48</v>
      </c>
      <c r="H471">
        <v>63</v>
      </c>
      <c r="I471">
        <v>4</v>
      </c>
      <c r="J471">
        <v>1</v>
      </c>
      <c r="K471">
        <v>155</v>
      </c>
      <c r="L471">
        <v>2.2678759965741601E-2</v>
      </c>
      <c r="M471">
        <v>3.5000000000000003E-2</v>
      </c>
      <c r="N471">
        <v>4</v>
      </c>
      <c r="O471">
        <v>4</v>
      </c>
      <c r="P471" t="s">
        <v>818</v>
      </c>
      <c r="Q471">
        <v>2420</v>
      </c>
      <c r="R471" t="s">
        <v>819</v>
      </c>
      <c r="S471">
        <v>0.90715000000000001</v>
      </c>
      <c r="T471" s="6" t="s">
        <v>344</v>
      </c>
      <c r="U471" s="6"/>
      <c r="V471" s="6" t="s">
        <v>1186</v>
      </c>
      <c r="W471" t="s">
        <v>1340</v>
      </c>
      <c r="X471" t="s">
        <v>1186</v>
      </c>
      <c r="Y471" t="b">
        <v>0</v>
      </c>
      <c r="Z471" t="b">
        <v>0</v>
      </c>
      <c r="AA471" t="s">
        <v>1381</v>
      </c>
    </row>
    <row r="472" spans="1:27" x14ac:dyDescent="0.35">
      <c r="A472">
        <v>471</v>
      </c>
      <c r="B472" s="5">
        <v>5403189804020</v>
      </c>
      <c r="C472" t="s">
        <v>876</v>
      </c>
      <c r="D472">
        <v>4</v>
      </c>
      <c r="E472">
        <v>4</v>
      </c>
      <c r="F472">
        <v>7</v>
      </c>
      <c r="G472">
        <v>48</v>
      </c>
      <c r="H472">
        <v>63</v>
      </c>
      <c r="I472">
        <v>4</v>
      </c>
      <c r="J472">
        <v>1</v>
      </c>
      <c r="K472">
        <v>155</v>
      </c>
      <c r="L472">
        <v>2.2678759965741601E-2</v>
      </c>
      <c r="M472">
        <v>3.5000000000000003E-2</v>
      </c>
      <c r="N472">
        <v>4</v>
      </c>
      <c r="O472">
        <v>4</v>
      </c>
      <c r="P472" t="s">
        <v>818</v>
      </c>
      <c r="Q472">
        <v>2420</v>
      </c>
      <c r="R472" t="s">
        <v>819</v>
      </c>
      <c r="S472">
        <v>0.90715000000000001</v>
      </c>
      <c r="T472" s="6" t="s">
        <v>344</v>
      </c>
      <c r="U472" s="6"/>
      <c r="V472" s="6" t="s">
        <v>1186</v>
      </c>
      <c r="W472" t="s">
        <v>1340</v>
      </c>
      <c r="X472" t="s">
        <v>1186</v>
      </c>
      <c r="Y472" t="b">
        <v>0</v>
      </c>
      <c r="Z472" t="b">
        <v>0</v>
      </c>
      <c r="AA472" t="s">
        <v>1381</v>
      </c>
    </row>
    <row r="473" spans="1:27" x14ac:dyDescent="0.35">
      <c r="A473">
        <v>472</v>
      </c>
      <c r="B473" s="5">
        <v>5203189805010</v>
      </c>
      <c r="C473" t="s">
        <v>877</v>
      </c>
      <c r="D473">
        <v>4</v>
      </c>
      <c r="E473">
        <v>4</v>
      </c>
      <c r="F473">
        <v>7</v>
      </c>
      <c r="G473">
        <v>48</v>
      </c>
      <c r="H473">
        <v>63</v>
      </c>
      <c r="I473">
        <v>10</v>
      </c>
      <c r="J473">
        <v>1</v>
      </c>
      <c r="K473">
        <v>155</v>
      </c>
      <c r="L473">
        <v>0.02</v>
      </c>
      <c r="M473">
        <v>2.5000000000000001E-2</v>
      </c>
      <c r="N473">
        <v>4</v>
      </c>
      <c r="O473">
        <v>4</v>
      </c>
      <c r="P473" t="s">
        <v>803</v>
      </c>
      <c r="Q473">
        <v>2420</v>
      </c>
      <c r="R473" t="s">
        <v>804</v>
      </c>
      <c r="S473">
        <v>0.6</v>
      </c>
      <c r="T473" s="6" t="s">
        <v>344</v>
      </c>
      <c r="U473" s="6"/>
      <c r="V473" s="6" t="s">
        <v>1186</v>
      </c>
      <c r="W473" t="s">
        <v>1340</v>
      </c>
      <c r="X473" t="s">
        <v>1186</v>
      </c>
      <c r="Y473" t="b">
        <v>0</v>
      </c>
      <c r="Z473" t="b">
        <v>0</v>
      </c>
      <c r="AA473" t="s">
        <v>1379</v>
      </c>
    </row>
    <row r="474" spans="1:27" x14ac:dyDescent="0.35">
      <c r="A474">
        <v>473</v>
      </c>
      <c r="B474" s="5">
        <v>5203189845010</v>
      </c>
      <c r="C474" t="s">
        <v>878</v>
      </c>
      <c r="D474">
        <v>4</v>
      </c>
      <c r="E474">
        <v>4</v>
      </c>
      <c r="F474">
        <v>7</v>
      </c>
      <c r="G474">
        <v>48</v>
      </c>
      <c r="H474">
        <v>63</v>
      </c>
      <c r="I474">
        <v>10</v>
      </c>
      <c r="J474">
        <v>1</v>
      </c>
      <c r="K474">
        <v>155</v>
      </c>
      <c r="L474">
        <v>0.02</v>
      </c>
      <c r="M474">
        <v>4.4999999999999998E-2</v>
      </c>
      <c r="N474">
        <v>4</v>
      </c>
      <c r="O474">
        <v>4</v>
      </c>
      <c r="P474" t="s">
        <v>803</v>
      </c>
      <c r="Q474">
        <v>2420</v>
      </c>
      <c r="R474" t="s">
        <v>804</v>
      </c>
      <c r="S474">
        <v>0.6</v>
      </c>
      <c r="T474" s="6" t="s">
        <v>344</v>
      </c>
      <c r="U474" s="6"/>
      <c r="V474" s="6" t="s">
        <v>1186</v>
      </c>
      <c r="W474" t="s">
        <v>1340</v>
      </c>
      <c r="X474" t="s">
        <v>1186</v>
      </c>
      <c r="Y474" t="b">
        <v>0</v>
      </c>
      <c r="Z474" t="b">
        <v>0</v>
      </c>
      <c r="AA474" t="s">
        <v>1379</v>
      </c>
    </row>
    <row r="475" spans="1:27" x14ac:dyDescent="0.35">
      <c r="A475">
        <v>474</v>
      </c>
      <c r="C475" t="s">
        <v>879</v>
      </c>
      <c r="D475">
        <v>4</v>
      </c>
      <c r="E475">
        <v>4</v>
      </c>
      <c r="F475">
        <v>7</v>
      </c>
      <c r="G475">
        <v>48</v>
      </c>
      <c r="H475">
        <v>63</v>
      </c>
      <c r="I475">
        <v>10</v>
      </c>
      <c r="J475">
        <v>1</v>
      </c>
      <c r="K475">
        <v>155</v>
      </c>
      <c r="L475">
        <v>0.02</v>
      </c>
      <c r="M475">
        <v>4.4999999999999998E-2</v>
      </c>
      <c r="N475">
        <v>4</v>
      </c>
      <c r="O475">
        <v>4</v>
      </c>
      <c r="P475" t="s">
        <v>803</v>
      </c>
      <c r="R475" t="s">
        <v>1186</v>
      </c>
      <c r="T475" s="6" t="s">
        <v>344</v>
      </c>
      <c r="U475" s="6"/>
      <c r="V475" s="6" t="s">
        <v>1186</v>
      </c>
      <c r="W475" t="s">
        <v>1340</v>
      </c>
      <c r="X475" t="s">
        <v>1186</v>
      </c>
      <c r="Y475" t="b">
        <v>1</v>
      </c>
      <c r="Z475" t="b">
        <v>1</v>
      </c>
    </row>
    <row r="476" spans="1:27" x14ac:dyDescent="0.35">
      <c r="A476">
        <v>475</v>
      </c>
      <c r="C476" t="s">
        <v>880</v>
      </c>
      <c r="D476">
        <v>4</v>
      </c>
      <c r="E476">
        <v>4</v>
      </c>
      <c r="F476">
        <v>7</v>
      </c>
      <c r="G476">
        <v>48</v>
      </c>
      <c r="H476">
        <v>63</v>
      </c>
      <c r="I476">
        <v>10</v>
      </c>
      <c r="J476">
        <v>1</v>
      </c>
      <c r="K476">
        <v>155</v>
      </c>
      <c r="L476">
        <v>0.02</v>
      </c>
      <c r="M476">
        <v>2.5000000000000001E-2</v>
      </c>
      <c r="N476">
        <v>4</v>
      </c>
      <c r="O476">
        <v>4</v>
      </c>
      <c r="P476" t="s">
        <v>803</v>
      </c>
      <c r="R476" t="s">
        <v>1186</v>
      </c>
      <c r="T476" s="6" t="s">
        <v>344</v>
      </c>
      <c r="U476" s="6"/>
      <c r="V476" s="6" t="s">
        <v>1186</v>
      </c>
      <c r="W476" t="s">
        <v>1340</v>
      </c>
      <c r="X476" t="s">
        <v>1186</v>
      </c>
      <c r="Y476" t="b">
        <v>1</v>
      </c>
      <c r="Z476" t="b">
        <v>1</v>
      </c>
    </row>
    <row r="477" spans="1:27" x14ac:dyDescent="0.35">
      <c r="A477">
        <v>476</v>
      </c>
      <c r="B477" s="5">
        <v>5203189805011</v>
      </c>
      <c r="C477" t="s">
        <v>881</v>
      </c>
      <c r="D477">
        <v>4</v>
      </c>
      <c r="E477">
        <v>4</v>
      </c>
      <c r="F477">
        <v>7</v>
      </c>
      <c r="G477">
        <v>48</v>
      </c>
      <c r="H477">
        <v>63</v>
      </c>
      <c r="I477">
        <v>10</v>
      </c>
      <c r="J477">
        <v>1</v>
      </c>
      <c r="K477">
        <v>155</v>
      </c>
      <c r="L477">
        <v>0.02</v>
      </c>
      <c r="M477">
        <v>2.5000000000000001E-2</v>
      </c>
      <c r="N477">
        <v>4</v>
      </c>
      <c r="O477">
        <v>4</v>
      </c>
      <c r="P477" t="s">
        <v>803</v>
      </c>
      <c r="Q477">
        <v>2420</v>
      </c>
      <c r="R477" t="s">
        <v>804</v>
      </c>
      <c r="S477">
        <v>0.6</v>
      </c>
      <c r="T477" s="6" t="s">
        <v>344</v>
      </c>
      <c r="U477" s="6"/>
      <c r="V477" s="6" t="s">
        <v>1186</v>
      </c>
      <c r="W477" t="s">
        <v>1340</v>
      </c>
      <c r="X477" t="s">
        <v>1186</v>
      </c>
      <c r="Y477" t="b">
        <v>0</v>
      </c>
      <c r="Z477" t="b">
        <v>0</v>
      </c>
      <c r="AA477" t="s">
        <v>1379</v>
      </c>
    </row>
    <row r="478" spans="1:27" x14ac:dyDescent="0.35">
      <c r="A478">
        <v>477</v>
      </c>
      <c r="C478" t="s">
        <v>882</v>
      </c>
      <c r="D478">
        <v>4</v>
      </c>
      <c r="E478">
        <v>4</v>
      </c>
      <c r="F478">
        <v>7</v>
      </c>
      <c r="G478">
        <v>48</v>
      </c>
      <c r="H478">
        <v>63</v>
      </c>
      <c r="I478">
        <v>10</v>
      </c>
      <c r="J478">
        <v>1</v>
      </c>
      <c r="K478">
        <v>155</v>
      </c>
      <c r="L478">
        <v>0.02</v>
      </c>
      <c r="M478">
        <v>2.5000000000000001E-2</v>
      </c>
      <c r="N478">
        <v>4</v>
      </c>
      <c r="O478">
        <v>4</v>
      </c>
      <c r="P478" t="s">
        <v>803</v>
      </c>
      <c r="R478" t="s">
        <v>1186</v>
      </c>
      <c r="T478" s="6" t="s">
        <v>344</v>
      </c>
      <c r="U478" s="6"/>
      <c r="V478" s="6" t="s">
        <v>1186</v>
      </c>
      <c r="W478" t="s">
        <v>1340</v>
      </c>
      <c r="X478" t="s">
        <v>1186</v>
      </c>
      <c r="Y478" t="b">
        <v>1</v>
      </c>
      <c r="Z478" t="b">
        <v>1</v>
      </c>
    </row>
    <row r="479" spans="1:27" x14ac:dyDescent="0.35">
      <c r="A479">
        <v>478</v>
      </c>
      <c r="B479" s="5">
        <v>5203189805020</v>
      </c>
      <c r="C479" t="s">
        <v>883</v>
      </c>
      <c r="D479">
        <v>4</v>
      </c>
      <c r="E479">
        <v>4</v>
      </c>
      <c r="F479">
        <v>7</v>
      </c>
      <c r="G479">
        <v>48</v>
      </c>
      <c r="H479">
        <v>63</v>
      </c>
      <c r="I479">
        <v>10</v>
      </c>
      <c r="J479">
        <v>1</v>
      </c>
      <c r="K479">
        <v>155</v>
      </c>
      <c r="L479">
        <v>2.2678759965741601E-2</v>
      </c>
      <c r="M479">
        <v>3.5000000000000003E-2</v>
      </c>
      <c r="N479">
        <v>4</v>
      </c>
      <c r="O479">
        <v>4</v>
      </c>
      <c r="P479" t="s">
        <v>831</v>
      </c>
      <c r="Q479">
        <v>2420</v>
      </c>
      <c r="R479" t="s">
        <v>832</v>
      </c>
      <c r="S479">
        <v>0.90715000000000001</v>
      </c>
      <c r="T479" s="6" t="s">
        <v>344</v>
      </c>
      <c r="U479" s="6"/>
      <c r="V479" s="6" t="s">
        <v>1186</v>
      </c>
      <c r="W479" t="s">
        <v>1340</v>
      </c>
      <c r="X479" t="s">
        <v>1186</v>
      </c>
      <c r="Y479" t="b">
        <v>0</v>
      </c>
      <c r="Z479" t="b">
        <v>0</v>
      </c>
      <c r="AA479" t="s">
        <v>1379</v>
      </c>
    </row>
    <row r="480" spans="1:27" x14ac:dyDescent="0.35">
      <c r="A480">
        <v>479</v>
      </c>
      <c r="B480" s="5">
        <v>5403189805020</v>
      </c>
      <c r="C480" t="s">
        <v>884</v>
      </c>
      <c r="D480">
        <v>4</v>
      </c>
      <c r="E480">
        <v>4</v>
      </c>
      <c r="F480">
        <v>7</v>
      </c>
      <c r="G480">
        <v>48</v>
      </c>
      <c r="H480">
        <v>63</v>
      </c>
      <c r="I480">
        <v>10</v>
      </c>
      <c r="J480">
        <v>1</v>
      </c>
      <c r="K480">
        <v>155</v>
      </c>
      <c r="L480">
        <v>2.2678759965741601E-2</v>
      </c>
      <c r="M480">
        <v>3.5000000000000003E-2</v>
      </c>
      <c r="N480">
        <v>4</v>
      </c>
      <c r="O480">
        <v>4</v>
      </c>
      <c r="P480" t="s">
        <v>831</v>
      </c>
      <c r="Q480">
        <v>2420</v>
      </c>
      <c r="R480" t="s">
        <v>832</v>
      </c>
      <c r="S480">
        <v>0.90715000000000001</v>
      </c>
      <c r="T480" s="6" t="s">
        <v>344</v>
      </c>
      <c r="U480" s="6"/>
      <c r="V480" s="6" t="s">
        <v>1186</v>
      </c>
      <c r="W480" t="s">
        <v>1340</v>
      </c>
      <c r="X480" t="s">
        <v>1186</v>
      </c>
      <c r="Y480" t="b">
        <v>0</v>
      </c>
      <c r="Z480" t="b">
        <v>0</v>
      </c>
      <c r="AA480" t="s">
        <v>1379</v>
      </c>
    </row>
    <row r="481" spans="1:27" x14ac:dyDescent="0.35">
      <c r="A481">
        <v>480</v>
      </c>
      <c r="B481" s="5">
        <v>5203189805030</v>
      </c>
      <c r="C481" t="s">
        <v>885</v>
      </c>
      <c r="D481">
        <v>4</v>
      </c>
      <c r="E481">
        <v>4</v>
      </c>
      <c r="F481">
        <v>7</v>
      </c>
      <c r="G481">
        <v>48</v>
      </c>
      <c r="H481">
        <v>63</v>
      </c>
      <c r="I481">
        <v>10</v>
      </c>
      <c r="J481">
        <v>1</v>
      </c>
      <c r="K481">
        <v>155</v>
      </c>
      <c r="L481">
        <v>0.5</v>
      </c>
      <c r="M481">
        <v>1.25</v>
      </c>
      <c r="N481">
        <v>4</v>
      </c>
      <c r="O481">
        <v>4</v>
      </c>
      <c r="P481" t="s">
        <v>834</v>
      </c>
      <c r="Q481">
        <v>2420</v>
      </c>
      <c r="R481" t="s">
        <v>835</v>
      </c>
      <c r="S481">
        <v>0.5</v>
      </c>
      <c r="T481" s="6" t="s">
        <v>344</v>
      </c>
      <c r="U481" s="6"/>
      <c r="V481" s="6" t="s">
        <v>1186</v>
      </c>
      <c r="W481" t="s">
        <v>1340</v>
      </c>
      <c r="X481" t="s">
        <v>1186</v>
      </c>
      <c r="Y481" t="b">
        <v>0</v>
      </c>
      <c r="Z481" t="b">
        <v>0</v>
      </c>
      <c r="AA481" t="s">
        <v>1379</v>
      </c>
    </row>
    <row r="482" spans="1:27" x14ac:dyDescent="0.35">
      <c r="A482">
        <v>481</v>
      </c>
      <c r="C482" t="s">
        <v>886</v>
      </c>
      <c r="D482">
        <v>4</v>
      </c>
      <c r="E482">
        <v>4</v>
      </c>
      <c r="F482">
        <v>7</v>
      </c>
      <c r="G482">
        <v>48</v>
      </c>
      <c r="H482">
        <v>63</v>
      </c>
      <c r="I482">
        <v>10</v>
      </c>
      <c r="J482">
        <v>1</v>
      </c>
      <c r="K482">
        <v>155</v>
      </c>
      <c r="L482">
        <v>0.5</v>
      </c>
      <c r="M482">
        <v>1.25</v>
      </c>
      <c r="N482">
        <v>4</v>
      </c>
      <c r="O482">
        <v>4</v>
      </c>
      <c r="P482" t="s">
        <v>834</v>
      </c>
      <c r="R482" t="s">
        <v>1186</v>
      </c>
      <c r="T482" s="6" t="s">
        <v>344</v>
      </c>
      <c r="U482" s="6"/>
      <c r="V482" s="6" t="s">
        <v>1186</v>
      </c>
      <c r="W482" t="s">
        <v>1340</v>
      </c>
      <c r="X482" t="s">
        <v>1186</v>
      </c>
      <c r="Y482" t="b">
        <v>1</v>
      </c>
      <c r="Z482" t="b">
        <v>1</v>
      </c>
    </row>
    <row r="483" spans="1:27" x14ac:dyDescent="0.35">
      <c r="A483">
        <v>482</v>
      </c>
      <c r="C483" t="s">
        <v>887</v>
      </c>
      <c r="D483">
        <v>4</v>
      </c>
      <c r="E483">
        <v>4</v>
      </c>
      <c r="F483">
        <v>7</v>
      </c>
      <c r="G483">
        <v>48</v>
      </c>
      <c r="H483">
        <v>63</v>
      </c>
      <c r="I483">
        <v>10</v>
      </c>
      <c r="J483">
        <v>1</v>
      </c>
      <c r="K483">
        <v>155</v>
      </c>
      <c r="L483">
        <v>2.2678759965741601E-2</v>
      </c>
      <c r="M483">
        <v>3.5000000000000003E-2</v>
      </c>
      <c r="N483">
        <v>4</v>
      </c>
      <c r="O483">
        <v>4</v>
      </c>
      <c r="P483" t="s">
        <v>831</v>
      </c>
      <c r="R483" t="s">
        <v>1186</v>
      </c>
      <c r="T483" s="6" t="s">
        <v>344</v>
      </c>
      <c r="U483" s="6"/>
      <c r="V483" s="6" t="s">
        <v>1186</v>
      </c>
      <c r="W483" t="s">
        <v>1340</v>
      </c>
      <c r="X483" t="s">
        <v>1186</v>
      </c>
      <c r="Y483" t="b">
        <v>1</v>
      </c>
      <c r="Z483" t="b">
        <v>1</v>
      </c>
    </row>
    <row r="484" spans="1:27" x14ac:dyDescent="0.35">
      <c r="A484">
        <v>483</v>
      </c>
      <c r="C484" t="s">
        <v>888</v>
      </c>
      <c r="D484">
        <v>4</v>
      </c>
      <c r="E484">
        <v>4</v>
      </c>
      <c r="F484">
        <v>7</v>
      </c>
      <c r="G484">
        <v>48</v>
      </c>
      <c r="H484">
        <v>63</v>
      </c>
      <c r="I484">
        <v>10</v>
      </c>
      <c r="J484">
        <v>1</v>
      </c>
      <c r="K484">
        <v>155</v>
      </c>
      <c r="L484">
        <v>2.2678759965741601E-2</v>
      </c>
      <c r="M484">
        <v>3.5000000000000003E-2</v>
      </c>
      <c r="N484">
        <v>4</v>
      </c>
      <c r="O484">
        <v>4</v>
      </c>
      <c r="P484" t="s">
        <v>831</v>
      </c>
      <c r="Q484">
        <v>2420</v>
      </c>
      <c r="R484" t="s">
        <v>832</v>
      </c>
      <c r="S484">
        <v>0.90715000000000001</v>
      </c>
      <c r="T484" s="6" t="s">
        <v>344</v>
      </c>
      <c r="U484" s="6"/>
      <c r="V484" s="6" t="s">
        <v>1186</v>
      </c>
      <c r="W484" t="s">
        <v>1340</v>
      </c>
      <c r="X484" t="s">
        <v>1186</v>
      </c>
      <c r="Y484" t="b">
        <v>0</v>
      </c>
      <c r="Z484" t="b">
        <v>0</v>
      </c>
    </row>
    <row r="485" spans="1:27" x14ac:dyDescent="0.35">
      <c r="A485">
        <v>484</v>
      </c>
      <c r="B485" s="5">
        <v>5203189805040</v>
      </c>
      <c r="C485" t="s">
        <v>889</v>
      </c>
      <c r="D485">
        <v>4</v>
      </c>
      <c r="E485">
        <v>4</v>
      </c>
      <c r="F485">
        <v>7</v>
      </c>
      <c r="G485">
        <v>48</v>
      </c>
      <c r="H485">
        <v>63</v>
      </c>
      <c r="I485">
        <v>10</v>
      </c>
      <c r="J485">
        <v>1</v>
      </c>
      <c r="K485">
        <v>155</v>
      </c>
      <c r="L485">
        <v>0.6</v>
      </c>
      <c r="M485">
        <v>1.25</v>
      </c>
      <c r="N485">
        <v>4</v>
      </c>
      <c r="O485">
        <v>4</v>
      </c>
      <c r="P485" t="s">
        <v>840</v>
      </c>
      <c r="Q485">
        <v>2420</v>
      </c>
      <c r="R485" t="s">
        <v>841</v>
      </c>
      <c r="S485">
        <v>0.6</v>
      </c>
      <c r="T485" s="6" t="s">
        <v>344</v>
      </c>
      <c r="U485" s="6"/>
      <c r="V485" s="6" t="s">
        <v>1186</v>
      </c>
      <c r="W485" t="s">
        <v>1340</v>
      </c>
      <c r="X485" t="s">
        <v>1186</v>
      </c>
      <c r="Y485" t="b">
        <v>0</v>
      </c>
      <c r="Z485" t="b">
        <v>0</v>
      </c>
      <c r="AA485" t="s">
        <v>1379</v>
      </c>
    </row>
    <row r="486" spans="1:27" x14ac:dyDescent="0.35">
      <c r="A486">
        <v>485</v>
      </c>
      <c r="C486" t="s">
        <v>890</v>
      </c>
      <c r="D486">
        <v>4</v>
      </c>
      <c r="E486">
        <v>4</v>
      </c>
      <c r="F486">
        <v>7</v>
      </c>
      <c r="G486">
        <v>48</v>
      </c>
      <c r="H486">
        <v>63</v>
      </c>
      <c r="I486">
        <v>10</v>
      </c>
      <c r="J486">
        <v>1</v>
      </c>
      <c r="K486">
        <v>155</v>
      </c>
      <c r="L486">
        <v>0.6</v>
      </c>
      <c r="M486">
        <v>1.25</v>
      </c>
      <c r="N486">
        <v>4</v>
      </c>
      <c r="O486">
        <v>4</v>
      </c>
      <c r="P486" t="s">
        <v>840</v>
      </c>
      <c r="R486" t="s">
        <v>1186</v>
      </c>
      <c r="T486" s="6" t="s">
        <v>344</v>
      </c>
      <c r="U486" s="6"/>
      <c r="V486" s="6" t="s">
        <v>1186</v>
      </c>
      <c r="W486" t="s">
        <v>1340</v>
      </c>
      <c r="X486" t="s">
        <v>1186</v>
      </c>
      <c r="Y486" t="b">
        <v>1</v>
      </c>
      <c r="Z486" t="b">
        <v>1</v>
      </c>
    </row>
    <row r="487" spans="1:27" x14ac:dyDescent="0.35">
      <c r="A487">
        <v>486</v>
      </c>
      <c r="B487" s="5">
        <v>5203189801020</v>
      </c>
      <c r="C487" t="s">
        <v>891</v>
      </c>
      <c r="D487">
        <v>4</v>
      </c>
      <c r="E487">
        <v>4</v>
      </c>
      <c r="F487">
        <v>7</v>
      </c>
      <c r="G487">
        <v>48</v>
      </c>
      <c r="H487">
        <v>63</v>
      </c>
      <c r="I487">
        <v>3</v>
      </c>
      <c r="J487">
        <v>2</v>
      </c>
      <c r="K487">
        <v>155</v>
      </c>
      <c r="L487">
        <v>0.16500000000000001</v>
      </c>
      <c r="M487">
        <v>0.15</v>
      </c>
      <c r="N487">
        <v>4</v>
      </c>
      <c r="O487">
        <v>4</v>
      </c>
      <c r="P487" t="s">
        <v>678</v>
      </c>
      <c r="Q487">
        <v>2420</v>
      </c>
      <c r="R487" t="s">
        <v>790</v>
      </c>
      <c r="S487">
        <v>0.16500000000000001</v>
      </c>
      <c r="T487" s="6" t="s">
        <v>344</v>
      </c>
      <c r="U487" s="6"/>
      <c r="V487" s="6" t="s">
        <v>1186</v>
      </c>
      <c r="W487" t="s">
        <v>1340</v>
      </c>
      <c r="X487" t="s">
        <v>1186</v>
      </c>
      <c r="Y487" t="b">
        <v>0</v>
      </c>
      <c r="Z487" t="b">
        <v>0</v>
      </c>
      <c r="AA487" t="s">
        <v>1379</v>
      </c>
    </row>
    <row r="488" spans="1:27" x14ac:dyDescent="0.35">
      <c r="A488">
        <v>487</v>
      </c>
      <c r="C488" t="s">
        <v>892</v>
      </c>
      <c r="D488">
        <v>4</v>
      </c>
      <c r="E488">
        <v>4</v>
      </c>
      <c r="F488">
        <v>7</v>
      </c>
      <c r="G488">
        <v>48</v>
      </c>
      <c r="H488">
        <v>63</v>
      </c>
      <c r="I488">
        <v>3</v>
      </c>
      <c r="J488">
        <v>2</v>
      </c>
      <c r="K488">
        <v>155</v>
      </c>
      <c r="L488">
        <v>0.16500000000000001</v>
      </c>
      <c r="M488">
        <v>0.15</v>
      </c>
      <c r="N488">
        <v>4</v>
      </c>
      <c r="O488">
        <v>3</v>
      </c>
      <c r="P488" t="s">
        <v>678</v>
      </c>
      <c r="R488" t="s">
        <v>1186</v>
      </c>
      <c r="T488" s="6" t="s">
        <v>344</v>
      </c>
      <c r="U488" s="6"/>
      <c r="V488" s="6" t="s">
        <v>1186</v>
      </c>
      <c r="W488" t="s">
        <v>1340</v>
      </c>
      <c r="X488" t="s">
        <v>1186</v>
      </c>
      <c r="Y488" t="b">
        <v>1</v>
      </c>
      <c r="Z488" t="b">
        <v>1</v>
      </c>
    </row>
    <row r="489" spans="1:27" x14ac:dyDescent="0.35">
      <c r="A489">
        <v>488</v>
      </c>
      <c r="B489" s="5">
        <v>5203189906010</v>
      </c>
      <c r="C489" t="s">
        <v>893</v>
      </c>
      <c r="D489">
        <v>2</v>
      </c>
      <c r="E489">
        <v>4</v>
      </c>
      <c r="F489">
        <v>7</v>
      </c>
      <c r="G489">
        <v>48</v>
      </c>
      <c r="H489">
        <v>64</v>
      </c>
      <c r="I489">
        <v>7</v>
      </c>
      <c r="J489">
        <v>4</v>
      </c>
      <c r="K489">
        <v>155</v>
      </c>
      <c r="L489">
        <v>1</v>
      </c>
      <c r="N489">
        <v>3</v>
      </c>
      <c r="O489">
        <v>3</v>
      </c>
      <c r="Q489">
        <v>2420</v>
      </c>
      <c r="R489" t="s">
        <v>1186</v>
      </c>
      <c r="T489" s="6" t="s">
        <v>344</v>
      </c>
      <c r="U489" s="6"/>
      <c r="V489" s="6" t="s">
        <v>1186</v>
      </c>
      <c r="W489" t="s">
        <v>1340</v>
      </c>
      <c r="X489" t="s">
        <v>1186</v>
      </c>
      <c r="Y489" t="b">
        <v>0</v>
      </c>
      <c r="Z489" t="b">
        <v>0</v>
      </c>
      <c r="AA489" t="s">
        <v>1379</v>
      </c>
    </row>
    <row r="490" spans="1:27" x14ac:dyDescent="0.35">
      <c r="A490">
        <v>489</v>
      </c>
      <c r="C490" t="s">
        <v>894</v>
      </c>
      <c r="D490">
        <v>2</v>
      </c>
      <c r="E490">
        <v>4</v>
      </c>
      <c r="F490">
        <v>7</v>
      </c>
      <c r="G490">
        <v>48</v>
      </c>
      <c r="H490">
        <v>64</v>
      </c>
      <c r="I490">
        <v>7</v>
      </c>
      <c r="J490">
        <v>4</v>
      </c>
      <c r="K490">
        <v>155</v>
      </c>
      <c r="L490">
        <v>1</v>
      </c>
      <c r="M490">
        <v>0</v>
      </c>
      <c r="N490">
        <v>3</v>
      </c>
      <c r="O490">
        <v>4</v>
      </c>
      <c r="R490" t="s">
        <v>1186</v>
      </c>
      <c r="T490" s="6" t="s">
        <v>344</v>
      </c>
      <c r="U490" s="6"/>
      <c r="V490" s="6" t="s">
        <v>1186</v>
      </c>
      <c r="W490" t="s">
        <v>1340</v>
      </c>
      <c r="X490" t="s">
        <v>1186</v>
      </c>
      <c r="Y490" t="b">
        <v>1</v>
      </c>
      <c r="Z490" t="b">
        <v>1</v>
      </c>
    </row>
    <row r="491" spans="1:27" x14ac:dyDescent="0.35">
      <c r="A491">
        <v>490</v>
      </c>
      <c r="B491" s="5">
        <v>5203189905010</v>
      </c>
      <c r="C491" t="s">
        <v>895</v>
      </c>
      <c r="D491">
        <v>4</v>
      </c>
      <c r="E491">
        <v>4</v>
      </c>
      <c r="F491">
        <v>7</v>
      </c>
      <c r="G491">
        <v>48</v>
      </c>
      <c r="H491">
        <v>64</v>
      </c>
      <c r="I491">
        <v>10</v>
      </c>
      <c r="J491">
        <v>1</v>
      </c>
      <c r="K491">
        <v>155</v>
      </c>
      <c r="L491">
        <v>0.02</v>
      </c>
      <c r="M491">
        <v>2.5000000000000001E-2</v>
      </c>
      <c r="N491">
        <v>4</v>
      </c>
      <c r="O491">
        <v>4</v>
      </c>
      <c r="P491" t="s">
        <v>803</v>
      </c>
      <c r="Q491">
        <v>2420</v>
      </c>
      <c r="R491" t="s">
        <v>804</v>
      </c>
      <c r="S491">
        <v>0.6</v>
      </c>
      <c r="T491" s="6" t="s">
        <v>344</v>
      </c>
      <c r="U491" s="6"/>
      <c r="V491" s="6" t="s">
        <v>1186</v>
      </c>
      <c r="W491" t="s">
        <v>1340</v>
      </c>
      <c r="X491" t="s">
        <v>1186</v>
      </c>
      <c r="Y491" t="b">
        <v>0</v>
      </c>
      <c r="Z491" t="b">
        <v>0</v>
      </c>
      <c r="AA491" t="s">
        <v>1379</v>
      </c>
    </row>
    <row r="492" spans="1:27" x14ac:dyDescent="0.35">
      <c r="A492">
        <v>491</v>
      </c>
      <c r="C492" t="s">
        <v>896</v>
      </c>
      <c r="D492">
        <v>4</v>
      </c>
      <c r="E492">
        <v>4</v>
      </c>
      <c r="F492">
        <v>7</v>
      </c>
      <c r="G492">
        <v>48</v>
      </c>
      <c r="H492">
        <v>64</v>
      </c>
      <c r="I492">
        <v>10</v>
      </c>
      <c r="J492">
        <v>1</v>
      </c>
      <c r="K492">
        <v>155</v>
      </c>
      <c r="L492">
        <v>0.02</v>
      </c>
      <c r="M492">
        <v>2.5000000000000001E-2</v>
      </c>
      <c r="N492">
        <v>4</v>
      </c>
      <c r="O492">
        <v>4</v>
      </c>
      <c r="P492" t="s">
        <v>803</v>
      </c>
      <c r="R492" t="s">
        <v>1186</v>
      </c>
      <c r="T492" s="6" t="s">
        <v>344</v>
      </c>
      <c r="U492" s="6"/>
      <c r="V492" s="6" t="s">
        <v>1186</v>
      </c>
      <c r="W492" t="s">
        <v>1340</v>
      </c>
      <c r="X492" t="s">
        <v>1186</v>
      </c>
      <c r="Y492" t="b">
        <v>1</v>
      </c>
      <c r="Z492" t="b">
        <v>1</v>
      </c>
    </row>
    <row r="493" spans="1:27" x14ac:dyDescent="0.35">
      <c r="A493">
        <v>492</v>
      </c>
      <c r="B493" s="5">
        <v>5203189905020</v>
      </c>
      <c r="C493" t="s">
        <v>897</v>
      </c>
      <c r="D493">
        <v>4</v>
      </c>
      <c r="E493">
        <v>4</v>
      </c>
      <c r="F493">
        <v>7</v>
      </c>
      <c r="G493">
        <v>48</v>
      </c>
      <c r="H493">
        <v>64</v>
      </c>
      <c r="I493">
        <v>10</v>
      </c>
      <c r="J493">
        <v>1</v>
      </c>
      <c r="K493">
        <v>155</v>
      </c>
      <c r="L493">
        <v>2.2678759965741601E-2</v>
      </c>
      <c r="M493">
        <v>3.5000000000000003E-2</v>
      </c>
      <c r="N493">
        <v>4</v>
      </c>
      <c r="O493">
        <v>4</v>
      </c>
      <c r="P493" t="s">
        <v>831</v>
      </c>
      <c r="Q493">
        <v>2420</v>
      </c>
      <c r="R493" t="s">
        <v>832</v>
      </c>
      <c r="S493">
        <v>0.90715000000000001</v>
      </c>
      <c r="T493" s="6" t="s">
        <v>344</v>
      </c>
      <c r="U493" s="6"/>
      <c r="V493" s="6" t="s">
        <v>1186</v>
      </c>
      <c r="W493" t="s">
        <v>1340</v>
      </c>
      <c r="X493" t="s">
        <v>1186</v>
      </c>
      <c r="Y493" t="b">
        <v>0</v>
      </c>
      <c r="Z493" t="b">
        <v>0</v>
      </c>
      <c r="AA493" t="s">
        <v>1379</v>
      </c>
    </row>
    <row r="494" spans="1:27" x14ac:dyDescent="0.35">
      <c r="A494">
        <v>493</v>
      </c>
      <c r="B494" s="5">
        <v>5203189905030</v>
      </c>
      <c r="C494" t="s">
        <v>898</v>
      </c>
      <c r="D494">
        <v>4</v>
      </c>
      <c r="E494">
        <v>4</v>
      </c>
      <c r="F494">
        <v>7</v>
      </c>
      <c r="G494">
        <v>48</v>
      </c>
      <c r="H494">
        <v>64</v>
      </c>
      <c r="I494">
        <v>10</v>
      </c>
      <c r="J494">
        <v>1</v>
      </c>
      <c r="K494">
        <v>155</v>
      </c>
      <c r="L494">
        <v>0.5</v>
      </c>
      <c r="M494">
        <v>1.25</v>
      </c>
      <c r="N494">
        <v>4</v>
      </c>
      <c r="O494">
        <v>4</v>
      </c>
      <c r="P494" t="s">
        <v>834</v>
      </c>
      <c r="Q494">
        <v>2420</v>
      </c>
      <c r="R494" t="s">
        <v>835</v>
      </c>
      <c r="S494">
        <v>0.5</v>
      </c>
      <c r="T494" s="6" t="s">
        <v>344</v>
      </c>
      <c r="U494" s="6"/>
      <c r="V494" s="6" t="s">
        <v>1186</v>
      </c>
      <c r="W494" t="s">
        <v>1340</v>
      </c>
      <c r="X494" t="s">
        <v>1186</v>
      </c>
      <c r="Y494" t="b">
        <v>0</v>
      </c>
      <c r="Z494" t="b">
        <v>0</v>
      </c>
      <c r="AA494" t="s">
        <v>1379</v>
      </c>
    </row>
    <row r="495" spans="1:27" x14ac:dyDescent="0.35">
      <c r="A495">
        <v>494</v>
      </c>
      <c r="C495" t="s">
        <v>899</v>
      </c>
      <c r="D495">
        <v>4</v>
      </c>
      <c r="E495">
        <v>4</v>
      </c>
      <c r="F495">
        <v>7</v>
      </c>
      <c r="G495">
        <v>48</v>
      </c>
      <c r="H495">
        <v>64</v>
      </c>
      <c r="I495">
        <v>10</v>
      </c>
      <c r="J495">
        <v>1</v>
      </c>
      <c r="K495">
        <v>155</v>
      </c>
      <c r="L495">
        <v>0.5</v>
      </c>
      <c r="M495">
        <v>1.25</v>
      </c>
      <c r="N495">
        <v>4</v>
      </c>
      <c r="O495">
        <v>4</v>
      </c>
      <c r="P495" t="s">
        <v>834</v>
      </c>
      <c r="R495" t="s">
        <v>1186</v>
      </c>
      <c r="T495" s="6" t="s">
        <v>344</v>
      </c>
      <c r="U495" s="6"/>
      <c r="V495" s="6" t="s">
        <v>1186</v>
      </c>
      <c r="W495" t="s">
        <v>1340</v>
      </c>
      <c r="X495" t="s">
        <v>1186</v>
      </c>
      <c r="Y495" t="b">
        <v>1</v>
      </c>
      <c r="Z495" t="b">
        <v>1</v>
      </c>
    </row>
    <row r="496" spans="1:27" x14ac:dyDescent="0.35">
      <c r="A496">
        <v>495</v>
      </c>
      <c r="C496" t="s">
        <v>900</v>
      </c>
      <c r="D496">
        <v>4</v>
      </c>
      <c r="E496">
        <v>4</v>
      </c>
      <c r="F496">
        <v>7</v>
      </c>
      <c r="G496">
        <v>48</v>
      </c>
      <c r="H496">
        <v>64</v>
      </c>
      <c r="I496">
        <v>10</v>
      </c>
      <c r="J496">
        <v>1</v>
      </c>
      <c r="K496">
        <v>155</v>
      </c>
      <c r="L496">
        <v>2.2678759965741601E-2</v>
      </c>
      <c r="M496">
        <v>3.5000000000000003E-2</v>
      </c>
      <c r="N496">
        <v>4</v>
      </c>
      <c r="O496">
        <v>4</v>
      </c>
      <c r="P496" t="s">
        <v>831</v>
      </c>
      <c r="R496" t="s">
        <v>1186</v>
      </c>
      <c r="T496" s="6" t="s">
        <v>344</v>
      </c>
      <c r="U496" s="6"/>
      <c r="V496" s="6" t="s">
        <v>1186</v>
      </c>
      <c r="W496" t="s">
        <v>1340</v>
      </c>
      <c r="X496" t="s">
        <v>1186</v>
      </c>
      <c r="Y496" t="b">
        <v>1</v>
      </c>
      <c r="Z496" t="b">
        <v>1</v>
      </c>
    </row>
    <row r="497" spans="1:27" x14ac:dyDescent="0.35">
      <c r="A497">
        <v>496</v>
      </c>
      <c r="C497" t="s">
        <v>901</v>
      </c>
      <c r="D497">
        <v>4</v>
      </c>
      <c r="E497">
        <v>4</v>
      </c>
      <c r="F497">
        <v>7</v>
      </c>
      <c r="G497">
        <v>48</v>
      </c>
      <c r="H497">
        <v>64</v>
      </c>
      <c r="I497">
        <v>10</v>
      </c>
      <c r="J497">
        <v>1</v>
      </c>
      <c r="K497">
        <v>155</v>
      </c>
      <c r="L497">
        <v>2.2678759965741601E-2</v>
      </c>
      <c r="M497">
        <v>3.5000000000000003E-2</v>
      </c>
      <c r="N497">
        <v>4</v>
      </c>
      <c r="O497">
        <v>4</v>
      </c>
      <c r="P497" t="s">
        <v>831</v>
      </c>
      <c r="Q497">
        <v>2420</v>
      </c>
      <c r="R497" t="s">
        <v>832</v>
      </c>
      <c r="S497">
        <v>0.90715000000000001</v>
      </c>
      <c r="T497" s="6" t="s">
        <v>344</v>
      </c>
      <c r="U497" s="6"/>
      <c r="V497" s="6" t="s">
        <v>1186</v>
      </c>
      <c r="W497" t="s">
        <v>1340</v>
      </c>
      <c r="X497" t="s">
        <v>1186</v>
      </c>
      <c r="Y497" t="b">
        <v>0</v>
      </c>
      <c r="Z497" t="b">
        <v>0</v>
      </c>
    </row>
    <row r="498" spans="1:27" x14ac:dyDescent="0.35">
      <c r="A498">
        <v>497</v>
      </c>
      <c r="B498" s="5">
        <v>5203189905040</v>
      </c>
      <c r="C498" t="s">
        <v>902</v>
      </c>
      <c r="D498">
        <v>4</v>
      </c>
      <c r="E498">
        <v>4</v>
      </c>
      <c r="F498">
        <v>7</v>
      </c>
      <c r="G498">
        <v>48</v>
      </c>
      <c r="H498">
        <v>64</v>
      </c>
      <c r="I498">
        <v>10</v>
      </c>
      <c r="J498">
        <v>1</v>
      </c>
      <c r="K498">
        <v>155</v>
      </c>
      <c r="L498">
        <v>0.6</v>
      </c>
      <c r="M498">
        <v>1.25</v>
      </c>
      <c r="N498">
        <v>4</v>
      </c>
      <c r="O498">
        <v>4</v>
      </c>
      <c r="P498" t="s">
        <v>834</v>
      </c>
      <c r="Q498">
        <v>2420</v>
      </c>
      <c r="R498" t="s">
        <v>835</v>
      </c>
      <c r="S498">
        <v>0.6</v>
      </c>
      <c r="T498" s="6" t="s">
        <v>344</v>
      </c>
      <c r="U498" s="6"/>
      <c r="V498" s="6" t="s">
        <v>1186</v>
      </c>
      <c r="W498" t="s">
        <v>1340</v>
      </c>
      <c r="X498" t="s">
        <v>1186</v>
      </c>
      <c r="Y498" t="b">
        <v>0</v>
      </c>
      <c r="Z498" t="b">
        <v>0</v>
      </c>
      <c r="AA498" t="s">
        <v>1379</v>
      </c>
    </row>
    <row r="499" spans="1:27" x14ac:dyDescent="0.35">
      <c r="A499">
        <v>498</v>
      </c>
      <c r="C499" t="s">
        <v>903</v>
      </c>
      <c r="D499">
        <v>4</v>
      </c>
      <c r="E499">
        <v>4</v>
      </c>
      <c r="F499">
        <v>7</v>
      </c>
      <c r="G499">
        <v>48</v>
      </c>
      <c r="H499">
        <v>64</v>
      </c>
      <c r="I499">
        <v>10</v>
      </c>
      <c r="J499">
        <v>1</v>
      </c>
      <c r="K499">
        <v>155</v>
      </c>
      <c r="L499">
        <v>0.6</v>
      </c>
      <c r="M499">
        <v>1.25</v>
      </c>
      <c r="N499">
        <v>4</v>
      </c>
      <c r="O499">
        <v>4</v>
      </c>
      <c r="P499" t="s">
        <v>834</v>
      </c>
      <c r="R499" t="s">
        <v>1186</v>
      </c>
      <c r="T499" s="6" t="s">
        <v>344</v>
      </c>
      <c r="U499" s="6"/>
      <c r="V499" s="6" t="s">
        <v>1186</v>
      </c>
      <c r="W499" t="s">
        <v>1340</v>
      </c>
      <c r="X499" t="s">
        <v>1186</v>
      </c>
      <c r="Y499" t="b">
        <v>1</v>
      </c>
      <c r="Z499" t="b">
        <v>1</v>
      </c>
    </row>
    <row r="500" spans="1:27" x14ac:dyDescent="0.35">
      <c r="A500">
        <v>499</v>
      </c>
      <c r="B500" s="5">
        <v>5203189901020</v>
      </c>
      <c r="C500" t="s">
        <v>904</v>
      </c>
      <c r="D500">
        <v>4</v>
      </c>
      <c r="E500">
        <v>4</v>
      </c>
      <c r="F500">
        <v>7</v>
      </c>
      <c r="G500">
        <v>48</v>
      </c>
      <c r="H500">
        <v>64</v>
      </c>
      <c r="I500">
        <v>3</v>
      </c>
      <c r="J500">
        <v>2</v>
      </c>
      <c r="K500">
        <v>155</v>
      </c>
      <c r="L500">
        <v>0.16500000000000001</v>
      </c>
      <c r="M500">
        <v>0.15</v>
      </c>
      <c r="N500">
        <v>4</v>
      </c>
      <c r="O500">
        <v>4</v>
      </c>
      <c r="P500" t="s">
        <v>678</v>
      </c>
      <c r="Q500">
        <v>2420</v>
      </c>
      <c r="R500" t="s">
        <v>790</v>
      </c>
      <c r="S500">
        <v>0.16500000000000001</v>
      </c>
      <c r="T500" s="6" t="s">
        <v>344</v>
      </c>
      <c r="U500" s="6"/>
      <c r="V500" s="6" t="s">
        <v>1186</v>
      </c>
      <c r="W500" t="s">
        <v>1340</v>
      </c>
      <c r="X500" t="s">
        <v>1186</v>
      </c>
      <c r="Y500" t="b">
        <v>0</v>
      </c>
      <c r="Z500" t="b">
        <v>0</v>
      </c>
      <c r="AA500" t="s">
        <v>1379</v>
      </c>
    </row>
    <row r="501" spans="1:27" x14ac:dyDescent="0.35">
      <c r="A501">
        <v>500</v>
      </c>
      <c r="C501" t="s">
        <v>905</v>
      </c>
      <c r="D501">
        <v>4</v>
      </c>
      <c r="E501">
        <v>4</v>
      </c>
      <c r="F501">
        <v>7</v>
      </c>
      <c r="G501">
        <v>48</v>
      </c>
      <c r="H501">
        <v>64</v>
      </c>
      <c r="I501">
        <v>3</v>
      </c>
      <c r="J501">
        <v>2</v>
      </c>
      <c r="K501">
        <v>155</v>
      </c>
      <c r="L501">
        <v>0.16500000000000001</v>
      </c>
      <c r="M501">
        <v>0.15</v>
      </c>
      <c r="N501">
        <v>4</v>
      </c>
      <c r="O501">
        <v>4</v>
      </c>
      <c r="P501" t="s">
        <v>678</v>
      </c>
      <c r="R501" t="s">
        <v>1186</v>
      </c>
      <c r="T501" s="6" t="s">
        <v>344</v>
      </c>
      <c r="U501" s="6"/>
      <c r="V501" s="6" t="s">
        <v>1186</v>
      </c>
      <c r="W501" t="s">
        <v>1340</v>
      </c>
      <c r="X501" t="s">
        <v>1186</v>
      </c>
      <c r="Y501" t="b">
        <v>1</v>
      </c>
      <c r="Z501" t="b">
        <v>1</v>
      </c>
    </row>
    <row r="502" spans="1:27" x14ac:dyDescent="0.35">
      <c r="A502">
        <v>501</v>
      </c>
      <c r="B502" s="5">
        <v>5203189904010</v>
      </c>
      <c r="C502" t="s">
        <v>906</v>
      </c>
      <c r="D502">
        <v>4</v>
      </c>
      <c r="E502">
        <v>4</v>
      </c>
      <c r="F502">
        <v>7</v>
      </c>
      <c r="G502">
        <v>48</v>
      </c>
      <c r="H502">
        <v>64</v>
      </c>
      <c r="I502">
        <v>4</v>
      </c>
      <c r="J502">
        <v>1</v>
      </c>
      <c r="K502">
        <v>155</v>
      </c>
      <c r="L502">
        <v>0.02</v>
      </c>
      <c r="M502">
        <v>2.5000000000000001E-2</v>
      </c>
      <c r="N502">
        <v>4</v>
      </c>
      <c r="O502">
        <v>4</v>
      </c>
      <c r="P502" t="s">
        <v>813</v>
      </c>
      <c r="Q502">
        <v>2420</v>
      </c>
      <c r="R502" t="s">
        <v>814</v>
      </c>
      <c r="S502">
        <v>0.6</v>
      </c>
      <c r="T502" s="6" t="s">
        <v>344</v>
      </c>
      <c r="U502" s="6"/>
      <c r="V502" s="6" t="s">
        <v>1186</v>
      </c>
      <c r="W502" t="s">
        <v>1340</v>
      </c>
      <c r="X502" t="s">
        <v>1186</v>
      </c>
      <c r="Y502" t="b">
        <v>0</v>
      </c>
      <c r="Z502" t="b">
        <v>0</v>
      </c>
    </row>
    <row r="503" spans="1:27" x14ac:dyDescent="0.35">
      <c r="A503">
        <v>502</v>
      </c>
      <c r="B503" s="5">
        <v>5203189904020</v>
      </c>
      <c r="C503" t="s">
        <v>907</v>
      </c>
      <c r="D503">
        <v>4</v>
      </c>
      <c r="E503">
        <v>4</v>
      </c>
      <c r="F503">
        <v>7</v>
      </c>
      <c r="G503">
        <v>48</v>
      </c>
      <c r="H503">
        <v>64</v>
      </c>
      <c r="I503">
        <v>4</v>
      </c>
      <c r="J503">
        <v>1</v>
      </c>
      <c r="K503">
        <v>155</v>
      </c>
      <c r="L503">
        <v>2.2678759965741601E-2</v>
      </c>
      <c r="M503">
        <v>3.5000000000000003E-2</v>
      </c>
      <c r="N503">
        <v>4</v>
      </c>
      <c r="O503">
        <v>3</v>
      </c>
      <c r="P503" t="s">
        <v>818</v>
      </c>
      <c r="Q503">
        <v>2420</v>
      </c>
      <c r="R503" t="s">
        <v>819</v>
      </c>
      <c r="S503">
        <v>0.90715000000000001</v>
      </c>
      <c r="T503" s="6" t="s">
        <v>344</v>
      </c>
      <c r="U503" s="6"/>
      <c r="V503" s="6" t="s">
        <v>1186</v>
      </c>
      <c r="W503" t="s">
        <v>1340</v>
      </c>
      <c r="X503" t="s">
        <v>1186</v>
      </c>
      <c r="Y503" t="b">
        <v>0</v>
      </c>
      <c r="Z503" t="b">
        <v>0</v>
      </c>
    </row>
    <row r="504" spans="1:27" x14ac:dyDescent="0.35">
      <c r="A504">
        <v>503</v>
      </c>
      <c r="B504" s="5">
        <v>5203240006010</v>
      </c>
      <c r="C504" t="s">
        <v>908</v>
      </c>
      <c r="D504">
        <v>2</v>
      </c>
      <c r="E504">
        <v>5</v>
      </c>
      <c r="F504">
        <v>11</v>
      </c>
      <c r="G504">
        <v>59</v>
      </c>
      <c r="H504">
        <v>79</v>
      </c>
      <c r="I504">
        <v>7</v>
      </c>
      <c r="J504">
        <v>4</v>
      </c>
      <c r="K504">
        <v>630</v>
      </c>
      <c r="L504">
        <v>1</v>
      </c>
      <c r="N504">
        <v>3</v>
      </c>
      <c r="O504">
        <v>4</v>
      </c>
      <c r="Q504">
        <v>1250</v>
      </c>
      <c r="R504" t="s">
        <v>1186</v>
      </c>
      <c r="T504" s="6" t="s">
        <v>344</v>
      </c>
      <c r="U504" s="6"/>
      <c r="V504" s="6" t="s">
        <v>1186</v>
      </c>
      <c r="W504" t="s">
        <v>1382</v>
      </c>
      <c r="X504" t="s">
        <v>1186</v>
      </c>
      <c r="Y504" t="b">
        <v>0</v>
      </c>
      <c r="Z504" t="b">
        <v>1</v>
      </c>
      <c r="AA504" t="s">
        <v>1383</v>
      </c>
    </row>
    <row r="505" spans="1:27" x14ac:dyDescent="0.35">
      <c r="A505">
        <v>504</v>
      </c>
      <c r="B505" s="5">
        <v>5203240003080</v>
      </c>
      <c r="C505" t="s">
        <v>909</v>
      </c>
      <c r="D505">
        <v>4</v>
      </c>
      <c r="E505">
        <v>5</v>
      </c>
      <c r="F505">
        <v>11</v>
      </c>
      <c r="G505">
        <v>59</v>
      </c>
      <c r="H505">
        <v>79</v>
      </c>
      <c r="I505">
        <v>6</v>
      </c>
      <c r="J505">
        <v>3</v>
      </c>
      <c r="K505">
        <v>630</v>
      </c>
      <c r="L505">
        <v>0.82</v>
      </c>
      <c r="M505">
        <v>1.25</v>
      </c>
      <c r="N505">
        <v>4</v>
      </c>
      <c r="O505">
        <v>3</v>
      </c>
      <c r="P505" t="s">
        <v>910</v>
      </c>
      <c r="Q505">
        <v>1250</v>
      </c>
      <c r="R505" t="s">
        <v>779</v>
      </c>
      <c r="S505">
        <v>0.82</v>
      </c>
      <c r="T505" s="6" t="s">
        <v>344</v>
      </c>
      <c r="U505" s="6"/>
      <c r="V505" s="6" t="s">
        <v>1186</v>
      </c>
      <c r="W505" t="s">
        <v>1382</v>
      </c>
      <c r="X505" t="s">
        <v>1186</v>
      </c>
      <c r="Y505" t="b">
        <v>0</v>
      </c>
      <c r="Z505" t="b">
        <v>1</v>
      </c>
    </row>
    <row r="506" spans="1:27" x14ac:dyDescent="0.35">
      <c r="A506">
        <v>505</v>
      </c>
      <c r="B506" s="5">
        <v>5203240066010</v>
      </c>
      <c r="C506" t="s">
        <v>911</v>
      </c>
      <c r="D506">
        <v>2</v>
      </c>
      <c r="E506">
        <v>5</v>
      </c>
      <c r="F506">
        <v>11</v>
      </c>
      <c r="G506">
        <v>61</v>
      </c>
      <c r="H506">
        <v>81</v>
      </c>
      <c r="I506">
        <v>7</v>
      </c>
      <c r="J506">
        <v>4</v>
      </c>
      <c r="K506">
        <v>630</v>
      </c>
      <c r="L506">
        <v>1</v>
      </c>
      <c r="N506">
        <v>3</v>
      </c>
      <c r="O506">
        <v>3</v>
      </c>
      <c r="Q506">
        <v>0</v>
      </c>
      <c r="T506" s="6" t="s">
        <v>344</v>
      </c>
      <c r="U506" s="6"/>
      <c r="V506" s="6" t="s">
        <v>1186</v>
      </c>
      <c r="W506" t="s">
        <v>1186</v>
      </c>
      <c r="X506" t="s">
        <v>1186</v>
      </c>
      <c r="Y506" t="b">
        <v>0</v>
      </c>
      <c r="Z506" t="b">
        <v>1</v>
      </c>
      <c r="AA506" t="s">
        <v>1383</v>
      </c>
    </row>
    <row r="507" spans="1:27" x14ac:dyDescent="0.35">
      <c r="A507">
        <v>506</v>
      </c>
      <c r="B507" s="5">
        <v>5703240006010</v>
      </c>
      <c r="C507" t="s">
        <v>912</v>
      </c>
      <c r="D507">
        <v>2</v>
      </c>
      <c r="E507">
        <v>5</v>
      </c>
      <c r="F507">
        <v>11</v>
      </c>
      <c r="G507">
        <v>59</v>
      </c>
      <c r="H507">
        <v>79</v>
      </c>
      <c r="I507">
        <v>7</v>
      </c>
      <c r="J507">
        <v>4</v>
      </c>
      <c r="K507">
        <v>630</v>
      </c>
      <c r="L507">
        <v>1</v>
      </c>
      <c r="N507">
        <v>3</v>
      </c>
      <c r="O507">
        <v>3</v>
      </c>
      <c r="Q507">
        <v>1250</v>
      </c>
      <c r="T507" s="6" t="s">
        <v>344</v>
      </c>
      <c r="U507" s="6"/>
      <c r="V507" s="6" t="s">
        <v>1186</v>
      </c>
      <c r="W507" t="s">
        <v>1382</v>
      </c>
      <c r="X507" t="s">
        <v>1186</v>
      </c>
      <c r="Y507" t="b">
        <v>0</v>
      </c>
      <c r="Z507" t="b">
        <v>0</v>
      </c>
    </row>
    <row r="508" spans="1:27" x14ac:dyDescent="0.35">
      <c r="A508">
        <v>507</v>
      </c>
      <c r="B508" s="5">
        <v>5703240006010</v>
      </c>
      <c r="C508" t="s">
        <v>913</v>
      </c>
      <c r="D508">
        <v>2</v>
      </c>
      <c r="E508">
        <v>5</v>
      </c>
      <c r="F508">
        <v>11</v>
      </c>
      <c r="G508">
        <v>59</v>
      </c>
      <c r="H508">
        <v>79</v>
      </c>
      <c r="I508">
        <v>7</v>
      </c>
      <c r="J508">
        <v>4</v>
      </c>
      <c r="K508">
        <v>630</v>
      </c>
      <c r="L508">
        <v>1</v>
      </c>
      <c r="N508">
        <v>3</v>
      </c>
      <c r="O508">
        <v>3</v>
      </c>
      <c r="Q508">
        <v>1250</v>
      </c>
      <c r="T508" s="6" t="s">
        <v>344</v>
      </c>
      <c r="U508" s="6"/>
      <c r="V508" s="6" t="s">
        <v>1186</v>
      </c>
      <c r="W508" t="s">
        <v>1382</v>
      </c>
      <c r="X508" t="s">
        <v>371</v>
      </c>
      <c r="Y508" t="b">
        <v>0</v>
      </c>
      <c r="Z508" t="b">
        <v>1</v>
      </c>
      <c r="AA508" t="s">
        <v>1383</v>
      </c>
    </row>
    <row r="509" spans="1:27" x14ac:dyDescent="0.35">
      <c r="A509">
        <v>508</v>
      </c>
      <c r="B509" s="5">
        <v>5203245506010</v>
      </c>
      <c r="C509" t="s">
        <v>914</v>
      </c>
      <c r="D509">
        <v>2</v>
      </c>
      <c r="E509">
        <v>5</v>
      </c>
      <c r="F509">
        <v>11</v>
      </c>
      <c r="G509">
        <v>60</v>
      </c>
      <c r="H509">
        <v>80</v>
      </c>
      <c r="I509">
        <v>7</v>
      </c>
      <c r="J509">
        <v>4</v>
      </c>
      <c r="K509">
        <v>20</v>
      </c>
      <c r="L509">
        <v>1</v>
      </c>
      <c r="N509">
        <v>3</v>
      </c>
      <c r="O509">
        <v>3</v>
      </c>
      <c r="Q509">
        <v>1250</v>
      </c>
      <c r="R509" t="s">
        <v>1186</v>
      </c>
      <c r="T509" s="6" t="s">
        <v>344</v>
      </c>
      <c r="U509" s="6"/>
      <c r="V509" s="6" t="s">
        <v>1186</v>
      </c>
      <c r="W509" t="s">
        <v>1186</v>
      </c>
      <c r="X509" t="s">
        <v>1186</v>
      </c>
      <c r="Y509" t="b">
        <v>0</v>
      </c>
      <c r="Z509" t="b">
        <v>1</v>
      </c>
      <c r="AA509" t="s">
        <v>1383</v>
      </c>
    </row>
    <row r="510" spans="1:27" x14ac:dyDescent="0.35">
      <c r="A510">
        <v>509</v>
      </c>
      <c r="C510" t="s">
        <v>915</v>
      </c>
      <c r="D510">
        <v>3</v>
      </c>
      <c r="E510">
        <v>5</v>
      </c>
      <c r="F510">
        <v>11</v>
      </c>
      <c r="G510">
        <v>60</v>
      </c>
      <c r="H510">
        <v>80</v>
      </c>
      <c r="I510">
        <v>7</v>
      </c>
      <c r="J510">
        <v>4</v>
      </c>
      <c r="K510">
        <v>20</v>
      </c>
      <c r="L510">
        <v>1</v>
      </c>
      <c r="M510">
        <v>0</v>
      </c>
      <c r="N510">
        <v>3</v>
      </c>
      <c r="O510">
        <v>4</v>
      </c>
      <c r="R510" t="s">
        <v>1186</v>
      </c>
      <c r="T510" s="6" t="s">
        <v>344</v>
      </c>
      <c r="U510" s="6"/>
      <c r="V510" s="6" t="s">
        <v>1186</v>
      </c>
      <c r="W510" t="s">
        <v>1186</v>
      </c>
      <c r="X510" t="s">
        <v>1186</v>
      </c>
      <c r="Y510" t="b">
        <v>1</v>
      </c>
      <c r="Z510" t="b">
        <v>1</v>
      </c>
    </row>
    <row r="511" spans="1:27" x14ac:dyDescent="0.35">
      <c r="A511">
        <v>510</v>
      </c>
      <c r="B511" s="5">
        <v>5203245501030</v>
      </c>
      <c r="C511" t="s">
        <v>916</v>
      </c>
      <c r="D511">
        <v>4</v>
      </c>
      <c r="E511">
        <v>5</v>
      </c>
      <c r="F511">
        <v>11</v>
      </c>
      <c r="G511">
        <v>60</v>
      </c>
      <c r="H511">
        <v>80</v>
      </c>
      <c r="I511">
        <v>3</v>
      </c>
      <c r="J511">
        <v>2</v>
      </c>
      <c r="K511">
        <v>20</v>
      </c>
      <c r="L511">
        <v>0.17</v>
      </c>
      <c r="M511">
        <v>0.15</v>
      </c>
      <c r="N511">
        <v>4</v>
      </c>
      <c r="O511">
        <v>4</v>
      </c>
      <c r="P511" t="s">
        <v>678</v>
      </c>
      <c r="Q511">
        <v>1250</v>
      </c>
      <c r="R511" t="s">
        <v>679</v>
      </c>
      <c r="S511">
        <v>0.17</v>
      </c>
      <c r="T511" s="6" t="s">
        <v>344</v>
      </c>
      <c r="U511" s="6"/>
      <c r="V511" s="6" t="s">
        <v>1186</v>
      </c>
      <c r="W511" t="s">
        <v>1186</v>
      </c>
      <c r="X511" t="s">
        <v>1186</v>
      </c>
      <c r="Y511" t="b">
        <v>0</v>
      </c>
      <c r="Z511" t="b">
        <v>1</v>
      </c>
      <c r="AA511" t="s">
        <v>1383</v>
      </c>
    </row>
    <row r="512" spans="1:27" x14ac:dyDescent="0.35">
      <c r="A512">
        <v>511</v>
      </c>
      <c r="C512" t="s">
        <v>917</v>
      </c>
      <c r="D512">
        <v>4</v>
      </c>
      <c r="E512">
        <v>5</v>
      </c>
      <c r="F512">
        <v>11</v>
      </c>
      <c r="G512">
        <v>60</v>
      </c>
      <c r="H512">
        <v>80</v>
      </c>
      <c r="I512">
        <v>3</v>
      </c>
      <c r="J512">
        <v>2</v>
      </c>
      <c r="K512">
        <v>20</v>
      </c>
      <c r="L512">
        <v>0.17</v>
      </c>
      <c r="M512">
        <v>0.15</v>
      </c>
      <c r="N512">
        <v>4</v>
      </c>
      <c r="O512">
        <v>3</v>
      </c>
      <c r="P512" t="s">
        <v>678</v>
      </c>
      <c r="R512" t="s">
        <v>1186</v>
      </c>
      <c r="T512" s="6" t="s">
        <v>344</v>
      </c>
      <c r="U512" s="6"/>
      <c r="V512" s="6" t="s">
        <v>1186</v>
      </c>
      <c r="W512" t="s">
        <v>1186</v>
      </c>
      <c r="X512" t="s">
        <v>1186</v>
      </c>
      <c r="Y512" t="b">
        <v>1</v>
      </c>
      <c r="Z512" t="b">
        <v>1</v>
      </c>
    </row>
    <row r="513" spans="1:27" x14ac:dyDescent="0.35">
      <c r="A513">
        <v>512</v>
      </c>
      <c r="C513" t="s">
        <v>918</v>
      </c>
      <c r="D513">
        <v>2</v>
      </c>
      <c r="E513">
        <v>5</v>
      </c>
      <c r="F513">
        <v>11</v>
      </c>
      <c r="G513">
        <v>59</v>
      </c>
      <c r="H513">
        <v>79</v>
      </c>
      <c r="I513">
        <v>7</v>
      </c>
      <c r="J513">
        <v>4</v>
      </c>
      <c r="K513">
        <v>630</v>
      </c>
      <c r="L513">
        <v>1</v>
      </c>
      <c r="M513">
        <v>0</v>
      </c>
      <c r="N513">
        <v>3</v>
      </c>
      <c r="O513">
        <v>3</v>
      </c>
      <c r="R513" t="s">
        <v>1186</v>
      </c>
      <c r="T513" s="6" t="s">
        <v>344</v>
      </c>
      <c r="U513" s="6"/>
      <c r="V513" s="6" t="s">
        <v>1186</v>
      </c>
      <c r="W513" t="s">
        <v>1382</v>
      </c>
      <c r="X513" t="s">
        <v>1186</v>
      </c>
      <c r="Y513" t="b">
        <v>1</v>
      </c>
      <c r="Z513" t="b">
        <v>1</v>
      </c>
    </row>
    <row r="514" spans="1:27" x14ac:dyDescent="0.35">
      <c r="A514">
        <v>513</v>
      </c>
      <c r="B514" s="5">
        <v>5203240007020</v>
      </c>
      <c r="C514" t="s">
        <v>919</v>
      </c>
      <c r="D514">
        <v>4</v>
      </c>
      <c r="E514">
        <v>5</v>
      </c>
      <c r="F514">
        <v>11</v>
      </c>
      <c r="G514">
        <v>59</v>
      </c>
      <c r="H514">
        <v>79</v>
      </c>
      <c r="I514">
        <v>5</v>
      </c>
      <c r="J514">
        <v>4</v>
      </c>
      <c r="K514">
        <v>630</v>
      </c>
      <c r="L514">
        <v>1</v>
      </c>
      <c r="N514">
        <v>3</v>
      </c>
      <c r="O514">
        <v>3</v>
      </c>
      <c r="P514" t="s">
        <v>370</v>
      </c>
      <c r="Q514">
        <v>1250</v>
      </c>
      <c r="R514" t="s">
        <v>1186</v>
      </c>
      <c r="S514">
        <v>19.7</v>
      </c>
      <c r="T514" s="6" t="s">
        <v>344</v>
      </c>
      <c r="U514" s="6"/>
      <c r="V514" s="6" t="s">
        <v>1186</v>
      </c>
      <c r="W514" t="s">
        <v>1382</v>
      </c>
      <c r="X514" t="s">
        <v>371</v>
      </c>
      <c r="Y514" t="b">
        <v>0</v>
      </c>
      <c r="Z514" t="b">
        <v>1</v>
      </c>
      <c r="AA514" t="s">
        <v>1383</v>
      </c>
    </row>
    <row r="515" spans="1:27" x14ac:dyDescent="0.35">
      <c r="A515">
        <v>514</v>
      </c>
      <c r="C515" t="s">
        <v>920</v>
      </c>
      <c r="D515">
        <v>4</v>
      </c>
      <c r="E515">
        <v>5</v>
      </c>
      <c r="F515">
        <v>11</v>
      </c>
      <c r="G515">
        <v>59</v>
      </c>
      <c r="H515">
        <v>79</v>
      </c>
      <c r="I515">
        <v>5</v>
      </c>
      <c r="J515">
        <v>4</v>
      </c>
      <c r="K515">
        <v>630</v>
      </c>
      <c r="L515">
        <v>1</v>
      </c>
      <c r="M515">
        <v>0</v>
      </c>
      <c r="N515">
        <v>3</v>
      </c>
      <c r="O515">
        <v>4</v>
      </c>
      <c r="P515" t="s">
        <v>370</v>
      </c>
      <c r="R515" t="s">
        <v>1186</v>
      </c>
      <c r="T515" s="6" t="s">
        <v>344</v>
      </c>
      <c r="U515" s="6"/>
      <c r="V515" s="6" t="s">
        <v>1186</v>
      </c>
      <c r="W515" t="s">
        <v>1382</v>
      </c>
      <c r="X515" t="s">
        <v>1186</v>
      </c>
      <c r="Y515" t="b">
        <v>1</v>
      </c>
      <c r="Z515" t="b">
        <v>1</v>
      </c>
    </row>
    <row r="516" spans="1:27" x14ac:dyDescent="0.35">
      <c r="A516">
        <v>515</v>
      </c>
      <c r="B516" s="5">
        <v>5203240003090</v>
      </c>
      <c r="C516" t="s">
        <v>921</v>
      </c>
      <c r="D516">
        <v>4</v>
      </c>
      <c r="E516">
        <v>5</v>
      </c>
      <c r="F516">
        <v>11</v>
      </c>
      <c r="G516">
        <v>59</v>
      </c>
      <c r="H516">
        <v>79</v>
      </c>
      <c r="I516">
        <v>6</v>
      </c>
      <c r="J516">
        <v>3</v>
      </c>
      <c r="K516">
        <v>630</v>
      </c>
      <c r="L516">
        <v>1</v>
      </c>
      <c r="M516">
        <v>1.25</v>
      </c>
      <c r="N516">
        <v>4</v>
      </c>
      <c r="O516">
        <v>4</v>
      </c>
      <c r="P516" t="s">
        <v>922</v>
      </c>
      <c r="Q516">
        <v>1250</v>
      </c>
      <c r="R516" t="s">
        <v>1186</v>
      </c>
      <c r="S516">
        <v>1</v>
      </c>
      <c r="T516" s="6" t="s">
        <v>344</v>
      </c>
      <c r="U516" s="6"/>
      <c r="V516" s="6" t="s">
        <v>1186</v>
      </c>
      <c r="W516" t="s">
        <v>1382</v>
      </c>
      <c r="X516" t="s">
        <v>1186</v>
      </c>
      <c r="Y516" t="b">
        <v>0</v>
      </c>
      <c r="Z516" t="b">
        <v>1</v>
      </c>
    </row>
    <row r="517" spans="1:27" x14ac:dyDescent="0.35">
      <c r="A517">
        <v>516</v>
      </c>
      <c r="B517" s="5">
        <v>5203240003080</v>
      </c>
      <c r="C517" t="s">
        <v>923</v>
      </c>
      <c r="D517">
        <v>4</v>
      </c>
      <c r="E517">
        <v>5</v>
      </c>
      <c r="F517">
        <v>11</v>
      </c>
      <c r="G517">
        <v>59</v>
      </c>
      <c r="H517">
        <v>79</v>
      </c>
      <c r="I517">
        <v>6</v>
      </c>
      <c r="J517">
        <v>3</v>
      </c>
      <c r="K517">
        <v>630</v>
      </c>
      <c r="L517">
        <v>0.82</v>
      </c>
      <c r="M517">
        <v>1.25</v>
      </c>
      <c r="N517">
        <v>4</v>
      </c>
      <c r="O517">
        <v>4</v>
      </c>
      <c r="P517" t="s">
        <v>910</v>
      </c>
      <c r="Q517">
        <v>1250</v>
      </c>
      <c r="R517" t="s">
        <v>779</v>
      </c>
      <c r="S517">
        <v>0.82</v>
      </c>
      <c r="T517" s="6" t="s">
        <v>344</v>
      </c>
      <c r="U517" s="6"/>
      <c r="V517" s="6" t="s">
        <v>1186</v>
      </c>
      <c r="W517" t="s">
        <v>1382</v>
      </c>
      <c r="X517" t="s">
        <v>1186</v>
      </c>
      <c r="Y517" t="b">
        <v>0</v>
      </c>
      <c r="Z517" t="b">
        <v>1</v>
      </c>
      <c r="AA517" t="s">
        <v>1383</v>
      </c>
    </row>
    <row r="518" spans="1:27" x14ac:dyDescent="0.35">
      <c r="A518">
        <v>517</v>
      </c>
      <c r="C518" t="s">
        <v>924</v>
      </c>
      <c r="D518">
        <v>4</v>
      </c>
      <c r="E518">
        <v>5</v>
      </c>
      <c r="F518">
        <v>11</v>
      </c>
      <c r="G518">
        <v>59</v>
      </c>
      <c r="H518">
        <v>79</v>
      </c>
      <c r="I518">
        <v>6</v>
      </c>
      <c r="J518">
        <v>3</v>
      </c>
      <c r="K518">
        <v>630</v>
      </c>
      <c r="L518">
        <v>0.82</v>
      </c>
      <c r="M518">
        <v>1.25</v>
      </c>
      <c r="N518">
        <v>4</v>
      </c>
      <c r="O518">
        <v>4</v>
      </c>
      <c r="P518" t="s">
        <v>910</v>
      </c>
      <c r="R518" t="s">
        <v>1186</v>
      </c>
      <c r="T518" s="6" t="s">
        <v>344</v>
      </c>
      <c r="U518" s="6"/>
      <c r="V518" s="6" t="s">
        <v>1186</v>
      </c>
      <c r="W518" t="s">
        <v>1382</v>
      </c>
      <c r="X518" t="s">
        <v>1186</v>
      </c>
      <c r="Y518" t="b">
        <v>1</v>
      </c>
      <c r="Z518" t="b">
        <v>1</v>
      </c>
    </row>
    <row r="519" spans="1:27" x14ac:dyDescent="0.35">
      <c r="A519">
        <v>518</v>
      </c>
      <c r="B519" s="5">
        <v>5203240002030</v>
      </c>
      <c r="C519" t="s">
        <v>925</v>
      </c>
      <c r="D519">
        <v>4</v>
      </c>
      <c r="E519">
        <v>5</v>
      </c>
      <c r="F519">
        <v>11</v>
      </c>
      <c r="G519">
        <v>59</v>
      </c>
      <c r="H519">
        <v>79</v>
      </c>
      <c r="I519">
        <v>3</v>
      </c>
      <c r="J519">
        <v>2</v>
      </c>
      <c r="K519">
        <v>630</v>
      </c>
      <c r="L519">
        <v>0.17</v>
      </c>
      <c r="M519">
        <v>0.15</v>
      </c>
      <c r="N519">
        <v>4</v>
      </c>
      <c r="O519">
        <v>4</v>
      </c>
      <c r="P519" t="s">
        <v>926</v>
      </c>
      <c r="Q519">
        <v>1250</v>
      </c>
      <c r="R519" t="s">
        <v>927</v>
      </c>
      <c r="S519">
        <v>0.17</v>
      </c>
      <c r="T519" s="6" t="s">
        <v>344</v>
      </c>
      <c r="U519" s="6"/>
      <c r="V519" s="6" t="s">
        <v>1186</v>
      </c>
      <c r="W519" t="s">
        <v>1382</v>
      </c>
      <c r="X519" t="s">
        <v>1186</v>
      </c>
      <c r="Y519" t="b">
        <v>0</v>
      </c>
      <c r="Z519" t="b">
        <v>1</v>
      </c>
      <c r="AA519" t="s">
        <v>1383</v>
      </c>
    </row>
    <row r="520" spans="1:27" x14ac:dyDescent="0.35">
      <c r="A520">
        <v>519</v>
      </c>
      <c r="C520" t="s">
        <v>928</v>
      </c>
      <c r="D520">
        <v>4</v>
      </c>
      <c r="E520">
        <v>5</v>
      </c>
      <c r="F520">
        <v>11</v>
      </c>
      <c r="G520">
        <v>59</v>
      </c>
      <c r="H520">
        <v>79</v>
      </c>
      <c r="I520">
        <v>3</v>
      </c>
      <c r="J520">
        <v>2</v>
      </c>
      <c r="K520">
        <v>630</v>
      </c>
      <c r="L520">
        <v>0.17</v>
      </c>
      <c r="M520">
        <v>0.15</v>
      </c>
      <c r="N520">
        <v>4</v>
      </c>
      <c r="O520">
        <v>4</v>
      </c>
      <c r="P520" t="s">
        <v>926</v>
      </c>
      <c r="R520" t="s">
        <v>1186</v>
      </c>
      <c r="T520" s="6" t="s">
        <v>344</v>
      </c>
      <c r="U520" s="6"/>
      <c r="V520" s="6" t="s">
        <v>1186</v>
      </c>
      <c r="W520" t="s">
        <v>1382</v>
      </c>
      <c r="X520" t="s">
        <v>1186</v>
      </c>
      <c r="Y520" t="b">
        <v>1</v>
      </c>
      <c r="Z520" t="b">
        <v>1</v>
      </c>
    </row>
    <row r="521" spans="1:27" x14ac:dyDescent="0.35">
      <c r="A521">
        <v>520</v>
      </c>
      <c r="B521" s="5">
        <v>5203240001030</v>
      </c>
      <c r="C521" t="s">
        <v>929</v>
      </c>
      <c r="D521">
        <v>4</v>
      </c>
      <c r="E521">
        <v>5</v>
      </c>
      <c r="F521">
        <v>11</v>
      </c>
      <c r="G521">
        <v>59</v>
      </c>
      <c r="H521">
        <v>79</v>
      </c>
      <c r="I521">
        <v>3</v>
      </c>
      <c r="J521">
        <v>2</v>
      </c>
      <c r="K521">
        <v>630</v>
      </c>
      <c r="L521">
        <v>0.17</v>
      </c>
      <c r="M521">
        <v>0.15</v>
      </c>
      <c r="N521">
        <v>4</v>
      </c>
      <c r="O521">
        <v>4</v>
      </c>
      <c r="P521" t="s">
        <v>678</v>
      </c>
      <c r="Q521">
        <v>1250</v>
      </c>
      <c r="R521" t="s">
        <v>679</v>
      </c>
      <c r="S521">
        <v>0.17</v>
      </c>
      <c r="T521" s="6" t="s">
        <v>344</v>
      </c>
      <c r="U521" s="6"/>
      <c r="V521" s="6" t="s">
        <v>1186</v>
      </c>
      <c r="W521" t="s">
        <v>1382</v>
      </c>
      <c r="X521" t="s">
        <v>1186</v>
      </c>
      <c r="Y521" t="b">
        <v>0</v>
      </c>
      <c r="Z521" t="b">
        <v>1</v>
      </c>
      <c r="AA521" t="s">
        <v>1383</v>
      </c>
    </row>
    <row r="522" spans="1:27" x14ac:dyDescent="0.35">
      <c r="A522">
        <v>521</v>
      </c>
      <c r="C522" t="s">
        <v>930</v>
      </c>
      <c r="D522">
        <v>4</v>
      </c>
      <c r="E522">
        <v>5</v>
      </c>
      <c r="F522">
        <v>11</v>
      </c>
      <c r="G522">
        <v>59</v>
      </c>
      <c r="H522">
        <v>79</v>
      </c>
      <c r="I522">
        <v>3</v>
      </c>
      <c r="J522">
        <v>2</v>
      </c>
      <c r="K522">
        <v>630</v>
      </c>
      <c r="L522">
        <v>0.17</v>
      </c>
      <c r="M522">
        <v>0.15</v>
      </c>
      <c r="N522">
        <v>4</v>
      </c>
      <c r="O522">
        <v>3</v>
      </c>
      <c r="P522" t="s">
        <v>678</v>
      </c>
      <c r="R522" t="s">
        <v>1186</v>
      </c>
      <c r="T522" s="6" t="s">
        <v>344</v>
      </c>
      <c r="U522" s="6"/>
      <c r="V522" s="6" t="s">
        <v>1186</v>
      </c>
      <c r="W522" t="s">
        <v>1382</v>
      </c>
      <c r="X522" t="s">
        <v>1186</v>
      </c>
      <c r="Y522" t="b">
        <v>1</v>
      </c>
      <c r="Z522" t="b">
        <v>1</v>
      </c>
    </row>
    <row r="523" spans="1:27" x14ac:dyDescent="0.35">
      <c r="A523">
        <v>522</v>
      </c>
      <c r="B523" s="5">
        <v>5203260006010</v>
      </c>
      <c r="C523" t="s">
        <v>931</v>
      </c>
      <c r="D523">
        <v>2</v>
      </c>
      <c r="E523">
        <v>5</v>
      </c>
      <c r="F523">
        <v>11</v>
      </c>
      <c r="G523">
        <v>62</v>
      </c>
      <c r="H523">
        <v>82</v>
      </c>
      <c r="I523">
        <v>7</v>
      </c>
      <c r="J523">
        <v>4</v>
      </c>
      <c r="K523">
        <v>150</v>
      </c>
      <c r="L523">
        <v>1</v>
      </c>
      <c r="N523">
        <v>3</v>
      </c>
      <c r="O523">
        <v>4</v>
      </c>
      <c r="Q523">
        <v>1250</v>
      </c>
      <c r="T523" s="6" t="s">
        <v>344</v>
      </c>
      <c r="U523" s="6"/>
      <c r="V523" s="6" t="s">
        <v>1186</v>
      </c>
      <c r="W523" t="s">
        <v>1384</v>
      </c>
      <c r="X523" t="s">
        <v>1186</v>
      </c>
      <c r="Y523" t="b">
        <v>0</v>
      </c>
      <c r="Z523" t="b">
        <v>1</v>
      </c>
      <c r="AA523" t="s">
        <v>1383</v>
      </c>
    </row>
    <row r="524" spans="1:27" x14ac:dyDescent="0.35">
      <c r="A524">
        <v>523</v>
      </c>
      <c r="B524" s="5">
        <v>5203260003080</v>
      </c>
      <c r="C524" t="s">
        <v>932</v>
      </c>
      <c r="D524">
        <v>4</v>
      </c>
      <c r="E524">
        <v>5</v>
      </c>
      <c r="F524">
        <v>11</v>
      </c>
      <c r="G524">
        <v>62</v>
      </c>
      <c r="H524">
        <v>82</v>
      </c>
      <c r="I524">
        <v>6</v>
      </c>
      <c r="J524">
        <v>3</v>
      </c>
      <c r="K524">
        <v>150</v>
      </c>
      <c r="L524">
        <v>0.82</v>
      </c>
      <c r="M524">
        <v>1.25</v>
      </c>
      <c r="N524">
        <v>4</v>
      </c>
      <c r="O524">
        <v>4</v>
      </c>
      <c r="P524" t="s">
        <v>755</v>
      </c>
      <c r="Q524">
        <v>1250</v>
      </c>
      <c r="R524" t="s">
        <v>779</v>
      </c>
      <c r="S524">
        <v>0.82</v>
      </c>
      <c r="T524" s="6" t="s">
        <v>344</v>
      </c>
      <c r="U524" s="6"/>
      <c r="V524" s="6" t="s">
        <v>1186</v>
      </c>
      <c r="W524" t="s">
        <v>1384</v>
      </c>
      <c r="X524" t="s">
        <v>1186</v>
      </c>
      <c r="Y524" t="b">
        <v>0</v>
      </c>
      <c r="Z524" t="b">
        <v>1</v>
      </c>
      <c r="AA524" t="s">
        <v>1383</v>
      </c>
    </row>
    <row r="525" spans="1:27" x14ac:dyDescent="0.35">
      <c r="A525">
        <v>524</v>
      </c>
      <c r="C525" t="s">
        <v>933</v>
      </c>
      <c r="D525">
        <v>4</v>
      </c>
      <c r="E525">
        <v>5</v>
      </c>
      <c r="F525">
        <v>11</v>
      </c>
      <c r="G525">
        <v>62</v>
      </c>
      <c r="H525">
        <v>82</v>
      </c>
      <c r="I525">
        <v>6</v>
      </c>
      <c r="J525">
        <v>3</v>
      </c>
      <c r="K525">
        <v>150</v>
      </c>
      <c r="L525">
        <v>0.82</v>
      </c>
      <c r="M525">
        <v>1.25</v>
      </c>
      <c r="N525">
        <v>4</v>
      </c>
      <c r="O525">
        <v>3</v>
      </c>
      <c r="P525" t="s">
        <v>755</v>
      </c>
      <c r="R525" t="s">
        <v>1186</v>
      </c>
      <c r="T525" s="6" t="s">
        <v>344</v>
      </c>
      <c r="U525" s="6"/>
      <c r="V525" s="6" t="s">
        <v>1186</v>
      </c>
      <c r="W525" t="s">
        <v>1384</v>
      </c>
      <c r="X525" t="s">
        <v>1186</v>
      </c>
      <c r="Y525" t="b">
        <v>1</v>
      </c>
      <c r="Z525" t="b">
        <v>1</v>
      </c>
    </row>
    <row r="526" spans="1:27" x14ac:dyDescent="0.35">
      <c r="A526">
        <v>525</v>
      </c>
      <c r="B526" s="5">
        <v>5203260066010</v>
      </c>
      <c r="C526" t="s">
        <v>934</v>
      </c>
      <c r="D526">
        <v>2</v>
      </c>
      <c r="E526">
        <v>5</v>
      </c>
      <c r="F526">
        <v>11</v>
      </c>
      <c r="G526">
        <v>63</v>
      </c>
      <c r="H526">
        <v>83</v>
      </c>
      <c r="I526">
        <v>7</v>
      </c>
      <c r="J526">
        <v>4</v>
      </c>
      <c r="K526">
        <v>150</v>
      </c>
      <c r="L526">
        <v>1</v>
      </c>
      <c r="N526">
        <v>3</v>
      </c>
      <c r="O526">
        <v>6</v>
      </c>
      <c r="Q526">
        <v>0</v>
      </c>
      <c r="T526" s="6" t="s">
        <v>344</v>
      </c>
      <c r="U526" s="6"/>
      <c r="V526" s="6" t="s">
        <v>1186</v>
      </c>
      <c r="W526" t="s">
        <v>1186</v>
      </c>
      <c r="X526" t="s">
        <v>1186</v>
      </c>
      <c r="Y526" t="b">
        <v>0</v>
      </c>
      <c r="Z526" t="b">
        <v>1</v>
      </c>
      <c r="AA526" t="s">
        <v>1383</v>
      </c>
    </row>
    <row r="527" spans="1:27" x14ac:dyDescent="0.35">
      <c r="A527">
        <v>526</v>
      </c>
      <c r="B527" s="5">
        <v>5403260006010</v>
      </c>
      <c r="C527" t="s">
        <v>935</v>
      </c>
      <c r="D527">
        <v>2</v>
      </c>
      <c r="E527">
        <v>5</v>
      </c>
      <c r="F527">
        <v>11</v>
      </c>
      <c r="G527">
        <v>62</v>
      </c>
      <c r="H527">
        <v>82</v>
      </c>
      <c r="I527">
        <v>7</v>
      </c>
      <c r="J527">
        <v>4</v>
      </c>
      <c r="K527">
        <v>150</v>
      </c>
      <c r="L527">
        <v>1</v>
      </c>
      <c r="N527">
        <v>6</v>
      </c>
      <c r="O527">
        <v>3</v>
      </c>
      <c r="Q527">
        <v>1250</v>
      </c>
      <c r="T527" s="6" t="s">
        <v>344</v>
      </c>
      <c r="U527" s="6"/>
      <c r="V527" s="6" t="s">
        <v>1186</v>
      </c>
      <c r="W527" t="s">
        <v>1384</v>
      </c>
      <c r="X527" t="s">
        <v>1186</v>
      </c>
      <c r="Y527" t="b">
        <v>0</v>
      </c>
      <c r="Z527" t="b">
        <v>1</v>
      </c>
    </row>
    <row r="528" spans="1:27" x14ac:dyDescent="0.35">
      <c r="A528">
        <v>527</v>
      </c>
      <c r="C528" t="s">
        <v>936</v>
      </c>
      <c r="D528">
        <v>2</v>
      </c>
      <c r="E528">
        <v>5</v>
      </c>
      <c r="F528">
        <v>11</v>
      </c>
      <c r="G528">
        <v>62</v>
      </c>
      <c r="H528">
        <v>82</v>
      </c>
      <c r="I528">
        <v>7</v>
      </c>
      <c r="J528">
        <v>4</v>
      </c>
      <c r="K528">
        <v>150</v>
      </c>
      <c r="L528">
        <v>1</v>
      </c>
      <c r="M528">
        <v>0</v>
      </c>
      <c r="N528">
        <v>3</v>
      </c>
      <c r="O528">
        <v>3</v>
      </c>
      <c r="R528" t="s">
        <v>1186</v>
      </c>
      <c r="T528" s="6" t="s">
        <v>344</v>
      </c>
      <c r="U528" s="6"/>
      <c r="V528" s="6" t="s">
        <v>1186</v>
      </c>
      <c r="W528" t="s">
        <v>1384</v>
      </c>
      <c r="X528" t="s">
        <v>1186</v>
      </c>
      <c r="Y528" t="b">
        <v>1</v>
      </c>
      <c r="Z528" t="b">
        <v>1</v>
      </c>
    </row>
    <row r="529" spans="1:27" x14ac:dyDescent="0.35">
      <c r="A529">
        <v>528</v>
      </c>
      <c r="B529" s="5">
        <v>5203260007020</v>
      </c>
      <c r="C529" t="s">
        <v>937</v>
      </c>
      <c r="D529">
        <v>4</v>
      </c>
      <c r="E529">
        <v>5</v>
      </c>
      <c r="F529">
        <v>11</v>
      </c>
      <c r="G529">
        <v>62</v>
      </c>
      <c r="H529">
        <v>82</v>
      </c>
      <c r="I529">
        <v>5</v>
      </c>
      <c r="J529">
        <v>4</v>
      </c>
      <c r="K529">
        <v>150</v>
      </c>
      <c r="L529">
        <v>1</v>
      </c>
      <c r="N529">
        <v>3</v>
      </c>
      <c r="O529">
        <v>3</v>
      </c>
      <c r="P529" t="s">
        <v>370</v>
      </c>
      <c r="Q529">
        <v>1250</v>
      </c>
      <c r="R529" t="s">
        <v>1186</v>
      </c>
      <c r="S529">
        <v>19.7</v>
      </c>
      <c r="T529" s="6" t="s">
        <v>344</v>
      </c>
      <c r="U529" s="6"/>
      <c r="V529" s="6" t="s">
        <v>1186</v>
      </c>
      <c r="W529" t="s">
        <v>1384</v>
      </c>
      <c r="X529" t="s">
        <v>371</v>
      </c>
      <c r="Y529" t="b">
        <v>0</v>
      </c>
      <c r="Z529" t="b">
        <v>1</v>
      </c>
      <c r="AA529" t="s">
        <v>1383</v>
      </c>
    </row>
    <row r="530" spans="1:27" x14ac:dyDescent="0.35">
      <c r="A530">
        <v>529</v>
      </c>
      <c r="C530" t="s">
        <v>938</v>
      </c>
      <c r="D530">
        <v>4</v>
      </c>
      <c r="E530">
        <v>5</v>
      </c>
      <c r="F530">
        <v>11</v>
      </c>
      <c r="G530">
        <v>62</v>
      </c>
      <c r="H530">
        <v>82</v>
      </c>
      <c r="I530">
        <v>5</v>
      </c>
      <c r="J530">
        <v>4</v>
      </c>
      <c r="K530">
        <v>150</v>
      </c>
      <c r="L530">
        <v>1</v>
      </c>
      <c r="M530">
        <v>0</v>
      </c>
      <c r="N530">
        <v>3</v>
      </c>
      <c r="O530">
        <v>4</v>
      </c>
      <c r="P530" t="s">
        <v>370</v>
      </c>
      <c r="R530" t="s">
        <v>1186</v>
      </c>
      <c r="T530" s="6" t="s">
        <v>344</v>
      </c>
      <c r="U530" s="6"/>
      <c r="V530" s="6" t="s">
        <v>1186</v>
      </c>
      <c r="W530" t="s">
        <v>1384</v>
      </c>
      <c r="X530" t="s">
        <v>1186</v>
      </c>
      <c r="Y530" t="b">
        <v>1</v>
      </c>
      <c r="Z530" t="b">
        <v>1</v>
      </c>
    </row>
    <row r="531" spans="1:27" x14ac:dyDescent="0.35">
      <c r="A531">
        <v>530</v>
      </c>
      <c r="B531" s="5">
        <v>5203260063080</v>
      </c>
      <c r="C531" t="s">
        <v>939</v>
      </c>
      <c r="D531">
        <v>4</v>
      </c>
      <c r="E531">
        <v>5</v>
      </c>
      <c r="F531">
        <v>11</v>
      </c>
      <c r="G531">
        <v>63</v>
      </c>
      <c r="H531">
        <v>83</v>
      </c>
      <c r="I531">
        <v>6</v>
      </c>
      <c r="J531">
        <v>3</v>
      </c>
      <c r="K531">
        <v>150</v>
      </c>
      <c r="L531">
        <v>0.82</v>
      </c>
      <c r="M531">
        <v>1.25</v>
      </c>
      <c r="N531">
        <v>4</v>
      </c>
      <c r="O531">
        <v>4</v>
      </c>
      <c r="P531" t="s">
        <v>755</v>
      </c>
      <c r="Q531">
        <v>0</v>
      </c>
      <c r="R531" t="s">
        <v>779</v>
      </c>
      <c r="S531">
        <v>0.82</v>
      </c>
      <c r="T531" s="6" t="s">
        <v>344</v>
      </c>
      <c r="U531" s="6"/>
      <c r="V531" s="6" t="s">
        <v>1186</v>
      </c>
      <c r="W531" t="s">
        <v>1186</v>
      </c>
      <c r="X531" t="s">
        <v>1186</v>
      </c>
      <c r="Y531" t="b">
        <v>0</v>
      </c>
      <c r="Z531" t="b">
        <v>1</v>
      </c>
      <c r="AA531" t="s">
        <v>1383</v>
      </c>
    </row>
    <row r="532" spans="1:27" x14ac:dyDescent="0.35">
      <c r="A532">
        <v>531</v>
      </c>
      <c r="B532" s="5">
        <v>5203260001030</v>
      </c>
      <c r="C532" t="s">
        <v>940</v>
      </c>
      <c r="D532">
        <v>4</v>
      </c>
      <c r="E532">
        <v>5</v>
      </c>
      <c r="F532">
        <v>11</v>
      </c>
      <c r="G532">
        <v>62</v>
      </c>
      <c r="H532">
        <v>82</v>
      </c>
      <c r="I532">
        <v>3</v>
      </c>
      <c r="J532">
        <v>2</v>
      </c>
      <c r="K532">
        <v>150</v>
      </c>
      <c r="L532">
        <v>0.17</v>
      </c>
      <c r="M532">
        <v>0.15</v>
      </c>
      <c r="N532">
        <v>4</v>
      </c>
      <c r="O532">
        <v>4</v>
      </c>
      <c r="P532" t="s">
        <v>678</v>
      </c>
      <c r="Q532">
        <v>1250</v>
      </c>
      <c r="R532" t="s">
        <v>679</v>
      </c>
      <c r="S532">
        <v>0.17</v>
      </c>
      <c r="T532" s="6" t="s">
        <v>344</v>
      </c>
      <c r="U532" s="6"/>
      <c r="V532" s="6" t="s">
        <v>1186</v>
      </c>
      <c r="W532" t="s">
        <v>1384</v>
      </c>
      <c r="X532" t="s">
        <v>1186</v>
      </c>
      <c r="Y532" t="b">
        <v>0</v>
      </c>
      <c r="Z532" t="b">
        <v>1</v>
      </c>
      <c r="AA532" t="s">
        <v>1383</v>
      </c>
    </row>
    <row r="533" spans="1:27" x14ac:dyDescent="0.35">
      <c r="A533">
        <v>532</v>
      </c>
      <c r="C533" t="s">
        <v>941</v>
      </c>
      <c r="D533">
        <v>4</v>
      </c>
      <c r="E533">
        <v>5</v>
      </c>
      <c r="F533">
        <v>11</v>
      </c>
      <c r="G533">
        <v>62</v>
      </c>
      <c r="H533">
        <v>82</v>
      </c>
      <c r="I533">
        <v>3</v>
      </c>
      <c r="J533">
        <v>2</v>
      </c>
      <c r="K533">
        <v>150</v>
      </c>
      <c r="L533">
        <v>0.17</v>
      </c>
      <c r="M533">
        <v>0.15</v>
      </c>
      <c r="N533">
        <v>4</v>
      </c>
      <c r="O533">
        <v>3</v>
      </c>
      <c r="P533" t="s">
        <v>678</v>
      </c>
      <c r="R533" t="s">
        <v>1186</v>
      </c>
      <c r="T533" s="6" t="s">
        <v>344</v>
      </c>
      <c r="U533" s="6"/>
      <c r="V533" s="6" t="s">
        <v>1186</v>
      </c>
      <c r="W533" t="s">
        <v>1384</v>
      </c>
      <c r="X533" t="s">
        <v>1186</v>
      </c>
      <c r="Y533" t="b">
        <v>1</v>
      </c>
      <c r="Z533" t="b">
        <v>1</v>
      </c>
    </row>
    <row r="534" spans="1:27" x14ac:dyDescent="0.35">
      <c r="A534">
        <v>533</v>
      </c>
      <c r="B534" s="5">
        <v>5203280006010</v>
      </c>
      <c r="C534" t="s">
        <v>942</v>
      </c>
      <c r="D534">
        <v>2</v>
      </c>
      <c r="E534">
        <v>5</v>
      </c>
      <c r="F534">
        <v>12</v>
      </c>
      <c r="G534">
        <v>64</v>
      </c>
      <c r="H534">
        <v>84</v>
      </c>
      <c r="I534">
        <v>7</v>
      </c>
      <c r="J534">
        <v>4</v>
      </c>
      <c r="K534">
        <v>100</v>
      </c>
      <c r="L534">
        <v>1</v>
      </c>
      <c r="N534">
        <v>3</v>
      </c>
      <c r="O534">
        <v>3</v>
      </c>
      <c r="Q534">
        <v>1985</v>
      </c>
      <c r="R534" t="s">
        <v>1186</v>
      </c>
      <c r="T534" s="6" t="s">
        <v>344</v>
      </c>
      <c r="U534" s="6"/>
      <c r="V534" s="6" t="s">
        <v>1186</v>
      </c>
      <c r="W534" t="s">
        <v>1385</v>
      </c>
      <c r="X534" t="s">
        <v>1186</v>
      </c>
      <c r="Y534" t="b">
        <v>0</v>
      </c>
      <c r="Z534" t="b">
        <v>1</v>
      </c>
      <c r="AA534" t="s">
        <v>1383</v>
      </c>
    </row>
    <row r="535" spans="1:27" x14ac:dyDescent="0.35">
      <c r="A535">
        <v>534</v>
      </c>
      <c r="C535" t="s">
        <v>943</v>
      </c>
      <c r="D535">
        <v>2</v>
      </c>
      <c r="E535">
        <v>5</v>
      </c>
      <c r="F535">
        <v>12</v>
      </c>
      <c r="G535">
        <v>64</v>
      </c>
      <c r="H535">
        <v>84</v>
      </c>
      <c r="I535">
        <v>7</v>
      </c>
      <c r="J535">
        <v>4</v>
      </c>
      <c r="K535">
        <v>100</v>
      </c>
      <c r="L535">
        <v>1</v>
      </c>
      <c r="M535">
        <v>0</v>
      </c>
      <c r="N535">
        <v>3</v>
      </c>
      <c r="O535">
        <v>3</v>
      </c>
      <c r="R535" t="s">
        <v>1186</v>
      </c>
      <c r="T535" s="6" t="s">
        <v>344</v>
      </c>
      <c r="U535" s="6"/>
      <c r="V535" s="6" t="s">
        <v>1186</v>
      </c>
      <c r="W535" t="s">
        <v>1385</v>
      </c>
      <c r="X535" t="s">
        <v>1186</v>
      </c>
      <c r="Y535" t="b">
        <v>1</v>
      </c>
      <c r="Z535" t="b">
        <v>1</v>
      </c>
    </row>
    <row r="536" spans="1:27" x14ac:dyDescent="0.35">
      <c r="A536">
        <v>535</v>
      </c>
      <c r="B536" s="5">
        <v>5203280007020</v>
      </c>
      <c r="C536" t="s">
        <v>944</v>
      </c>
      <c r="D536">
        <v>4</v>
      </c>
      <c r="E536">
        <v>5</v>
      </c>
      <c r="F536">
        <v>12</v>
      </c>
      <c r="G536">
        <v>64</v>
      </c>
      <c r="H536">
        <v>84</v>
      </c>
      <c r="I536">
        <v>5</v>
      </c>
      <c r="J536">
        <v>4</v>
      </c>
      <c r="K536">
        <v>100</v>
      </c>
      <c r="L536">
        <v>1</v>
      </c>
      <c r="N536">
        <v>3</v>
      </c>
      <c r="O536">
        <v>3</v>
      </c>
      <c r="P536" t="s">
        <v>370</v>
      </c>
      <c r="Q536">
        <v>1985</v>
      </c>
      <c r="R536" t="s">
        <v>1186</v>
      </c>
      <c r="S536">
        <v>19.7</v>
      </c>
      <c r="T536" s="6" t="s">
        <v>344</v>
      </c>
      <c r="U536" s="6"/>
      <c r="V536" s="6" t="s">
        <v>1186</v>
      </c>
      <c r="W536" t="s">
        <v>1385</v>
      </c>
      <c r="X536" t="s">
        <v>371</v>
      </c>
      <c r="Y536" t="b">
        <v>0</v>
      </c>
      <c r="Z536" t="b">
        <v>1</v>
      </c>
      <c r="AA536" t="s">
        <v>1383</v>
      </c>
    </row>
    <row r="537" spans="1:27" x14ac:dyDescent="0.35">
      <c r="A537">
        <v>536</v>
      </c>
      <c r="C537" t="s">
        <v>945</v>
      </c>
      <c r="D537">
        <v>4</v>
      </c>
      <c r="E537">
        <v>5</v>
      </c>
      <c r="F537">
        <v>12</v>
      </c>
      <c r="G537">
        <v>64</v>
      </c>
      <c r="H537">
        <v>84</v>
      </c>
      <c r="I537">
        <v>5</v>
      </c>
      <c r="J537">
        <v>4</v>
      </c>
      <c r="K537">
        <v>100</v>
      </c>
      <c r="L537">
        <v>1</v>
      </c>
      <c r="M537">
        <v>0</v>
      </c>
      <c r="N537">
        <v>3</v>
      </c>
      <c r="O537">
        <v>4</v>
      </c>
      <c r="P537" t="s">
        <v>370</v>
      </c>
      <c r="R537" t="s">
        <v>1186</v>
      </c>
      <c r="T537" s="6" t="s">
        <v>344</v>
      </c>
      <c r="U537" s="6"/>
      <c r="V537" s="6" t="s">
        <v>1186</v>
      </c>
      <c r="W537" t="s">
        <v>1385</v>
      </c>
      <c r="X537" t="s">
        <v>1186</v>
      </c>
      <c r="Y537" t="b">
        <v>1</v>
      </c>
      <c r="Z537" t="b">
        <v>1</v>
      </c>
    </row>
    <row r="538" spans="1:27" x14ac:dyDescent="0.35">
      <c r="A538">
        <v>537</v>
      </c>
      <c r="B538" s="5">
        <v>5203280003080</v>
      </c>
      <c r="C538" t="s">
        <v>946</v>
      </c>
      <c r="D538">
        <v>4</v>
      </c>
      <c r="E538">
        <v>5</v>
      </c>
      <c r="F538">
        <v>12</v>
      </c>
      <c r="G538">
        <v>64</v>
      </c>
      <c r="H538">
        <v>84</v>
      </c>
      <c r="I538">
        <v>3</v>
      </c>
      <c r="J538">
        <v>2</v>
      </c>
      <c r="K538">
        <v>100</v>
      </c>
      <c r="L538">
        <v>0.82</v>
      </c>
      <c r="M538">
        <v>0.15</v>
      </c>
      <c r="N538">
        <v>4</v>
      </c>
      <c r="O538">
        <v>4</v>
      </c>
      <c r="P538" t="s">
        <v>678</v>
      </c>
      <c r="Q538">
        <v>1.18267E+19</v>
      </c>
      <c r="R538" t="s">
        <v>779</v>
      </c>
      <c r="S538">
        <v>4</v>
      </c>
      <c r="T538" s="6" t="s">
        <v>344</v>
      </c>
      <c r="U538" s="6"/>
      <c r="V538" s="6" t="s">
        <v>1186</v>
      </c>
      <c r="W538" t="s">
        <v>1385</v>
      </c>
      <c r="X538" t="s">
        <v>1186</v>
      </c>
      <c r="Y538" t="b">
        <v>0</v>
      </c>
      <c r="Z538" t="b">
        <v>1</v>
      </c>
    </row>
    <row r="539" spans="1:27" x14ac:dyDescent="0.35">
      <c r="A539">
        <v>538</v>
      </c>
      <c r="B539" s="5">
        <v>5203280001030</v>
      </c>
      <c r="C539" t="s">
        <v>948</v>
      </c>
      <c r="D539">
        <v>4</v>
      </c>
      <c r="E539">
        <v>5</v>
      </c>
      <c r="F539">
        <v>12</v>
      </c>
      <c r="G539">
        <v>64</v>
      </c>
      <c r="H539">
        <v>84</v>
      </c>
      <c r="I539">
        <v>3</v>
      </c>
      <c r="J539">
        <v>2</v>
      </c>
      <c r="K539">
        <v>100</v>
      </c>
      <c r="L539">
        <v>0.17</v>
      </c>
      <c r="M539">
        <v>0.15</v>
      </c>
      <c r="N539">
        <v>4</v>
      </c>
      <c r="O539">
        <v>4</v>
      </c>
      <c r="P539" t="s">
        <v>678</v>
      </c>
      <c r="Q539">
        <v>1985</v>
      </c>
      <c r="R539" t="s">
        <v>679</v>
      </c>
      <c r="S539">
        <v>0.17</v>
      </c>
      <c r="T539" s="6" t="s">
        <v>344</v>
      </c>
      <c r="U539" s="6"/>
      <c r="V539" s="6" t="s">
        <v>1186</v>
      </c>
      <c r="W539" t="s">
        <v>1385</v>
      </c>
      <c r="X539" t="s">
        <v>1186</v>
      </c>
      <c r="Y539" t="b">
        <v>0</v>
      </c>
      <c r="Z539" t="b">
        <v>1</v>
      </c>
      <c r="AA539" t="s">
        <v>1383</v>
      </c>
    </row>
    <row r="540" spans="1:27" x14ac:dyDescent="0.35">
      <c r="A540">
        <v>539</v>
      </c>
      <c r="C540" t="s">
        <v>949</v>
      </c>
      <c r="D540">
        <v>4</v>
      </c>
      <c r="E540">
        <v>5</v>
      </c>
      <c r="F540">
        <v>12</v>
      </c>
      <c r="G540">
        <v>64</v>
      </c>
      <c r="H540">
        <v>84</v>
      </c>
      <c r="I540">
        <v>3</v>
      </c>
      <c r="J540">
        <v>2</v>
      </c>
      <c r="K540">
        <v>100</v>
      </c>
      <c r="L540">
        <v>0.17</v>
      </c>
      <c r="M540">
        <v>0.15</v>
      </c>
      <c r="N540">
        <v>4</v>
      </c>
      <c r="O540">
        <v>3</v>
      </c>
      <c r="P540" t="s">
        <v>678</v>
      </c>
      <c r="R540" t="s">
        <v>1186</v>
      </c>
      <c r="T540" s="6" t="s">
        <v>344</v>
      </c>
      <c r="U540" s="6"/>
      <c r="V540" s="6" t="s">
        <v>1186</v>
      </c>
      <c r="W540" t="s">
        <v>1385</v>
      </c>
      <c r="X540" t="s">
        <v>1186</v>
      </c>
      <c r="Y540" t="b">
        <v>1</v>
      </c>
      <c r="Z540" t="b">
        <v>1</v>
      </c>
    </row>
    <row r="541" spans="1:27" x14ac:dyDescent="0.35">
      <c r="A541">
        <v>540</v>
      </c>
      <c r="B541" s="5">
        <v>5203466006010</v>
      </c>
      <c r="C541" t="s">
        <v>950</v>
      </c>
      <c r="D541">
        <v>2</v>
      </c>
      <c r="E541">
        <v>5</v>
      </c>
      <c r="F541">
        <v>12</v>
      </c>
      <c r="G541">
        <v>65</v>
      </c>
      <c r="H541">
        <v>85</v>
      </c>
      <c r="I541">
        <v>7</v>
      </c>
      <c r="J541">
        <v>4</v>
      </c>
      <c r="K541">
        <v>20</v>
      </c>
      <c r="L541">
        <v>1</v>
      </c>
      <c r="N541">
        <v>3</v>
      </c>
      <c r="O541">
        <v>3</v>
      </c>
      <c r="Q541">
        <v>1250</v>
      </c>
      <c r="T541" s="6" t="s">
        <v>344</v>
      </c>
      <c r="U541" s="6"/>
      <c r="V541" s="6" t="s">
        <v>1186</v>
      </c>
      <c r="W541" t="s">
        <v>1386</v>
      </c>
      <c r="X541" t="s">
        <v>1186</v>
      </c>
      <c r="Y541" t="b">
        <v>0</v>
      </c>
      <c r="Z541" t="b">
        <v>1</v>
      </c>
      <c r="AA541" t="s">
        <v>1383</v>
      </c>
    </row>
    <row r="542" spans="1:27" x14ac:dyDescent="0.35">
      <c r="A542">
        <v>541</v>
      </c>
      <c r="C542" t="s">
        <v>951</v>
      </c>
      <c r="D542">
        <v>2</v>
      </c>
      <c r="E542">
        <v>5</v>
      </c>
      <c r="F542">
        <v>12</v>
      </c>
      <c r="G542">
        <v>65</v>
      </c>
      <c r="H542">
        <v>85</v>
      </c>
      <c r="I542">
        <v>7</v>
      </c>
      <c r="J542">
        <v>4</v>
      </c>
      <c r="K542">
        <v>20</v>
      </c>
      <c r="L542">
        <v>1</v>
      </c>
      <c r="M542">
        <v>0</v>
      </c>
      <c r="N542">
        <v>3</v>
      </c>
      <c r="O542">
        <v>4</v>
      </c>
      <c r="R542" t="s">
        <v>1186</v>
      </c>
      <c r="T542" s="6" t="s">
        <v>344</v>
      </c>
      <c r="U542" s="6"/>
      <c r="V542" s="6" t="s">
        <v>1186</v>
      </c>
      <c r="W542" t="s">
        <v>1386</v>
      </c>
      <c r="X542" t="s">
        <v>1186</v>
      </c>
      <c r="Y542" t="b">
        <v>1</v>
      </c>
      <c r="Z542" t="b">
        <v>1</v>
      </c>
    </row>
    <row r="543" spans="1:27" x14ac:dyDescent="0.35">
      <c r="A543">
        <v>542</v>
      </c>
      <c r="B543" s="5">
        <v>5203466003080</v>
      </c>
      <c r="C543" t="s">
        <v>952</v>
      </c>
      <c r="D543">
        <v>2</v>
      </c>
      <c r="E543">
        <v>5</v>
      </c>
      <c r="F543">
        <v>12</v>
      </c>
      <c r="G543">
        <v>65</v>
      </c>
      <c r="H543">
        <v>85</v>
      </c>
      <c r="I543">
        <v>6</v>
      </c>
      <c r="J543">
        <v>3</v>
      </c>
      <c r="K543">
        <v>0.82</v>
      </c>
      <c r="L543">
        <v>0.82</v>
      </c>
      <c r="M543">
        <v>1.25</v>
      </c>
      <c r="N543">
        <v>4</v>
      </c>
      <c r="O543">
        <v>4</v>
      </c>
      <c r="P543" t="s">
        <v>755</v>
      </c>
      <c r="Q543">
        <v>1250</v>
      </c>
      <c r="S543">
        <v>0.82</v>
      </c>
      <c r="T543" s="6" t="s">
        <v>344</v>
      </c>
      <c r="U543" s="6"/>
      <c r="V543" s="6" t="s">
        <v>1186</v>
      </c>
      <c r="W543" t="s">
        <v>1386</v>
      </c>
      <c r="X543" t="s">
        <v>1186</v>
      </c>
      <c r="Y543" t="b">
        <v>0</v>
      </c>
      <c r="Z543" t="b">
        <v>1</v>
      </c>
    </row>
    <row r="544" spans="1:27" x14ac:dyDescent="0.35">
      <c r="A544">
        <v>543</v>
      </c>
      <c r="C544" t="s">
        <v>953</v>
      </c>
      <c r="D544">
        <v>2</v>
      </c>
      <c r="E544">
        <v>5</v>
      </c>
      <c r="F544">
        <v>12</v>
      </c>
      <c r="G544">
        <v>65</v>
      </c>
      <c r="H544">
        <v>85</v>
      </c>
      <c r="I544">
        <v>6</v>
      </c>
      <c r="J544">
        <v>3</v>
      </c>
      <c r="K544">
        <v>0.82</v>
      </c>
      <c r="L544">
        <v>0.82</v>
      </c>
      <c r="M544">
        <v>1.25</v>
      </c>
      <c r="N544">
        <v>4</v>
      </c>
      <c r="O544">
        <v>3</v>
      </c>
      <c r="P544" t="s">
        <v>755</v>
      </c>
      <c r="R544" t="s">
        <v>1186</v>
      </c>
      <c r="T544" s="6" t="s">
        <v>344</v>
      </c>
      <c r="U544" s="6"/>
      <c r="V544" s="6" t="s">
        <v>1186</v>
      </c>
      <c r="W544" t="s">
        <v>1386</v>
      </c>
      <c r="X544" t="s">
        <v>1186</v>
      </c>
      <c r="Y544" t="b">
        <v>1</v>
      </c>
      <c r="Z544" t="b">
        <v>1</v>
      </c>
    </row>
    <row r="545" spans="1:27" x14ac:dyDescent="0.35">
      <c r="A545">
        <v>544</v>
      </c>
      <c r="C545" t="s">
        <v>954</v>
      </c>
      <c r="D545">
        <v>2</v>
      </c>
      <c r="E545">
        <v>6</v>
      </c>
      <c r="F545">
        <v>13</v>
      </c>
      <c r="G545">
        <v>69</v>
      </c>
      <c r="H545">
        <v>91</v>
      </c>
      <c r="I545">
        <v>7</v>
      </c>
      <c r="J545">
        <v>4</v>
      </c>
      <c r="K545">
        <v>10</v>
      </c>
      <c r="L545">
        <v>1</v>
      </c>
      <c r="N545">
        <v>3</v>
      </c>
      <c r="O545">
        <v>3</v>
      </c>
      <c r="P545" t="s">
        <v>678</v>
      </c>
      <c r="T545" s="6" t="s">
        <v>344</v>
      </c>
      <c r="U545" s="6"/>
      <c r="V545" s="6" t="s">
        <v>1186</v>
      </c>
      <c r="W545" t="s">
        <v>1387</v>
      </c>
      <c r="X545" t="s">
        <v>1186</v>
      </c>
      <c r="Y545" t="b">
        <v>0</v>
      </c>
      <c r="Z545" t="b">
        <v>0</v>
      </c>
    </row>
    <row r="546" spans="1:27" x14ac:dyDescent="0.35">
      <c r="A546">
        <v>545</v>
      </c>
      <c r="B546" s="5">
        <v>5203069806010</v>
      </c>
      <c r="C546" t="s">
        <v>955</v>
      </c>
      <c r="D546">
        <v>2</v>
      </c>
      <c r="E546">
        <v>6</v>
      </c>
      <c r="F546">
        <v>13</v>
      </c>
      <c r="G546">
        <v>69</v>
      </c>
      <c r="H546">
        <v>92</v>
      </c>
      <c r="I546">
        <v>7</v>
      </c>
      <c r="J546">
        <v>4</v>
      </c>
      <c r="K546">
        <v>10</v>
      </c>
      <c r="L546">
        <v>1</v>
      </c>
      <c r="N546">
        <v>3</v>
      </c>
      <c r="O546">
        <v>4</v>
      </c>
      <c r="P546" t="s">
        <v>678</v>
      </c>
      <c r="Q546">
        <v>3050</v>
      </c>
      <c r="T546" s="6" t="s">
        <v>344</v>
      </c>
      <c r="U546" s="6"/>
      <c r="V546" s="6" t="s">
        <v>1186</v>
      </c>
      <c r="W546" t="s">
        <v>1387</v>
      </c>
      <c r="X546" t="s">
        <v>1186</v>
      </c>
      <c r="Y546" t="b">
        <v>0</v>
      </c>
      <c r="Z546" t="b">
        <v>0</v>
      </c>
      <c r="AA546" t="s">
        <v>1376</v>
      </c>
    </row>
    <row r="547" spans="1:27" x14ac:dyDescent="0.35">
      <c r="A547">
        <v>546</v>
      </c>
      <c r="B547" s="5">
        <v>5203069803010</v>
      </c>
      <c r="C547" t="s">
        <v>956</v>
      </c>
      <c r="D547">
        <v>4</v>
      </c>
      <c r="E547">
        <v>6</v>
      </c>
      <c r="F547">
        <v>13</v>
      </c>
      <c r="G547">
        <v>69</v>
      </c>
      <c r="H547">
        <v>92</v>
      </c>
      <c r="I547">
        <v>6</v>
      </c>
      <c r="J547">
        <v>3</v>
      </c>
      <c r="K547">
        <v>10</v>
      </c>
      <c r="L547">
        <v>0.8</v>
      </c>
      <c r="M547">
        <v>0.15</v>
      </c>
      <c r="N547">
        <v>4</v>
      </c>
      <c r="O547">
        <v>4</v>
      </c>
      <c r="P547" t="s">
        <v>957</v>
      </c>
      <c r="Q547">
        <v>3050</v>
      </c>
      <c r="R547" t="s">
        <v>679</v>
      </c>
      <c r="S547">
        <v>0.8</v>
      </c>
      <c r="T547" s="6" t="s">
        <v>344</v>
      </c>
      <c r="U547" s="6"/>
      <c r="V547" s="6" t="s">
        <v>1186</v>
      </c>
      <c r="W547" t="s">
        <v>1387</v>
      </c>
      <c r="X547" t="s">
        <v>1186</v>
      </c>
      <c r="Y547" t="b">
        <v>0</v>
      </c>
      <c r="Z547" t="b">
        <v>0</v>
      </c>
      <c r="AA547" t="s">
        <v>1376</v>
      </c>
    </row>
    <row r="548" spans="1:27" x14ac:dyDescent="0.35">
      <c r="A548">
        <v>547</v>
      </c>
      <c r="B548" s="5">
        <v>5203069901030</v>
      </c>
      <c r="C548" t="s">
        <v>958</v>
      </c>
      <c r="D548">
        <v>4</v>
      </c>
      <c r="E548">
        <v>6</v>
      </c>
      <c r="F548">
        <v>13</v>
      </c>
      <c r="G548">
        <v>69</v>
      </c>
      <c r="H548">
        <v>92</v>
      </c>
      <c r="I548">
        <v>3</v>
      </c>
      <c r="J548">
        <v>2</v>
      </c>
      <c r="K548">
        <v>10</v>
      </c>
      <c r="L548">
        <v>0.17</v>
      </c>
      <c r="M548">
        <v>0.15</v>
      </c>
      <c r="N548">
        <v>4</v>
      </c>
      <c r="O548">
        <v>3</v>
      </c>
      <c r="P548" t="s">
        <v>678</v>
      </c>
      <c r="R548" t="s">
        <v>679</v>
      </c>
      <c r="S548">
        <v>0.17</v>
      </c>
      <c r="T548" s="6" t="s">
        <v>344</v>
      </c>
      <c r="U548" s="6"/>
      <c r="V548" s="6" t="s">
        <v>1186</v>
      </c>
      <c r="W548" t="s">
        <v>1387</v>
      </c>
      <c r="X548" t="s">
        <v>1186</v>
      </c>
      <c r="Y548" t="b">
        <v>0</v>
      </c>
      <c r="Z548" t="b">
        <v>0</v>
      </c>
      <c r="AA548" t="s">
        <v>1376</v>
      </c>
    </row>
    <row r="549" spans="1:27" x14ac:dyDescent="0.35">
      <c r="A549">
        <v>548</v>
      </c>
      <c r="B549" s="5">
        <v>5203800106010</v>
      </c>
      <c r="C549" t="s">
        <v>959</v>
      </c>
      <c r="D549">
        <v>2</v>
      </c>
      <c r="E549">
        <v>6</v>
      </c>
      <c r="F549">
        <v>13</v>
      </c>
      <c r="G549">
        <v>71</v>
      </c>
      <c r="H549">
        <v>93</v>
      </c>
      <c r="I549">
        <v>7</v>
      </c>
      <c r="J549">
        <v>4</v>
      </c>
      <c r="K549">
        <v>20</v>
      </c>
      <c r="L549">
        <v>1</v>
      </c>
      <c r="N549">
        <v>3</v>
      </c>
      <c r="O549">
        <v>4</v>
      </c>
      <c r="P549" t="s">
        <v>678</v>
      </c>
      <c r="Q549">
        <v>4258</v>
      </c>
      <c r="R549" t="s">
        <v>1186</v>
      </c>
      <c r="T549" s="6" t="s">
        <v>344</v>
      </c>
      <c r="U549" s="6"/>
      <c r="V549" s="6" t="s">
        <v>1186</v>
      </c>
      <c r="W549" t="s">
        <v>1186</v>
      </c>
      <c r="X549" t="s">
        <v>1186</v>
      </c>
      <c r="Y549" t="b">
        <v>0</v>
      </c>
      <c r="Z549" t="b">
        <v>0</v>
      </c>
      <c r="AA549" t="s">
        <v>1383</v>
      </c>
    </row>
    <row r="550" spans="1:27" x14ac:dyDescent="0.35">
      <c r="A550">
        <v>549</v>
      </c>
      <c r="B550" s="5">
        <v>5203681504010</v>
      </c>
      <c r="C550" t="s">
        <v>960</v>
      </c>
      <c r="D550">
        <v>4</v>
      </c>
      <c r="E550">
        <v>4</v>
      </c>
      <c r="F550">
        <v>8</v>
      </c>
      <c r="G550">
        <v>51</v>
      </c>
      <c r="H550">
        <v>68</v>
      </c>
      <c r="I550">
        <v>4</v>
      </c>
      <c r="J550">
        <v>1</v>
      </c>
      <c r="K550">
        <v>50</v>
      </c>
      <c r="L550">
        <v>0.02</v>
      </c>
      <c r="M550">
        <v>2.5000000000000001E-2</v>
      </c>
      <c r="N550">
        <v>4</v>
      </c>
      <c r="O550">
        <v>3</v>
      </c>
      <c r="P550" t="s">
        <v>813</v>
      </c>
      <c r="Q550">
        <v>1620</v>
      </c>
      <c r="R550" t="s">
        <v>814</v>
      </c>
      <c r="S550">
        <v>0.6</v>
      </c>
      <c r="T550" s="6" t="s">
        <v>344</v>
      </c>
      <c r="U550" s="6"/>
      <c r="V550" s="6" t="s">
        <v>1186</v>
      </c>
      <c r="W550" t="s">
        <v>1015</v>
      </c>
      <c r="X550" t="s">
        <v>1186</v>
      </c>
      <c r="Y550" t="b">
        <v>0</v>
      </c>
      <c r="Z550" t="b">
        <v>0</v>
      </c>
    </row>
    <row r="551" spans="1:27" x14ac:dyDescent="0.35">
      <c r="A551">
        <v>550</v>
      </c>
      <c r="B551" s="5">
        <v>5203683006010</v>
      </c>
      <c r="C551" t="s">
        <v>962</v>
      </c>
      <c r="D551">
        <v>2</v>
      </c>
      <c r="E551">
        <v>4</v>
      </c>
      <c r="F551">
        <v>9</v>
      </c>
      <c r="G551">
        <v>52</v>
      </c>
      <c r="H551">
        <v>69</v>
      </c>
      <c r="I551">
        <v>7</v>
      </c>
      <c r="J551">
        <v>4</v>
      </c>
      <c r="K551">
        <v>50</v>
      </c>
      <c r="L551">
        <v>1</v>
      </c>
      <c r="N551">
        <v>3</v>
      </c>
      <c r="O551">
        <v>4</v>
      </c>
      <c r="Q551">
        <v>1620</v>
      </c>
      <c r="R551" t="s">
        <v>1186</v>
      </c>
      <c r="T551" s="6" t="s">
        <v>344</v>
      </c>
      <c r="U551" s="6"/>
      <c r="V551" s="6" t="s">
        <v>1186</v>
      </c>
      <c r="W551" t="s">
        <v>1015</v>
      </c>
      <c r="X551" t="s">
        <v>1186</v>
      </c>
      <c r="Y551" t="b">
        <v>0</v>
      </c>
      <c r="Z551" t="b">
        <v>1</v>
      </c>
      <c r="AA551" t="s">
        <v>1383</v>
      </c>
    </row>
    <row r="552" spans="1:27" x14ac:dyDescent="0.35">
      <c r="A552">
        <v>551</v>
      </c>
      <c r="B552" s="5">
        <v>5203683015010</v>
      </c>
      <c r="C552" t="s">
        <v>963</v>
      </c>
      <c r="D552">
        <v>4</v>
      </c>
      <c r="E552">
        <v>4</v>
      </c>
      <c r="F552">
        <v>9</v>
      </c>
      <c r="G552">
        <v>52</v>
      </c>
      <c r="H552">
        <v>69</v>
      </c>
      <c r="I552">
        <v>10</v>
      </c>
      <c r="J552">
        <v>1</v>
      </c>
      <c r="K552">
        <v>50</v>
      </c>
      <c r="L552">
        <v>0.02</v>
      </c>
      <c r="M552">
        <v>2.5000000000000001E-2</v>
      </c>
      <c r="N552">
        <v>4</v>
      </c>
      <c r="O552">
        <v>4</v>
      </c>
      <c r="P552" t="s">
        <v>803</v>
      </c>
      <c r="Q552">
        <v>1620</v>
      </c>
      <c r="R552" t="s">
        <v>804</v>
      </c>
      <c r="S552">
        <v>0.6</v>
      </c>
      <c r="T552" s="6" t="s">
        <v>344</v>
      </c>
      <c r="U552" s="6"/>
      <c r="V552" s="6" t="s">
        <v>1186</v>
      </c>
      <c r="W552" t="s">
        <v>1015</v>
      </c>
      <c r="X552" t="s">
        <v>1186</v>
      </c>
      <c r="Y552" t="b">
        <v>0</v>
      </c>
      <c r="Z552" t="b">
        <v>1</v>
      </c>
      <c r="AA552" t="s">
        <v>1383</v>
      </c>
    </row>
    <row r="553" spans="1:27" x14ac:dyDescent="0.35">
      <c r="A553">
        <v>552</v>
      </c>
      <c r="B553" s="5">
        <v>5203683055010</v>
      </c>
      <c r="C553" t="s">
        <v>964</v>
      </c>
      <c r="D553">
        <v>4</v>
      </c>
      <c r="E553">
        <v>4</v>
      </c>
      <c r="F553">
        <v>9</v>
      </c>
      <c r="G553">
        <v>52</v>
      </c>
      <c r="H553">
        <v>69</v>
      </c>
      <c r="I553">
        <v>10</v>
      </c>
      <c r="J553">
        <v>1</v>
      </c>
      <c r="K553">
        <v>50</v>
      </c>
      <c r="L553">
        <v>0.02</v>
      </c>
      <c r="M553">
        <v>4.4999999999999998E-2</v>
      </c>
      <c r="N553">
        <v>4</v>
      </c>
      <c r="O553">
        <v>4</v>
      </c>
      <c r="P553" t="s">
        <v>803</v>
      </c>
      <c r="Q553">
        <v>1620</v>
      </c>
      <c r="R553" t="s">
        <v>804</v>
      </c>
      <c r="S553">
        <v>0.6</v>
      </c>
      <c r="T553" s="6" t="s">
        <v>344</v>
      </c>
      <c r="U553" s="6"/>
      <c r="V553" s="6" t="s">
        <v>1186</v>
      </c>
      <c r="W553" t="s">
        <v>1015</v>
      </c>
      <c r="X553" t="s">
        <v>1186</v>
      </c>
      <c r="Y553" t="b">
        <v>0</v>
      </c>
      <c r="Z553" t="b">
        <v>1</v>
      </c>
      <c r="AA553" t="s">
        <v>1383</v>
      </c>
    </row>
    <row r="554" spans="1:27" x14ac:dyDescent="0.35">
      <c r="A554">
        <v>553</v>
      </c>
      <c r="C554" t="s">
        <v>965</v>
      </c>
      <c r="D554">
        <v>4</v>
      </c>
      <c r="E554">
        <v>4</v>
      </c>
      <c r="F554">
        <v>9</v>
      </c>
      <c r="G554">
        <v>52</v>
      </c>
      <c r="H554">
        <v>69</v>
      </c>
      <c r="I554">
        <v>10</v>
      </c>
      <c r="J554">
        <v>1</v>
      </c>
      <c r="K554">
        <v>50</v>
      </c>
      <c r="L554">
        <v>0.02</v>
      </c>
      <c r="M554">
        <v>4.4999999999999998E-2</v>
      </c>
      <c r="N554">
        <v>4</v>
      </c>
      <c r="O554">
        <v>4</v>
      </c>
      <c r="P554" t="s">
        <v>803</v>
      </c>
      <c r="R554" t="s">
        <v>1186</v>
      </c>
      <c r="T554" s="6" t="s">
        <v>344</v>
      </c>
      <c r="U554" s="6"/>
      <c r="V554" s="6" t="s">
        <v>1186</v>
      </c>
      <c r="W554" t="s">
        <v>1015</v>
      </c>
      <c r="X554" t="s">
        <v>1186</v>
      </c>
      <c r="Y554" t="b">
        <v>1</v>
      </c>
      <c r="Z554" t="b">
        <v>1</v>
      </c>
    </row>
    <row r="555" spans="1:27" x14ac:dyDescent="0.35">
      <c r="A555">
        <v>554</v>
      </c>
      <c r="C555" t="s">
        <v>966</v>
      </c>
      <c r="D555">
        <v>4</v>
      </c>
      <c r="E555">
        <v>4</v>
      </c>
      <c r="F555">
        <v>9</v>
      </c>
      <c r="G555">
        <v>52</v>
      </c>
      <c r="H555">
        <v>69</v>
      </c>
      <c r="I555">
        <v>10</v>
      </c>
      <c r="J555">
        <v>1</v>
      </c>
      <c r="K555">
        <v>50</v>
      </c>
      <c r="L555">
        <v>0.02</v>
      </c>
      <c r="M555">
        <v>2.5000000000000001E-2</v>
      </c>
      <c r="N555">
        <v>4</v>
      </c>
      <c r="O555">
        <v>4</v>
      </c>
      <c r="P555" t="s">
        <v>803</v>
      </c>
      <c r="R555" t="s">
        <v>1186</v>
      </c>
      <c r="T555" s="6" t="s">
        <v>344</v>
      </c>
      <c r="U555" s="6"/>
      <c r="V555" s="6" t="s">
        <v>1186</v>
      </c>
      <c r="W555" t="s">
        <v>1015</v>
      </c>
      <c r="X555" t="s">
        <v>1186</v>
      </c>
      <c r="Y555" t="b">
        <v>1</v>
      </c>
      <c r="Z555" t="b">
        <v>1</v>
      </c>
    </row>
    <row r="556" spans="1:27" x14ac:dyDescent="0.35">
      <c r="A556">
        <v>555</v>
      </c>
      <c r="B556" s="5">
        <v>5203683015030</v>
      </c>
      <c r="C556" t="s">
        <v>967</v>
      </c>
      <c r="D556">
        <v>4</v>
      </c>
      <c r="E556">
        <v>4</v>
      </c>
      <c r="F556">
        <v>9</v>
      </c>
      <c r="G556">
        <v>52</v>
      </c>
      <c r="H556">
        <v>69</v>
      </c>
      <c r="I556">
        <v>10</v>
      </c>
      <c r="J556">
        <v>1</v>
      </c>
      <c r="K556">
        <v>50</v>
      </c>
      <c r="L556">
        <v>0.5</v>
      </c>
      <c r="M556">
        <v>1.25</v>
      </c>
      <c r="N556">
        <v>4</v>
      </c>
      <c r="O556">
        <v>4</v>
      </c>
      <c r="P556" t="s">
        <v>834</v>
      </c>
      <c r="Q556">
        <v>1620</v>
      </c>
      <c r="R556" t="s">
        <v>835</v>
      </c>
      <c r="S556">
        <v>0.5</v>
      </c>
      <c r="T556" s="6" t="s">
        <v>344</v>
      </c>
      <c r="U556" s="6"/>
      <c r="V556" s="6" t="s">
        <v>1186</v>
      </c>
      <c r="W556" t="s">
        <v>1015</v>
      </c>
      <c r="X556" t="s">
        <v>1186</v>
      </c>
      <c r="Y556" t="b">
        <v>0</v>
      </c>
      <c r="Z556" t="b">
        <v>1</v>
      </c>
      <c r="AA556" t="s">
        <v>1383</v>
      </c>
    </row>
    <row r="557" spans="1:27" x14ac:dyDescent="0.35">
      <c r="A557">
        <v>556</v>
      </c>
      <c r="C557" t="s">
        <v>968</v>
      </c>
      <c r="D557">
        <v>4</v>
      </c>
      <c r="E557">
        <v>4</v>
      </c>
      <c r="F557">
        <v>9</v>
      </c>
      <c r="G557">
        <v>52</v>
      </c>
      <c r="H557">
        <v>69</v>
      </c>
      <c r="I557">
        <v>10</v>
      </c>
      <c r="J557">
        <v>1</v>
      </c>
      <c r="K557">
        <v>50</v>
      </c>
      <c r="L557">
        <v>0.5</v>
      </c>
      <c r="M557">
        <v>1.25</v>
      </c>
      <c r="N557">
        <v>4</v>
      </c>
      <c r="O557">
        <v>3</v>
      </c>
      <c r="P557" t="s">
        <v>834</v>
      </c>
      <c r="R557" t="s">
        <v>1186</v>
      </c>
      <c r="T557" s="6" t="s">
        <v>344</v>
      </c>
      <c r="U557" s="6"/>
      <c r="V557" s="6" t="s">
        <v>1186</v>
      </c>
      <c r="W557" t="s">
        <v>1015</v>
      </c>
      <c r="X557" t="s">
        <v>1186</v>
      </c>
      <c r="Y557" t="b">
        <v>1</v>
      </c>
      <c r="Z557" t="b">
        <v>1</v>
      </c>
    </row>
    <row r="558" spans="1:27" x14ac:dyDescent="0.35">
      <c r="A558">
        <v>557</v>
      </c>
      <c r="B558" s="5">
        <v>5203683036010</v>
      </c>
      <c r="C558" t="s">
        <v>969</v>
      </c>
      <c r="D558">
        <v>2</v>
      </c>
      <c r="E558">
        <v>4</v>
      </c>
      <c r="F558">
        <v>9</v>
      </c>
      <c r="G558">
        <v>52</v>
      </c>
      <c r="H558">
        <v>69</v>
      </c>
      <c r="I558">
        <v>7</v>
      </c>
      <c r="J558">
        <v>4</v>
      </c>
      <c r="K558">
        <v>50</v>
      </c>
      <c r="L558">
        <v>1</v>
      </c>
      <c r="N558">
        <v>3</v>
      </c>
      <c r="O558">
        <v>3</v>
      </c>
      <c r="Q558">
        <v>1620</v>
      </c>
      <c r="R558" t="s">
        <v>1186</v>
      </c>
      <c r="T558" s="6" t="s">
        <v>344</v>
      </c>
      <c r="U558" s="6"/>
      <c r="V558" s="6" t="s">
        <v>1186</v>
      </c>
      <c r="W558" t="s">
        <v>1015</v>
      </c>
      <c r="X558" t="s">
        <v>371</v>
      </c>
      <c r="Y558" t="b">
        <v>0</v>
      </c>
      <c r="Z558" t="b">
        <v>1</v>
      </c>
      <c r="AA558" t="s">
        <v>1383</v>
      </c>
    </row>
    <row r="559" spans="1:27" x14ac:dyDescent="0.35">
      <c r="A559">
        <v>558</v>
      </c>
      <c r="C559" t="s">
        <v>970</v>
      </c>
      <c r="D559">
        <v>4</v>
      </c>
      <c r="E559">
        <v>4</v>
      </c>
      <c r="F559">
        <v>9</v>
      </c>
      <c r="G559">
        <v>52</v>
      </c>
      <c r="H559">
        <v>69</v>
      </c>
      <c r="I559">
        <v>7</v>
      </c>
      <c r="J559">
        <v>4</v>
      </c>
      <c r="K559">
        <v>50</v>
      </c>
      <c r="L559">
        <v>1</v>
      </c>
      <c r="M559">
        <v>0</v>
      </c>
      <c r="N559">
        <v>3</v>
      </c>
      <c r="O559">
        <v>3</v>
      </c>
      <c r="R559" t="s">
        <v>1186</v>
      </c>
      <c r="T559" s="6" t="s">
        <v>344</v>
      </c>
      <c r="U559" s="6"/>
      <c r="V559" s="6" t="s">
        <v>1186</v>
      </c>
      <c r="W559" t="s">
        <v>1015</v>
      </c>
      <c r="X559" t="s">
        <v>1186</v>
      </c>
      <c r="Y559" t="b">
        <v>1</v>
      </c>
      <c r="Z559" t="b">
        <v>1</v>
      </c>
    </row>
    <row r="560" spans="1:27" x14ac:dyDescent="0.35">
      <c r="A560">
        <v>559</v>
      </c>
      <c r="C560" t="s">
        <v>971</v>
      </c>
      <c r="D560">
        <v>2</v>
      </c>
      <c r="E560">
        <v>4</v>
      </c>
      <c r="F560">
        <v>9</v>
      </c>
      <c r="G560">
        <v>52</v>
      </c>
      <c r="H560">
        <v>69</v>
      </c>
      <c r="I560">
        <v>7</v>
      </c>
      <c r="J560">
        <v>4</v>
      </c>
      <c r="K560">
        <v>50</v>
      </c>
      <c r="L560">
        <v>1</v>
      </c>
      <c r="M560">
        <v>0</v>
      </c>
      <c r="N560">
        <v>3</v>
      </c>
      <c r="O560">
        <v>4</v>
      </c>
      <c r="R560" t="s">
        <v>1186</v>
      </c>
      <c r="T560" s="6" t="s">
        <v>344</v>
      </c>
      <c r="U560" s="6"/>
      <c r="V560" s="6" t="s">
        <v>1186</v>
      </c>
      <c r="W560" t="s">
        <v>1015</v>
      </c>
      <c r="X560" t="s">
        <v>1186</v>
      </c>
      <c r="Y560" t="b">
        <v>1</v>
      </c>
      <c r="Z560" t="b">
        <v>1</v>
      </c>
    </row>
    <row r="561" spans="1:27" x14ac:dyDescent="0.35">
      <c r="A561">
        <v>560</v>
      </c>
      <c r="B561" s="5">
        <v>5203683004010</v>
      </c>
      <c r="C561" t="s">
        <v>972</v>
      </c>
      <c r="D561">
        <v>4</v>
      </c>
      <c r="E561">
        <v>4</v>
      </c>
      <c r="F561">
        <v>9</v>
      </c>
      <c r="G561">
        <v>52</v>
      </c>
      <c r="H561">
        <v>69</v>
      </c>
      <c r="I561">
        <v>4</v>
      </c>
      <c r="J561">
        <v>1</v>
      </c>
      <c r="K561">
        <v>50</v>
      </c>
      <c r="L561">
        <v>0.02</v>
      </c>
      <c r="M561">
        <v>2.5000000000000001E-2</v>
      </c>
      <c r="N561">
        <v>4</v>
      </c>
      <c r="O561">
        <v>4</v>
      </c>
      <c r="P561" t="s">
        <v>813</v>
      </c>
      <c r="Q561">
        <v>1620</v>
      </c>
      <c r="R561" t="s">
        <v>814</v>
      </c>
      <c r="S561">
        <v>0.6</v>
      </c>
      <c r="T561" s="6" t="s">
        <v>344</v>
      </c>
      <c r="U561" s="6"/>
      <c r="V561" s="6" t="s">
        <v>1186</v>
      </c>
      <c r="W561" t="s">
        <v>1015</v>
      </c>
      <c r="X561" t="s">
        <v>1186</v>
      </c>
      <c r="Y561" t="b">
        <v>0</v>
      </c>
      <c r="Z561" t="b">
        <v>0</v>
      </c>
    </row>
    <row r="562" spans="1:27" x14ac:dyDescent="0.35">
      <c r="A562">
        <v>561</v>
      </c>
      <c r="B562" s="5">
        <v>5203683004011</v>
      </c>
      <c r="C562" t="s">
        <v>973</v>
      </c>
      <c r="D562">
        <v>4</v>
      </c>
      <c r="E562">
        <v>4</v>
      </c>
      <c r="F562">
        <v>9</v>
      </c>
      <c r="G562">
        <v>52</v>
      </c>
      <c r="H562">
        <v>69</v>
      </c>
      <c r="I562">
        <v>4</v>
      </c>
      <c r="J562">
        <v>1</v>
      </c>
      <c r="K562">
        <v>50</v>
      </c>
      <c r="L562">
        <v>0.02</v>
      </c>
      <c r="M562">
        <v>2.5000000000000001E-2</v>
      </c>
      <c r="N562">
        <v>4</v>
      </c>
      <c r="O562">
        <v>4</v>
      </c>
      <c r="P562" t="s">
        <v>813</v>
      </c>
      <c r="Q562">
        <v>1620</v>
      </c>
      <c r="R562" t="s">
        <v>814</v>
      </c>
      <c r="S562">
        <v>0.6</v>
      </c>
      <c r="T562" s="6" t="s">
        <v>344</v>
      </c>
      <c r="U562" s="6"/>
      <c r="V562" s="6" t="s">
        <v>1186</v>
      </c>
      <c r="W562" t="s">
        <v>1015</v>
      </c>
      <c r="X562" t="s">
        <v>1186</v>
      </c>
      <c r="Y562" t="b">
        <v>0</v>
      </c>
      <c r="Z562" t="b">
        <v>0</v>
      </c>
    </row>
    <row r="563" spans="1:27" x14ac:dyDescent="0.35">
      <c r="A563">
        <v>562</v>
      </c>
      <c r="B563" s="5">
        <v>5203683004020</v>
      </c>
      <c r="C563" t="s">
        <v>974</v>
      </c>
      <c r="D563">
        <v>4</v>
      </c>
      <c r="E563">
        <v>4</v>
      </c>
      <c r="F563">
        <v>9</v>
      </c>
      <c r="G563">
        <v>52</v>
      </c>
      <c r="H563">
        <v>69</v>
      </c>
      <c r="I563">
        <v>4</v>
      </c>
      <c r="J563">
        <v>1</v>
      </c>
      <c r="K563">
        <v>50</v>
      </c>
      <c r="L563">
        <v>2.2678759965741601E-2</v>
      </c>
      <c r="M563">
        <v>3.5000000000000003E-2</v>
      </c>
      <c r="N563">
        <v>4</v>
      </c>
      <c r="O563">
        <v>4</v>
      </c>
      <c r="P563" t="s">
        <v>818</v>
      </c>
      <c r="Q563">
        <v>1620</v>
      </c>
      <c r="R563" t="s">
        <v>819</v>
      </c>
      <c r="S563">
        <v>0.90715000000000001</v>
      </c>
      <c r="T563" s="6" t="s">
        <v>344</v>
      </c>
      <c r="U563" s="6"/>
      <c r="V563" s="6" t="s">
        <v>1186</v>
      </c>
      <c r="W563" t="s">
        <v>1015</v>
      </c>
      <c r="X563" t="s">
        <v>1186</v>
      </c>
      <c r="Y563" t="b">
        <v>0</v>
      </c>
      <c r="Z563" t="b">
        <v>0</v>
      </c>
    </row>
    <row r="564" spans="1:27" x14ac:dyDescent="0.35">
      <c r="A564">
        <v>563</v>
      </c>
      <c r="B564" s="5">
        <v>5203683104010</v>
      </c>
      <c r="C564" t="s">
        <v>975</v>
      </c>
      <c r="D564">
        <v>4</v>
      </c>
      <c r="E564">
        <v>4</v>
      </c>
      <c r="F564">
        <v>9</v>
      </c>
      <c r="G564">
        <v>52</v>
      </c>
      <c r="H564">
        <v>69</v>
      </c>
      <c r="I564">
        <v>4</v>
      </c>
      <c r="J564">
        <v>1</v>
      </c>
      <c r="K564">
        <v>50</v>
      </c>
      <c r="L564">
        <v>0.02</v>
      </c>
      <c r="M564">
        <v>2.5000000000000001E-2</v>
      </c>
      <c r="N564">
        <v>4</v>
      </c>
      <c r="O564">
        <v>4</v>
      </c>
      <c r="P564" t="s">
        <v>813</v>
      </c>
      <c r="Q564">
        <v>1620</v>
      </c>
      <c r="R564" t="s">
        <v>814</v>
      </c>
      <c r="S564">
        <v>0.6</v>
      </c>
      <c r="T564" s="6" t="s">
        <v>344</v>
      </c>
      <c r="U564" s="6"/>
      <c r="V564" s="6" t="s">
        <v>1186</v>
      </c>
      <c r="W564" t="s">
        <v>1015</v>
      </c>
      <c r="X564" t="s">
        <v>1186</v>
      </c>
      <c r="Y564" t="b">
        <v>0</v>
      </c>
      <c r="Z564" t="b">
        <v>0</v>
      </c>
    </row>
    <row r="565" spans="1:27" x14ac:dyDescent="0.35">
      <c r="A565">
        <v>564</v>
      </c>
      <c r="B565" s="5">
        <v>5203683105010</v>
      </c>
      <c r="C565" t="s">
        <v>976</v>
      </c>
      <c r="D565">
        <v>4</v>
      </c>
      <c r="E565">
        <v>4</v>
      </c>
      <c r="F565">
        <v>9</v>
      </c>
      <c r="G565">
        <v>52</v>
      </c>
      <c r="H565">
        <v>69</v>
      </c>
      <c r="I565">
        <v>10</v>
      </c>
      <c r="J565">
        <v>1</v>
      </c>
      <c r="K565">
        <v>50</v>
      </c>
      <c r="L565">
        <v>0.02</v>
      </c>
      <c r="M565">
        <v>2.5000000000000001E-2</v>
      </c>
      <c r="N565">
        <v>4</v>
      </c>
      <c r="O565">
        <v>4</v>
      </c>
      <c r="P565" t="s">
        <v>803</v>
      </c>
      <c r="Q565">
        <v>1620</v>
      </c>
      <c r="R565" t="s">
        <v>804</v>
      </c>
      <c r="S565">
        <v>0.6</v>
      </c>
      <c r="T565" s="6" t="s">
        <v>344</v>
      </c>
      <c r="U565" s="6"/>
      <c r="V565" s="6" t="s">
        <v>1186</v>
      </c>
      <c r="W565" t="s">
        <v>1015</v>
      </c>
      <c r="X565" t="s">
        <v>1186</v>
      </c>
      <c r="Y565" t="b">
        <v>0</v>
      </c>
      <c r="Z565" t="b">
        <v>0</v>
      </c>
    </row>
    <row r="566" spans="1:27" x14ac:dyDescent="0.35">
      <c r="A566">
        <v>565</v>
      </c>
      <c r="B566" s="5">
        <v>5203683105040</v>
      </c>
      <c r="C566" t="s">
        <v>977</v>
      </c>
      <c r="D566">
        <v>4</v>
      </c>
      <c r="E566">
        <v>4</v>
      </c>
      <c r="F566">
        <v>9</v>
      </c>
      <c r="G566">
        <v>52</v>
      </c>
      <c r="H566">
        <v>69</v>
      </c>
      <c r="I566">
        <v>10</v>
      </c>
      <c r="J566">
        <v>1</v>
      </c>
      <c r="K566">
        <v>50</v>
      </c>
      <c r="L566">
        <v>0.6</v>
      </c>
      <c r="M566">
        <v>1.25</v>
      </c>
      <c r="N566">
        <v>4</v>
      </c>
      <c r="O566">
        <v>4</v>
      </c>
      <c r="P566" t="s">
        <v>840</v>
      </c>
      <c r="Q566">
        <v>1620</v>
      </c>
      <c r="R566" t="s">
        <v>978</v>
      </c>
      <c r="S566">
        <v>0.6</v>
      </c>
      <c r="T566" s="6" t="s">
        <v>344</v>
      </c>
      <c r="U566" s="6"/>
      <c r="V566" s="6" t="s">
        <v>1186</v>
      </c>
      <c r="W566" t="s">
        <v>1015</v>
      </c>
      <c r="X566" t="s">
        <v>1186</v>
      </c>
      <c r="Y566" t="b">
        <v>0</v>
      </c>
      <c r="Z566" t="b">
        <v>0</v>
      </c>
    </row>
    <row r="567" spans="1:27" x14ac:dyDescent="0.35">
      <c r="A567">
        <v>566</v>
      </c>
      <c r="B567" s="5">
        <v>5203683005010</v>
      </c>
      <c r="C567" t="s">
        <v>979</v>
      </c>
      <c r="D567">
        <v>4</v>
      </c>
      <c r="E567">
        <v>4</v>
      </c>
      <c r="F567">
        <v>9</v>
      </c>
      <c r="G567">
        <v>52</v>
      </c>
      <c r="H567">
        <v>69</v>
      </c>
      <c r="I567">
        <v>10</v>
      </c>
      <c r="J567">
        <v>1</v>
      </c>
      <c r="K567">
        <v>50</v>
      </c>
      <c r="L567">
        <v>0.02</v>
      </c>
      <c r="M567">
        <v>2.5000000000000001E-2</v>
      </c>
      <c r="N567">
        <v>4</v>
      </c>
      <c r="O567">
        <v>4</v>
      </c>
      <c r="P567" t="s">
        <v>803</v>
      </c>
      <c r="Q567">
        <v>1620</v>
      </c>
      <c r="R567" t="s">
        <v>804</v>
      </c>
      <c r="S567">
        <v>0.6</v>
      </c>
      <c r="T567" s="6" t="s">
        <v>344</v>
      </c>
      <c r="U567" s="6"/>
      <c r="V567" s="6" t="s">
        <v>1186</v>
      </c>
      <c r="W567" t="s">
        <v>1015</v>
      </c>
      <c r="X567" t="s">
        <v>1186</v>
      </c>
      <c r="Y567" t="b">
        <v>0</v>
      </c>
      <c r="Z567" t="b">
        <v>1</v>
      </c>
      <c r="AA567" t="s">
        <v>1383</v>
      </c>
    </row>
    <row r="568" spans="1:27" x14ac:dyDescent="0.35">
      <c r="A568">
        <v>567</v>
      </c>
      <c r="B568" s="5">
        <v>5203683045010</v>
      </c>
      <c r="C568" t="s">
        <v>980</v>
      </c>
      <c r="D568">
        <v>4</v>
      </c>
      <c r="E568">
        <v>4</v>
      </c>
      <c r="F568">
        <v>9</v>
      </c>
      <c r="G568">
        <v>52</v>
      </c>
      <c r="H568">
        <v>69</v>
      </c>
      <c r="I568">
        <v>10</v>
      </c>
      <c r="J568">
        <v>1</v>
      </c>
      <c r="K568">
        <v>50</v>
      </c>
      <c r="L568">
        <v>0.02</v>
      </c>
      <c r="M568">
        <v>4.4999999999999998E-2</v>
      </c>
      <c r="N568">
        <v>4</v>
      </c>
      <c r="O568">
        <v>4</v>
      </c>
      <c r="P568" t="s">
        <v>803</v>
      </c>
      <c r="Q568">
        <v>1620</v>
      </c>
      <c r="R568" t="s">
        <v>804</v>
      </c>
      <c r="S568">
        <v>0.6</v>
      </c>
      <c r="T568" s="6" t="s">
        <v>344</v>
      </c>
      <c r="U568" s="6"/>
      <c r="V568" s="6" t="s">
        <v>1186</v>
      </c>
      <c r="W568" t="s">
        <v>1015</v>
      </c>
      <c r="X568" t="s">
        <v>1186</v>
      </c>
      <c r="Y568" t="b">
        <v>0</v>
      </c>
      <c r="Z568" t="b">
        <v>1</v>
      </c>
      <c r="AA568" t="s">
        <v>1383</v>
      </c>
    </row>
    <row r="569" spans="1:27" x14ac:dyDescent="0.35">
      <c r="A569">
        <v>568</v>
      </c>
      <c r="C569" t="s">
        <v>981</v>
      </c>
      <c r="D569">
        <v>4</v>
      </c>
      <c r="E569">
        <v>4</v>
      </c>
      <c r="F569">
        <v>9</v>
      </c>
      <c r="G569">
        <v>52</v>
      </c>
      <c r="H569">
        <v>69</v>
      </c>
      <c r="I569">
        <v>10</v>
      </c>
      <c r="J569">
        <v>1</v>
      </c>
      <c r="K569">
        <v>50</v>
      </c>
      <c r="L569">
        <v>0.02</v>
      </c>
      <c r="M569">
        <v>4.4999999999999998E-2</v>
      </c>
      <c r="N569">
        <v>4</v>
      </c>
      <c r="O569">
        <v>4</v>
      </c>
      <c r="P569" t="s">
        <v>803</v>
      </c>
      <c r="R569" t="s">
        <v>1186</v>
      </c>
      <c r="T569" s="6" t="s">
        <v>344</v>
      </c>
      <c r="U569" s="6"/>
      <c r="V569" s="6" t="s">
        <v>1186</v>
      </c>
      <c r="W569" t="s">
        <v>1015</v>
      </c>
      <c r="X569" t="s">
        <v>1186</v>
      </c>
      <c r="Y569" t="b">
        <v>1</v>
      </c>
      <c r="Z569" t="b">
        <v>1</v>
      </c>
    </row>
    <row r="570" spans="1:27" x14ac:dyDescent="0.35">
      <c r="A570">
        <v>569</v>
      </c>
      <c r="C570" t="s">
        <v>982</v>
      </c>
      <c r="D570">
        <v>4</v>
      </c>
      <c r="E570">
        <v>4</v>
      </c>
      <c r="F570">
        <v>9</v>
      </c>
      <c r="G570">
        <v>52</v>
      </c>
      <c r="H570">
        <v>69</v>
      </c>
      <c r="I570">
        <v>10</v>
      </c>
      <c r="J570">
        <v>1</v>
      </c>
      <c r="K570">
        <v>50</v>
      </c>
      <c r="L570">
        <v>0.02</v>
      </c>
      <c r="M570">
        <v>2.5000000000000001E-2</v>
      </c>
      <c r="N570">
        <v>4</v>
      </c>
      <c r="O570">
        <v>4</v>
      </c>
      <c r="P570" t="s">
        <v>803</v>
      </c>
      <c r="R570" t="s">
        <v>1186</v>
      </c>
      <c r="T570" s="6" t="s">
        <v>344</v>
      </c>
      <c r="U570" s="6"/>
      <c r="V570" s="6" t="s">
        <v>1186</v>
      </c>
      <c r="W570" t="s">
        <v>1015</v>
      </c>
      <c r="X570" t="s">
        <v>1186</v>
      </c>
      <c r="Y570" t="b">
        <v>1</v>
      </c>
      <c r="Z570" t="b">
        <v>1</v>
      </c>
    </row>
    <row r="571" spans="1:27" x14ac:dyDescent="0.35">
      <c r="A571">
        <v>570</v>
      </c>
      <c r="B571" s="5">
        <v>5203683005011</v>
      </c>
      <c r="C571" t="s">
        <v>983</v>
      </c>
      <c r="D571">
        <v>4</v>
      </c>
      <c r="E571">
        <v>4</v>
      </c>
      <c r="F571">
        <v>9</v>
      </c>
      <c r="G571">
        <v>52</v>
      </c>
      <c r="H571">
        <v>69</v>
      </c>
      <c r="I571">
        <v>10</v>
      </c>
      <c r="J571">
        <v>1</v>
      </c>
      <c r="K571">
        <v>50</v>
      </c>
      <c r="L571">
        <v>0.02</v>
      </c>
      <c r="M571">
        <v>2.5000000000000001E-2</v>
      </c>
      <c r="N571">
        <v>4</v>
      </c>
      <c r="O571">
        <v>4</v>
      </c>
      <c r="P571" t="s">
        <v>803</v>
      </c>
      <c r="Q571">
        <v>1620</v>
      </c>
      <c r="R571" t="s">
        <v>804</v>
      </c>
      <c r="S571">
        <v>0.6</v>
      </c>
      <c r="T571" s="6" t="s">
        <v>344</v>
      </c>
      <c r="U571" s="6"/>
      <c r="V571" s="6" t="s">
        <v>1186</v>
      </c>
      <c r="W571" t="s">
        <v>1015</v>
      </c>
      <c r="X571" t="s">
        <v>1186</v>
      </c>
      <c r="Y571" t="b">
        <v>0</v>
      </c>
      <c r="Z571" t="b">
        <v>1</v>
      </c>
      <c r="AA571" t="s">
        <v>1383</v>
      </c>
    </row>
    <row r="572" spans="1:27" x14ac:dyDescent="0.35">
      <c r="A572">
        <v>571</v>
      </c>
      <c r="C572" t="s">
        <v>984</v>
      </c>
      <c r="D572">
        <v>4</v>
      </c>
      <c r="E572">
        <v>4</v>
      </c>
      <c r="F572">
        <v>9</v>
      </c>
      <c r="G572">
        <v>52</v>
      </c>
      <c r="H572">
        <v>69</v>
      </c>
      <c r="I572">
        <v>10</v>
      </c>
      <c r="J572">
        <v>1</v>
      </c>
      <c r="K572">
        <v>50</v>
      </c>
      <c r="L572">
        <v>0.02</v>
      </c>
      <c r="M572">
        <v>2.5000000000000001E-2</v>
      </c>
      <c r="N572">
        <v>4</v>
      </c>
      <c r="O572">
        <v>4</v>
      </c>
      <c r="P572" t="s">
        <v>803</v>
      </c>
      <c r="R572" t="s">
        <v>1186</v>
      </c>
      <c r="T572" s="6" t="s">
        <v>344</v>
      </c>
      <c r="U572" s="6"/>
      <c r="V572" s="6" t="s">
        <v>1186</v>
      </c>
      <c r="W572" t="s">
        <v>1015</v>
      </c>
      <c r="X572" t="s">
        <v>1186</v>
      </c>
      <c r="Y572" t="b">
        <v>1</v>
      </c>
      <c r="Z572" t="b">
        <v>1</v>
      </c>
    </row>
    <row r="573" spans="1:27" x14ac:dyDescent="0.35">
      <c r="A573">
        <v>572</v>
      </c>
      <c r="B573" s="5">
        <v>5203683005020</v>
      </c>
      <c r="C573" t="s">
        <v>985</v>
      </c>
      <c r="D573">
        <v>4</v>
      </c>
      <c r="E573">
        <v>4</v>
      </c>
      <c r="F573">
        <v>9</v>
      </c>
      <c r="G573">
        <v>52</v>
      </c>
      <c r="H573">
        <v>69</v>
      </c>
      <c r="I573">
        <v>10</v>
      </c>
      <c r="J573">
        <v>1</v>
      </c>
      <c r="K573">
        <v>50</v>
      </c>
      <c r="L573">
        <v>2.2678759965741601E-2</v>
      </c>
      <c r="M573">
        <v>3.5000000000000003E-2</v>
      </c>
      <c r="N573">
        <v>4</v>
      </c>
      <c r="O573">
        <v>4</v>
      </c>
      <c r="P573" t="s">
        <v>831</v>
      </c>
      <c r="Q573">
        <v>1620</v>
      </c>
      <c r="R573" t="s">
        <v>832</v>
      </c>
      <c r="S573">
        <v>0.90715000000000001</v>
      </c>
      <c r="T573" s="6" t="s">
        <v>344</v>
      </c>
      <c r="U573" s="6"/>
      <c r="V573" s="6" t="s">
        <v>1186</v>
      </c>
      <c r="W573" t="s">
        <v>1015</v>
      </c>
      <c r="X573" t="s">
        <v>1186</v>
      </c>
      <c r="Y573" t="b">
        <v>0</v>
      </c>
      <c r="Z573" t="b">
        <v>1</v>
      </c>
      <c r="AA573" t="s">
        <v>1383</v>
      </c>
    </row>
    <row r="574" spans="1:27" x14ac:dyDescent="0.35">
      <c r="A574">
        <v>573</v>
      </c>
      <c r="B574" s="5">
        <v>5203683005030</v>
      </c>
      <c r="C574" t="s">
        <v>986</v>
      </c>
      <c r="D574">
        <v>4</v>
      </c>
      <c r="E574">
        <v>4</v>
      </c>
      <c r="F574">
        <v>9</v>
      </c>
      <c r="G574">
        <v>52</v>
      </c>
      <c r="H574">
        <v>69</v>
      </c>
      <c r="I574">
        <v>10</v>
      </c>
      <c r="J574">
        <v>1</v>
      </c>
      <c r="K574">
        <v>50</v>
      </c>
      <c r="L574">
        <v>0.5</v>
      </c>
      <c r="M574">
        <v>1.25</v>
      </c>
      <c r="N574">
        <v>4</v>
      </c>
      <c r="O574">
        <v>4</v>
      </c>
      <c r="P574" t="s">
        <v>834</v>
      </c>
      <c r="Q574">
        <v>1620</v>
      </c>
      <c r="R574" t="s">
        <v>835</v>
      </c>
      <c r="S574">
        <v>0.5</v>
      </c>
      <c r="T574" s="6" t="s">
        <v>344</v>
      </c>
      <c r="U574" s="6"/>
      <c r="V574" s="6" t="s">
        <v>1186</v>
      </c>
      <c r="W574" t="s">
        <v>1015</v>
      </c>
      <c r="X574" t="s">
        <v>1186</v>
      </c>
      <c r="Y574" t="b">
        <v>0</v>
      </c>
      <c r="Z574" t="b">
        <v>1</v>
      </c>
      <c r="AA574" t="s">
        <v>1383</v>
      </c>
    </row>
    <row r="575" spans="1:27" x14ac:dyDescent="0.35">
      <c r="A575">
        <v>574</v>
      </c>
      <c r="C575" t="s">
        <v>987</v>
      </c>
      <c r="D575">
        <v>4</v>
      </c>
      <c r="E575">
        <v>4</v>
      </c>
      <c r="F575">
        <v>9</v>
      </c>
      <c r="G575">
        <v>52</v>
      </c>
      <c r="H575">
        <v>69</v>
      </c>
      <c r="I575">
        <v>10</v>
      </c>
      <c r="J575">
        <v>1</v>
      </c>
      <c r="K575">
        <v>50</v>
      </c>
      <c r="L575">
        <v>0.5</v>
      </c>
      <c r="M575">
        <v>1.25</v>
      </c>
      <c r="N575">
        <v>4</v>
      </c>
      <c r="O575">
        <v>4</v>
      </c>
      <c r="P575" t="s">
        <v>834</v>
      </c>
      <c r="R575" t="s">
        <v>1186</v>
      </c>
      <c r="T575" s="6" t="s">
        <v>344</v>
      </c>
      <c r="U575" s="6"/>
      <c r="V575" s="6" t="s">
        <v>1186</v>
      </c>
      <c r="W575" t="s">
        <v>1015</v>
      </c>
      <c r="X575" t="s">
        <v>1186</v>
      </c>
      <c r="Y575" t="b">
        <v>1</v>
      </c>
      <c r="Z575" t="b">
        <v>1</v>
      </c>
    </row>
    <row r="576" spans="1:27" x14ac:dyDescent="0.35">
      <c r="A576">
        <v>575</v>
      </c>
      <c r="C576" t="s">
        <v>988</v>
      </c>
      <c r="D576">
        <v>4</v>
      </c>
      <c r="E576">
        <v>4</v>
      </c>
      <c r="F576">
        <v>9</v>
      </c>
      <c r="G576">
        <v>52</v>
      </c>
      <c r="H576">
        <v>69</v>
      </c>
      <c r="I576">
        <v>10</v>
      </c>
      <c r="J576">
        <v>1</v>
      </c>
      <c r="K576">
        <v>50</v>
      </c>
      <c r="L576">
        <v>2.2678759965741601E-2</v>
      </c>
      <c r="M576">
        <v>3.5000000000000003E-2</v>
      </c>
      <c r="N576">
        <v>4</v>
      </c>
      <c r="O576">
        <v>4</v>
      </c>
      <c r="P576" t="s">
        <v>831</v>
      </c>
      <c r="R576" t="s">
        <v>1186</v>
      </c>
      <c r="T576" s="6" t="s">
        <v>344</v>
      </c>
      <c r="U576" s="6"/>
      <c r="V576" s="6" t="s">
        <v>1186</v>
      </c>
      <c r="W576" t="s">
        <v>1015</v>
      </c>
      <c r="X576" t="s">
        <v>1186</v>
      </c>
      <c r="Y576" t="b">
        <v>1</v>
      </c>
      <c r="Z576" t="b">
        <v>1</v>
      </c>
    </row>
    <row r="577" spans="1:27" x14ac:dyDescent="0.35">
      <c r="A577">
        <v>576</v>
      </c>
      <c r="C577" t="s">
        <v>989</v>
      </c>
      <c r="D577">
        <v>4</v>
      </c>
      <c r="E577">
        <v>4</v>
      </c>
      <c r="F577">
        <v>9</v>
      </c>
      <c r="G577">
        <v>52</v>
      </c>
      <c r="H577">
        <v>69</v>
      </c>
      <c r="I577">
        <v>10</v>
      </c>
      <c r="J577">
        <v>1</v>
      </c>
      <c r="K577">
        <v>50</v>
      </c>
      <c r="L577">
        <v>2.2678759965741601E-2</v>
      </c>
      <c r="M577">
        <v>3.5000000000000003E-2</v>
      </c>
      <c r="N577">
        <v>4</v>
      </c>
      <c r="O577">
        <v>4</v>
      </c>
      <c r="P577" t="s">
        <v>831</v>
      </c>
      <c r="Q577">
        <v>1620</v>
      </c>
      <c r="R577" t="s">
        <v>832</v>
      </c>
      <c r="S577">
        <v>0.90715000000000001</v>
      </c>
      <c r="T577" s="6" t="s">
        <v>344</v>
      </c>
      <c r="U577" s="6"/>
      <c r="V577" s="6" t="s">
        <v>1186</v>
      </c>
      <c r="W577" t="s">
        <v>1015</v>
      </c>
      <c r="X577" t="s">
        <v>1186</v>
      </c>
      <c r="Y577" t="b">
        <v>0</v>
      </c>
      <c r="Z577" t="b">
        <v>0</v>
      </c>
    </row>
    <row r="578" spans="1:27" x14ac:dyDescent="0.35">
      <c r="A578">
        <v>577</v>
      </c>
      <c r="B578" s="5">
        <v>5203683005040</v>
      </c>
      <c r="C578" t="s">
        <v>990</v>
      </c>
      <c r="D578">
        <v>4</v>
      </c>
      <c r="E578">
        <v>4</v>
      </c>
      <c r="F578">
        <v>9</v>
      </c>
      <c r="G578">
        <v>52</v>
      </c>
      <c r="H578">
        <v>69</v>
      </c>
      <c r="I578">
        <v>10</v>
      </c>
      <c r="J578">
        <v>1</v>
      </c>
      <c r="K578">
        <v>50</v>
      </c>
      <c r="L578">
        <v>0.6</v>
      </c>
      <c r="M578">
        <v>1.25</v>
      </c>
      <c r="N578">
        <v>4</v>
      </c>
      <c r="O578">
        <v>4</v>
      </c>
      <c r="P578" t="s">
        <v>834</v>
      </c>
      <c r="Q578">
        <v>1620</v>
      </c>
      <c r="R578" t="s">
        <v>835</v>
      </c>
      <c r="S578">
        <v>0.6</v>
      </c>
      <c r="T578" s="6" t="s">
        <v>344</v>
      </c>
      <c r="U578" s="6"/>
      <c r="V578" s="6" t="s">
        <v>1186</v>
      </c>
      <c r="W578" t="s">
        <v>1015</v>
      </c>
      <c r="X578" t="s">
        <v>1186</v>
      </c>
      <c r="Y578" t="b">
        <v>0</v>
      </c>
      <c r="Z578" t="b">
        <v>1</v>
      </c>
    </row>
    <row r="579" spans="1:27" x14ac:dyDescent="0.35">
      <c r="A579">
        <v>578</v>
      </c>
      <c r="C579" t="s">
        <v>991</v>
      </c>
      <c r="D579">
        <v>4</v>
      </c>
      <c r="E579">
        <v>4</v>
      </c>
      <c r="F579">
        <v>9</v>
      </c>
      <c r="G579">
        <v>52</v>
      </c>
      <c r="H579">
        <v>69</v>
      </c>
      <c r="I579">
        <v>10</v>
      </c>
      <c r="J579">
        <v>1</v>
      </c>
      <c r="K579">
        <v>50</v>
      </c>
      <c r="L579">
        <v>0.6</v>
      </c>
      <c r="M579">
        <v>1.25</v>
      </c>
      <c r="N579">
        <v>4</v>
      </c>
      <c r="O579">
        <v>4</v>
      </c>
      <c r="P579" t="s">
        <v>834</v>
      </c>
      <c r="R579" t="s">
        <v>1186</v>
      </c>
      <c r="T579" s="6" t="s">
        <v>344</v>
      </c>
      <c r="U579" s="6"/>
      <c r="V579" s="6" t="s">
        <v>1186</v>
      </c>
      <c r="W579" t="s">
        <v>1015</v>
      </c>
      <c r="X579" t="s">
        <v>1186</v>
      </c>
      <c r="Y579" t="b">
        <v>1</v>
      </c>
      <c r="Z579" t="b">
        <v>1</v>
      </c>
    </row>
    <row r="580" spans="1:27" x14ac:dyDescent="0.35">
      <c r="A580">
        <v>579</v>
      </c>
      <c r="B580" s="5">
        <v>5203683001020</v>
      </c>
      <c r="C580" t="s">
        <v>992</v>
      </c>
      <c r="D580">
        <v>4</v>
      </c>
      <c r="E580">
        <v>4</v>
      </c>
      <c r="F580">
        <v>9</v>
      </c>
      <c r="G580">
        <v>52</v>
      </c>
      <c r="H580">
        <v>69</v>
      </c>
      <c r="I580">
        <v>3</v>
      </c>
      <c r="J580">
        <v>2</v>
      </c>
      <c r="K580">
        <v>50</v>
      </c>
      <c r="L580">
        <v>0.16500000000000001</v>
      </c>
      <c r="M580">
        <v>0.15</v>
      </c>
      <c r="N580">
        <v>4</v>
      </c>
      <c r="O580">
        <v>4</v>
      </c>
      <c r="P580" t="s">
        <v>678</v>
      </c>
      <c r="Q580">
        <v>1620</v>
      </c>
      <c r="R580" t="s">
        <v>790</v>
      </c>
      <c r="S580">
        <v>0.16500000000000001</v>
      </c>
      <c r="T580" s="6" t="s">
        <v>344</v>
      </c>
      <c r="U580" s="6"/>
      <c r="V580" s="6" t="s">
        <v>1186</v>
      </c>
      <c r="W580" t="s">
        <v>1015</v>
      </c>
      <c r="X580" t="s">
        <v>1186</v>
      </c>
      <c r="Y580" t="b">
        <v>0</v>
      </c>
      <c r="Z580" t="b">
        <v>1</v>
      </c>
      <c r="AA580" t="s">
        <v>1383</v>
      </c>
    </row>
    <row r="581" spans="1:27" x14ac:dyDescent="0.35">
      <c r="A581">
        <v>580</v>
      </c>
      <c r="C581" t="s">
        <v>993</v>
      </c>
      <c r="D581">
        <v>4</v>
      </c>
      <c r="E581">
        <v>4</v>
      </c>
      <c r="F581">
        <v>9</v>
      </c>
      <c r="G581">
        <v>52</v>
      </c>
      <c r="H581">
        <v>69</v>
      </c>
      <c r="I581">
        <v>3</v>
      </c>
      <c r="J581">
        <v>2</v>
      </c>
      <c r="K581">
        <v>50</v>
      </c>
      <c r="L581">
        <v>0.16500000000000001</v>
      </c>
      <c r="M581">
        <v>0.15</v>
      </c>
      <c r="N581">
        <v>4</v>
      </c>
      <c r="O581">
        <v>3</v>
      </c>
      <c r="P581" t="s">
        <v>678</v>
      </c>
      <c r="R581" t="s">
        <v>1186</v>
      </c>
      <c r="T581" s="6" t="s">
        <v>344</v>
      </c>
      <c r="U581" s="6"/>
      <c r="V581" s="6" t="s">
        <v>1186</v>
      </c>
      <c r="W581" t="s">
        <v>1015</v>
      </c>
      <c r="X581" t="s">
        <v>1186</v>
      </c>
      <c r="Y581" t="b">
        <v>1</v>
      </c>
      <c r="Z581" t="b">
        <v>1</v>
      </c>
    </row>
    <row r="582" spans="1:27" x14ac:dyDescent="0.35">
      <c r="A582">
        <v>581</v>
      </c>
      <c r="B582" s="5">
        <v>5203685006010</v>
      </c>
      <c r="C582" t="s">
        <v>994</v>
      </c>
      <c r="D582">
        <v>2</v>
      </c>
      <c r="E582">
        <v>4</v>
      </c>
      <c r="F582">
        <v>8</v>
      </c>
      <c r="G582">
        <v>53</v>
      </c>
      <c r="H582">
        <v>70</v>
      </c>
      <c r="I582">
        <v>7</v>
      </c>
      <c r="J582">
        <v>4</v>
      </c>
      <c r="K582">
        <v>50</v>
      </c>
      <c r="L582">
        <v>1</v>
      </c>
      <c r="N582">
        <v>3</v>
      </c>
      <c r="O582">
        <v>4</v>
      </c>
      <c r="Q582">
        <v>1620</v>
      </c>
      <c r="R582" t="s">
        <v>1186</v>
      </c>
      <c r="T582" s="6" t="s">
        <v>344</v>
      </c>
      <c r="U582" s="6"/>
      <c r="V582" s="6" t="s">
        <v>1186</v>
      </c>
      <c r="W582" t="s">
        <v>1015</v>
      </c>
      <c r="X582" t="s">
        <v>1186</v>
      </c>
      <c r="Y582" t="b">
        <v>0</v>
      </c>
      <c r="Z582" t="b">
        <v>1</v>
      </c>
      <c r="AA582" t="s">
        <v>1383</v>
      </c>
    </row>
    <row r="583" spans="1:27" x14ac:dyDescent="0.35">
      <c r="A583">
        <v>582</v>
      </c>
      <c r="B583" s="5">
        <v>5203685015010</v>
      </c>
      <c r="C583" t="s">
        <v>995</v>
      </c>
      <c r="D583">
        <v>4</v>
      </c>
      <c r="E583">
        <v>4</v>
      </c>
      <c r="F583">
        <v>8</v>
      </c>
      <c r="G583">
        <v>53</v>
      </c>
      <c r="H583">
        <v>70</v>
      </c>
      <c r="I583">
        <v>10</v>
      </c>
      <c r="J583">
        <v>1</v>
      </c>
      <c r="K583">
        <v>50</v>
      </c>
      <c r="L583">
        <v>0.02</v>
      </c>
      <c r="M583">
        <v>4.4999999999999998E-2</v>
      </c>
      <c r="N583">
        <v>4</v>
      </c>
      <c r="O583">
        <v>4</v>
      </c>
      <c r="P583" t="s">
        <v>803</v>
      </c>
      <c r="Q583">
        <v>1620</v>
      </c>
      <c r="R583" t="s">
        <v>804</v>
      </c>
      <c r="S583">
        <v>0.6</v>
      </c>
      <c r="T583" s="6" t="s">
        <v>344</v>
      </c>
      <c r="U583" s="6"/>
      <c r="V583" s="6" t="s">
        <v>1186</v>
      </c>
      <c r="W583" t="s">
        <v>1015</v>
      </c>
      <c r="X583" t="s">
        <v>805</v>
      </c>
      <c r="Y583" t="b">
        <v>0</v>
      </c>
      <c r="Z583" t="b">
        <v>1</v>
      </c>
      <c r="AA583" t="s">
        <v>1383</v>
      </c>
    </row>
    <row r="584" spans="1:27" x14ac:dyDescent="0.35">
      <c r="A584">
        <v>583</v>
      </c>
      <c r="B584" s="5">
        <v>5203685055010</v>
      </c>
      <c r="C584" t="s">
        <v>996</v>
      </c>
      <c r="D584">
        <v>4</v>
      </c>
      <c r="E584">
        <v>4</v>
      </c>
      <c r="F584">
        <v>8</v>
      </c>
      <c r="G584">
        <v>53</v>
      </c>
      <c r="H584">
        <v>70</v>
      </c>
      <c r="I584">
        <v>10</v>
      </c>
      <c r="J584">
        <v>1</v>
      </c>
      <c r="K584">
        <v>50</v>
      </c>
      <c r="L584">
        <v>0.02</v>
      </c>
      <c r="M584">
        <v>4.4999999999999998E-2</v>
      </c>
      <c r="N584">
        <v>4</v>
      </c>
      <c r="O584">
        <v>4</v>
      </c>
      <c r="P584" t="s">
        <v>803</v>
      </c>
      <c r="Q584">
        <v>1620</v>
      </c>
      <c r="R584" t="s">
        <v>804</v>
      </c>
      <c r="S584">
        <v>0.6</v>
      </c>
      <c r="T584" s="6" t="s">
        <v>344</v>
      </c>
      <c r="U584" s="6"/>
      <c r="V584" s="6" t="s">
        <v>1186</v>
      </c>
      <c r="W584" t="s">
        <v>1015</v>
      </c>
      <c r="X584" t="s">
        <v>805</v>
      </c>
      <c r="Y584" t="b">
        <v>0</v>
      </c>
      <c r="Z584" t="b">
        <v>1</v>
      </c>
      <c r="AA584" t="s">
        <v>1383</v>
      </c>
    </row>
    <row r="585" spans="1:27" x14ac:dyDescent="0.35">
      <c r="A585">
        <v>584</v>
      </c>
      <c r="C585" t="s">
        <v>997</v>
      </c>
      <c r="D585">
        <v>4</v>
      </c>
      <c r="E585">
        <v>4</v>
      </c>
      <c r="F585">
        <v>8</v>
      </c>
      <c r="G585">
        <v>53</v>
      </c>
      <c r="H585">
        <v>70</v>
      </c>
      <c r="I585">
        <v>10</v>
      </c>
      <c r="J585">
        <v>1</v>
      </c>
      <c r="K585">
        <v>50</v>
      </c>
      <c r="L585">
        <v>0.02</v>
      </c>
      <c r="M585">
        <v>4.4999999999999998E-2</v>
      </c>
      <c r="N585">
        <v>4</v>
      </c>
      <c r="O585">
        <v>4</v>
      </c>
      <c r="P585" t="s">
        <v>803</v>
      </c>
      <c r="R585" t="s">
        <v>1186</v>
      </c>
      <c r="T585" s="6" t="s">
        <v>344</v>
      </c>
      <c r="U585" s="6"/>
      <c r="V585" s="6" t="s">
        <v>1186</v>
      </c>
      <c r="W585" t="s">
        <v>1015</v>
      </c>
      <c r="X585" t="s">
        <v>1186</v>
      </c>
      <c r="Y585" t="b">
        <v>1</v>
      </c>
      <c r="Z585" t="b">
        <v>1</v>
      </c>
    </row>
    <row r="586" spans="1:27" x14ac:dyDescent="0.35">
      <c r="A586">
        <v>585</v>
      </c>
      <c r="C586" t="s">
        <v>998</v>
      </c>
      <c r="D586">
        <v>4</v>
      </c>
      <c r="E586">
        <v>4</v>
      </c>
      <c r="F586">
        <v>8</v>
      </c>
      <c r="G586">
        <v>53</v>
      </c>
      <c r="H586">
        <v>70</v>
      </c>
      <c r="I586">
        <v>10</v>
      </c>
      <c r="J586">
        <v>1</v>
      </c>
      <c r="K586">
        <v>50</v>
      </c>
      <c r="L586">
        <v>0.02</v>
      </c>
      <c r="M586">
        <v>4.4999999999999998E-2</v>
      </c>
      <c r="N586">
        <v>4</v>
      </c>
      <c r="O586">
        <v>3</v>
      </c>
      <c r="P586" t="s">
        <v>803</v>
      </c>
      <c r="R586" t="s">
        <v>1186</v>
      </c>
      <c r="T586" s="6" t="s">
        <v>344</v>
      </c>
      <c r="U586" s="6"/>
      <c r="V586" s="6" t="s">
        <v>1186</v>
      </c>
      <c r="W586" t="s">
        <v>1015</v>
      </c>
      <c r="X586" t="s">
        <v>1186</v>
      </c>
      <c r="Y586" t="b">
        <v>1</v>
      </c>
      <c r="Z586" t="b">
        <v>1</v>
      </c>
    </row>
    <row r="587" spans="1:27" x14ac:dyDescent="0.35">
      <c r="A587">
        <v>586</v>
      </c>
      <c r="C587" t="s">
        <v>999</v>
      </c>
      <c r="D587">
        <v>2</v>
      </c>
      <c r="E587">
        <v>4</v>
      </c>
      <c r="F587">
        <v>8</v>
      </c>
      <c r="G587">
        <v>53</v>
      </c>
      <c r="H587">
        <v>70</v>
      </c>
      <c r="I587">
        <v>7</v>
      </c>
      <c r="J587">
        <v>4</v>
      </c>
      <c r="K587">
        <v>50</v>
      </c>
      <c r="L587">
        <v>1</v>
      </c>
      <c r="M587">
        <v>0</v>
      </c>
      <c r="N587">
        <v>3</v>
      </c>
      <c r="O587">
        <v>4</v>
      </c>
      <c r="R587" t="s">
        <v>1186</v>
      </c>
      <c r="T587" s="6" t="s">
        <v>344</v>
      </c>
      <c r="U587" s="6"/>
      <c r="V587" s="6" t="s">
        <v>1186</v>
      </c>
      <c r="W587" t="s">
        <v>1015</v>
      </c>
      <c r="X587" t="s">
        <v>1186</v>
      </c>
      <c r="Y587" t="b">
        <v>1</v>
      </c>
      <c r="Z587" t="b">
        <v>1</v>
      </c>
    </row>
    <row r="588" spans="1:27" x14ac:dyDescent="0.35">
      <c r="A588">
        <v>587</v>
      </c>
      <c r="B588" s="5">
        <v>5203685004010</v>
      </c>
      <c r="C588" t="s">
        <v>1000</v>
      </c>
      <c r="D588">
        <v>4</v>
      </c>
      <c r="E588">
        <v>4</v>
      </c>
      <c r="F588">
        <v>8</v>
      </c>
      <c r="G588">
        <v>53</v>
      </c>
      <c r="H588">
        <v>70</v>
      </c>
      <c r="I588">
        <v>4</v>
      </c>
      <c r="J588">
        <v>1</v>
      </c>
      <c r="K588">
        <v>50</v>
      </c>
      <c r="L588">
        <v>0.02</v>
      </c>
      <c r="M588">
        <v>2.5000000000000001E-2</v>
      </c>
      <c r="N588">
        <v>4</v>
      </c>
      <c r="O588">
        <v>4</v>
      </c>
      <c r="P588" t="s">
        <v>813</v>
      </c>
      <c r="Q588">
        <v>1620</v>
      </c>
      <c r="R588" t="s">
        <v>814</v>
      </c>
      <c r="S588">
        <v>0.6</v>
      </c>
      <c r="T588" s="6" t="s">
        <v>344</v>
      </c>
      <c r="U588" s="6"/>
      <c r="V588" s="6" t="s">
        <v>1186</v>
      </c>
      <c r="W588" t="s">
        <v>1015</v>
      </c>
      <c r="X588" t="s">
        <v>1186</v>
      </c>
      <c r="Y588" t="b">
        <v>0</v>
      </c>
      <c r="Z588" t="b">
        <v>0</v>
      </c>
    </row>
    <row r="589" spans="1:27" x14ac:dyDescent="0.35">
      <c r="A589">
        <v>588</v>
      </c>
      <c r="B589" s="5">
        <v>5203685004011</v>
      </c>
      <c r="C589" t="s">
        <v>1001</v>
      </c>
      <c r="D589">
        <v>4</v>
      </c>
      <c r="E589">
        <v>4</v>
      </c>
      <c r="F589">
        <v>8</v>
      </c>
      <c r="G589">
        <v>53</v>
      </c>
      <c r="H589">
        <v>70</v>
      </c>
      <c r="I589">
        <v>4</v>
      </c>
      <c r="J589">
        <v>1</v>
      </c>
      <c r="K589">
        <v>50</v>
      </c>
      <c r="L589">
        <v>0.02</v>
      </c>
      <c r="M589">
        <v>2.5000000000000001E-2</v>
      </c>
      <c r="N589">
        <v>4</v>
      </c>
      <c r="O589">
        <v>4</v>
      </c>
      <c r="P589" t="s">
        <v>813</v>
      </c>
      <c r="Q589">
        <v>1620</v>
      </c>
      <c r="R589" t="s">
        <v>814</v>
      </c>
      <c r="S589">
        <v>0.6</v>
      </c>
      <c r="T589" s="6" t="s">
        <v>344</v>
      </c>
      <c r="U589" s="6"/>
      <c r="V589" s="6" t="s">
        <v>1186</v>
      </c>
      <c r="W589" t="s">
        <v>1015</v>
      </c>
      <c r="X589" t="s">
        <v>1186</v>
      </c>
      <c r="Y589" t="b">
        <v>0</v>
      </c>
      <c r="Z589" t="b">
        <v>0</v>
      </c>
    </row>
    <row r="590" spans="1:27" x14ac:dyDescent="0.35">
      <c r="A590">
        <v>589</v>
      </c>
      <c r="B590" s="5">
        <v>5203685004020</v>
      </c>
      <c r="C590" t="s">
        <v>1002</v>
      </c>
      <c r="D590">
        <v>4</v>
      </c>
      <c r="E590">
        <v>4</v>
      </c>
      <c r="F590">
        <v>8</v>
      </c>
      <c r="G590">
        <v>53</v>
      </c>
      <c r="H590">
        <v>70</v>
      </c>
      <c r="I590">
        <v>4</v>
      </c>
      <c r="J590">
        <v>1</v>
      </c>
      <c r="K590">
        <v>50</v>
      </c>
      <c r="L590">
        <v>2.2678759965741601E-2</v>
      </c>
      <c r="M590">
        <v>3.5000000000000003E-2</v>
      </c>
      <c r="N590">
        <v>4</v>
      </c>
      <c r="O590">
        <v>4</v>
      </c>
      <c r="P590" t="s">
        <v>818</v>
      </c>
      <c r="Q590">
        <v>1620</v>
      </c>
      <c r="R590" t="s">
        <v>819</v>
      </c>
      <c r="S590">
        <v>0.90715000000000001</v>
      </c>
      <c r="T590" s="6" t="s">
        <v>344</v>
      </c>
      <c r="U590" s="6"/>
      <c r="V590" s="6" t="s">
        <v>1186</v>
      </c>
      <c r="W590" t="s">
        <v>1015</v>
      </c>
      <c r="X590" t="s">
        <v>1186</v>
      </c>
      <c r="Y590" t="b">
        <v>0</v>
      </c>
      <c r="Z590" t="b">
        <v>0</v>
      </c>
    </row>
    <row r="591" spans="1:27" x14ac:dyDescent="0.35">
      <c r="A591">
        <v>590</v>
      </c>
      <c r="B591" s="5">
        <v>5203685005010</v>
      </c>
      <c r="C591" t="s">
        <v>1003</v>
      </c>
      <c r="D591">
        <v>4</v>
      </c>
      <c r="E591">
        <v>4</v>
      </c>
      <c r="F591">
        <v>8</v>
      </c>
      <c r="G591">
        <v>53</v>
      </c>
      <c r="H591">
        <v>70</v>
      </c>
      <c r="I591">
        <v>10</v>
      </c>
      <c r="J591">
        <v>1</v>
      </c>
      <c r="K591">
        <v>50</v>
      </c>
      <c r="L591">
        <v>0.02</v>
      </c>
      <c r="M591">
        <v>4.4999999999999998E-2</v>
      </c>
      <c r="N591">
        <v>4</v>
      </c>
      <c r="O591">
        <v>4</v>
      </c>
      <c r="P591" t="s">
        <v>803</v>
      </c>
      <c r="Q591">
        <v>1620</v>
      </c>
      <c r="R591" t="s">
        <v>804</v>
      </c>
      <c r="S591">
        <v>0.6</v>
      </c>
      <c r="T591" s="6" t="s">
        <v>344</v>
      </c>
      <c r="U591" s="6"/>
      <c r="V591" s="6" t="s">
        <v>1186</v>
      </c>
      <c r="W591" t="s">
        <v>1015</v>
      </c>
      <c r="X591" t="s">
        <v>1186</v>
      </c>
      <c r="Y591" t="b">
        <v>0</v>
      </c>
      <c r="Z591" t="b">
        <v>1</v>
      </c>
      <c r="AA591" t="s">
        <v>1383</v>
      </c>
    </row>
    <row r="592" spans="1:27" x14ac:dyDescent="0.35">
      <c r="A592">
        <v>591</v>
      </c>
      <c r="B592" s="5">
        <v>5203685045010</v>
      </c>
      <c r="C592" t="s">
        <v>1004</v>
      </c>
      <c r="D592">
        <v>4</v>
      </c>
      <c r="E592">
        <v>4</v>
      </c>
      <c r="F592">
        <v>8</v>
      </c>
      <c r="G592">
        <v>53</v>
      </c>
      <c r="H592">
        <v>70</v>
      </c>
      <c r="I592">
        <v>10</v>
      </c>
      <c r="J592">
        <v>1</v>
      </c>
      <c r="K592">
        <v>50</v>
      </c>
      <c r="L592">
        <v>0.02</v>
      </c>
      <c r="M592">
        <v>4.4999999999999998E-2</v>
      </c>
      <c r="N592">
        <v>4</v>
      </c>
      <c r="O592">
        <v>4</v>
      </c>
      <c r="P592" t="s">
        <v>803</v>
      </c>
      <c r="Q592">
        <v>1620</v>
      </c>
      <c r="R592" t="s">
        <v>804</v>
      </c>
      <c r="S592">
        <v>0.6</v>
      </c>
      <c r="T592" s="6" t="s">
        <v>344</v>
      </c>
      <c r="U592" s="6"/>
      <c r="V592" s="6" t="s">
        <v>1186</v>
      </c>
      <c r="W592" t="s">
        <v>1015</v>
      </c>
      <c r="X592" t="s">
        <v>1186</v>
      </c>
      <c r="Y592" t="b">
        <v>0</v>
      </c>
      <c r="Z592" t="b">
        <v>1</v>
      </c>
      <c r="AA592" t="s">
        <v>1383</v>
      </c>
    </row>
    <row r="593" spans="1:27" x14ac:dyDescent="0.35">
      <c r="A593">
        <v>592</v>
      </c>
      <c r="C593" t="s">
        <v>1005</v>
      </c>
      <c r="D593">
        <v>4</v>
      </c>
      <c r="E593">
        <v>4</v>
      </c>
      <c r="F593">
        <v>8</v>
      </c>
      <c r="G593">
        <v>53</v>
      </c>
      <c r="H593">
        <v>70</v>
      </c>
      <c r="I593">
        <v>10</v>
      </c>
      <c r="J593">
        <v>1</v>
      </c>
      <c r="K593">
        <v>50</v>
      </c>
      <c r="L593">
        <v>0.02</v>
      </c>
      <c r="M593">
        <v>4.4999999999999998E-2</v>
      </c>
      <c r="N593">
        <v>4</v>
      </c>
      <c r="O593">
        <v>4</v>
      </c>
      <c r="P593" t="s">
        <v>803</v>
      </c>
      <c r="R593" t="s">
        <v>1186</v>
      </c>
      <c r="T593" s="6" t="s">
        <v>344</v>
      </c>
      <c r="U593" s="6"/>
      <c r="V593" s="6" t="s">
        <v>1186</v>
      </c>
      <c r="W593" t="s">
        <v>1015</v>
      </c>
      <c r="X593" t="s">
        <v>1186</v>
      </c>
      <c r="Y593" t="b">
        <v>1</v>
      </c>
      <c r="Z593" t="b">
        <v>1</v>
      </c>
    </row>
    <row r="594" spans="1:27" x14ac:dyDescent="0.35">
      <c r="A594">
        <v>593</v>
      </c>
      <c r="C594" t="s">
        <v>1006</v>
      </c>
      <c r="D594">
        <v>4</v>
      </c>
      <c r="E594">
        <v>4</v>
      </c>
      <c r="F594">
        <v>8</v>
      </c>
      <c r="G594">
        <v>53</v>
      </c>
      <c r="H594">
        <v>70</v>
      </c>
      <c r="I594">
        <v>10</v>
      </c>
      <c r="J594">
        <v>1</v>
      </c>
      <c r="K594">
        <v>50</v>
      </c>
      <c r="L594">
        <v>0.02</v>
      </c>
      <c r="M594">
        <v>4.4999999999999998E-2</v>
      </c>
      <c r="N594">
        <v>4</v>
      </c>
      <c r="O594">
        <v>4</v>
      </c>
      <c r="P594" t="s">
        <v>803</v>
      </c>
      <c r="R594" t="s">
        <v>1186</v>
      </c>
      <c r="T594" s="6" t="s">
        <v>344</v>
      </c>
      <c r="U594" s="6"/>
      <c r="V594" s="6" t="s">
        <v>1186</v>
      </c>
      <c r="W594" t="s">
        <v>1015</v>
      </c>
      <c r="X594" t="s">
        <v>1186</v>
      </c>
      <c r="Y594" t="b">
        <v>1</v>
      </c>
      <c r="Z594" t="b">
        <v>1</v>
      </c>
    </row>
    <row r="595" spans="1:27" x14ac:dyDescent="0.35">
      <c r="A595">
        <v>594</v>
      </c>
      <c r="B595" s="5">
        <v>5203685005011</v>
      </c>
      <c r="C595" t="s">
        <v>1007</v>
      </c>
      <c r="D595">
        <v>4</v>
      </c>
      <c r="E595">
        <v>4</v>
      </c>
      <c r="F595">
        <v>8</v>
      </c>
      <c r="G595">
        <v>53</v>
      </c>
      <c r="H595">
        <v>70</v>
      </c>
      <c r="I595">
        <v>10</v>
      </c>
      <c r="J595">
        <v>1</v>
      </c>
      <c r="K595">
        <v>50</v>
      </c>
      <c r="L595">
        <v>0.02</v>
      </c>
      <c r="M595">
        <v>4.4999999999999998E-2</v>
      </c>
      <c r="N595">
        <v>4</v>
      </c>
      <c r="O595">
        <v>4</v>
      </c>
      <c r="P595" t="s">
        <v>803</v>
      </c>
      <c r="Q595">
        <v>1620</v>
      </c>
      <c r="R595" t="s">
        <v>804</v>
      </c>
      <c r="S595">
        <v>0.6</v>
      </c>
      <c r="T595" s="6" t="s">
        <v>344</v>
      </c>
      <c r="U595" s="6"/>
      <c r="V595" s="6" t="s">
        <v>1186</v>
      </c>
      <c r="W595" t="s">
        <v>1015</v>
      </c>
      <c r="X595" t="s">
        <v>1186</v>
      </c>
      <c r="Y595" t="b">
        <v>0</v>
      </c>
      <c r="Z595" t="b">
        <v>1</v>
      </c>
      <c r="AA595" t="s">
        <v>1383</v>
      </c>
    </row>
    <row r="596" spans="1:27" x14ac:dyDescent="0.35">
      <c r="A596">
        <v>595</v>
      </c>
      <c r="C596" t="s">
        <v>1008</v>
      </c>
      <c r="D596">
        <v>4</v>
      </c>
      <c r="E596">
        <v>4</v>
      </c>
      <c r="F596">
        <v>8</v>
      </c>
      <c r="G596">
        <v>53</v>
      </c>
      <c r="H596">
        <v>70</v>
      </c>
      <c r="I596">
        <v>10</v>
      </c>
      <c r="J596">
        <v>1</v>
      </c>
      <c r="K596">
        <v>50</v>
      </c>
      <c r="L596">
        <v>0.02</v>
      </c>
      <c r="M596">
        <v>4.4999999999999998E-2</v>
      </c>
      <c r="N596">
        <v>4</v>
      </c>
      <c r="O596">
        <v>4</v>
      </c>
      <c r="P596" t="s">
        <v>803</v>
      </c>
      <c r="R596" t="s">
        <v>1186</v>
      </c>
      <c r="T596" s="6" t="s">
        <v>344</v>
      </c>
      <c r="U596" s="6"/>
      <c r="V596" s="6" t="s">
        <v>1186</v>
      </c>
      <c r="W596" t="s">
        <v>1015</v>
      </c>
      <c r="X596" t="s">
        <v>1186</v>
      </c>
      <c r="Y596" t="b">
        <v>1</v>
      </c>
      <c r="Z596" t="b">
        <v>1</v>
      </c>
    </row>
    <row r="597" spans="1:27" x14ac:dyDescent="0.35">
      <c r="A597">
        <v>596</v>
      </c>
      <c r="B597" s="5">
        <v>5203685005020</v>
      </c>
      <c r="C597" t="s">
        <v>1009</v>
      </c>
      <c r="D597">
        <v>4</v>
      </c>
      <c r="E597">
        <v>4</v>
      </c>
      <c r="F597">
        <v>8</v>
      </c>
      <c r="G597">
        <v>53</v>
      </c>
      <c r="H597">
        <v>70</v>
      </c>
      <c r="I597">
        <v>10</v>
      </c>
      <c r="J597">
        <v>1</v>
      </c>
      <c r="K597">
        <v>50</v>
      </c>
      <c r="L597">
        <v>2.2678759965741601E-2</v>
      </c>
      <c r="M597">
        <v>3.5000000000000003E-2</v>
      </c>
      <c r="N597">
        <v>4</v>
      </c>
      <c r="O597">
        <v>4</v>
      </c>
      <c r="P597" t="s">
        <v>831</v>
      </c>
      <c r="Q597">
        <v>1620</v>
      </c>
      <c r="R597" t="s">
        <v>832</v>
      </c>
      <c r="S597">
        <v>0.90715000000000001</v>
      </c>
      <c r="T597" s="6" t="s">
        <v>344</v>
      </c>
      <c r="U597" s="6"/>
      <c r="V597" s="6" t="s">
        <v>1186</v>
      </c>
      <c r="W597" t="s">
        <v>1015</v>
      </c>
      <c r="X597" t="s">
        <v>1186</v>
      </c>
      <c r="Y597" t="b">
        <v>0</v>
      </c>
      <c r="Z597" t="b">
        <v>1</v>
      </c>
      <c r="AA597" t="s">
        <v>1383</v>
      </c>
    </row>
    <row r="598" spans="1:27" x14ac:dyDescent="0.35">
      <c r="A598">
        <v>597</v>
      </c>
      <c r="B598" s="5">
        <v>5203685005030</v>
      </c>
      <c r="C598" t="s">
        <v>1010</v>
      </c>
      <c r="D598">
        <v>4</v>
      </c>
      <c r="E598">
        <v>4</v>
      </c>
      <c r="F598">
        <v>8</v>
      </c>
      <c r="G598">
        <v>53</v>
      </c>
      <c r="H598">
        <v>70</v>
      </c>
      <c r="I598">
        <v>10</v>
      </c>
      <c r="J598">
        <v>1</v>
      </c>
      <c r="K598">
        <v>50</v>
      </c>
      <c r="L598">
        <v>0.5</v>
      </c>
      <c r="M598">
        <v>1.25</v>
      </c>
      <c r="N598">
        <v>4</v>
      </c>
      <c r="O598">
        <v>4</v>
      </c>
      <c r="P598" t="s">
        <v>834</v>
      </c>
      <c r="Q598">
        <v>1620</v>
      </c>
      <c r="R598" t="s">
        <v>835</v>
      </c>
      <c r="S598">
        <v>0.5</v>
      </c>
      <c r="T598" s="6" t="s">
        <v>344</v>
      </c>
      <c r="U598" s="6"/>
      <c r="V598" s="6" t="s">
        <v>1186</v>
      </c>
      <c r="W598" t="s">
        <v>1015</v>
      </c>
      <c r="X598" t="s">
        <v>1186</v>
      </c>
      <c r="Y598" t="b">
        <v>0</v>
      </c>
      <c r="Z598" t="b">
        <v>1</v>
      </c>
      <c r="AA598" t="s">
        <v>1383</v>
      </c>
    </row>
    <row r="599" spans="1:27" x14ac:dyDescent="0.35">
      <c r="A599">
        <v>598</v>
      </c>
      <c r="C599" t="s">
        <v>1011</v>
      </c>
      <c r="D599">
        <v>4</v>
      </c>
      <c r="E599">
        <v>4</v>
      </c>
      <c r="F599">
        <v>8</v>
      </c>
      <c r="G599">
        <v>53</v>
      </c>
      <c r="H599">
        <v>70</v>
      </c>
      <c r="I599">
        <v>10</v>
      </c>
      <c r="J599">
        <v>1</v>
      </c>
      <c r="K599">
        <v>50</v>
      </c>
      <c r="L599">
        <v>0.5</v>
      </c>
      <c r="M599">
        <v>1.25</v>
      </c>
      <c r="N599">
        <v>4</v>
      </c>
      <c r="O599">
        <v>4</v>
      </c>
      <c r="P599" t="s">
        <v>834</v>
      </c>
      <c r="R599" t="s">
        <v>1186</v>
      </c>
      <c r="T599" s="6" t="s">
        <v>344</v>
      </c>
      <c r="U599" s="6"/>
      <c r="V599" s="6" t="s">
        <v>1186</v>
      </c>
      <c r="W599" t="s">
        <v>1015</v>
      </c>
      <c r="X599" t="s">
        <v>1186</v>
      </c>
      <c r="Y599" t="b">
        <v>1</v>
      </c>
      <c r="Z599" t="b">
        <v>1</v>
      </c>
    </row>
    <row r="600" spans="1:27" x14ac:dyDescent="0.35">
      <c r="A600">
        <v>599</v>
      </c>
      <c r="C600" t="s">
        <v>1012</v>
      </c>
      <c r="D600">
        <v>4</v>
      </c>
      <c r="E600">
        <v>4</v>
      </c>
      <c r="F600">
        <v>8</v>
      </c>
      <c r="G600">
        <v>53</v>
      </c>
      <c r="H600">
        <v>70</v>
      </c>
      <c r="I600">
        <v>10</v>
      </c>
      <c r="J600">
        <v>1</v>
      </c>
      <c r="K600">
        <v>50</v>
      </c>
      <c r="L600">
        <v>2.2678759965741601E-2</v>
      </c>
      <c r="M600">
        <v>3.5000000000000003E-2</v>
      </c>
      <c r="N600">
        <v>4</v>
      </c>
      <c r="O600">
        <v>4</v>
      </c>
      <c r="P600" t="s">
        <v>831</v>
      </c>
      <c r="R600" t="s">
        <v>1186</v>
      </c>
      <c r="T600" s="6" t="s">
        <v>344</v>
      </c>
      <c r="U600" s="6"/>
      <c r="V600" s="6" t="s">
        <v>1186</v>
      </c>
      <c r="W600" t="s">
        <v>1015</v>
      </c>
      <c r="X600" t="s">
        <v>1186</v>
      </c>
      <c r="Y600" t="b">
        <v>1</v>
      </c>
      <c r="Z600" t="b">
        <v>1</v>
      </c>
    </row>
    <row r="601" spans="1:27" x14ac:dyDescent="0.35">
      <c r="A601">
        <v>600</v>
      </c>
      <c r="C601" t="s">
        <v>1013</v>
      </c>
      <c r="D601">
        <v>4</v>
      </c>
      <c r="E601">
        <v>4</v>
      </c>
      <c r="F601">
        <v>8</v>
      </c>
      <c r="G601">
        <v>53</v>
      </c>
      <c r="H601">
        <v>70</v>
      </c>
      <c r="I601">
        <v>10</v>
      </c>
      <c r="J601">
        <v>1</v>
      </c>
      <c r="K601">
        <v>50</v>
      </c>
      <c r="L601">
        <v>2.2678759965741601E-2</v>
      </c>
      <c r="M601">
        <v>3.5000000000000003E-2</v>
      </c>
      <c r="N601">
        <v>4</v>
      </c>
      <c r="O601">
        <v>4</v>
      </c>
      <c r="P601" t="s">
        <v>831</v>
      </c>
      <c r="Q601">
        <v>1620</v>
      </c>
      <c r="R601" t="s">
        <v>832</v>
      </c>
      <c r="S601">
        <v>0.90715000000000001</v>
      </c>
      <c r="T601" s="6" t="s">
        <v>344</v>
      </c>
      <c r="U601" s="6"/>
      <c r="V601" s="6" t="s">
        <v>1186</v>
      </c>
      <c r="W601" t="s">
        <v>1015</v>
      </c>
      <c r="X601" t="s">
        <v>1186</v>
      </c>
      <c r="Y601" t="b">
        <v>0</v>
      </c>
      <c r="Z601" t="b">
        <v>0</v>
      </c>
    </row>
    <row r="602" spans="1:27" x14ac:dyDescent="0.35">
      <c r="A602">
        <v>601</v>
      </c>
      <c r="C602" t="s">
        <v>1014</v>
      </c>
      <c r="D602">
        <v>4</v>
      </c>
      <c r="E602">
        <v>4</v>
      </c>
      <c r="F602">
        <v>8</v>
      </c>
      <c r="G602">
        <v>53</v>
      </c>
      <c r="H602">
        <v>70</v>
      </c>
      <c r="I602">
        <v>10</v>
      </c>
      <c r="J602">
        <v>1</v>
      </c>
      <c r="K602">
        <v>50</v>
      </c>
      <c r="L602">
        <v>0.5</v>
      </c>
      <c r="M602">
        <v>1.25</v>
      </c>
      <c r="N602">
        <v>4</v>
      </c>
      <c r="O602">
        <v>4</v>
      </c>
      <c r="P602" t="s">
        <v>840</v>
      </c>
      <c r="R602" t="s">
        <v>1186</v>
      </c>
      <c r="T602" s="6" t="s">
        <v>344</v>
      </c>
      <c r="U602" s="6"/>
      <c r="V602" s="6" t="s">
        <v>1186</v>
      </c>
      <c r="W602" t="s">
        <v>1015</v>
      </c>
      <c r="X602" t="s">
        <v>1186</v>
      </c>
      <c r="Y602" t="b">
        <v>1</v>
      </c>
      <c r="Z602" t="b">
        <v>1</v>
      </c>
    </row>
    <row r="603" spans="1:27" x14ac:dyDescent="0.35">
      <c r="A603">
        <v>602</v>
      </c>
      <c r="B603" s="5">
        <v>5203685001020</v>
      </c>
      <c r="C603" t="s">
        <v>1016</v>
      </c>
      <c r="D603">
        <v>4</v>
      </c>
      <c r="E603">
        <v>4</v>
      </c>
      <c r="F603">
        <v>8</v>
      </c>
      <c r="G603">
        <v>53</v>
      </c>
      <c r="H603">
        <v>70</v>
      </c>
      <c r="I603">
        <v>3</v>
      </c>
      <c r="J603">
        <v>2</v>
      </c>
      <c r="K603">
        <v>50</v>
      </c>
      <c r="L603">
        <v>0.16500000000000001</v>
      </c>
      <c r="M603">
        <v>0.15</v>
      </c>
      <c r="N603">
        <v>4</v>
      </c>
      <c r="O603">
        <v>4</v>
      </c>
      <c r="P603" t="s">
        <v>678</v>
      </c>
      <c r="Q603">
        <v>1620</v>
      </c>
      <c r="R603" t="s">
        <v>790</v>
      </c>
      <c r="S603">
        <v>0.16500000000000001</v>
      </c>
      <c r="T603" s="6" t="s">
        <v>344</v>
      </c>
      <c r="U603" s="6"/>
      <c r="V603" s="6" t="s">
        <v>1186</v>
      </c>
      <c r="W603" t="s">
        <v>1015</v>
      </c>
      <c r="X603" t="s">
        <v>1186</v>
      </c>
      <c r="Y603" t="b">
        <v>0</v>
      </c>
      <c r="Z603" t="b">
        <v>1</v>
      </c>
      <c r="AA603" t="s">
        <v>1383</v>
      </c>
    </row>
    <row r="604" spans="1:27" x14ac:dyDescent="0.35">
      <c r="A604">
        <v>603</v>
      </c>
      <c r="C604" t="s">
        <v>1017</v>
      </c>
      <c r="D604">
        <v>4</v>
      </c>
      <c r="E604">
        <v>4</v>
      </c>
      <c r="F604">
        <v>8</v>
      </c>
      <c r="G604">
        <v>53</v>
      </c>
      <c r="H604">
        <v>70</v>
      </c>
      <c r="I604">
        <v>3</v>
      </c>
      <c r="J604">
        <v>2</v>
      </c>
      <c r="K604">
        <v>50</v>
      </c>
      <c r="L604">
        <v>0.16500000000000001</v>
      </c>
      <c r="M604">
        <v>0.15</v>
      </c>
      <c r="N604">
        <v>4</v>
      </c>
      <c r="O604">
        <v>3</v>
      </c>
      <c r="P604" t="s">
        <v>678</v>
      </c>
      <c r="R604" t="s">
        <v>1186</v>
      </c>
      <c r="T604" s="6" t="s">
        <v>344</v>
      </c>
      <c r="U604" s="6"/>
      <c r="V604" s="6" t="s">
        <v>1186</v>
      </c>
      <c r="W604" t="s">
        <v>1015</v>
      </c>
      <c r="X604" t="s">
        <v>1186</v>
      </c>
      <c r="Y604" t="b">
        <v>1</v>
      </c>
      <c r="Z604" t="b">
        <v>1</v>
      </c>
    </row>
    <row r="605" spans="1:27" x14ac:dyDescent="0.35">
      <c r="A605">
        <v>604</v>
      </c>
      <c r="B605" s="5">
        <v>5203686006010</v>
      </c>
      <c r="C605" t="s">
        <v>1018</v>
      </c>
      <c r="D605">
        <v>2</v>
      </c>
      <c r="E605">
        <v>4</v>
      </c>
      <c r="F605">
        <v>8</v>
      </c>
      <c r="G605">
        <v>54</v>
      </c>
      <c r="H605">
        <v>71</v>
      </c>
      <c r="I605">
        <v>7</v>
      </c>
      <c r="J605">
        <v>4</v>
      </c>
      <c r="K605">
        <v>50</v>
      </c>
      <c r="L605">
        <v>1</v>
      </c>
      <c r="M605">
        <v>0</v>
      </c>
      <c r="N605">
        <v>3</v>
      </c>
      <c r="O605">
        <v>3</v>
      </c>
      <c r="Q605">
        <v>1620</v>
      </c>
      <c r="R605" t="s">
        <v>790</v>
      </c>
      <c r="T605" s="6" t="s">
        <v>344</v>
      </c>
      <c r="U605" s="6"/>
      <c r="V605" s="6" t="s">
        <v>1186</v>
      </c>
      <c r="W605" t="s">
        <v>1015</v>
      </c>
      <c r="X605" t="s">
        <v>1186</v>
      </c>
      <c r="Y605" t="b">
        <v>0</v>
      </c>
      <c r="Z605" t="b">
        <v>1</v>
      </c>
      <c r="AA605" t="s">
        <v>1383</v>
      </c>
    </row>
    <row r="606" spans="1:27" x14ac:dyDescent="0.35">
      <c r="A606">
        <v>605</v>
      </c>
      <c r="C606" t="s">
        <v>1019</v>
      </c>
      <c r="D606">
        <v>2</v>
      </c>
      <c r="E606">
        <v>4</v>
      </c>
      <c r="F606">
        <v>8</v>
      </c>
      <c r="G606">
        <v>54</v>
      </c>
      <c r="H606">
        <v>71</v>
      </c>
      <c r="I606">
        <v>7</v>
      </c>
      <c r="J606">
        <v>4</v>
      </c>
      <c r="K606">
        <v>50</v>
      </c>
      <c r="L606">
        <v>1</v>
      </c>
      <c r="M606">
        <v>0</v>
      </c>
      <c r="N606">
        <v>3</v>
      </c>
      <c r="O606">
        <v>4</v>
      </c>
      <c r="R606" t="s">
        <v>1186</v>
      </c>
      <c r="T606" s="6" t="s">
        <v>344</v>
      </c>
      <c r="U606" s="6"/>
      <c r="V606" s="6" t="s">
        <v>1186</v>
      </c>
      <c r="W606" t="s">
        <v>1015</v>
      </c>
      <c r="X606" t="s">
        <v>1186</v>
      </c>
      <c r="Y606" t="b">
        <v>1</v>
      </c>
      <c r="Z606" t="b">
        <v>1</v>
      </c>
    </row>
    <row r="607" spans="1:27" x14ac:dyDescent="0.35">
      <c r="A607">
        <v>606</v>
      </c>
      <c r="B607" s="5">
        <v>5203686005010</v>
      </c>
      <c r="C607" t="s">
        <v>1020</v>
      </c>
      <c r="D607">
        <v>4</v>
      </c>
      <c r="E607">
        <v>4</v>
      </c>
      <c r="F607">
        <v>8</v>
      </c>
      <c r="G607">
        <v>54</v>
      </c>
      <c r="H607">
        <v>71</v>
      </c>
      <c r="I607">
        <v>10</v>
      </c>
      <c r="J607">
        <v>1</v>
      </c>
      <c r="K607">
        <v>50</v>
      </c>
      <c r="L607">
        <v>0.02</v>
      </c>
      <c r="M607">
        <v>4.4999999999999998E-2</v>
      </c>
      <c r="N607">
        <v>4</v>
      </c>
      <c r="O607">
        <v>4</v>
      </c>
      <c r="P607" t="s">
        <v>803</v>
      </c>
      <c r="Q607">
        <v>1620</v>
      </c>
      <c r="R607" t="s">
        <v>804</v>
      </c>
      <c r="S607">
        <v>0.6</v>
      </c>
      <c r="T607" s="6" t="s">
        <v>344</v>
      </c>
      <c r="U607" s="6"/>
      <c r="V607" s="6" t="s">
        <v>1186</v>
      </c>
      <c r="W607" t="s">
        <v>1015</v>
      </c>
      <c r="X607" t="s">
        <v>1186</v>
      </c>
      <c r="Y607" t="b">
        <v>0</v>
      </c>
      <c r="Z607" t="b">
        <v>1</v>
      </c>
      <c r="AA607" t="s">
        <v>1383</v>
      </c>
    </row>
    <row r="608" spans="1:27" x14ac:dyDescent="0.35">
      <c r="A608">
        <v>607</v>
      </c>
      <c r="C608" t="s">
        <v>1021</v>
      </c>
      <c r="D608">
        <v>4</v>
      </c>
      <c r="E608">
        <v>4</v>
      </c>
      <c r="F608">
        <v>8</v>
      </c>
      <c r="G608">
        <v>54</v>
      </c>
      <c r="H608">
        <v>71</v>
      </c>
      <c r="I608">
        <v>10</v>
      </c>
      <c r="J608">
        <v>1</v>
      </c>
      <c r="K608">
        <v>50</v>
      </c>
      <c r="L608">
        <v>0.02</v>
      </c>
      <c r="M608">
        <v>4.4999999999999998E-2</v>
      </c>
      <c r="N608">
        <v>4</v>
      </c>
      <c r="O608">
        <v>4</v>
      </c>
      <c r="P608" t="s">
        <v>803</v>
      </c>
      <c r="R608" t="s">
        <v>1186</v>
      </c>
      <c r="T608" s="6" t="s">
        <v>344</v>
      </c>
      <c r="U608" s="6"/>
      <c r="V608" s="6" t="s">
        <v>1186</v>
      </c>
      <c r="W608" t="s">
        <v>1015</v>
      </c>
      <c r="X608" t="s">
        <v>1186</v>
      </c>
      <c r="Y608" t="b">
        <v>1</v>
      </c>
      <c r="Z608" t="b">
        <v>1</v>
      </c>
    </row>
    <row r="609" spans="1:27" x14ac:dyDescent="0.35">
      <c r="A609">
        <v>608</v>
      </c>
      <c r="B609" s="5">
        <v>5203686001020</v>
      </c>
      <c r="C609" t="s">
        <v>1022</v>
      </c>
      <c r="D609">
        <v>4</v>
      </c>
      <c r="E609">
        <v>4</v>
      </c>
      <c r="F609">
        <v>8</v>
      </c>
      <c r="G609">
        <v>54</v>
      </c>
      <c r="H609">
        <v>71</v>
      </c>
      <c r="I609">
        <v>3</v>
      </c>
      <c r="J609">
        <v>2</v>
      </c>
      <c r="K609">
        <v>50</v>
      </c>
      <c r="L609">
        <v>0.16500000000000001</v>
      </c>
      <c r="M609">
        <v>0.15</v>
      </c>
      <c r="N609">
        <v>4</v>
      </c>
      <c r="O609">
        <v>4</v>
      </c>
      <c r="P609" t="s">
        <v>678</v>
      </c>
      <c r="Q609">
        <v>1620</v>
      </c>
      <c r="R609" t="s">
        <v>790</v>
      </c>
      <c r="S609">
        <v>0.16500000000000001</v>
      </c>
      <c r="T609" s="6" t="s">
        <v>344</v>
      </c>
      <c r="U609" s="6"/>
      <c r="V609" s="6" t="s">
        <v>1186</v>
      </c>
      <c r="W609" t="s">
        <v>1015</v>
      </c>
      <c r="X609" t="s">
        <v>1186</v>
      </c>
      <c r="Y609" t="b">
        <v>0</v>
      </c>
      <c r="Z609" t="b">
        <v>1</v>
      </c>
      <c r="AA609" t="s">
        <v>1383</v>
      </c>
    </row>
    <row r="610" spans="1:27" x14ac:dyDescent="0.35">
      <c r="A610">
        <v>609</v>
      </c>
      <c r="C610" t="s">
        <v>1023</v>
      </c>
      <c r="D610">
        <v>4</v>
      </c>
      <c r="E610">
        <v>4</v>
      </c>
      <c r="F610">
        <v>8</v>
      </c>
      <c r="G610">
        <v>54</v>
      </c>
      <c r="H610">
        <v>71</v>
      </c>
      <c r="I610">
        <v>3</v>
      </c>
      <c r="J610">
        <v>2</v>
      </c>
      <c r="K610">
        <v>50</v>
      </c>
      <c r="L610">
        <v>0.16500000000000001</v>
      </c>
      <c r="M610">
        <v>0.15</v>
      </c>
      <c r="N610">
        <v>4</v>
      </c>
      <c r="O610">
        <v>3</v>
      </c>
      <c r="P610" t="s">
        <v>678</v>
      </c>
      <c r="R610" t="s">
        <v>1186</v>
      </c>
      <c r="T610" s="6" t="s">
        <v>344</v>
      </c>
      <c r="U610" s="6"/>
      <c r="V610" s="6" t="s">
        <v>1186</v>
      </c>
      <c r="W610" t="s">
        <v>1015</v>
      </c>
      <c r="X610" t="s">
        <v>1186</v>
      </c>
      <c r="Y610" t="b">
        <v>1</v>
      </c>
      <c r="Z610" t="b">
        <v>1</v>
      </c>
    </row>
    <row r="611" spans="1:27" x14ac:dyDescent="0.35">
      <c r="A611">
        <v>610</v>
      </c>
      <c r="B611" s="5">
        <v>5203686506010</v>
      </c>
      <c r="C611" t="s">
        <v>1024</v>
      </c>
      <c r="D611">
        <v>2</v>
      </c>
      <c r="E611">
        <v>4</v>
      </c>
      <c r="F611">
        <v>8</v>
      </c>
      <c r="G611">
        <v>55</v>
      </c>
      <c r="H611">
        <v>72</v>
      </c>
      <c r="I611">
        <v>7</v>
      </c>
      <c r="J611">
        <v>4</v>
      </c>
      <c r="K611">
        <v>50</v>
      </c>
      <c r="L611">
        <v>1</v>
      </c>
      <c r="N611">
        <v>3</v>
      </c>
      <c r="O611">
        <v>3</v>
      </c>
      <c r="Q611">
        <v>1620</v>
      </c>
      <c r="T611" s="6" t="s">
        <v>344</v>
      </c>
      <c r="U611" s="6"/>
      <c r="V611" s="6" t="s">
        <v>1186</v>
      </c>
      <c r="W611" t="s">
        <v>1015</v>
      </c>
      <c r="X611" t="s">
        <v>1186</v>
      </c>
      <c r="Y611" t="b">
        <v>0</v>
      </c>
      <c r="Z611" t="b">
        <v>1</v>
      </c>
      <c r="AA611" t="s">
        <v>1388</v>
      </c>
    </row>
    <row r="612" spans="1:27" x14ac:dyDescent="0.35">
      <c r="A612">
        <v>611</v>
      </c>
      <c r="C612" t="s">
        <v>1025</v>
      </c>
      <c r="D612">
        <v>2</v>
      </c>
      <c r="E612">
        <v>4</v>
      </c>
      <c r="F612">
        <v>8</v>
      </c>
      <c r="G612">
        <v>55</v>
      </c>
      <c r="H612">
        <v>72</v>
      </c>
      <c r="I612">
        <v>7</v>
      </c>
      <c r="J612">
        <v>4</v>
      </c>
      <c r="K612">
        <v>50</v>
      </c>
      <c r="L612">
        <v>1</v>
      </c>
      <c r="M612">
        <v>0</v>
      </c>
      <c r="N612">
        <v>3</v>
      </c>
      <c r="O612">
        <v>4</v>
      </c>
      <c r="R612" t="s">
        <v>1186</v>
      </c>
      <c r="T612" s="6" t="s">
        <v>344</v>
      </c>
      <c r="U612" s="6"/>
      <c r="V612" s="6" t="s">
        <v>1186</v>
      </c>
      <c r="W612" t="s">
        <v>1015</v>
      </c>
      <c r="X612" t="s">
        <v>1186</v>
      </c>
      <c r="Y612" t="b">
        <v>1</v>
      </c>
      <c r="Z612" t="b">
        <v>1</v>
      </c>
    </row>
    <row r="613" spans="1:27" x14ac:dyDescent="0.35">
      <c r="A613">
        <v>612</v>
      </c>
      <c r="B613" s="5">
        <v>5203686505010</v>
      </c>
      <c r="C613" t="s">
        <v>1026</v>
      </c>
      <c r="D613">
        <v>4</v>
      </c>
      <c r="E613">
        <v>4</v>
      </c>
      <c r="F613">
        <v>8</v>
      </c>
      <c r="G613">
        <v>55</v>
      </c>
      <c r="H613">
        <v>72</v>
      </c>
      <c r="I613">
        <v>10</v>
      </c>
      <c r="J613">
        <v>1</v>
      </c>
      <c r="K613">
        <v>50</v>
      </c>
      <c r="L613">
        <v>0.02</v>
      </c>
      <c r="M613">
        <v>4.4999999999999998E-2</v>
      </c>
      <c r="N613">
        <v>4</v>
      </c>
      <c r="O613">
        <v>4</v>
      </c>
      <c r="P613" t="s">
        <v>803</v>
      </c>
      <c r="Q613">
        <v>1620</v>
      </c>
      <c r="R613" t="s">
        <v>804</v>
      </c>
      <c r="S613">
        <v>0.6</v>
      </c>
      <c r="T613" s="6" t="s">
        <v>344</v>
      </c>
      <c r="U613" s="6"/>
      <c r="V613" s="6" t="s">
        <v>1186</v>
      </c>
      <c r="W613" t="s">
        <v>1015</v>
      </c>
      <c r="X613" t="s">
        <v>1186</v>
      </c>
      <c r="Y613" t="b">
        <v>0</v>
      </c>
      <c r="Z613" t="b">
        <v>1</v>
      </c>
      <c r="AA613" t="s">
        <v>1383</v>
      </c>
    </row>
    <row r="614" spans="1:27" x14ac:dyDescent="0.35">
      <c r="A614">
        <v>613</v>
      </c>
      <c r="C614" t="s">
        <v>1027</v>
      </c>
      <c r="D614">
        <v>4</v>
      </c>
      <c r="E614">
        <v>4</v>
      </c>
      <c r="F614">
        <v>8</v>
      </c>
      <c r="G614">
        <v>55</v>
      </c>
      <c r="H614">
        <v>72</v>
      </c>
      <c r="I614">
        <v>10</v>
      </c>
      <c r="J614">
        <v>1</v>
      </c>
      <c r="K614">
        <v>50</v>
      </c>
      <c r="L614">
        <v>0.02</v>
      </c>
      <c r="M614">
        <v>4.4999999999999998E-2</v>
      </c>
      <c r="N614">
        <v>4</v>
      </c>
      <c r="O614">
        <v>3</v>
      </c>
      <c r="P614" t="s">
        <v>803</v>
      </c>
      <c r="R614" t="s">
        <v>1186</v>
      </c>
      <c r="T614" s="6" t="s">
        <v>344</v>
      </c>
      <c r="U614" s="6"/>
      <c r="V614" s="6" t="s">
        <v>1186</v>
      </c>
      <c r="W614" t="s">
        <v>1015</v>
      </c>
      <c r="X614" t="s">
        <v>1186</v>
      </c>
      <c r="Y614" t="b">
        <v>1</v>
      </c>
      <c r="Z614" t="b">
        <v>1</v>
      </c>
    </row>
    <row r="615" spans="1:27" x14ac:dyDescent="0.35">
      <c r="A615">
        <v>614</v>
      </c>
      <c r="B615" s="5">
        <v>5203687006010</v>
      </c>
      <c r="C615" t="s">
        <v>1028</v>
      </c>
      <c r="D615">
        <v>2</v>
      </c>
      <c r="E615">
        <v>4</v>
      </c>
      <c r="F615">
        <v>8</v>
      </c>
      <c r="G615">
        <v>56</v>
      </c>
      <c r="H615">
        <v>73</v>
      </c>
      <c r="I615">
        <v>7</v>
      </c>
      <c r="J615">
        <v>4</v>
      </c>
      <c r="K615">
        <v>50</v>
      </c>
      <c r="L615">
        <v>1</v>
      </c>
      <c r="N615">
        <v>3</v>
      </c>
      <c r="O615">
        <v>3</v>
      </c>
      <c r="Q615">
        <v>1620</v>
      </c>
      <c r="R615" t="s">
        <v>1186</v>
      </c>
      <c r="T615" s="6" t="s">
        <v>344</v>
      </c>
      <c r="U615" s="6"/>
      <c r="V615" s="6" t="s">
        <v>1186</v>
      </c>
      <c r="W615" t="s">
        <v>1015</v>
      </c>
      <c r="X615" t="s">
        <v>1186</v>
      </c>
      <c r="Y615" t="b">
        <v>0</v>
      </c>
      <c r="Z615" t="b">
        <v>1</v>
      </c>
      <c r="AA615" t="s">
        <v>1383</v>
      </c>
    </row>
    <row r="616" spans="1:27" x14ac:dyDescent="0.35">
      <c r="A616">
        <v>615</v>
      </c>
      <c r="C616" t="s">
        <v>1029</v>
      </c>
      <c r="D616">
        <v>2</v>
      </c>
      <c r="E616">
        <v>4</v>
      </c>
      <c r="F616">
        <v>8</v>
      </c>
      <c r="G616">
        <v>56</v>
      </c>
      <c r="H616">
        <v>73</v>
      </c>
      <c r="I616">
        <v>7</v>
      </c>
      <c r="J616">
        <v>4</v>
      </c>
      <c r="K616">
        <v>50</v>
      </c>
      <c r="L616">
        <v>1</v>
      </c>
      <c r="M616">
        <v>0</v>
      </c>
      <c r="N616">
        <v>3</v>
      </c>
      <c r="O616">
        <v>4</v>
      </c>
      <c r="R616" t="s">
        <v>1186</v>
      </c>
      <c r="T616" s="6" t="s">
        <v>344</v>
      </c>
      <c r="U616" s="6"/>
      <c r="V616" s="6" t="s">
        <v>1186</v>
      </c>
      <c r="W616" t="s">
        <v>1015</v>
      </c>
      <c r="X616" t="s">
        <v>1186</v>
      </c>
      <c r="Y616" t="b">
        <v>1</v>
      </c>
      <c r="Z616" t="b">
        <v>1</v>
      </c>
    </row>
    <row r="617" spans="1:27" x14ac:dyDescent="0.35">
      <c r="A617">
        <v>616</v>
      </c>
      <c r="B617" s="5">
        <v>5203687004010</v>
      </c>
      <c r="C617" t="s">
        <v>1030</v>
      </c>
      <c r="D617">
        <v>4</v>
      </c>
      <c r="E617">
        <v>4</v>
      </c>
      <c r="F617">
        <v>8</v>
      </c>
      <c r="G617">
        <v>56</v>
      </c>
      <c r="H617">
        <v>73</v>
      </c>
      <c r="I617">
        <v>4</v>
      </c>
      <c r="J617">
        <v>1</v>
      </c>
      <c r="K617">
        <v>50</v>
      </c>
      <c r="L617">
        <v>0.02</v>
      </c>
      <c r="M617">
        <v>2.5000000000000001E-2</v>
      </c>
      <c r="N617">
        <v>4</v>
      </c>
      <c r="O617">
        <v>3</v>
      </c>
      <c r="P617" t="s">
        <v>813</v>
      </c>
      <c r="Q617">
        <v>1620</v>
      </c>
      <c r="R617" t="s">
        <v>814</v>
      </c>
      <c r="S617">
        <v>0.6</v>
      </c>
      <c r="T617" s="6" t="s">
        <v>344</v>
      </c>
      <c r="U617" s="6"/>
      <c r="V617" s="6" t="s">
        <v>1186</v>
      </c>
      <c r="W617" t="s">
        <v>1015</v>
      </c>
      <c r="X617" t="s">
        <v>1186</v>
      </c>
      <c r="Y617" t="b">
        <v>0</v>
      </c>
      <c r="Z617" t="b">
        <v>0</v>
      </c>
    </row>
    <row r="618" spans="1:27" x14ac:dyDescent="0.35">
      <c r="A618">
        <v>617</v>
      </c>
      <c r="B618" s="5">
        <v>5203687007020</v>
      </c>
      <c r="C618" t="s">
        <v>1031</v>
      </c>
      <c r="D618">
        <v>4</v>
      </c>
      <c r="E618">
        <v>4</v>
      </c>
      <c r="F618">
        <v>8</v>
      </c>
      <c r="G618">
        <v>56</v>
      </c>
      <c r="H618">
        <v>73</v>
      </c>
      <c r="I618">
        <v>5</v>
      </c>
      <c r="J618">
        <v>4</v>
      </c>
      <c r="K618">
        <v>50</v>
      </c>
      <c r="L618">
        <v>1</v>
      </c>
      <c r="N618">
        <v>3</v>
      </c>
      <c r="O618">
        <v>3</v>
      </c>
      <c r="P618" t="s">
        <v>370</v>
      </c>
      <c r="Q618">
        <v>1620</v>
      </c>
      <c r="S618">
        <v>19.7</v>
      </c>
      <c r="T618" s="6" t="s">
        <v>344</v>
      </c>
      <c r="U618" s="6"/>
      <c r="V618" s="6" t="s">
        <v>1186</v>
      </c>
      <c r="W618" t="s">
        <v>1015</v>
      </c>
      <c r="X618" t="s">
        <v>371</v>
      </c>
      <c r="Y618" t="b">
        <v>0</v>
      </c>
      <c r="Z618" t="b">
        <v>1</v>
      </c>
      <c r="AA618" t="s">
        <v>1383</v>
      </c>
    </row>
    <row r="619" spans="1:27" x14ac:dyDescent="0.35">
      <c r="A619">
        <v>618</v>
      </c>
      <c r="C619" t="s">
        <v>1032</v>
      </c>
      <c r="D619">
        <v>4</v>
      </c>
      <c r="E619">
        <v>4</v>
      </c>
      <c r="F619">
        <v>8</v>
      </c>
      <c r="G619">
        <v>56</v>
      </c>
      <c r="H619">
        <v>73</v>
      </c>
      <c r="I619">
        <v>5</v>
      </c>
      <c r="J619">
        <v>4</v>
      </c>
      <c r="K619">
        <v>50</v>
      </c>
      <c r="L619">
        <v>1</v>
      </c>
      <c r="M619">
        <v>0</v>
      </c>
      <c r="N619">
        <v>3</v>
      </c>
      <c r="O619">
        <v>4</v>
      </c>
      <c r="P619" t="s">
        <v>370</v>
      </c>
      <c r="R619" t="s">
        <v>1186</v>
      </c>
      <c r="T619" s="6" t="s">
        <v>344</v>
      </c>
      <c r="U619" s="6"/>
      <c r="V619" s="6" t="s">
        <v>1186</v>
      </c>
      <c r="W619" t="s">
        <v>1015</v>
      </c>
      <c r="X619" t="s">
        <v>1186</v>
      </c>
      <c r="Y619" t="b">
        <v>1</v>
      </c>
      <c r="Z619" t="b">
        <v>1</v>
      </c>
    </row>
    <row r="620" spans="1:27" x14ac:dyDescent="0.35">
      <c r="A620">
        <v>619</v>
      </c>
      <c r="B620" s="5">
        <v>5203687077040</v>
      </c>
      <c r="C620" t="s">
        <v>1033</v>
      </c>
      <c r="D620">
        <v>4</v>
      </c>
      <c r="E620">
        <v>4</v>
      </c>
      <c r="F620">
        <v>8</v>
      </c>
      <c r="G620">
        <v>56</v>
      </c>
      <c r="H620">
        <v>73</v>
      </c>
      <c r="I620">
        <v>4</v>
      </c>
      <c r="J620">
        <v>1</v>
      </c>
      <c r="K620">
        <v>50</v>
      </c>
      <c r="L620">
        <v>0.02</v>
      </c>
      <c r="M620">
        <v>2.5000000000000001E-2</v>
      </c>
      <c r="N620">
        <v>4</v>
      </c>
      <c r="O620">
        <v>4</v>
      </c>
      <c r="P620" t="s">
        <v>813</v>
      </c>
      <c r="Q620">
        <v>1620</v>
      </c>
      <c r="R620" t="s">
        <v>814</v>
      </c>
      <c r="S620">
        <v>0.6</v>
      </c>
      <c r="T620" s="6" t="s">
        <v>344</v>
      </c>
      <c r="U620" s="6"/>
      <c r="V620" s="6" t="s">
        <v>1186</v>
      </c>
      <c r="W620" t="s">
        <v>1015</v>
      </c>
      <c r="X620" t="s">
        <v>1186</v>
      </c>
      <c r="Y620" t="b">
        <v>0</v>
      </c>
      <c r="Z620" t="b">
        <v>0</v>
      </c>
    </row>
    <row r="621" spans="1:27" x14ac:dyDescent="0.35">
      <c r="A621">
        <v>620</v>
      </c>
      <c r="B621" s="5">
        <v>5203687705010</v>
      </c>
      <c r="C621" t="s">
        <v>1034</v>
      </c>
      <c r="D621">
        <v>4</v>
      </c>
      <c r="E621">
        <v>4</v>
      </c>
      <c r="F621">
        <v>8</v>
      </c>
      <c r="G621">
        <v>56</v>
      </c>
      <c r="H621">
        <v>73</v>
      </c>
      <c r="I621">
        <v>10</v>
      </c>
      <c r="J621">
        <v>1</v>
      </c>
      <c r="K621">
        <v>50</v>
      </c>
      <c r="L621">
        <v>0.02</v>
      </c>
      <c r="M621">
        <v>2.5000000000000001E-2</v>
      </c>
      <c r="N621">
        <v>4</v>
      </c>
      <c r="O621">
        <v>4</v>
      </c>
      <c r="P621" t="s">
        <v>803</v>
      </c>
      <c r="Q621">
        <v>1620</v>
      </c>
      <c r="R621" t="s">
        <v>804</v>
      </c>
      <c r="S621">
        <v>0.6</v>
      </c>
      <c r="T621" s="6" t="s">
        <v>344</v>
      </c>
      <c r="U621" s="6"/>
      <c r="V621" s="6" t="s">
        <v>1186</v>
      </c>
      <c r="W621" t="s">
        <v>1015</v>
      </c>
      <c r="X621" t="s">
        <v>1186</v>
      </c>
      <c r="Y621" t="b">
        <v>0</v>
      </c>
      <c r="Z621" t="b">
        <v>1</v>
      </c>
      <c r="AA621" t="s">
        <v>1383</v>
      </c>
    </row>
    <row r="622" spans="1:27" x14ac:dyDescent="0.35">
      <c r="A622">
        <v>621</v>
      </c>
      <c r="C622" t="s">
        <v>1035</v>
      </c>
      <c r="D622">
        <v>4</v>
      </c>
      <c r="E622">
        <v>4</v>
      </c>
      <c r="F622">
        <v>8</v>
      </c>
      <c r="G622">
        <v>56</v>
      </c>
      <c r="H622">
        <v>73</v>
      </c>
      <c r="I622">
        <v>10</v>
      </c>
      <c r="J622">
        <v>1</v>
      </c>
      <c r="K622">
        <v>50</v>
      </c>
      <c r="L622">
        <v>0.02</v>
      </c>
      <c r="M622">
        <v>2.5000000000000001E-2</v>
      </c>
      <c r="N622">
        <v>4</v>
      </c>
      <c r="O622">
        <v>4</v>
      </c>
      <c r="P622" t="s">
        <v>803</v>
      </c>
      <c r="R622" t="s">
        <v>1186</v>
      </c>
      <c r="T622" s="6" t="s">
        <v>344</v>
      </c>
      <c r="U622" s="6"/>
      <c r="V622" s="6" t="s">
        <v>1186</v>
      </c>
      <c r="W622" t="s">
        <v>1015</v>
      </c>
      <c r="X622" t="s">
        <v>1186</v>
      </c>
      <c r="Y622" t="b">
        <v>1</v>
      </c>
      <c r="Z622" t="b">
        <v>1</v>
      </c>
    </row>
    <row r="623" spans="1:27" x14ac:dyDescent="0.35">
      <c r="A623">
        <v>622</v>
      </c>
      <c r="B623" s="5">
        <v>5203687005010</v>
      </c>
      <c r="C623" t="s">
        <v>1036</v>
      </c>
      <c r="D623">
        <v>4</v>
      </c>
      <c r="E623">
        <v>4</v>
      </c>
      <c r="F623">
        <v>8</v>
      </c>
      <c r="G623">
        <v>56</v>
      </c>
      <c r="H623">
        <v>73</v>
      </c>
      <c r="I623">
        <v>10</v>
      </c>
      <c r="J623">
        <v>1</v>
      </c>
      <c r="K623">
        <v>50</v>
      </c>
      <c r="L623">
        <v>0.02</v>
      </c>
      <c r="M623">
        <v>2.5000000000000001E-2</v>
      </c>
      <c r="N623">
        <v>4</v>
      </c>
      <c r="O623">
        <v>4</v>
      </c>
      <c r="P623" t="s">
        <v>803</v>
      </c>
      <c r="Q623">
        <v>1620</v>
      </c>
      <c r="R623" t="s">
        <v>804</v>
      </c>
      <c r="S623">
        <v>0.6</v>
      </c>
      <c r="T623" s="6" t="s">
        <v>344</v>
      </c>
      <c r="U623" s="6"/>
      <c r="V623" s="6" t="s">
        <v>1186</v>
      </c>
      <c r="W623" t="s">
        <v>1015</v>
      </c>
      <c r="X623" t="s">
        <v>1186</v>
      </c>
      <c r="Y623" t="b">
        <v>0</v>
      </c>
      <c r="Z623" t="b">
        <v>1</v>
      </c>
      <c r="AA623" t="s">
        <v>1383</v>
      </c>
    </row>
    <row r="624" spans="1:27" x14ac:dyDescent="0.35">
      <c r="A624">
        <v>623</v>
      </c>
      <c r="B624" s="5">
        <v>5203687045010</v>
      </c>
      <c r="C624" t="s">
        <v>1037</v>
      </c>
      <c r="D624">
        <v>4</v>
      </c>
      <c r="E624">
        <v>4</v>
      </c>
      <c r="F624">
        <v>8</v>
      </c>
      <c r="G624">
        <v>56</v>
      </c>
      <c r="H624">
        <v>73</v>
      </c>
      <c r="I624">
        <v>10</v>
      </c>
      <c r="J624">
        <v>1</v>
      </c>
      <c r="K624">
        <v>50</v>
      </c>
      <c r="L624">
        <v>0.02</v>
      </c>
      <c r="M624">
        <v>4.4999999999999998E-2</v>
      </c>
      <c r="N624">
        <v>4</v>
      </c>
      <c r="O624">
        <v>4</v>
      </c>
      <c r="P624" t="s">
        <v>803</v>
      </c>
      <c r="Q624">
        <v>1620</v>
      </c>
      <c r="R624" t="s">
        <v>804</v>
      </c>
      <c r="S624">
        <v>0.6</v>
      </c>
      <c r="T624" s="6" t="s">
        <v>344</v>
      </c>
      <c r="U624" s="6"/>
      <c r="V624" s="6" t="s">
        <v>1186</v>
      </c>
      <c r="W624" t="s">
        <v>1015</v>
      </c>
      <c r="X624" t="s">
        <v>1186</v>
      </c>
      <c r="Y624" t="b">
        <v>0</v>
      </c>
      <c r="Z624" t="b">
        <v>1</v>
      </c>
    </row>
    <row r="625" spans="1:27" x14ac:dyDescent="0.35">
      <c r="A625">
        <v>624</v>
      </c>
      <c r="C625" t="s">
        <v>1038</v>
      </c>
      <c r="D625">
        <v>4</v>
      </c>
      <c r="E625">
        <v>4</v>
      </c>
      <c r="F625">
        <v>8</v>
      </c>
      <c r="G625">
        <v>56</v>
      </c>
      <c r="H625">
        <v>73</v>
      </c>
      <c r="I625">
        <v>10</v>
      </c>
      <c r="J625">
        <v>1</v>
      </c>
      <c r="K625">
        <v>50</v>
      </c>
      <c r="L625">
        <v>0.02</v>
      </c>
      <c r="M625">
        <v>4.4999999999999998E-2</v>
      </c>
      <c r="N625">
        <v>4</v>
      </c>
      <c r="O625">
        <v>4</v>
      </c>
      <c r="P625" t="s">
        <v>803</v>
      </c>
      <c r="R625" t="s">
        <v>1186</v>
      </c>
      <c r="T625" s="6" t="s">
        <v>344</v>
      </c>
      <c r="U625" s="6"/>
      <c r="V625" s="6" t="s">
        <v>1186</v>
      </c>
      <c r="W625" t="s">
        <v>1015</v>
      </c>
      <c r="X625" t="s">
        <v>1186</v>
      </c>
      <c r="Y625" t="b">
        <v>1</v>
      </c>
      <c r="Z625" t="b">
        <v>1</v>
      </c>
    </row>
    <row r="626" spans="1:27" x14ac:dyDescent="0.35">
      <c r="A626">
        <v>625</v>
      </c>
      <c r="C626" t="s">
        <v>1039</v>
      </c>
      <c r="D626">
        <v>4</v>
      </c>
      <c r="E626">
        <v>4</v>
      </c>
      <c r="F626">
        <v>8</v>
      </c>
      <c r="G626">
        <v>56</v>
      </c>
      <c r="H626">
        <v>73</v>
      </c>
      <c r="I626">
        <v>10</v>
      </c>
      <c r="J626">
        <v>1</v>
      </c>
      <c r="K626">
        <v>50</v>
      </c>
      <c r="L626">
        <v>0.02</v>
      </c>
      <c r="M626">
        <v>2.5000000000000001E-2</v>
      </c>
      <c r="N626">
        <v>4</v>
      </c>
      <c r="O626">
        <v>4</v>
      </c>
      <c r="P626" t="s">
        <v>803</v>
      </c>
      <c r="R626" t="s">
        <v>1186</v>
      </c>
      <c r="T626" s="6" t="s">
        <v>344</v>
      </c>
      <c r="U626" s="6"/>
      <c r="V626" s="6" t="s">
        <v>1186</v>
      </c>
      <c r="W626" t="s">
        <v>1015</v>
      </c>
      <c r="X626" t="s">
        <v>1186</v>
      </c>
      <c r="Y626" t="b">
        <v>1</v>
      </c>
      <c r="Z626" t="b">
        <v>1</v>
      </c>
    </row>
    <row r="627" spans="1:27" x14ac:dyDescent="0.35">
      <c r="A627">
        <v>626</v>
      </c>
      <c r="B627" s="5">
        <v>5203687005011</v>
      </c>
      <c r="C627" t="s">
        <v>1040</v>
      </c>
      <c r="D627">
        <v>4</v>
      </c>
      <c r="E627">
        <v>4</v>
      </c>
      <c r="F627">
        <v>8</v>
      </c>
      <c r="G627">
        <v>56</v>
      </c>
      <c r="H627">
        <v>73</v>
      </c>
      <c r="I627">
        <v>10</v>
      </c>
      <c r="J627">
        <v>1</v>
      </c>
      <c r="K627">
        <v>50</v>
      </c>
      <c r="L627">
        <v>0.02</v>
      </c>
      <c r="M627">
        <v>2.5000000000000001E-2</v>
      </c>
      <c r="N627">
        <v>4</v>
      </c>
      <c r="O627">
        <v>4</v>
      </c>
      <c r="P627" t="s">
        <v>803</v>
      </c>
      <c r="Q627">
        <v>1620</v>
      </c>
      <c r="R627" t="s">
        <v>804</v>
      </c>
      <c r="S627">
        <v>0.6</v>
      </c>
      <c r="T627" s="6" t="s">
        <v>344</v>
      </c>
      <c r="U627" s="6"/>
      <c r="V627" s="6" t="s">
        <v>1186</v>
      </c>
      <c r="W627" t="s">
        <v>1015</v>
      </c>
      <c r="X627" t="s">
        <v>1186</v>
      </c>
      <c r="Y627" t="b">
        <v>0</v>
      </c>
      <c r="Z627" t="b">
        <v>1</v>
      </c>
      <c r="AA627" t="s">
        <v>1383</v>
      </c>
    </row>
    <row r="628" spans="1:27" x14ac:dyDescent="0.35">
      <c r="A628">
        <v>627</v>
      </c>
      <c r="C628" t="s">
        <v>1041</v>
      </c>
      <c r="D628">
        <v>4</v>
      </c>
      <c r="E628">
        <v>4</v>
      </c>
      <c r="F628">
        <v>8</v>
      </c>
      <c r="G628">
        <v>56</v>
      </c>
      <c r="H628">
        <v>73</v>
      </c>
      <c r="I628">
        <v>10</v>
      </c>
      <c r="J628">
        <v>1</v>
      </c>
      <c r="K628">
        <v>50</v>
      </c>
      <c r="L628">
        <v>0.02</v>
      </c>
      <c r="M628">
        <v>2.5000000000000001E-2</v>
      </c>
      <c r="N628">
        <v>4</v>
      </c>
      <c r="O628">
        <v>4</v>
      </c>
      <c r="P628" t="s">
        <v>803</v>
      </c>
      <c r="R628" t="s">
        <v>1186</v>
      </c>
      <c r="T628" s="6" t="s">
        <v>344</v>
      </c>
      <c r="U628" s="6"/>
      <c r="V628" s="6" t="s">
        <v>1186</v>
      </c>
      <c r="W628" t="s">
        <v>1015</v>
      </c>
      <c r="X628" t="s">
        <v>1186</v>
      </c>
      <c r="Y628" t="b">
        <v>1</v>
      </c>
      <c r="Z628" t="b">
        <v>1</v>
      </c>
    </row>
    <row r="629" spans="1:27" x14ac:dyDescent="0.35">
      <c r="A629">
        <v>628</v>
      </c>
      <c r="B629" s="5">
        <v>5203687005030</v>
      </c>
      <c r="C629" t="s">
        <v>1042</v>
      </c>
      <c r="D629">
        <v>4</v>
      </c>
      <c r="E629">
        <v>4</v>
      </c>
      <c r="F629">
        <v>8</v>
      </c>
      <c r="G629">
        <v>56</v>
      </c>
      <c r="H629">
        <v>73</v>
      </c>
      <c r="I629">
        <v>10</v>
      </c>
      <c r="J629">
        <v>1</v>
      </c>
      <c r="K629">
        <v>50</v>
      </c>
      <c r="L629">
        <v>0.5</v>
      </c>
      <c r="M629">
        <v>1.25</v>
      </c>
      <c r="N629">
        <v>4</v>
      </c>
      <c r="O629">
        <v>4</v>
      </c>
      <c r="P629" t="s">
        <v>834</v>
      </c>
      <c r="Q629">
        <v>1620</v>
      </c>
      <c r="R629" t="s">
        <v>835</v>
      </c>
      <c r="S629">
        <v>0.5</v>
      </c>
      <c r="T629" s="6" t="s">
        <v>344</v>
      </c>
      <c r="U629" s="6"/>
      <c r="V629" s="6" t="s">
        <v>1186</v>
      </c>
      <c r="W629" t="s">
        <v>1015</v>
      </c>
      <c r="X629" t="s">
        <v>1186</v>
      </c>
      <c r="Y629" t="b">
        <v>0</v>
      </c>
      <c r="Z629" t="b">
        <v>1</v>
      </c>
      <c r="AA629" t="s">
        <v>1383</v>
      </c>
    </row>
    <row r="630" spans="1:27" x14ac:dyDescent="0.35">
      <c r="A630">
        <v>629</v>
      </c>
      <c r="C630" t="s">
        <v>1043</v>
      </c>
      <c r="D630">
        <v>4</v>
      </c>
      <c r="E630">
        <v>4</v>
      </c>
      <c r="F630">
        <v>8</v>
      </c>
      <c r="G630">
        <v>56</v>
      </c>
      <c r="H630">
        <v>73</v>
      </c>
      <c r="I630">
        <v>10</v>
      </c>
      <c r="J630">
        <v>1</v>
      </c>
      <c r="K630">
        <v>50</v>
      </c>
      <c r="L630">
        <v>0.5</v>
      </c>
      <c r="M630">
        <v>1.25</v>
      </c>
      <c r="N630">
        <v>4</v>
      </c>
      <c r="O630">
        <v>4</v>
      </c>
      <c r="P630" t="s">
        <v>834</v>
      </c>
      <c r="R630" t="s">
        <v>1186</v>
      </c>
      <c r="T630" s="6" t="s">
        <v>344</v>
      </c>
      <c r="U630" s="6"/>
      <c r="V630" s="6" t="s">
        <v>1186</v>
      </c>
      <c r="W630" t="s">
        <v>1015</v>
      </c>
      <c r="X630" t="s">
        <v>1186</v>
      </c>
      <c r="Y630" t="b">
        <v>1</v>
      </c>
      <c r="Z630" t="b">
        <v>1</v>
      </c>
    </row>
    <row r="631" spans="1:27" x14ac:dyDescent="0.35">
      <c r="A631">
        <v>630</v>
      </c>
      <c r="B631" s="5">
        <v>5203687005040</v>
      </c>
      <c r="C631" t="s">
        <v>1044</v>
      </c>
      <c r="D631">
        <v>4</v>
      </c>
      <c r="E631">
        <v>4</v>
      </c>
      <c r="F631">
        <v>8</v>
      </c>
      <c r="G631">
        <v>56</v>
      </c>
      <c r="H631">
        <v>73</v>
      </c>
      <c r="I631">
        <v>10</v>
      </c>
      <c r="J631">
        <v>1</v>
      </c>
      <c r="K631">
        <v>50</v>
      </c>
      <c r="L631">
        <v>0.6</v>
      </c>
      <c r="M631">
        <v>1.25</v>
      </c>
      <c r="N631">
        <v>4</v>
      </c>
      <c r="O631">
        <v>4</v>
      </c>
      <c r="P631" t="s">
        <v>840</v>
      </c>
      <c r="Q631">
        <v>1620</v>
      </c>
      <c r="R631" t="s">
        <v>978</v>
      </c>
      <c r="S631">
        <v>0.6</v>
      </c>
      <c r="T631" s="6" t="s">
        <v>344</v>
      </c>
      <c r="U631" s="6"/>
      <c r="V631" s="6" t="s">
        <v>1186</v>
      </c>
      <c r="W631" t="s">
        <v>1015</v>
      </c>
      <c r="X631" t="s">
        <v>1186</v>
      </c>
      <c r="Y631" t="b">
        <v>0</v>
      </c>
      <c r="Z631" t="b">
        <v>1</v>
      </c>
      <c r="AA631" t="s">
        <v>1383</v>
      </c>
    </row>
    <row r="632" spans="1:27" x14ac:dyDescent="0.35">
      <c r="A632">
        <v>631</v>
      </c>
      <c r="C632" t="s">
        <v>1045</v>
      </c>
      <c r="D632">
        <v>4</v>
      </c>
      <c r="E632">
        <v>4</v>
      </c>
      <c r="F632">
        <v>8</v>
      </c>
      <c r="G632">
        <v>56</v>
      </c>
      <c r="H632">
        <v>73</v>
      </c>
      <c r="I632">
        <v>10</v>
      </c>
      <c r="J632">
        <v>1</v>
      </c>
      <c r="K632">
        <v>50</v>
      </c>
      <c r="L632">
        <v>0.6</v>
      </c>
      <c r="M632">
        <v>1.25</v>
      </c>
      <c r="N632">
        <v>4</v>
      </c>
      <c r="O632">
        <v>4</v>
      </c>
      <c r="P632" t="s">
        <v>840</v>
      </c>
      <c r="R632" t="s">
        <v>1186</v>
      </c>
      <c r="T632" s="6" t="s">
        <v>344</v>
      </c>
      <c r="U632" s="6"/>
      <c r="V632" s="6" t="s">
        <v>1186</v>
      </c>
      <c r="W632" t="s">
        <v>1015</v>
      </c>
      <c r="X632" t="s">
        <v>1186</v>
      </c>
      <c r="Y632" t="b">
        <v>1</v>
      </c>
      <c r="Z632" t="b">
        <v>1</v>
      </c>
    </row>
    <row r="633" spans="1:27" x14ac:dyDescent="0.35">
      <c r="A633">
        <v>632</v>
      </c>
      <c r="B633" s="5">
        <v>5203687001020</v>
      </c>
      <c r="C633" t="s">
        <v>1046</v>
      </c>
      <c r="D633">
        <v>4</v>
      </c>
      <c r="E633">
        <v>4</v>
      </c>
      <c r="F633">
        <v>8</v>
      </c>
      <c r="G633">
        <v>56</v>
      </c>
      <c r="H633">
        <v>73</v>
      </c>
      <c r="I633">
        <v>3</v>
      </c>
      <c r="J633">
        <v>2</v>
      </c>
      <c r="K633">
        <v>50</v>
      </c>
      <c r="L633">
        <v>0.16500000000000001</v>
      </c>
      <c r="M633">
        <v>0.15</v>
      </c>
      <c r="N633">
        <v>4</v>
      </c>
      <c r="O633">
        <v>4</v>
      </c>
      <c r="P633" t="s">
        <v>678</v>
      </c>
      <c r="Q633">
        <v>1620</v>
      </c>
      <c r="R633" t="s">
        <v>790</v>
      </c>
      <c r="S633">
        <v>0.16500000000000001</v>
      </c>
      <c r="T633" s="6" t="s">
        <v>344</v>
      </c>
      <c r="U633" s="6"/>
      <c r="V633" s="6" t="s">
        <v>1186</v>
      </c>
      <c r="W633" t="s">
        <v>1015</v>
      </c>
      <c r="X633" t="s">
        <v>1186</v>
      </c>
      <c r="Y633" t="b">
        <v>0</v>
      </c>
      <c r="Z633" t="b">
        <v>1</v>
      </c>
      <c r="AA633" t="s">
        <v>1383</v>
      </c>
    </row>
    <row r="634" spans="1:27" x14ac:dyDescent="0.35">
      <c r="A634">
        <v>633</v>
      </c>
      <c r="C634" t="s">
        <v>1047</v>
      </c>
      <c r="D634">
        <v>4</v>
      </c>
      <c r="E634">
        <v>4</v>
      </c>
      <c r="F634">
        <v>8</v>
      </c>
      <c r="G634">
        <v>56</v>
      </c>
      <c r="H634">
        <v>73</v>
      </c>
      <c r="I634">
        <v>3</v>
      </c>
      <c r="J634">
        <v>2</v>
      </c>
      <c r="K634">
        <v>50</v>
      </c>
      <c r="L634">
        <v>0.16500000000000001</v>
      </c>
      <c r="M634">
        <v>0.15</v>
      </c>
      <c r="N634">
        <v>4</v>
      </c>
      <c r="O634">
        <v>4</v>
      </c>
      <c r="P634" t="s">
        <v>678</v>
      </c>
      <c r="R634" t="s">
        <v>1186</v>
      </c>
      <c r="T634" s="6" t="s">
        <v>344</v>
      </c>
      <c r="U634" s="6"/>
      <c r="V634" s="6" t="s">
        <v>1186</v>
      </c>
      <c r="W634" t="s">
        <v>1015</v>
      </c>
      <c r="X634" t="s">
        <v>1186</v>
      </c>
      <c r="Y634" t="b">
        <v>1</v>
      </c>
      <c r="Z634" t="b">
        <v>1</v>
      </c>
    </row>
    <row r="635" spans="1:27" x14ac:dyDescent="0.35">
      <c r="A635">
        <v>634</v>
      </c>
      <c r="B635" s="5">
        <v>5203069803010</v>
      </c>
      <c r="C635" t="s">
        <v>1048</v>
      </c>
      <c r="D635">
        <v>4</v>
      </c>
      <c r="E635">
        <v>6</v>
      </c>
      <c r="F635">
        <v>13</v>
      </c>
      <c r="G635">
        <v>70</v>
      </c>
      <c r="H635">
        <v>91</v>
      </c>
      <c r="I635">
        <v>6</v>
      </c>
      <c r="J635">
        <v>3</v>
      </c>
      <c r="K635">
        <v>10</v>
      </c>
      <c r="L635">
        <v>0.8</v>
      </c>
      <c r="M635">
        <v>1.25</v>
      </c>
      <c r="N635">
        <v>4</v>
      </c>
      <c r="O635">
        <v>4</v>
      </c>
      <c r="P635" t="s">
        <v>745</v>
      </c>
      <c r="R635" t="s">
        <v>746</v>
      </c>
      <c r="S635">
        <v>0.8</v>
      </c>
      <c r="T635" s="6" t="s">
        <v>344</v>
      </c>
      <c r="U635" s="6"/>
      <c r="V635" s="6" t="s">
        <v>1186</v>
      </c>
      <c r="W635" t="s">
        <v>1387</v>
      </c>
      <c r="X635" t="s">
        <v>1186</v>
      </c>
      <c r="Y635" t="b">
        <v>0</v>
      </c>
      <c r="Z635" t="b">
        <v>0</v>
      </c>
    </row>
    <row r="636" spans="1:27" x14ac:dyDescent="0.35">
      <c r="A636">
        <v>635</v>
      </c>
      <c r="B636" s="5">
        <v>5203069801030</v>
      </c>
      <c r="C636" t="s">
        <v>1049</v>
      </c>
      <c r="D636">
        <v>4</v>
      </c>
      <c r="E636">
        <v>6</v>
      </c>
      <c r="F636">
        <v>13</v>
      </c>
      <c r="G636">
        <v>69</v>
      </c>
      <c r="H636">
        <v>92</v>
      </c>
      <c r="I636">
        <v>3</v>
      </c>
      <c r="J636">
        <v>2</v>
      </c>
      <c r="K636">
        <v>10</v>
      </c>
      <c r="L636">
        <v>0.17</v>
      </c>
      <c r="M636">
        <v>0.15</v>
      </c>
      <c r="N636">
        <v>4</v>
      </c>
      <c r="O636">
        <v>3</v>
      </c>
      <c r="P636" t="s">
        <v>678</v>
      </c>
      <c r="R636" t="s">
        <v>679</v>
      </c>
      <c r="S636">
        <v>0.17</v>
      </c>
      <c r="T636" s="6" t="s">
        <v>344</v>
      </c>
      <c r="U636" s="6"/>
      <c r="V636" s="6" t="s">
        <v>1186</v>
      </c>
      <c r="W636" t="s">
        <v>1387</v>
      </c>
      <c r="X636" t="s">
        <v>1186</v>
      </c>
      <c r="Y636" t="b">
        <v>0</v>
      </c>
      <c r="Z636" t="b">
        <v>0</v>
      </c>
      <c r="AA636" t="s">
        <v>1376</v>
      </c>
    </row>
    <row r="637" spans="1:27" x14ac:dyDescent="0.35">
      <c r="A637">
        <v>636</v>
      </c>
      <c r="B637" s="5">
        <v>5203089806010</v>
      </c>
      <c r="C637" t="s">
        <v>1050</v>
      </c>
      <c r="D637">
        <v>2</v>
      </c>
      <c r="E637">
        <v>6</v>
      </c>
      <c r="F637">
        <v>15</v>
      </c>
      <c r="G637">
        <v>72</v>
      </c>
      <c r="H637">
        <v>94</v>
      </c>
      <c r="I637">
        <v>7</v>
      </c>
      <c r="J637">
        <v>4</v>
      </c>
      <c r="K637">
        <v>34</v>
      </c>
      <c r="L637">
        <v>1</v>
      </c>
      <c r="N637">
        <v>3</v>
      </c>
      <c r="O637">
        <v>3</v>
      </c>
      <c r="P637" t="s">
        <v>678</v>
      </c>
      <c r="Q637">
        <v>4190</v>
      </c>
      <c r="R637" t="s">
        <v>1186</v>
      </c>
      <c r="T637" s="6" t="s">
        <v>344</v>
      </c>
      <c r="U637" s="6"/>
      <c r="V637" s="6" t="s">
        <v>1186</v>
      </c>
      <c r="W637" t="s">
        <v>1389</v>
      </c>
      <c r="X637" t="s">
        <v>1186</v>
      </c>
      <c r="Y637" t="b">
        <v>0</v>
      </c>
      <c r="Z637" t="b">
        <v>0</v>
      </c>
      <c r="AA637" t="s">
        <v>1390</v>
      </c>
    </row>
    <row r="638" spans="1:27" x14ac:dyDescent="0.35">
      <c r="A638">
        <v>637</v>
      </c>
      <c r="C638" t="s">
        <v>1051</v>
      </c>
      <c r="D638">
        <v>2</v>
      </c>
      <c r="E638">
        <v>6</v>
      </c>
      <c r="F638">
        <v>15</v>
      </c>
      <c r="G638">
        <v>72</v>
      </c>
      <c r="H638">
        <v>94</v>
      </c>
      <c r="I638">
        <v>7</v>
      </c>
      <c r="J638">
        <v>4</v>
      </c>
      <c r="K638">
        <v>34</v>
      </c>
      <c r="L638">
        <v>1</v>
      </c>
      <c r="M638">
        <v>0</v>
      </c>
      <c r="N638">
        <v>3</v>
      </c>
      <c r="O638">
        <v>3</v>
      </c>
      <c r="P638" t="s">
        <v>678</v>
      </c>
      <c r="R638" t="s">
        <v>1186</v>
      </c>
      <c r="T638" s="6" t="s">
        <v>344</v>
      </c>
      <c r="U638" s="6"/>
      <c r="V638" s="6" t="s">
        <v>1186</v>
      </c>
      <c r="W638" t="s">
        <v>1389</v>
      </c>
      <c r="X638" t="s">
        <v>1186</v>
      </c>
      <c r="Y638" t="b">
        <v>1</v>
      </c>
      <c r="Z638" t="b">
        <v>1</v>
      </c>
    </row>
    <row r="639" spans="1:27" x14ac:dyDescent="0.35">
      <c r="A639">
        <v>638</v>
      </c>
      <c r="B639" s="5">
        <v>5203089807020</v>
      </c>
      <c r="C639" t="s">
        <v>1052</v>
      </c>
      <c r="D639">
        <v>4</v>
      </c>
      <c r="E639">
        <v>6</v>
      </c>
      <c r="F639">
        <v>15</v>
      </c>
      <c r="G639">
        <v>72</v>
      </c>
      <c r="H639">
        <v>94</v>
      </c>
      <c r="I639">
        <v>5</v>
      </c>
      <c r="J639">
        <v>4</v>
      </c>
      <c r="K639">
        <v>34</v>
      </c>
      <c r="L639">
        <v>1</v>
      </c>
      <c r="N639">
        <v>3</v>
      </c>
      <c r="O639">
        <v>3</v>
      </c>
      <c r="P639" t="s">
        <v>370</v>
      </c>
      <c r="Q639">
        <v>4190</v>
      </c>
      <c r="S639">
        <v>19.7</v>
      </c>
      <c r="T639" s="6" t="s">
        <v>344</v>
      </c>
      <c r="U639" s="6"/>
      <c r="V639" s="6" t="s">
        <v>1186</v>
      </c>
      <c r="W639" t="s">
        <v>1389</v>
      </c>
      <c r="X639" t="s">
        <v>371</v>
      </c>
      <c r="Y639" t="b">
        <v>0</v>
      </c>
      <c r="Z639" t="b">
        <v>0</v>
      </c>
      <c r="AA639" t="s">
        <v>1390</v>
      </c>
    </row>
    <row r="640" spans="1:27" x14ac:dyDescent="0.35">
      <c r="A640">
        <v>639</v>
      </c>
      <c r="C640" t="s">
        <v>1053</v>
      </c>
      <c r="D640">
        <v>4</v>
      </c>
      <c r="E640">
        <v>6</v>
      </c>
      <c r="F640">
        <v>15</v>
      </c>
      <c r="G640">
        <v>72</v>
      </c>
      <c r="H640">
        <v>94</v>
      </c>
      <c r="I640">
        <v>5</v>
      </c>
      <c r="J640">
        <v>4</v>
      </c>
      <c r="K640">
        <v>34</v>
      </c>
      <c r="L640">
        <v>1</v>
      </c>
      <c r="M640">
        <v>0</v>
      </c>
      <c r="N640">
        <v>3</v>
      </c>
      <c r="O640">
        <v>4</v>
      </c>
      <c r="P640" t="s">
        <v>370</v>
      </c>
      <c r="R640" t="s">
        <v>1186</v>
      </c>
      <c r="T640" s="6" t="s">
        <v>344</v>
      </c>
      <c r="U640" s="6"/>
      <c r="V640" s="6" t="s">
        <v>1186</v>
      </c>
      <c r="W640" t="s">
        <v>1389</v>
      </c>
      <c r="X640" t="s">
        <v>1186</v>
      </c>
      <c r="Y640" t="b">
        <v>1</v>
      </c>
      <c r="Z640" t="b">
        <v>1</v>
      </c>
    </row>
    <row r="641" spans="1:27" x14ac:dyDescent="0.35">
      <c r="A641">
        <v>640</v>
      </c>
      <c r="B641" s="5">
        <v>5203089803010</v>
      </c>
      <c r="C641" t="s">
        <v>1054</v>
      </c>
      <c r="D641">
        <v>4</v>
      </c>
      <c r="E641">
        <v>6</v>
      </c>
      <c r="F641">
        <v>15</v>
      </c>
      <c r="G641">
        <v>72</v>
      </c>
      <c r="H641">
        <v>94</v>
      </c>
      <c r="I641">
        <v>6</v>
      </c>
      <c r="J641">
        <v>3</v>
      </c>
      <c r="K641">
        <v>34</v>
      </c>
      <c r="L641">
        <v>0.8</v>
      </c>
      <c r="M641">
        <v>1.25</v>
      </c>
      <c r="N641">
        <v>4</v>
      </c>
      <c r="O641">
        <v>4</v>
      </c>
      <c r="P641" t="s">
        <v>745</v>
      </c>
      <c r="Q641">
        <v>4190</v>
      </c>
      <c r="R641" t="s">
        <v>746</v>
      </c>
      <c r="S641">
        <v>0.8</v>
      </c>
      <c r="T641" s="6" t="s">
        <v>344</v>
      </c>
      <c r="U641" s="6"/>
      <c r="V641" s="6" t="s">
        <v>1186</v>
      </c>
      <c r="W641" t="s">
        <v>1389</v>
      </c>
      <c r="X641" t="s">
        <v>1186</v>
      </c>
      <c r="Y641" t="b">
        <v>0</v>
      </c>
      <c r="Z641" t="b">
        <v>0</v>
      </c>
      <c r="AA641" t="s">
        <v>1390</v>
      </c>
    </row>
    <row r="642" spans="1:27" x14ac:dyDescent="0.35">
      <c r="A642">
        <v>641</v>
      </c>
      <c r="C642" t="s">
        <v>1055</v>
      </c>
      <c r="D642">
        <v>4</v>
      </c>
      <c r="E642">
        <v>6</v>
      </c>
      <c r="F642">
        <v>15</v>
      </c>
      <c r="G642">
        <v>72</v>
      </c>
      <c r="H642">
        <v>94</v>
      </c>
      <c r="I642">
        <v>6</v>
      </c>
      <c r="J642">
        <v>3</v>
      </c>
      <c r="K642">
        <v>34</v>
      </c>
      <c r="L642">
        <v>0.8</v>
      </c>
      <c r="M642">
        <v>1.25</v>
      </c>
      <c r="N642">
        <v>4</v>
      </c>
      <c r="O642">
        <v>4</v>
      </c>
      <c r="P642" t="s">
        <v>745</v>
      </c>
      <c r="R642" t="s">
        <v>1186</v>
      </c>
      <c r="T642" s="6" t="s">
        <v>344</v>
      </c>
      <c r="U642" s="6"/>
      <c r="V642" s="6" t="s">
        <v>1186</v>
      </c>
      <c r="W642" t="s">
        <v>1389</v>
      </c>
      <c r="X642" t="s">
        <v>1186</v>
      </c>
      <c r="Y642" t="b">
        <v>1</v>
      </c>
      <c r="Z642" t="b">
        <v>1</v>
      </c>
    </row>
    <row r="643" spans="1:27" x14ac:dyDescent="0.35">
      <c r="A643">
        <v>642</v>
      </c>
      <c r="B643" s="5">
        <v>5203089801030</v>
      </c>
      <c r="C643" t="s">
        <v>1056</v>
      </c>
      <c r="D643">
        <v>4</v>
      </c>
      <c r="E643">
        <v>6</v>
      </c>
      <c r="F643">
        <v>15</v>
      </c>
      <c r="G643">
        <v>72</v>
      </c>
      <c r="H643">
        <v>94</v>
      </c>
      <c r="I643">
        <v>3</v>
      </c>
      <c r="J643">
        <v>2</v>
      </c>
      <c r="K643">
        <v>34</v>
      </c>
      <c r="L643">
        <v>0.17</v>
      </c>
      <c r="M643">
        <v>0.15</v>
      </c>
      <c r="N643">
        <v>4</v>
      </c>
      <c r="O643">
        <v>4</v>
      </c>
      <c r="P643" t="s">
        <v>678</v>
      </c>
      <c r="Q643">
        <v>4190</v>
      </c>
      <c r="R643" t="s">
        <v>679</v>
      </c>
      <c r="S643">
        <v>0.17</v>
      </c>
      <c r="T643" s="6" t="s">
        <v>344</v>
      </c>
      <c r="U643" s="6"/>
      <c r="V643" s="6" t="s">
        <v>1186</v>
      </c>
      <c r="W643" t="s">
        <v>1389</v>
      </c>
      <c r="X643" t="s">
        <v>1186</v>
      </c>
      <c r="Y643" t="b">
        <v>0</v>
      </c>
      <c r="Z643" t="b">
        <v>0</v>
      </c>
      <c r="AA643" t="s">
        <v>1390</v>
      </c>
    </row>
    <row r="644" spans="1:27" x14ac:dyDescent="0.35">
      <c r="A644">
        <v>643</v>
      </c>
      <c r="C644" t="s">
        <v>1057</v>
      </c>
      <c r="D644">
        <v>4</v>
      </c>
      <c r="E644">
        <v>6</v>
      </c>
      <c r="F644">
        <v>15</v>
      </c>
      <c r="G644">
        <v>72</v>
      </c>
      <c r="H644">
        <v>94</v>
      </c>
      <c r="I644">
        <v>3</v>
      </c>
      <c r="J644">
        <v>2</v>
      </c>
      <c r="K644">
        <v>34</v>
      </c>
      <c r="L644">
        <v>0.17</v>
      </c>
      <c r="M644">
        <v>0.15</v>
      </c>
      <c r="N644">
        <v>4</v>
      </c>
      <c r="O644">
        <v>3</v>
      </c>
      <c r="P644" t="s">
        <v>678</v>
      </c>
      <c r="R644" t="s">
        <v>1186</v>
      </c>
      <c r="T644" s="6" t="s">
        <v>344</v>
      </c>
      <c r="U644" s="6"/>
      <c r="V644" s="6" t="s">
        <v>1186</v>
      </c>
      <c r="W644" t="s">
        <v>1389</v>
      </c>
      <c r="X644" t="s">
        <v>1186</v>
      </c>
      <c r="Y644" t="b">
        <v>1</v>
      </c>
      <c r="Z644" t="b">
        <v>1</v>
      </c>
    </row>
    <row r="645" spans="1:27" x14ac:dyDescent="0.35">
      <c r="A645">
        <v>644</v>
      </c>
      <c r="B645" s="5">
        <v>5203089906010</v>
      </c>
      <c r="C645" t="s">
        <v>1058</v>
      </c>
      <c r="D645">
        <v>2</v>
      </c>
      <c r="E645">
        <v>6</v>
      </c>
      <c r="F645">
        <v>15</v>
      </c>
      <c r="G645">
        <v>72</v>
      </c>
      <c r="H645">
        <v>95</v>
      </c>
      <c r="I645">
        <v>7</v>
      </c>
      <c r="J645">
        <v>4</v>
      </c>
      <c r="K645">
        <v>34</v>
      </c>
      <c r="L645">
        <v>1</v>
      </c>
      <c r="N645">
        <v>3</v>
      </c>
      <c r="O645">
        <v>3</v>
      </c>
      <c r="P645" t="s">
        <v>678</v>
      </c>
      <c r="Q645">
        <v>4190</v>
      </c>
      <c r="R645" t="s">
        <v>1186</v>
      </c>
      <c r="T645" s="6" t="s">
        <v>344</v>
      </c>
      <c r="U645" s="6"/>
      <c r="V645" s="6" t="s">
        <v>1186</v>
      </c>
      <c r="W645" t="s">
        <v>1389</v>
      </c>
      <c r="X645" t="s">
        <v>1186</v>
      </c>
      <c r="Y645" t="b">
        <v>0</v>
      </c>
      <c r="Z645" t="b">
        <v>0</v>
      </c>
      <c r="AA645" t="s">
        <v>1390</v>
      </c>
    </row>
    <row r="646" spans="1:27" x14ac:dyDescent="0.35">
      <c r="A646">
        <v>645</v>
      </c>
      <c r="C646" t="s">
        <v>1059</v>
      </c>
      <c r="D646">
        <v>2</v>
      </c>
      <c r="E646">
        <v>6</v>
      </c>
      <c r="F646">
        <v>15</v>
      </c>
      <c r="G646">
        <v>72</v>
      </c>
      <c r="H646">
        <v>95</v>
      </c>
      <c r="I646">
        <v>7</v>
      </c>
      <c r="J646">
        <v>4</v>
      </c>
      <c r="K646">
        <v>34</v>
      </c>
      <c r="L646">
        <v>1</v>
      </c>
      <c r="M646">
        <v>0</v>
      </c>
      <c r="N646">
        <v>3</v>
      </c>
      <c r="O646">
        <v>3</v>
      </c>
      <c r="P646" t="s">
        <v>678</v>
      </c>
      <c r="R646" t="s">
        <v>1186</v>
      </c>
      <c r="T646" s="6" t="s">
        <v>344</v>
      </c>
      <c r="U646" s="6"/>
      <c r="V646" s="6" t="s">
        <v>1186</v>
      </c>
      <c r="W646" t="s">
        <v>1389</v>
      </c>
      <c r="X646" t="s">
        <v>1186</v>
      </c>
      <c r="Y646" t="b">
        <v>1</v>
      </c>
      <c r="Z646" t="b">
        <v>1</v>
      </c>
    </row>
    <row r="647" spans="1:27" x14ac:dyDescent="0.35">
      <c r="A647">
        <v>646</v>
      </c>
      <c r="B647" s="5">
        <v>5203089907020</v>
      </c>
      <c r="C647" t="s">
        <v>1060</v>
      </c>
      <c r="D647">
        <v>4</v>
      </c>
      <c r="E647">
        <v>6</v>
      </c>
      <c r="F647">
        <v>15</v>
      </c>
      <c r="G647">
        <v>72</v>
      </c>
      <c r="H647">
        <v>95</v>
      </c>
      <c r="I647">
        <v>5</v>
      </c>
      <c r="J647">
        <v>4</v>
      </c>
      <c r="K647">
        <v>34</v>
      </c>
      <c r="L647">
        <v>1</v>
      </c>
      <c r="N647">
        <v>3</v>
      </c>
      <c r="O647">
        <v>3</v>
      </c>
      <c r="P647" t="s">
        <v>370</v>
      </c>
      <c r="Q647">
        <v>4190</v>
      </c>
      <c r="S647">
        <v>19.7</v>
      </c>
      <c r="T647" s="6" t="s">
        <v>344</v>
      </c>
      <c r="U647" s="6"/>
      <c r="V647" s="6" t="s">
        <v>1186</v>
      </c>
      <c r="W647" t="s">
        <v>1389</v>
      </c>
      <c r="X647" t="s">
        <v>371</v>
      </c>
      <c r="Y647" t="b">
        <v>0</v>
      </c>
      <c r="Z647" t="b">
        <v>0</v>
      </c>
      <c r="AA647" t="s">
        <v>1390</v>
      </c>
    </row>
    <row r="648" spans="1:27" x14ac:dyDescent="0.35">
      <c r="A648">
        <v>647</v>
      </c>
      <c r="C648" t="s">
        <v>1061</v>
      </c>
      <c r="D648">
        <v>4</v>
      </c>
      <c r="E648">
        <v>6</v>
      </c>
      <c r="F648">
        <v>15</v>
      </c>
      <c r="G648">
        <v>72</v>
      </c>
      <c r="H648">
        <v>95</v>
      </c>
      <c r="I648">
        <v>5</v>
      </c>
      <c r="J648">
        <v>4</v>
      </c>
      <c r="K648">
        <v>34</v>
      </c>
      <c r="L648">
        <v>1</v>
      </c>
      <c r="M648">
        <v>0</v>
      </c>
      <c r="N648">
        <v>3</v>
      </c>
      <c r="O648">
        <v>4</v>
      </c>
      <c r="P648" t="s">
        <v>370</v>
      </c>
      <c r="R648" t="s">
        <v>1186</v>
      </c>
      <c r="T648" s="6" t="s">
        <v>344</v>
      </c>
      <c r="U648" s="6"/>
      <c r="V648" s="6" t="s">
        <v>1186</v>
      </c>
      <c r="W648" t="s">
        <v>1389</v>
      </c>
      <c r="X648" t="s">
        <v>1186</v>
      </c>
      <c r="Y648" t="b">
        <v>1</v>
      </c>
      <c r="Z648" t="b">
        <v>1</v>
      </c>
    </row>
    <row r="649" spans="1:27" x14ac:dyDescent="0.35">
      <c r="A649">
        <v>648</v>
      </c>
      <c r="B649" s="5">
        <v>5203089903010</v>
      </c>
      <c r="C649" t="s">
        <v>1062</v>
      </c>
      <c r="D649">
        <v>4</v>
      </c>
      <c r="E649">
        <v>6</v>
      </c>
      <c r="F649">
        <v>15</v>
      </c>
      <c r="G649">
        <v>72</v>
      </c>
      <c r="H649">
        <v>95</v>
      </c>
      <c r="I649">
        <v>6</v>
      </c>
      <c r="J649">
        <v>3</v>
      </c>
      <c r="K649">
        <v>34</v>
      </c>
      <c r="L649">
        <v>0.8</v>
      </c>
      <c r="M649">
        <v>1.25</v>
      </c>
      <c r="N649">
        <v>4</v>
      </c>
      <c r="O649">
        <v>4</v>
      </c>
      <c r="P649" t="s">
        <v>745</v>
      </c>
      <c r="Q649">
        <v>4190</v>
      </c>
      <c r="R649" t="s">
        <v>746</v>
      </c>
      <c r="S649">
        <v>0.8</v>
      </c>
      <c r="T649" s="6" t="s">
        <v>344</v>
      </c>
      <c r="U649" s="6"/>
      <c r="V649" s="6" t="s">
        <v>1186</v>
      </c>
      <c r="W649" t="s">
        <v>1389</v>
      </c>
      <c r="X649" t="s">
        <v>1186</v>
      </c>
      <c r="Y649" t="b">
        <v>0</v>
      </c>
      <c r="Z649" t="b">
        <v>0</v>
      </c>
    </row>
    <row r="650" spans="1:27" x14ac:dyDescent="0.35">
      <c r="A650">
        <v>649</v>
      </c>
      <c r="B650" s="5">
        <v>5203089901030</v>
      </c>
      <c r="C650" t="s">
        <v>1063</v>
      </c>
      <c r="D650">
        <v>4</v>
      </c>
      <c r="E650">
        <v>6</v>
      </c>
      <c r="F650">
        <v>15</v>
      </c>
      <c r="G650">
        <v>72</v>
      </c>
      <c r="H650">
        <v>95</v>
      </c>
      <c r="I650">
        <v>3</v>
      </c>
      <c r="J650">
        <v>2</v>
      </c>
      <c r="K650">
        <v>34</v>
      </c>
      <c r="L650">
        <v>0.17</v>
      </c>
      <c r="M650">
        <v>0.15</v>
      </c>
      <c r="N650">
        <v>4</v>
      </c>
      <c r="O650">
        <v>4</v>
      </c>
      <c r="P650" t="s">
        <v>678</v>
      </c>
      <c r="Q650">
        <v>4190</v>
      </c>
      <c r="R650" t="s">
        <v>679</v>
      </c>
      <c r="S650">
        <v>0.17</v>
      </c>
      <c r="T650" s="6" t="s">
        <v>344</v>
      </c>
      <c r="U650" s="6"/>
      <c r="V650" s="6" t="s">
        <v>1186</v>
      </c>
      <c r="W650" t="s">
        <v>1389</v>
      </c>
      <c r="X650" t="s">
        <v>1186</v>
      </c>
      <c r="Y650" t="b">
        <v>0</v>
      </c>
      <c r="Z650" t="b">
        <v>0</v>
      </c>
      <c r="AA650" t="s">
        <v>1390</v>
      </c>
    </row>
    <row r="651" spans="1:27" x14ac:dyDescent="0.35">
      <c r="A651">
        <v>650</v>
      </c>
      <c r="C651" t="s">
        <v>1064</v>
      </c>
      <c r="D651">
        <v>4</v>
      </c>
      <c r="E651">
        <v>6</v>
      </c>
      <c r="F651">
        <v>15</v>
      </c>
      <c r="G651">
        <v>72</v>
      </c>
      <c r="H651">
        <v>95</v>
      </c>
      <c r="I651">
        <v>3</v>
      </c>
      <c r="J651">
        <v>2</v>
      </c>
      <c r="K651">
        <v>34</v>
      </c>
      <c r="L651">
        <v>0.17</v>
      </c>
      <c r="M651">
        <v>0.15</v>
      </c>
      <c r="N651">
        <v>4</v>
      </c>
      <c r="O651">
        <v>3</v>
      </c>
      <c r="P651" t="s">
        <v>678</v>
      </c>
      <c r="R651" t="s">
        <v>1186</v>
      </c>
      <c r="T651" s="6" t="s">
        <v>344</v>
      </c>
      <c r="U651" s="6"/>
      <c r="V651" s="6" t="s">
        <v>1186</v>
      </c>
      <c r="W651" t="s">
        <v>1389</v>
      </c>
      <c r="X651" t="s">
        <v>1186</v>
      </c>
      <c r="Y651" t="b">
        <v>1</v>
      </c>
      <c r="Z651" t="b">
        <v>1</v>
      </c>
    </row>
    <row r="652" spans="1:27" x14ac:dyDescent="0.35">
      <c r="A652">
        <v>651</v>
      </c>
      <c r="B652" s="5">
        <v>5203800006010</v>
      </c>
      <c r="C652" t="s">
        <v>1065</v>
      </c>
      <c r="D652">
        <v>2</v>
      </c>
      <c r="E652">
        <v>6</v>
      </c>
      <c r="F652">
        <v>13</v>
      </c>
      <c r="G652">
        <v>70</v>
      </c>
      <c r="H652">
        <v>96</v>
      </c>
      <c r="I652">
        <v>7</v>
      </c>
      <c r="J652">
        <v>4</v>
      </c>
      <c r="K652">
        <v>20</v>
      </c>
      <c r="L652">
        <v>1</v>
      </c>
      <c r="N652">
        <v>3</v>
      </c>
      <c r="O652">
        <v>3</v>
      </c>
      <c r="Q652">
        <v>4258</v>
      </c>
      <c r="R652" t="s">
        <v>1186</v>
      </c>
      <c r="T652" s="6" t="s">
        <v>344</v>
      </c>
      <c r="U652" s="6"/>
      <c r="V652" s="6" t="s">
        <v>1186</v>
      </c>
      <c r="W652" t="s">
        <v>1391</v>
      </c>
      <c r="X652" t="s">
        <v>1186</v>
      </c>
      <c r="Y652" t="b">
        <v>0</v>
      </c>
      <c r="Z652" t="b">
        <v>1</v>
      </c>
      <c r="AA652" t="s">
        <v>1383</v>
      </c>
    </row>
    <row r="653" spans="1:27" x14ac:dyDescent="0.35">
      <c r="A653">
        <v>652</v>
      </c>
      <c r="B653" s="5">
        <v>5203800006010</v>
      </c>
      <c r="C653" t="s">
        <v>1066</v>
      </c>
      <c r="D653">
        <v>2</v>
      </c>
      <c r="E653">
        <v>6</v>
      </c>
      <c r="F653">
        <v>13</v>
      </c>
      <c r="G653">
        <v>70</v>
      </c>
      <c r="H653">
        <v>96</v>
      </c>
      <c r="I653">
        <v>7</v>
      </c>
      <c r="J653">
        <v>4</v>
      </c>
      <c r="K653">
        <v>20</v>
      </c>
      <c r="L653">
        <v>1</v>
      </c>
      <c r="N653">
        <v>3</v>
      </c>
      <c r="O653">
        <v>3</v>
      </c>
      <c r="Q653">
        <v>4258</v>
      </c>
      <c r="R653" t="s">
        <v>1186</v>
      </c>
      <c r="T653" s="6" t="s">
        <v>344</v>
      </c>
      <c r="U653" s="6"/>
      <c r="V653" s="6" t="s">
        <v>1186</v>
      </c>
      <c r="W653" t="s">
        <v>1391</v>
      </c>
      <c r="X653" t="s">
        <v>1186</v>
      </c>
      <c r="Y653" t="b">
        <v>1</v>
      </c>
      <c r="Z653" t="b">
        <v>1</v>
      </c>
    </row>
    <row r="654" spans="1:27" x14ac:dyDescent="0.35">
      <c r="A654">
        <v>653</v>
      </c>
      <c r="B654" s="5">
        <v>5203800007020</v>
      </c>
      <c r="C654" t="s">
        <v>1067</v>
      </c>
      <c r="D654">
        <v>4</v>
      </c>
      <c r="E654">
        <v>6</v>
      </c>
      <c r="F654">
        <v>13</v>
      </c>
      <c r="G654">
        <v>70</v>
      </c>
      <c r="H654">
        <v>96</v>
      </c>
      <c r="I654">
        <v>5</v>
      </c>
      <c r="J654">
        <v>4</v>
      </c>
      <c r="K654">
        <v>20</v>
      </c>
      <c r="L654">
        <v>1</v>
      </c>
      <c r="N654">
        <v>3</v>
      </c>
      <c r="O654">
        <v>4</v>
      </c>
      <c r="P654" t="s">
        <v>370</v>
      </c>
      <c r="Q654">
        <v>4258</v>
      </c>
      <c r="R654" t="s">
        <v>1186</v>
      </c>
      <c r="S654">
        <v>19.7</v>
      </c>
      <c r="T654" s="6" t="s">
        <v>344</v>
      </c>
      <c r="U654" s="6"/>
      <c r="V654" s="6" t="s">
        <v>1186</v>
      </c>
      <c r="W654" t="s">
        <v>1391</v>
      </c>
      <c r="X654" t="s">
        <v>371</v>
      </c>
      <c r="Y654" t="b">
        <v>0</v>
      </c>
      <c r="Z654" t="b">
        <v>1</v>
      </c>
      <c r="AA654" t="s">
        <v>1383</v>
      </c>
    </row>
    <row r="655" spans="1:27" x14ac:dyDescent="0.35">
      <c r="A655">
        <v>654</v>
      </c>
      <c r="B655" s="5">
        <v>5203800003010</v>
      </c>
      <c r="C655" t="s">
        <v>1068</v>
      </c>
      <c r="D655">
        <v>4</v>
      </c>
      <c r="E655">
        <v>6</v>
      </c>
      <c r="F655">
        <v>13</v>
      </c>
      <c r="G655">
        <v>70</v>
      </c>
      <c r="H655">
        <v>96</v>
      </c>
      <c r="I655">
        <v>6</v>
      </c>
      <c r="J655">
        <v>3</v>
      </c>
      <c r="K655">
        <v>20</v>
      </c>
      <c r="L655">
        <v>0.8</v>
      </c>
      <c r="M655">
        <v>1.25</v>
      </c>
      <c r="N655">
        <v>4</v>
      </c>
      <c r="O655">
        <v>4</v>
      </c>
      <c r="P655" t="s">
        <v>745</v>
      </c>
      <c r="Q655">
        <v>4258</v>
      </c>
      <c r="R655" t="s">
        <v>746</v>
      </c>
      <c r="S655">
        <v>0.8</v>
      </c>
      <c r="T655" s="6" t="s">
        <v>344</v>
      </c>
      <c r="U655" s="6"/>
      <c r="V655" s="6" t="s">
        <v>1186</v>
      </c>
      <c r="W655" t="s">
        <v>1391</v>
      </c>
      <c r="X655" t="s">
        <v>1186</v>
      </c>
      <c r="Y655" t="b">
        <v>0</v>
      </c>
      <c r="Z655" t="b">
        <v>1</v>
      </c>
      <c r="AA655" t="s">
        <v>1383</v>
      </c>
    </row>
    <row r="656" spans="1:27" x14ac:dyDescent="0.35">
      <c r="A656">
        <v>655</v>
      </c>
      <c r="B656" s="5">
        <v>5203800001030</v>
      </c>
      <c r="C656" t="s">
        <v>1069</v>
      </c>
      <c r="D656">
        <v>4</v>
      </c>
      <c r="E656">
        <v>6</v>
      </c>
      <c r="F656">
        <v>13</v>
      </c>
      <c r="G656">
        <v>70</v>
      </c>
      <c r="H656">
        <v>96</v>
      </c>
      <c r="I656">
        <v>3</v>
      </c>
      <c r="J656">
        <v>2</v>
      </c>
      <c r="K656">
        <v>20</v>
      </c>
      <c r="L656">
        <v>0.17</v>
      </c>
      <c r="M656">
        <v>0.15</v>
      </c>
      <c r="N656">
        <v>4</v>
      </c>
      <c r="O656">
        <v>3</v>
      </c>
      <c r="P656" t="s">
        <v>678</v>
      </c>
      <c r="Q656">
        <v>4258</v>
      </c>
      <c r="R656" t="s">
        <v>679</v>
      </c>
      <c r="S656">
        <v>0.17</v>
      </c>
      <c r="T656" s="6" t="s">
        <v>344</v>
      </c>
      <c r="U656" s="6"/>
      <c r="V656" s="6" t="s">
        <v>1186</v>
      </c>
      <c r="W656" t="s">
        <v>1391</v>
      </c>
      <c r="X656" t="s">
        <v>1186</v>
      </c>
      <c r="Y656" t="b">
        <v>0</v>
      </c>
      <c r="Z656" t="b">
        <v>1</v>
      </c>
      <c r="AA656" t="s">
        <v>1383</v>
      </c>
    </row>
    <row r="657" spans="1:27" x14ac:dyDescent="0.35">
      <c r="A657">
        <v>656</v>
      </c>
      <c r="B657" s="5">
        <v>5203880006010</v>
      </c>
      <c r="C657" t="s">
        <v>1070</v>
      </c>
      <c r="D657">
        <v>2</v>
      </c>
      <c r="E657">
        <v>5</v>
      </c>
      <c r="F657">
        <v>12</v>
      </c>
      <c r="G657">
        <v>66</v>
      </c>
      <c r="H657">
        <v>86</v>
      </c>
      <c r="I657">
        <v>7</v>
      </c>
      <c r="J657">
        <v>4</v>
      </c>
      <c r="K657">
        <v>100</v>
      </c>
      <c r="L657">
        <v>1</v>
      </c>
      <c r="N657">
        <v>3</v>
      </c>
      <c r="O657">
        <v>3</v>
      </c>
      <c r="Q657">
        <v>0</v>
      </c>
      <c r="R657" t="s">
        <v>1186</v>
      </c>
      <c r="T657" s="6" t="s">
        <v>344</v>
      </c>
      <c r="U657" s="6"/>
      <c r="V657" s="6" t="s">
        <v>1186</v>
      </c>
      <c r="W657" t="s">
        <v>1392</v>
      </c>
      <c r="X657" t="s">
        <v>1186</v>
      </c>
      <c r="Y657" t="b">
        <v>0</v>
      </c>
      <c r="Z657" t="b">
        <v>1</v>
      </c>
    </row>
    <row r="658" spans="1:27" x14ac:dyDescent="0.35">
      <c r="A658">
        <v>657</v>
      </c>
      <c r="C658" t="s">
        <v>1071</v>
      </c>
      <c r="D658">
        <v>2</v>
      </c>
      <c r="E658">
        <v>5</v>
      </c>
      <c r="F658">
        <v>12</v>
      </c>
      <c r="G658">
        <v>66</v>
      </c>
      <c r="H658">
        <v>86</v>
      </c>
      <c r="I658">
        <v>7</v>
      </c>
      <c r="J658">
        <v>4</v>
      </c>
      <c r="K658">
        <v>100</v>
      </c>
      <c r="L658">
        <v>1</v>
      </c>
      <c r="M658">
        <v>0</v>
      </c>
      <c r="N658">
        <v>3</v>
      </c>
      <c r="O658">
        <v>1</v>
      </c>
      <c r="R658" t="s">
        <v>1186</v>
      </c>
      <c r="T658" s="6" t="s">
        <v>344</v>
      </c>
      <c r="U658" s="6"/>
      <c r="V658" s="6" t="s">
        <v>1186</v>
      </c>
      <c r="W658" t="s">
        <v>1392</v>
      </c>
      <c r="X658" t="s">
        <v>1186</v>
      </c>
      <c r="Y658" t="b">
        <v>1</v>
      </c>
      <c r="Z658" t="b">
        <v>1</v>
      </c>
    </row>
    <row r="659" spans="1:27" x14ac:dyDescent="0.35">
      <c r="A659">
        <v>658</v>
      </c>
      <c r="B659" s="5">
        <v>5303010206010</v>
      </c>
      <c r="C659" t="s">
        <v>1072</v>
      </c>
      <c r="D659">
        <v>2</v>
      </c>
      <c r="E659">
        <v>7</v>
      </c>
      <c r="F659">
        <v>17</v>
      </c>
      <c r="G659">
        <v>79</v>
      </c>
      <c r="H659">
        <v>110</v>
      </c>
      <c r="I659">
        <v>7</v>
      </c>
      <c r="J659">
        <v>4</v>
      </c>
      <c r="K659">
        <v>5</v>
      </c>
      <c r="L659">
        <v>1</v>
      </c>
      <c r="N659">
        <v>1</v>
      </c>
      <c r="O659">
        <v>1</v>
      </c>
      <c r="Q659">
        <v>0</v>
      </c>
      <c r="R659" t="s">
        <v>1186</v>
      </c>
      <c r="T659" s="6" t="s">
        <v>344</v>
      </c>
      <c r="U659" s="6"/>
      <c r="V659" s="6" t="s">
        <v>1186</v>
      </c>
      <c r="W659" t="s">
        <v>1186</v>
      </c>
      <c r="X659" t="s">
        <v>1186</v>
      </c>
      <c r="Y659" t="b">
        <v>0</v>
      </c>
      <c r="Z659" t="b">
        <v>0</v>
      </c>
    </row>
    <row r="660" spans="1:27" x14ac:dyDescent="0.35">
      <c r="A660">
        <v>659</v>
      </c>
      <c r="B660" s="5">
        <v>5303010207020</v>
      </c>
      <c r="C660" t="s">
        <v>1073</v>
      </c>
      <c r="D660">
        <v>4</v>
      </c>
      <c r="E660">
        <v>7</v>
      </c>
      <c r="F660">
        <v>17</v>
      </c>
      <c r="G660">
        <v>79</v>
      </c>
      <c r="H660">
        <v>110</v>
      </c>
      <c r="I660">
        <v>7</v>
      </c>
      <c r="J660">
        <v>4</v>
      </c>
      <c r="K660">
        <v>5</v>
      </c>
      <c r="L660">
        <v>1</v>
      </c>
      <c r="N660">
        <v>1</v>
      </c>
      <c r="O660">
        <v>1</v>
      </c>
      <c r="P660" t="s">
        <v>370</v>
      </c>
      <c r="Q660">
        <v>0</v>
      </c>
      <c r="R660" t="s">
        <v>1186</v>
      </c>
      <c r="S660">
        <v>20</v>
      </c>
      <c r="T660" s="6" t="s">
        <v>344</v>
      </c>
      <c r="U660" s="6"/>
      <c r="V660" s="6" t="s">
        <v>1186</v>
      </c>
      <c r="W660" t="s">
        <v>1186</v>
      </c>
      <c r="X660" t="s">
        <v>1186</v>
      </c>
      <c r="Y660" t="b">
        <v>0</v>
      </c>
      <c r="Z660" t="b">
        <v>0</v>
      </c>
    </row>
    <row r="661" spans="1:27" x14ac:dyDescent="0.35">
      <c r="A661">
        <v>660</v>
      </c>
      <c r="B661" s="5">
        <v>5303010006010</v>
      </c>
      <c r="C661" t="s">
        <v>1074</v>
      </c>
      <c r="D661">
        <v>2</v>
      </c>
      <c r="E661">
        <v>7</v>
      </c>
      <c r="F661">
        <v>17</v>
      </c>
      <c r="G661">
        <v>79</v>
      </c>
      <c r="H661">
        <v>110</v>
      </c>
      <c r="I661">
        <v>7</v>
      </c>
      <c r="J661">
        <v>4</v>
      </c>
      <c r="K661">
        <v>5</v>
      </c>
      <c r="L661">
        <v>1</v>
      </c>
      <c r="N661">
        <v>1</v>
      </c>
      <c r="O661">
        <v>1</v>
      </c>
      <c r="Q661">
        <v>0</v>
      </c>
      <c r="R661" t="s">
        <v>1186</v>
      </c>
      <c r="T661" s="6" t="s">
        <v>344</v>
      </c>
      <c r="U661" s="6"/>
      <c r="V661" s="6" t="s">
        <v>1186</v>
      </c>
      <c r="W661" t="s">
        <v>1186</v>
      </c>
      <c r="X661" t="s">
        <v>1186</v>
      </c>
      <c r="Y661" t="b">
        <v>0</v>
      </c>
      <c r="Z661" t="b">
        <v>0</v>
      </c>
    </row>
    <row r="662" spans="1:27" x14ac:dyDescent="0.35">
      <c r="A662">
        <v>661</v>
      </c>
      <c r="B662" s="5">
        <v>5303010007020</v>
      </c>
      <c r="C662" t="s">
        <v>1075</v>
      </c>
      <c r="D662">
        <v>4</v>
      </c>
      <c r="E662">
        <v>7</v>
      </c>
      <c r="F662">
        <v>17</v>
      </c>
      <c r="G662">
        <v>79</v>
      </c>
      <c r="H662">
        <v>110</v>
      </c>
      <c r="I662">
        <v>5</v>
      </c>
      <c r="J662">
        <v>4</v>
      </c>
      <c r="K662">
        <v>5</v>
      </c>
      <c r="L662">
        <v>1</v>
      </c>
      <c r="N662">
        <v>1</v>
      </c>
      <c r="O662">
        <v>1</v>
      </c>
      <c r="P662" t="s">
        <v>370</v>
      </c>
      <c r="Q662">
        <v>0</v>
      </c>
      <c r="R662" t="s">
        <v>1186</v>
      </c>
      <c r="S662">
        <v>19.7</v>
      </c>
      <c r="T662" s="6" t="s">
        <v>344</v>
      </c>
      <c r="U662" s="6"/>
      <c r="V662" s="6" t="s">
        <v>1186</v>
      </c>
      <c r="W662" t="s">
        <v>1186</v>
      </c>
      <c r="X662" t="s">
        <v>371</v>
      </c>
      <c r="Y662" t="b">
        <v>0</v>
      </c>
      <c r="Z662" t="b">
        <v>0</v>
      </c>
    </row>
    <row r="663" spans="1:27" x14ac:dyDescent="0.35">
      <c r="A663">
        <v>662</v>
      </c>
      <c r="C663" t="s">
        <v>1076</v>
      </c>
      <c r="D663">
        <v>4</v>
      </c>
      <c r="E663">
        <v>7</v>
      </c>
      <c r="F663">
        <v>16</v>
      </c>
      <c r="G663">
        <v>77</v>
      </c>
      <c r="H663">
        <v>101</v>
      </c>
      <c r="I663">
        <v>6</v>
      </c>
      <c r="J663">
        <v>3</v>
      </c>
      <c r="K663">
        <v>0.85</v>
      </c>
      <c r="L663">
        <v>0.85</v>
      </c>
      <c r="M663">
        <v>1.25</v>
      </c>
      <c r="N663">
        <v>1</v>
      </c>
      <c r="O663">
        <v>1</v>
      </c>
      <c r="P663" t="s">
        <v>1077</v>
      </c>
      <c r="Q663">
        <v>267</v>
      </c>
      <c r="R663" t="s">
        <v>1186</v>
      </c>
      <c r="S663">
        <v>0.85</v>
      </c>
      <c r="T663" s="6" t="s">
        <v>344</v>
      </c>
      <c r="U663" s="6"/>
      <c r="V663" s="6" t="s">
        <v>1186</v>
      </c>
      <c r="W663" t="s">
        <v>1186</v>
      </c>
      <c r="X663" t="s">
        <v>1186</v>
      </c>
      <c r="Y663" t="b">
        <v>0</v>
      </c>
      <c r="Z663" t="b">
        <v>0</v>
      </c>
      <c r="AA663" t="s">
        <v>1336</v>
      </c>
    </row>
    <row r="664" spans="1:27" x14ac:dyDescent="0.35">
      <c r="A664">
        <v>663</v>
      </c>
      <c r="B664" s="5">
        <v>5303020606010</v>
      </c>
      <c r="C664" t="s">
        <v>1078</v>
      </c>
      <c r="D664">
        <v>2</v>
      </c>
      <c r="E664">
        <v>7</v>
      </c>
      <c r="F664">
        <v>18</v>
      </c>
      <c r="G664">
        <v>79</v>
      </c>
      <c r="H664">
        <v>108</v>
      </c>
      <c r="I664">
        <v>7</v>
      </c>
      <c r="J664">
        <v>4</v>
      </c>
      <c r="K664">
        <v>60</v>
      </c>
      <c r="L664">
        <v>1</v>
      </c>
      <c r="N664">
        <v>1</v>
      </c>
      <c r="O664">
        <v>1</v>
      </c>
      <c r="Q664">
        <v>1232</v>
      </c>
      <c r="R664" t="s">
        <v>1186</v>
      </c>
      <c r="T664" s="6" t="s">
        <v>344</v>
      </c>
      <c r="U664" s="6"/>
      <c r="V664" s="6" t="s">
        <v>1186</v>
      </c>
      <c r="W664" t="s">
        <v>1186</v>
      </c>
      <c r="X664" t="s">
        <v>1186</v>
      </c>
      <c r="Y664" t="b">
        <v>0</v>
      </c>
      <c r="Z664" t="b">
        <v>0</v>
      </c>
    </row>
    <row r="665" spans="1:27" x14ac:dyDescent="0.35">
      <c r="A665">
        <v>664</v>
      </c>
      <c r="B665" s="5">
        <v>5303020506010</v>
      </c>
      <c r="C665" t="s">
        <v>1079</v>
      </c>
      <c r="D665">
        <v>2</v>
      </c>
      <c r="E665">
        <v>7</v>
      </c>
      <c r="F665">
        <v>18</v>
      </c>
      <c r="G665">
        <v>79</v>
      </c>
      <c r="H665">
        <v>108</v>
      </c>
      <c r="I665">
        <v>7</v>
      </c>
      <c r="J665">
        <v>4</v>
      </c>
      <c r="K665">
        <v>20</v>
      </c>
      <c r="L665">
        <v>1</v>
      </c>
      <c r="N665">
        <v>1</v>
      </c>
      <c r="O665">
        <v>1</v>
      </c>
      <c r="Q665">
        <v>1232</v>
      </c>
      <c r="R665" t="s">
        <v>1186</v>
      </c>
      <c r="T665" s="6" t="s">
        <v>344</v>
      </c>
      <c r="U665" s="6"/>
      <c r="V665" s="6" t="s">
        <v>1186</v>
      </c>
      <c r="W665" t="s">
        <v>1186</v>
      </c>
      <c r="X665" t="s">
        <v>1186</v>
      </c>
      <c r="Y665" t="b">
        <v>0</v>
      </c>
      <c r="Z665" t="b">
        <v>0</v>
      </c>
    </row>
    <row r="666" spans="1:27" x14ac:dyDescent="0.35">
      <c r="A666">
        <v>665</v>
      </c>
      <c r="B666" s="5">
        <v>5303020406010</v>
      </c>
      <c r="C666" t="s">
        <v>1080</v>
      </c>
      <c r="D666">
        <v>2</v>
      </c>
      <c r="E666">
        <v>7</v>
      </c>
      <c r="F666">
        <v>19</v>
      </c>
      <c r="G666">
        <v>79</v>
      </c>
      <c r="H666">
        <v>109</v>
      </c>
      <c r="I666">
        <v>7</v>
      </c>
      <c r="J666">
        <v>4</v>
      </c>
      <c r="K666">
        <v>18</v>
      </c>
      <c r="L666">
        <v>1</v>
      </c>
      <c r="N666">
        <v>1</v>
      </c>
      <c r="O666">
        <v>1</v>
      </c>
      <c r="Q666">
        <v>542</v>
      </c>
      <c r="R666" t="s">
        <v>1186</v>
      </c>
      <c r="T666" s="6" t="s">
        <v>344</v>
      </c>
      <c r="U666" s="6"/>
      <c r="V666" s="6" t="s">
        <v>1186</v>
      </c>
      <c r="W666" t="s">
        <v>1186</v>
      </c>
      <c r="X666" t="s">
        <v>1186</v>
      </c>
      <c r="Y666" t="b">
        <v>0</v>
      </c>
      <c r="Z666" t="b">
        <v>1</v>
      </c>
      <c r="AA666" t="s">
        <v>1383</v>
      </c>
    </row>
    <row r="667" spans="1:27" x14ac:dyDescent="0.35">
      <c r="A667">
        <v>666</v>
      </c>
      <c r="C667" t="s">
        <v>1081</v>
      </c>
      <c r="D667">
        <v>6</v>
      </c>
      <c r="E667">
        <v>7</v>
      </c>
      <c r="F667">
        <v>19</v>
      </c>
      <c r="G667">
        <v>79</v>
      </c>
      <c r="H667">
        <v>109</v>
      </c>
      <c r="I667">
        <v>7</v>
      </c>
      <c r="J667">
        <v>4</v>
      </c>
      <c r="K667">
        <v>18</v>
      </c>
      <c r="L667">
        <v>1</v>
      </c>
      <c r="M667">
        <v>0</v>
      </c>
      <c r="N667">
        <v>1</v>
      </c>
      <c r="O667">
        <v>1</v>
      </c>
      <c r="R667" t="s">
        <v>1186</v>
      </c>
      <c r="T667" s="6" t="s">
        <v>344</v>
      </c>
      <c r="U667" s="6"/>
      <c r="V667" s="6" t="s">
        <v>1186</v>
      </c>
      <c r="W667" t="s">
        <v>1186</v>
      </c>
      <c r="X667" t="s">
        <v>1186</v>
      </c>
      <c r="Y667" t="b">
        <v>1</v>
      </c>
      <c r="Z667" t="b">
        <v>1</v>
      </c>
    </row>
    <row r="668" spans="1:27" x14ac:dyDescent="0.35">
      <c r="A668">
        <v>667</v>
      </c>
      <c r="B668" s="5">
        <v>5303020407020</v>
      </c>
      <c r="C668" t="s">
        <v>1082</v>
      </c>
      <c r="D668">
        <v>4</v>
      </c>
      <c r="E668">
        <v>7</v>
      </c>
      <c r="F668">
        <v>19</v>
      </c>
      <c r="G668">
        <v>79</v>
      </c>
      <c r="H668">
        <v>109</v>
      </c>
      <c r="I668">
        <v>5</v>
      </c>
      <c r="J668">
        <v>4</v>
      </c>
      <c r="K668">
        <v>18</v>
      </c>
      <c r="L668">
        <v>1</v>
      </c>
      <c r="N668">
        <v>1</v>
      </c>
      <c r="O668">
        <v>1</v>
      </c>
      <c r="P668" t="s">
        <v>370</v>
      </c>
      <c r="Q668">
        <v>542</v>
      </c>
      <c r="S668">
        <v>19.7</v>
      </c>
      <c r="T668" s="6" t="s">
        <v>344</v>
      </c>
      <c r="U668" s="6"/>
      <c r="V668" s="6" t="s">
        <v>1186</v>
      </c>
      <c r="W668" t="s">
        <v>1186</v>
      </c>
      <c r="X668" t="s">
        <v>371</v>
      </c>
      <c r="Y668" t="b">
        <v>0</v>
      </c>
      <c r="Z668" t="b">
        <v>1</v>
      </c>
      <c r="AA668" t="s">
        <v>1383</v>
      </c>
    </row>
    <row r="669" spans="1:27" x14ac:dyDescent="0.35">
      <c r="A669">
        <v>668</v>
      </c>
      <c r="C669" t="s">
        <v>1083</v>
      </c>
      <c r="D669">
        <v>4</v>
      </c>
      <c r="E669">
        <v>7</v>
      </c>
      <c r="F669">
        <v>19</v>
      </c>
      <c r="G669">
        <v>79</v>
      </c>
      <c r="H669">
        <v>109</v>
      </c>
      <c r="I669">
        <v>5</v>
      </c>
      <c r="J669">
        <v>4</v>
      </c>
      <c r="K669">
        <v>18</v>
      </c>
      <c r="L669">
        <v>1</v>
      </c>
      <c r="M669">
        <v>0</v>
      </c>
      <c r="N669">
        <v>1</v>
      </c>
      <c r="O669">
        <v>1</v>
      </c>
      <c r="P669" t="s">
        <v>370</v>
      </c>
      <c r="R669" t="s">
        <v>1186</v>
      </c>
      <c r="T669" s="6" t="s">
        <v>344</v>
      </c>
      <c r="U669" s="6"/>
      <c r="V669" s="6" t="s">
        <v>1186</v>
      </c>
      <c r="W669" t="s">
        <v>1186</v>
      </c>
      <c r="X669" t="s">
        <v>1186</v>
      </c>
      <c r="Y669" t="b">
        <v>1</v>
      </c>
      <c r="Z669" t="b">
        <v>1</v>
      </c>
    </row>
    <row r="670" spans="1:27" x14ac:dyDescent="0.35">
      <c r="A670">
        <v>669</v>
      </c>
      <c r="B670" s="5">
        <v>5303020107020</v>
      </c>
      <c r="C670" t="s">
        <v>1084</v>
      </c>
      <c r="D670">
        <v>4</v>
      </c>
      <c r="E670">
        <v>7</v>
      </c>
      <c r="F670">
        <v>18</v>
      </c>
      <c r="G670">
        <v>79</v>
      </c>
      <c r="H670">
        <v>108</v>
      </c>
      <c r="I670">
        <v>5</v>
      </c>
      <c r="J670">
        <v>4</v>
      </c>
      <c r="K670">
        <v>18</v>
      </c>
      <c r="L670">
        <v>1</v>
      </c>
      <c r="N670">
        <v>1</v>
      </c>
      <c r="O670">
        <v>1</v>
      </c>
      <c r="P670" t="s">
        <v>370</v>
      </c>
      <c r="Q670">
        <v>1232</v>
      </c>
      <c r="S670">
        <v>19.7</v>
      </c>
      <c r="T670" s="6" t="s">
        <v>344</v>
      </c>
      <c r="U670" s="6"/>
      <c r="V670" s="6" t="s">
        <v>1186</v>
      </c>
      <c r="W670" t="s">
        <v>1186</v>
      </c>
      <c r="X670" t="s">
        <v>371</v>
      </c>
      <c r="Y670" t="b">
        <v>0</v>
      </c>
      <c r="Z670" t="b">
        <v>1</v>
      </c>
      <c r="AA670" t="s">
        <v>1393</v>
      </c>
    </row>
    <row r="671" spans="1:27" x14ac:dyDescent="0.35">
      <c r="A671">
        <v>670</v>
      </c>
      <c r="B671" s="5">
        <v>5303010306010</v>
      </c>
      <c r="C671" t="s">
        <v>1085</v>
      </c>
      <c r="D671">
        <v>2</v>
      </c>
      <c r="E671">
        <v>7</v>
      </c>
      <c r="F671">
        <v>16</v>
      </c>
      <c r="G671">
        <v>79</v>
      </c>
      <c r="H671">
        <v>111</v>
      </c>
      <c r="I671">
        <v>7</v>
      </c>
      <c r="J671">
        <v>4</v>
      </c>
      <c r="K671">
        <v>5</v>
      </c>
      <c r="L671">
        <v>1</v>
      </c>
      <c r="N671">
        <v>1</v>
      </c>
      <c r="O671">
        <v>1</v>
      </c>
      <c r="Q671">
        <v>0</v>
      </c>
      <c r="R671" t="s">
        <v>1186</v>
      </c>
      <c r="T671" s="6" t="s">
        <v>344</v>
      </c>
      <c r="U671" s="6"/>
      <c r="V671" s="6" t="s">
        <v>1186</v>
      </c>
      <c r="W671" t="s">
        <v>1186</v>
      </c>
      <c r="X671" t="s">
        <v>1186</v>
      </c>
      <c r="Y671" t="b">
        <v>0</v>
      </c>
      <c r="Z671" t="b">
        <v>1</v>
      </c>
    </row>
    <row r="672" spans="1:27" x14ac:dyDescent="0.35">
      <c r="A672">
        <v>671</v>
      </c>
      <c r="B672" s="5">
        <v>5303010307020</v>
      </c>
      <c r="C672" t="s">
        <v>1086</v>
      </c>
      <c r="D672">
        <v>4</v>
      </c>
      <c r="E672">
        <v>7</v>
      </c>
      <c r="F672">
        <v>16</v>
      </c>
      <c r="G672">
        <v>79</v>
      </c>
      <c r="H672">
        <v>111</v>
      </c>
      <c r="I672">
        <v>5</v>
      </c>
      <c r="J672">
        <v>4</v>
      </c>
      <c r="K672">
        <v>5</v>
      </c>
      <c r="L672">
        <v>1</v>
      </c>
      <c r="N672">
        <v>1</v>
      </c>
      <c r="O672">
        <v>1</v>
      </c>
      <c r="P672" t="s">
        <v>370</v>
      </c>
      <c r="R672" t="s">
        <v>1186</v>
      </c>
      <c r="S672">
        <v>19.7</v>
      </c>
      <c r="T672" s="6" t="s">
        <v>344</v>
      </c>
      <c r="U672" s="6"/>
      <c r="V672" s="6" t="s">
        <v>1186</v>
      </c>
      <c r="W672" t="s">
        <v>1186</v>
      </c>
      <c r="X672" t="s">
        <v>371</v>
      </c>
      <c r="Y672" t="b">
        <v>0</v>
      </c>
      <c r="Z672" t="b">
        <v>1</v>
      </c>
    </row>
    <row r="673" spans="1:27" x14ac:dyDescent="0.35">
      <c r="A673">
        <v>672</v>
      </c>
      <c r="B673" s="5">
        <v>5303020101020</v>
      </c>
      <c r="C673" t="s">
        <v>1087</v>
      </c>
      <c r="D673">
        <v>4</v>
      </c>
      <c r="E673">
        <v>7</v>
      </c>
      <c r="F673">
        <v>18</v>
      </c>
      <c r="G673">
        <v>79</v>
      </c>
      <c r="H673">
        <v>108</v>
      </c>
      <c r="I673">
        <v>3</v>
      </c>
      <c r="J673">
        <v>2</v>
      </c>
      <c r="K673">
        <v>5</v>
      </c>
      <c r="L673">
        <v>0.16500000000000001</v>
      </c>
      <c r="M673">
        <v>0.15</v>
      </c>
      <c r="N673">
        <v>4</v>
      </c>
      <c r="O673">
        <v>1</v>
      </c>
      <c r="Q673">
        <v>1232</v>
      </c>
      <c r="R673" t="s">
        <v>1186</v>
      </c>
      <c r="S673">
        <v>0.16500000000000001</v>
      </c>
      <c r="T673" s="6" t="s">
        <v>344</v>
      </c>
      <c r="U673" s="6"/>
      <c r="V673" s="6" t="s">
        <v>1186</v>
      </c>
      <c r="W673" t="s">
        <v>1186</v>
      </c>
      <c r="X673" t="s">
        <v>1186</v>
      </c>
      <c r="Y673" t="b">
        <v>0</v>
      </c>
      <c r="Z673" t="b">
        <v>0</v>
      </c>
    </row>
    <row r="674" spans="1:27" x14ac:dyDescent="0.35">
      <c r="A674">
        <v>673</v>
      </c>
      <c r="B674" s="5">
        <v>5304000020610</v>
      </c>
      <c r="C674" t="s">
        <v>187</v>
      </c>
      <c r="D674">
        <v>2</v>
      </c>
      <c r="E674">
        <v>7</v>
      </c>
      <c r="F674">
        <v>16</v>
      </c>
      <c r="G674">
        <v>79</v>
      </c>
      <c r="H674">
        <v>107</v>
      </c>
      <c r="I674">
        <v>7</v>
      </c>
      <c r="J674">
        <v>4</v>
      </c>
      <c r="K674">
        <v>5</v>
      </c>
      <c r="L674">
        <v>1</v>
      </c>
      <c r="N674">
        <v>1</v>
      </c>
      <c r="O674">
        <v>1</v>
      </c>
      <c r="Q674">
        <v>1232</v>
      </c>
      <c r="T674" s="6" t="s">
        <v>344</v>
      </c>
      <c r="U674" s="6"/>
      <c r="V674" s="6" t="s">
        <v>1186</v>
      </c>
      <c r="W674" t="s">
        <v>1186</v>
      </c>
      <c r="X674" t="s">
        <v>1186</v>
      </c>
      <c r="Y674" t="b">
        <v>0</v>
      </c>
      <c r="Z674" t="b">
        <v>0</v>
      </c>
    </row>
    <row r="675" spans="1:27" x14ac:dyDescent="0.35">
      <c r="A675">
        <v>674</v>
      </c>
      <c r="B675" s="5">
        <v>5303020106010</v>
      </c>
      <c r="C675" t="s">
        <v>62</v>
      </c>
      <c r="D675">
        <v>2</v>
      </c>
      <c r="E675">
        <v>7</v>
      </c>
      <c r="F675">
        <v>18</v>
      </c>
      <c r="G675">
        <v>79</v>
      </c>
      <c r="H675">
        <v>108</v>
      </c>
      <c r="I675">
        <v>7</v>
      </c>
      <c r="J675">
        <v>4</v>
      </c>
      <c r="K675">
        <v>5</v>
      </c>
      <c r="L675">
        <v>1</v>
      </c>
      <c r="N675">
        <v>1</v>
      </c>
      <c r="O675">
        <v>1</v>
      </c>
      <c r="Q675">
        <v>1232</v>
      </c>
      <c r="R675" t="s">
        <v>1186</v>
      </c>
      <c r="T675" s="6" t="s">
        <v>344</v>
      </c>
      <c r="U675" s="6"/>
      <c r="V675" s="6" t="s">
        <v>1186</v>
      </c>
      <c r="W675" t="s">
        <v>1186</v>
      </c>
      <c r="X675" t="s">
        <v>1186</v>
      </c>
      <c r="Y675" t="b">
        <v>0</v>
      </c>
      <c r="Z675" t="b">
        <v>1</v>
      </c>
      <c r="AA675" t="s">
        <v>1393</v>
      </c>
    </row>
    <row r="676" spans="1:27" x14ac:dyDescent="0.35">
      <c r="A676">
        <v>675</v>
      </c>
      <c r="B676" s="5">
        <v>5303020106010</v>
      </c>
      <c r="C676" t="s">
        <v>1088</v>
      </c>
      <c r="D676">
        <v>2</v>
      </c>
      <c r="E676">
        <v>7</v>
      </c>
      <c r="F676">
        <v>18</v>
      </c>
      <c r="G676">
        <v>79</v>
      </c>
      <c r="H676">
        <v>108</v>
      </c>
      <c r="I676">
        <v>7</v>
      </c>
      <c r="J676">
        <v>4</v>
      </c>
      <c r="K676">
        <v>5</v>
      </c>
      <c r="L676">
        <v>1</v>
      </c>
      <c r="N676">
        <v>1</v>
      </c>
      <c r="O676">
        <v>6</v>
      </c>
      <c r="Q676">
        <v>1232</v>
      </c>
      <c r="R676" t="s">
        <v>1186</v>
      </c>
      <c r="T676" s="6" t="s">
        <v>344</v>
      </c>
      <c r="U676" s="6"/>
      <c r="V676" s="6" t="s">
        <v>1186</v>
      </c>
      <c r="W676" t="s">
        <v>1186</v>
      </c>
      <c r="X676" t="s">
        <v>1186</v>
      </c>
      <c r="Y676" t="b">
        <v>0</v>
      </c>
      <c r="Z676" t="b">
        <v>0</v>
      </c>
    </row>
    <row r="677" spans="1:27" x14ac:dyDescent="0.35">
      <c r="A677">
        <v>676</v>
      </c>
      <c r="B677" s="5">
        <v>5103020006010</v>
      </c>
      <c r="C677" t="s">
        <v>190</v>
      </c>
      <c r="D677">
        <v>6</v>
      </c>
      <c r="E677">
        <v>17</v>
      </c>
      <c r="F677">
        <v>46</v>
      </c>
      <c r="G677">
        <v>180</v>
      </c>
      <c r="H677">
        <v>226</v>
      </c>
      <c r="I677">
        <v>7</v>
      </c>
      <c r="J677">
        <v>4</v>
      </c>
      <c r="K677">
        <v>5</v>
      </c>
      <c r="L677">
        <v>1</v>
      </c>
      <c r="N677">
        <v>6</v>
      </c>
      <c r="O677">
        <v>1</v>
      </c>
      <c r="Q677">
        <v>958</v>
      </c>
      <c r="T677" s="6" t="s">
        <v>344</v>
      </c>
      <c r="U677" s="6"/>
      <c r="V677" s="6" t="s">
        <v>1186</v>
      </c>
      <c r="W677" t="s">
        <v>1186</v>
      </c>
      <c r="X677" t="s">
        <v>1186</v>
      </c>
      <c r="Y677" t="b">
        <v>0</v>
      </c>
      <c r="Z677" t="b">
        <v>0</v>
      </c>
    </row>
    <row r="678" spans="1:27" x14ac:dyDescent="0.35">
      <c r="A678">
        <v>677</v>
      </c>
      <c r="C678" t="s">
        <v>1089</v>
      </c>
      <c r="D678">
        <v>6</v>
      </c>
      <c r="E678">
        <v>7</v>
      </c>
      <c r="F678">
        <v>18</v>
      </c>
      <c r="G678">
        <v>79</v>
      </c>
      <c r="H678">
        <v>108</v>
      </c>
      <c r="I678">
        <v>7</v>
      </c>
      <c r="J678">
        <v>4</v>
      </c>
      <c r="K678">
        <v>5</v>
      </c>
      <c r="L678">
        <v>1</v>
      </c>
      <c r="M678">
        <v>0</v>
      </c>
      <c r="N678">
        <v>1</v>
      </c>
      <c r="O678">
        <v>4</v>
      </c>
      <c r="R678" t="s">
        <v>1186</v>
      </c>
      <c r="T678" s="6" t="s">
        <v>344</v>
      </c>
      <c r="U678" s="6"/>
      <c r="V678" s="6" t="s">
        <v>1186</v>
      </c>
      <c r="W678" t="s">
        <v>1186</v>
      </c>
      <c r="X678" t="s">
        <v>1186</v>
      </c>
      <c r="Y678" t="b">
        <v>1</v>
      </c>
      <c r="Z678" t="b">
        <v>1</v>
      </c>
    </row>
    <row r="679" spans="1:27" x14ac:dyDescent="0.35">
      <c r="A679">
        <v>678</v>
      </c>
      <c r="B679" s="5">
        <v>5303020103080</v>
      </c>
      <c r="C679" t="s">
        <v>1090</v>
      </c>
      <c r="D679">
        <v>4</v>
      </c>
      <c r="E679">
        <v>7</v>
      </c>
      <c r="F679">
        <v>18</v>
      </c>
      <c r="G679">
        <v>79</v>
      </c>
      <c r="H679">
        <v>108</v>
      </c>
      <c r="I679">
        <v>6</v>
      </c>
      <c r="J679">
        <v>3</v>
      </c>
      <c r="K679">
        <v>5</v>
      </c>
      <c r="L679">
        <v>0.82</v>
      </c>
      <c r="M679">
        <v>1.25</v>
      </c>
      <c r="N679">
        <v>4</v>
      </c>
      <c r="O679">
        <v>1</v>
      </c>
      <c r="P679" t="s">
        <v>755</v>
      </c>
      <c r="Q679">
        <v>1232</v>
      </c>
      <c r="R679" t="s">
        <v>679</v>
      </c>
      <c r="S679">
        <v>0.82</v>
      </c>
      <c r="T679" s="6" t="s">
        <v>344</v>
      </c>
      <c r="U679" s="6"/>
      <c r="V679" s="6" t="s">
        <v>1186</v>
      </c>
      <c r="W679" t="s">
        <v>1186</v>
      </c>
      <c r="X679" t="s">
        <v>1186</v>
      </c>
      <c r="Y679" t="b">
        <v>0</v>
      </c>
      <c r="Z679" t="b">
        <v>1</v>
      </c>
      <c r="AA679" t="s">
        <v>1393</v>
      </c>
    </row>
    <row r="680" spans="1:27" x14ac:dyDescent="0.35">
      <c r="A680">
        <v>679</v>
      </c>
      <c r="B680" s="5">
        <v>5303010106010</v>
      </c>
      <c r="C680" t="s">
        <v>68</v>
      </c>
      <c r="D680">
        <v>2</v>
      </c>
      <c r="E680">
        <v>7</v>
      </c>
      <c r="F680">
        <v>17</v>
      </c>
      <c r="G680">
        <v>79</v>
      </c>
      <c r="H680">
        <v>110</v>
      </c>
      <c r="I680">
        <v>7</v>
      </c>
      <c r="J680">
        <v>4</v>
      </c>
      <c r="K680">
        <v>5</v>
      </c>
      <c r="L680">
        <v>1</v>
      </c>
      <c r="N680">
        <v>1</v>
      </c>
      <c r="O680">
        <v>1</v>
      </c>
      <c r="Q680">
        <v>0</v>
      </c>
      <c r="R680" t="s">
        <v>1186</v>
      </c>
      <c r="T680" s="6" t="s">
        <v>344</v>
      </c>
      <c r="U680" s="6"/>
      <c r="V680" s="6" t="s">
        <v>1186</v>
      </c>
      <c r="W680" t="s">
        <v>1186</v>
      </c>
      <c r="X680" t="s">
        <v>1186</v>
      </c>
      <c r="Y680" t="b">
        <v>0</v>
      </c>
      <c r="Z680" t="b">
        <v>1</v>
      </c>
    </row>
    <row r="681" spans="1:27" x14ac:dyDescent="0.35">
      <c r="A681">
        <v>680</v>
      </c>
      <c r="B681" s="5">
        <v>5303010107020</v>
      </c>
      <c r="C681" t="s">
        <v>1091</v>
      </c>
      <c r="D681">
        <v>4</v>
      </c>
      <c r="E681">
        <v>7</v>
      </c>
      <c r="F681">
        <v>17</v>
      </c>
      <c r="G681">
        <v>79</v>
      </c>
      <c r="H681">
        <v>110</v>
      </c>
      <c r="I681">
        <v>7</v>
      </c>
      <c r="J681">
        <v>4</v>
      </c>
      <c r="K681">
        <v>5</v>
      </c>
      <c r="L681">
        <v>1</v>
      </c>
      <c r="N681">
        <v>1</v>
      </c>
      <c r="O681">
        <v>1</v>
      </c>
      <c r="P681" t="s">
        <v>370</v>
      </c>
      <c r="Q681">
        <v>0</v>
      </c>
      <c r="R681" t="s">
        <v>1186</v>
      </c>
      <c r="S681">
        <v>20</v>
      </c>
      <c r="T681" s="6" t="s">
        <v>344</v>
      </c>
      <c r="U681" s="6"/>
      <c r="V681" s="6" t="s">
        <v>1186</v>
      </c>
      <c r="W681" t="s">
        <v>1186</v>
      </c>
      <c r="X681" t="s">
        <v>1186</v>
      </c>
      <c r="Y681" t="b">
        <v>0</v>
      </c>
      <c r="Z681" t="b">
        <v>1</v>
      </c>
    </row>
    <row r="682" spans="1:27" x14ac:dyDescent="0.35">
      <c r="A682">
        <v>681</v>
      </c>
      <c r="B682" s="5">
        <v>5303010101030</v>
      </c>
      <c r="C682" t="s">
        <v>1092</v>
      </c>
      <c r="D682">
        <v>4</v>
      </c>
      <c r="E682">
        <v>7</v>
      </c>
      <c r="F682">
        <v>17</v>
      </c>
      <c r="G682">
        <v>79</v>
      </c>
      <c r="H682">
        <v>110</v>
      </c>
      <c r="I682">
        <v>3</v>
      </c>
      <c r="J682">
        <v>2</v>
      </c>
      <c r="K682">
        <v>5</v>
      </c>
      <c r="L682">
        <v>0.17</v>
      </c>
      <c r="M682">
        <v>0.15</v>
      </c>
      <c r="N682">
        <v>4</v>
      </c>
      <c r="O682">
        <v>2</v>
      </c>
      <c r="Q682">
        <v>0</v>
      </c>
      <c r="R682" t="s">
        <v>1186</v>
      </c>
      <c r="S682">
        <v>0.17</v>
      </c>
      <c r="T682" s="6" t="s">
        <v>344</v>
      </c>
      <c r="U682" s="6"/>
      <c r="V682" s="6" t="s">
        <v>1186</v>
      </c>
      <c r="W682" t="s">
        <v>1186</v>
      </c>
      <c r="X682" t="s">
        <v>1186</v>
      </c>
      <c r="Y682" t="b">
        <v>0</v>
      </c>
      <c r="Z682" t="b">
        <v>1</v>
      </c>
    </row>
    <row r="683" spans="1:27" x14ac:dyDescent="0.35">
      <c r="A683">
        <v>682</v>
      </c>
      <c r="C683" t="s">
        <v>1093</v>
      </c>
      <c r="D683">
        <v>1</v>
      </c>
      <c r="E683">
        <v>8</v>
      </c>
      <c r="F683">
        <v>21</v>
      </c>
      <c r="G683">
        <v>97</v>
      </c>
      <c r="H683">
        <v>131</v>
      </c>
      <c r="I683">
        <v>7</v>
      </c>
      <c r="J683">
        <v>4</v>
      </c>
      <c r="K683">
        <v>1</v>
      </c>
      <c r="L683">
        <v>1</v>
      </c>
      <c r="N683">
        <v>2</v>
      </c>
      <c r="O683">
        <v>6</v>
      </c>
      <c r="T683" s="6" t="s">
        <v>413</v>
      </c>
      <c r="U683" s="6"/>
      <c r="V683" s="6" t="s">
        <v>1186</v>
      </c>
      <c r="W683" t="s">
        <v>1186</v>
      </c>
      <c r="X683" t="s">
        <v>1186</v>
      </c>
      <c r="Y683" t="b">
        <v>0</v>
      </c>
      <c r="Z683" t="b">
        <v>0</v>
      </c>
    </row>
    <row r="684" spans="1:27" x14ac:dyDescent="0.35">
      <c r="A684">
        <v>683</v>
      </c>
      <c r="C684" t="s">
        <v>1094</v>
      </c>
      <c r="D684">
        <v>2</v>
      </c>
      <c r="E684">
        <v>17</v>
      </c>
      <c r="F684">
        <v>46</v>
      </c>
      <c r="G684">
        <v>181</v>
      </c>
      <c r="H684">
        <v>227</v>
      </c>
      <c r="I684">
        <v>7</v>
      </c>
      <c r="J684">
        <v>4</v>
      </c>
      <c r="K684">
        <v>15</v>
      </c>
      <c r="L684">
        <v>1</v>
      </c>
      <c r="N684">
        <v>6</v>
      </c>
      <c r="O684">
        <v>3</v>
      </c>
      <c r="Q684">
        <v>958</v>
      </c>
      <c r="R684" t="s">
        <v>1186</v>
      </c>
      <c r="T684" s="6" t="s">
        <v>344</v>
      </c>
      <c r="U684" s="6" t="s">
        <v>1186</v>
      </c>
      <c r="V684" s="6" t="s">
        <v>1186</v>
      </c>
      <c r="W684" t="s">
        <v>1186</v>
      </c>
      <c r="X684" t="s">
        <v>1186</v>
      </c>
      <c r="Y684" t="b">
        <v>0</v>
      </c>
      <c r="Z684" t="b">
        <v>0</v>
      </c>
    </row>
    <row r="685" spans="1:27" x14ac:dyDescent="0.35">
      <c r="A685">
        <v>684</v>
      </c>
      <c r="B685" s="5">
        <v>24000566</v>
      </c>
      <c r="C685" t="s">
        <v>1095</v>
      </c>
      <c r="D685">
        <v>2</v>
      </c>
      <c r="E685">
        <v>17</v>
      </c>
      <c r="F685">
        <v>46</v>
      </c>
      <c r="G685">
        <v>175</v>
      </c>
      <c r="H685">
        <v>221</v>
      </c>
      <c r="I685">
        <v>7</v>
      </c>
      <c r="J685">
        <v>4</v>
      </c>
      <c r="K685">
        <v>0.6</v>
      </c>
      <c r="L685">
        <v>1</v>
      </c>
      <c r="N685">
        <v>3</v>
      </c>
      <c r="O685">
        <v>5</v>
      </c>
      <c r="Q685">
        <v>0</v>
      </c>
      <c r="T685" s="6" t="s">
        <v>1186</v>
      </c>
      <c r="U685" s="6" t="s">
        <v>1186</v>
      </c>
      <c r="V685" s="6" t="s">
        <v>1186</v>
      </c>
      <c r="W685" t="s">
        <v>1186</v>
      </c>
      <c r="X685" t="s">
        <v>1186</v>
      </c>
      <c r="Y685" t="b">
        <v>0</v>
      </c>
      <c r="Z685" t="b">
        <v>0</v>
      </c>
    </row>
    <row r="686" spans="1:27" x14ac:dyDescent="0.35">
      <c r="A686">
        <v>685</v>
      </c>
      <c r="C686" t="s">
        <v>1096</v>
      </c>
      <c r="D686">
        <v>5</v>
      </c>
      <c r="E686">
        <v>14</v>
      </c>
      <c r="F686">
        <v>35</v>
      </c>
      <c r="G686">
        <v>137</v>
      </c>
      <c r="H686">
        <v>180</v>
      </c>
      <c r="I686">
        <v>7</v>
      </c>
      <c r="J686">
        <v>4</v>
      </c>
      <c r="K686">
        <v>1</v>
      </c>
      <c r="L686">
        <v>1</v>
      </c>
      <c r="N686">
        <v>5</v>
      </c>
      <c r="O686">
        <v>3</v>
      </c>
      <c r="T686" s="6" t="s">
        <v>344</v>
      </c>
      <c r="U686" s="6"/>
      <c r="V686" s="6" t="s">
        <v>1186</v>
      </c>
      <c r="W686" t="s">
        <v>1186</v>
      </c>
      <c r="X686" t="s">
        <v>1186</v>
      </c>
      <c r="Y686" t="b">
        <v>0</v>
      </c>
      <c r="Z686" t="b">
        <v>0</v>
      </c>
    </row>
    <row r="687" spans="1:27" x14ac:dyDescent="0.35">
      <c r="A687">
        <v>686</v>
      </c>
      <c r="C687" t="s">
        <v>183</v>
      </c>
      <c r="D687">
        <v>2</v>
      </c>
      <c r="E687">
        <v>4</v>
      </c>
      <c r="F687">
        <v>8</v>
      </c>
      <c r="G687">
        <v>49</v>
      </c>
      <c r="H687">
        <v>66</v>
      </c>
      <c r="I687">
        <v>7</v>
      </c>
      <c r="J687">
        <v>4</v>
      </c>
      <c r="K687">
        <v>1</v>
      </c>
      <c r="L687">
        <v>1</v>
      </c>
      <c r="N687">
        <v>3</v>
      </c>
      <c r="O687">
        <v>3</v>
      </c>
      <c r="Q687">
        <v>1350</v>
      </c>
      <c r="R687" t="s">
        <v>1186</v>
      </c>
      <c r="T687" s="6" t="s">
        <v>344</v>
      </c>
      <c r="U687" s="6" t="s">
        <v>1186</v>
      </c>
      <c r="V687" s="6" t="s">
        <v>1186</v>
      </c>
      <c r="W687" t="s">
        <v>1186</v>
      </c>
      <c r="X687" t="s">
        <v>1186</v>
      </c>
      <c r="Y687" t="b">
        <v>0</v>
      </c>
      <c r="Z687" t="b">
        <v>0</v>
      </c>
    </row>
    <row r="688" spans="1:27" x14ac:dyDescent="0.35">
      <c r="A688">
        <v>687</v>
      </c>
      <c r="C688" t="s">
        <v>184</v>
      </c>
      <c r="D688">
        <v>2</v>
      </c>
      <c r="E688">
        <v>4</v>
      </c>
      <c r="F688">
        <v>8</v>
      </c>
      <c r="G688">
        <v>50</v>
      </c>
      <c r="H688">
        <v>67</v>
      </c>
      <c r="I688">
        <v>7</v>
      </c>
      <c r="J688">
        <v>4</v>
      </c>
      <c r="K688">
        <v>1</v>
      </c>
      <c r="L688">
        <v>1</v>
      </c>
      <c r="N688">
        <v>3</v>
      </c>
      <c r="O688">
        <v>3</v>
      </c>
      <c r="Q688">
        <v>1350</v>
      </c>
      <c r="R688" t="s">
        <v>1186</v>
      </c>
      <c r="T688" s="6" t="s">
        <v>344</v>
      </c>
      <c r="U688" s="6" t="s">
        <v>1186</v>
      </c>
      <c r="V688" s="6" t="s">
        <v>1186</v>
      </c>
      <c r="W688" t="s">
        <v>1186</v>
      </c>
      <c r="X688" t="s">
        <v>1186</v>
      </c>
      <c r="Y688" t="b">
        <v>0</v>
      </c>
      <c r="Z688" t="b">
        <v>0</v>
      </c>
    </row>
    <row r="689" spans="1:27" x14ac:dyDescent="0.35">
      <c r="A689">
        <v>688</v>
      </c>
      <c r="B689" s="5">
        <v>5541240106010</v>
      </c>
      <c r="C689" t="s">
        <v>1097</v>
      </c>
      <c r="D689">
        <v>2</v>
      </c>
      <c r="E689">
        <v>3</v>
      </c>
      <c r="F689">
        <v>5</v>
      </c>
      <c r="G689">
        <v>33</v>
      </c>
      <c r="H689">
        <v>44</v>
      </c>
      <c r="I689">
        <v>7</v>
      </c>
      <c r="J689">
        <v>4</v>
      </c>
      <c r="K689">
        <v>1</v>
      </c>
      <c r="L689">
        <v>1</v>
      </c>
      <c r="N689">
        <v>3</v>
      </c>
      <c r="O689">
        <v>4</v>
      </c>
      <c r="T689" s="6" t="s">
        <v>516</v>
      </c>
      <c r="U689" s="6"/>
      <c r="V689" s="6" t="s">
        <v>1186</v>
      </c>
      <c r="W689" t="s">
        <v>1186</v>
      </c>
      <c r="X689" t="s">
        <v>1186</v>
      </c>
      <c r="Y689" t="b">
        <v>0</v>
      </c>
      <c r="Z689" t="b">
        <v>0</v>
      </c>
    </row>
    <row r="690" spans="1:27" x14ac:dyDescent="0.35">
      <c r="A690">
        <v>689</v>
      </c>
      <c r="B690" s="5">
        <v>5541240109010</v>
      </c>
      <c r="C690" t="s">
        <v>1098</v>
      </c>
      <c r="D690">
        <v>4</v>
      </c>
      <c r="E690">
        <v>3</v>
      </c>
      <c r="F690">
        <v>5</v>
      </c>
      <c r="G690">
        <v>33</v>
      </c>
      <c r="H690">
        <v>44</v>
      </c>
      <c r="I690">
        <v>8</v>
      </c>
      <c r="J690">
        <v>2</v>
      </c>
      <c r="K690">
        <v>1</v>
      </c>
      <c r="L690">
        <v>1</v>
      </c>
      <c r="N690">
        <v>4</v>
      </c>
      <c r="O690">
        <v>4</v>
      </c>
      <c r="R690" t="s">
        <v>1186</v>
      </c>
      <c r="T690" s="6" t="s">
        <v>516</v>
      </c>
      <c r="U690" s="6"/>
      <c r="V690" s="6" t="s">
        <v>1186</v>
      </c>
      <c r="W690" t="s">
        <v>1186</v>
      </c>
      <c r="X690" t="s">
        <v>1186</v>
      </c>
      <c r="Y690" t="b">
        <v>0</v>
      </c>
      <c r="Z690" t="b">
        <v>0</v>
      </c>
    </row>
    <row r="691" spans="1:27" x14ac:dyDescent="0.35">
      <c r="A691">
        <v>690</v>
      </c>
      <c r="B691" s="5">
        <v>5541240110010</v>
      </c>
      <c r="C691" t="s">
        <v>1099</v>
      </c>
      <c r="D691">
        <v>4</v>
      </c>
      <c r="E691">
        <v>3</v>
      </c>
      <c r="F691">
        <v>5</v>
      </c>
      <c r="G691">
        <v>33</v>
      </c>
      <c r="H691">
        <v>44</v>
      </c>
      <c r="I691">
        <v>3</v>
      </c>
      <c r="J691">
        <v>2</v>
      </c>
      <c r="K691">
        <v>1</v>
      </c>
      <c r="L691">
        <v>1</v>
      </c>
      <c r="N691">
        <v>4</v>
      </c>
      <c r="O691">
        <v>4</v>
      </c>
      <c r="R691" t="s">
        <v>1186</v>
      </c>
      <c r="T691" s="6" t="s">
        <v>516</v>
      </c>
      <c r="U691" s="6"/>
      <c r="V691" s="6" t="s">
        <v>1186</v>
      </c>
      <c r="W691" t="s">
        <v>1186</v>
      </c>
      <c r="X691" t="s">
        <v>1186</v>
      </c>
      <c r="Y691" t="b">
        <v>0</v>
      </c>
      <c r="Z691" t="b">
        <v>0</v>
      </c>
    </row>
    <row r="692" spans="1:27" x14ac:dyDescent="0.35">
      <c r="A692">
        <v>691</v>
      </c>
      <c r="B692" s="5">
        <v>5541240110012</v>
      </c>
      <c r="C692" t="s">
        <v>1100</v>
      </c>
      <c r="D692">
        <v>4</v>
      </c>
      <c r="E692">
        <v>3</v>
      </c>
      <c r="F692">
        <v>5</v>
      </c>
      <c r="G692">
        <v>33</v>
      </c>
      <c r="H692">
        <v>44</v>
      </c>
      <c r="I692">
        <v>3</v>
      </c>
      <c r="J692">
        <v>2</v>
      </c>
      <c r="K692">
        <v>1</v>
      </c>
      <c r="L692">
        <v>1</v>
      </c>
      <c r="N692">
        <v>4</v>
      </c>
      <c r="O692">
        <v>6</v>
      </c>
      <c r="R692" t="s">
        <v>1186</v>
      </c>
      <c r="T692" s="6" t="s">
        <v>516</v>
      </c>
      <c r="U692" s="6"/>
      <c r="V692" s="6" t="s">
        <v>1186</v>
      </c>
      <c r="W692" t="s">
        <v>1186</v>
      </c>
      <c r="X692" t="s">
        <v>1186</v>
      </c>
      <c r="Y692" t="b">
        <v>0</v>
      </c>
      <c r="Z692" t="b">
        <v>0</v>
      </c>
    </row>
    <row r="693" spans="1:27" x14ac:dyDescent="0.35">
      <c r="A693">
        <v>692</v>
      </c>
      <c r="B693" s="5">
        <v>5401280006010</v>
      </c>
      <c r="C693" t="s">
        <v>1101</v>
      </c>
      <c r="D693">
        <v>2</v>
      </c>
      <c r="E693">
        <v>17</v>
      </c>
      <c r="F693">
        <v>46</v>
      </c>
      <c r="G693">
        <v>160</v>
      </c>
      <c r="H693">
        <v>206</v>
      </c>
      <c r="I693">
        <v>7</v>
      </c>
      <c r="J693">
        <v>4</v>
      </c>
      <c r="K693">
        <v>5</v>
      </c>
      <c r="L693">
        <v>1</v>
      </c>
      <c r="N693">
        <v>6</v>
      </c>
      <c r="O693">
        <v>1</v>
      </c>
      <c r="Q693">
        <v>1588</v>
      </c>
      <c r="T693" s="6" t="s">
        <v>344</v>
      </c>
      <c r="U693" s="6"/>
      <c r="V693" s="6" t="s">
        <v>1186</v>
      </c>
      <c r="W693" t="s">
        <v>1186</v>
      </c>
      <c r="X693" t="s">
        <v>1186</v>
      </c>
      <c r="Y693" t="b">
        <v>0</v>
      </c>
      <c r="Z693" t="b">
        <v>0</v>
      </c>
    </row>
    <row r="694" spans="1:27" x14ac:dyDescent="0.35">
      <c r="A694">
        <v>693</v>
      </c>
      <c r="B694" s="5">
        <v>5303020706010</v>
      </c>
      <c r="C694" t="s">
        <v>1102</v>
      </c>
      <c r="D694">
        <v>2</v>
      </c>
      <c r="E694">
        <v>7</v>
      </c>
      <c r="F694">
        <v>19</v>
      </c>
      <c r="G694">
        <v>79</v>
      </c>
      <c r="H694">
        <v>109</v>
      </c>
      <c r="I694">
        <v>7</v>
      </c>
      <c r="J694">
        <v>4</v>
      </c>
      <c r="K694">
        <v>5</v>
      </c>
      <c r="L694">
        <v>1</v>
      </c>
      <c r="N694">
        <v>1</v>
      </c>
      <c r="O694">
        <v>1</v>
      </c>
      <c r="Q694">
        <v>542</v>
      </c>
      <c r="R694" t="s">
        <v>1186</v>
      </c>
      <c r="T694" s="6" t="s">
        <v>344</v>
      </c>
      <c r="U694" s="6"/>
      <c r="V694" s="6" t="s">
        <v>1186</v>
      </c>
      <c r="W694" t="s">
        <v>1186</v>
      </c>
      <c r="X694" t="s">
        <v>1186</v>
      </c>
      <c r="Y694" t="b">
        <v>0</v>
      </c>
      <c r="Z694" t="b">
        <v>1</v>
      </c>
      <c r="AA694" t="s">
        <v>1383</v>
      </c>
    </row>
    <row r="695" spans="1:27" x14ac:dyDescent="0.35">
      <c r="A695">
        <v>694</v>
      </c>
      <c r="B695" s="5">
        <v>5303020806010</v>
      </c>
      <c r="C695" t="s">
        <v>1103</v>
      </c>
      <c r="D695">
        <v>2</v>
      </c>
      <c r="E695">
        <v>7</v>
      </c>
      <c r="F695">
        <v>16</v>
      </c>
      <c r="G695">
        <v>82</v>
      </c>
      <c r="H695">
        <v>112</v>
      </c>
      <c r="I695">
        <v>7</v>
      </c>
      <c r="J695">
        <v>4</v>
      </c>
      <c r="K695">
        <v>6</v>
      </c>
      <c r="L695">
        <v>1</v>
      </c>
      <c r="N695">
        <v>1</v>
      </c>
      <c r="O695">
        <v>1</v>
      </c>
      <c r="Q695">
        <v>541</v>
      </c>
      <c r="R695" t="s">
        <v>1186</v>
      </c>
      <c r="T695" s="6" t="s">
        <v>344</v>
      </c>
      <c r="U695" s="6"/>
      <c r="V695" s="6" t="s">
        <v>1186</v>
      </c>
      <c r="W695" t="s">
        <v>1186</v>
      </c>
      <c r="X695" t="s">
        <v>1186</v>
      </c>
      <c r="Y695" t="b">
        <v>0</v>
      </c>
      <c r="Z695" t="b">
        <v>1</v>
      </c>
      <c r="AA695" t="s">
        <v>1383</v>
      </c>
    </row>
    <row r="696" spans="1:27" x14ac:dyDescent="0.35">
      <c r="A696">
        <v>695</v>
      </c>
      <c r="B696" s="5">
        <v>5303020806010</v>
      </c>
      <c r="C696" t="s">
        <v>1104</v>
      </c>
      <c r="D696">
        <v>4</v>
      </c>
      <c r="E696">
        <v>7</v>
      </c>
      <c r="F696">
        <v>16</v>
      </c>
      <c r="G696">
        <v>82</v>
      </c>
      <c r="H696">
        <v>112</v>
      </c>
      <c r="I696">
        <v>5</v>
      </c>
      <c r="J696">
        <v>4</v>
      </c>
      <c r="K696">
        <v>6</v>
      </c>
      <c r="L696">
        <v>1</v>
      </c>
      <c r="N696">
        <v>1</v>
      </c>
      <c r="O696">
        <v>1</v>
      </c>
      <c r="P696" t="s">
        <v>370</v>
      </c>
      <c r="Q696">
        <v>541</v>
      </c>
      <c r="S696">
        <v>19.7</v>
      </c>
      <c r="T696" s="6" t="s">
        <v>344</v>
      </c>
      <c r="U696" s="6"/>
      <c r="V696" s="6" t="s">
        <v>1186</v>
      </c>
      <c r="W696" t="s">
        <v>1186</v>
      </c>
      <c r="X696" t="s">
        <v>371</v>
      </c>
      <c r="Y696" t="b">
        <v>0</v>
      </c>
      <c r="Z696" t="b">
        <v>1</v>
      </c>
      <c r="AA696" t="s">
        <v>1383</v>
      </c>
    </row>
    <row r="697" spans="1:27" x14ac:dyDescent="0.35">
      <c r="A697">
        <v>696</v>
      </c>
      <c r="B697" s="5">
        <v>5303020707020</v>
      </c>
      <c r="C697" t="s">
        <v>1105</v>
      </c>
      <c r="D697">
        <v>4</v>
      </c>
      <c r="E697">
        <v>7</v>
      </c>
      <c r="F697">
        <v>19</v>
      </c>
      <c r="G697">
        <v>79</v>
      </c>
      <c r="H697">
        <v>109</v>
      </c>
      <c r="I697">
        <v>5</v>
      </c>
      <c r="J697">
        <v>4</v>
      </c>
      <c r="K697">
        <v>18</v>
      </c>
      <c r="L697">
        <v>1</v>
      </c>
      <c r="N697">
        <v>1</v>
      </c>
      <c r="O697">
        <v>2</v>
      </c>
      <c r="P697" t="s">
        <v>370</v>
      </c>
      <c r="Q697">
        <v>542</v>
      </c>
      <c r="S697">
        <v>19.7</v>
      </c>
      <c r="T697" s="6" t="s">
        <v>344</v>
      </c>
      <c r="U697" s="6"/>
      <c r="V697" s="6" t="s">
        <v>1186</v>
      </c>
      <c r="W697" t="s">
        <v>1186</v>
      </c>
      <c r="X697" t="s">
        <v>371</v>
      </c>
      <c r="Y697" t="b">
        <v>0</v>
      </c>
      <c r="Z697" t="b">
        <v>1</v>
      </c>
      <c r="AA697" t="s">
        <v>1383</v>
      </c>
    </row>
    <row r="698" spans="1:27" x14ac:dyDescent="0.35">
      <c r="A698">
        <v>697</v>
      </c>
      <c r="B698" s="5">
        <v>24000155</v>
      </c>
      <c r="C698" t="s">
        <v>1106</v>
      </c>
      <c r="D698">
        <v>1</v>
      </c>
      <c r="E698">
        <v>8</v>
      </c>
      <c r="F698">
        <v>21</v>
      </c>
      <c r="G698">
        <v>99</v>
      </c>
      <c r="H698">
        <v>133</v>
      </c>
      <c r="I698">
        <v>7</v>
      </c>
      <c r="J698">
        <v>4</v>
      </c>
      <c r="K698">
        <v>1</v>
      </c>
      <c r="L698">
        <v>1</v>
      </c>
      <c r="N698">
        <v>2</v>
      </c>
      <c r="O698">
        <v>2</v>
      </c>
      <c r="R698" t="s">
        <v>1186</v>
      </c>
      <c r="T698" s="6" t="s">
        <v>1186</v>
      </c>
      <c r="U698" s="6" t="s">
        <v>1186</v>
      </c>
      <c r="V698" s="6" t="s">
        <v>1186</v>
      </c>
      <c r="W698" t="s">
        <v>1186</v>
      </c>
      <c r="X698" t="s">
        <v>1186</v>
      </c>
      <c r="Y698" t="b">
        <v>0</v>
      </c>
      <c r="Z698" t="b">
        <v>0</v>
      </c>
    </row>
    <row r="699" spans="1:27" x14ac:dyDescent="0.35">
      <c r="A699">
        <v>698</v>
      </c>
      <c r="B699" s="5">
        <v>24000296</v>
      </c>
      <c r="C699" t="s">
        <v>212</v>
      </c>
      <c r="D699">
        <v>1</v>
      </c>
      <c r="E699">
        <v>8</v>
      </c>
      <c r="F699">
        <v>21</v>
      </c>
      <c r="G699">
        <v>100</v>
      </c>
      <c r="H699">
        <v>134</v>
      </c>
      <c r="I699">
        <v>7</v>
      </c>
      <c r="J699">
        <v>4</v>
      </c>
      <c r="K699">
        <v>1</v>
      </c>
      <c r="L699">
        <v>1</v>
      </c>
      <c r="N699">
        <v>2</v>
      </c>
      <c r="O699">
        <v>3</v>
      </c>
      <c r="R699" t="s">
        <v>1186</v>
      </c>
      <c r="T699" s="6" t="s">
        <v>1186</v>
      </c>
      <c r="U699" s="6" t="s">
        <v>1186</v>
      </c>
      <c r="V699" s="6" t="s">
        <v>1186</v>
      </c>
      <c r="W699" t="s">
        <v>1186</v>
      </c>
      <c r="X699" t="s">
        <v>1186</v>
      </c>
      <c r="Y699" t="b">
        <v>0</v>
      </c>
      <c r="Z699" t="b">
        <v>0</v>
      </c>
    </row>
    <row r="700" spans="1:27" x14ac:dyDescent="0.35">
      <c r="A700">
        <v>699</v>
      </c>
      <c r="C700" t="s">
        <v>213</v>
      </c>
      <c r="D700">
        <v>2</v>
      </c>
      <c r="E700">
        <v>7</v>
      </c>
      <c r="F700">
        <v>16</v>
      </c>
      <c r="G700">
        <v>84</v>
      </c>
      <c r="H700">
        <v>114</v>
      </c>
      <c r="I700">
        <v>7</v>
      </c>
      <c r="J700">
        <v>4</v>
      </c>
      <c r="K700">
        <v>1</v>
      </c>
      <c r="L700">
        <v>1</v>
      </c>
      <c r="N700">
        <v>3</v>
      </c>
      <c r="O700">
        <v>3</v>
      </c>
      <c r="R700" t="s">
        <v>1186</v>
      </c>
      <c r="T700" s="6" t="s">
        <v>1186</v>
      </c>
      <c r="U700" s="6" t="s">
        <v>1186</v>
      </c>
      <c r="V700" s="6" t="s">
        <v>1186</v>
      </c>
      <c r="W700" t="s">
        <v>1186</v>
      </c>
      <c r="X700" t="s">
        <v>1186</v>
      </c>
      <c r="Y700" t="b">
        <v>0</v>
      </c>
      <c r="Z700" t="b">
        <v>0</v>
      </c>
    </row>
    <row r="701" spans="1:27" x14ac:dyDescent="0.35">
      <c r="A701">
        <v>700</v>
      </c>
      <c r="B701" s="5">
        <v>5309000006010</v>
      </c>
      <c r="C701" t="s">
        <v>1107</v>
      </c>
      <c r="D701">
        <v>2</v>
      </c>
      <c r="E701">
        <v>7</v>
      </c>
      <c r="F701">
        <v>16</v>
      </c>
      <c r="G701">
        <v>80</v>
      </c>
      <c r="H701">
        <v>104</v>
      </c>
      <c r="I701">
        <v>7</v>
      </c>
      <c r="J701">
        <v>4</v>
      </c>
      <c r="K701">
        <v>5</v>
      </c>
      <c r="L701">
        <v>1</v>
      </c>
      <c r="N701">
        <v>3</v>
      </c>
      <c r="O701">
        <v>3</v>
      </c>
      <c r="Q701">
        <v>-66</v>
      </c>
      <c r="R701" t="s">
        <v>1186</v>
      </c>
      <c r="T701" s="6" t="s">
        <v>344</v>
      </c>
      <c r="U701" s="6"/>
      <c r="V701" s="6" t="s">
        <v>1186</v>
      </c>
      <c r="W701" t="s">
        <v>1186</v>
      </c>
      <c r="X701" t="s">
        <v>1186</v>
      </c>
      <c r="Y701" t="b">
        <v>0</v>
      </c>
      <c r="Z701" t="b">
        <v>0</v>
      </c>
    </row>
    <row r="702" spans="1:27" x14ac:dyDescent="0.35">
      <c r="A702">
        <v>701</v>
      </c>
      <c r="B702" s="5">
        <v>5202991106010</v>
      </c>
      <c r="C702" t="s">
        <v>1108</v>
      </c>
      <c r="D702">
        <v>2</v>
      </c>
      <c r="E702">
        <v>11</v>
      </c>
      <c r="F702">
        <v>27</v>
      </c>
      <c r="G702">
        <v>118</v>
      </c>
      <c r="H702">
        <v>157</v>
      </c>
      <c r="I702">
        <v>7</v>
      </c>
      <c r="J702">
        <v>4</v>
      </c>
      <c r="K702">
        <v>26</v>
      </c>
      <c r="L702">
        <v>1</v>
      </c>
      <c r="N702">
        <v>3</v>
      </c>
      <c r="O702">
        <v>3</v>
      </c>
      <c r="P702" t="s">
        <v>467</v>
      </c>
      <c r="Q702">
        <v>430</v>
      </c>
      <c r="T702" s="6" t="s">
        <v>344</v>
      </c>
      <c r="U702" s="6"/>
      <c r="V702" s="6" t="s">
        <v>1186</v>
      </c>
      <c r="W702" t="s">
        <v>1344</v>
      </c>
      <c r="X702" t="s">
        <v>1186</v>
      </c>
      <c r="Y702" t="b">
        <v>0</v>
      </c>
      <c r="Z702" t="b">
        <v>0</v>
      </c>
    </row>
    <row r="703" spans="1:27" x14ac:dyDescent="0.35">
      <c r="A703">
        <v>702</v>
      </c>
      <c r="C703" t="s">
        <v>1109</v>
      </c>
      <c r="D703">
        <v>2</v>
      </c>
      <c r="E703">
        <v>11</v>
      </c>
      <c r="F703">
        <v>27</v>
      </c>
      <c r="G703">
        <v>118</v>
      </c>
      <c r="H703">
        <v>157</v>
      </c>
      <c r="I703">
        <v>7</v>
      </c>
      <c r="J703">
        <v>4</v>
      </c>
      <c r="K703">
        <v>26</v>
      </c>
      <c r="L703">
        <v>1</v>
      </c>
      <c r="M703">
        <v>0</v>
      </c>
      <c r="N703">
        <v>3</v>
      </c>
      <c r="O703">
        <v>3</v>
      </c>
      <c r="P703" t="s">
        <v>467</v>
      </c>
      <c r="R703" t="s">
        <v>1186</v>
      </c>
      <c r="T703" s="6" t="s">
        <v>344</v>
      </c>
      <c r="U703" s="6"/>
      <c r="V703" s="6" t="s">
        <v>1186</v>
      </c>
      <c r="W703" t="s">
        <v>1344</v>
      </c>
      <c r="X703" t="s">
        <v>1186</v>
      </c>
      <c r="Y703" t="b">
        <v>1</v>
      </c>
      <c r="Z703" t="b">
        <v>1</v>
      </c>
    </row>
    <row r="704" spans="1:27" x14ac:dyDescent="0.35">
      <c r="A704">
        <v>703</v>
      </c>
      <c r="B704" s="5">
        <v>5202991606010</v>
      </c>
      <c r="C704" t="s">
        <v>260</v>
      </c>
      <c r="D704">
        <v>2</v>
      </c>
      <c r="E704">
        <v>11</v>
      </c>
      <c r="F704">
        <v>27</v>
      </c>
      <c r="G704">
        <v>118</v>
      </c>
      <c r="H704">
        <v>158</v>
      </c>
      <c r="I704">
        <v>7</v>
      </c>
      <c r="J704">
        <v>4</v>
      </c>
      <c r="K704">
        <v>10</v>
      </c>
      <c r="L704">
        <v>1</v>
      </c>
      <c r="N704">
        <v>3</v>
      </c>
      <c r="O704">
        <v>3</v>
      </c>
      <c r="P704" t="s">
        <v>467</v>
      </c>
      <c r="Q704">
        <v>0</v>
      </c>
      <c r="T704" s="6" t="s">
        <v>344</v>
      </c>
      <c r="U704" s="6"/>
      <c r="V704" s="6" t="s">
        <v>1186</v>
      </c>
      <c r="W704" t="s">
        <v>1186</v>
      </c>
      <c r="X704" t="s">
        <v>1186</v>
      </c>
      <c r="Y704" t="b">
        <v>0</v>
      </c>
      <c r="Z704" t="b">
        <v>0</v>
      </c>
    </row>
    <row r="705" spans="1:27" x14ac:dyDescent="0.35">
      <c r="A705">
        <v>704</v>
      </c>
      <c r="C705" t="s">
        <v>1110</v>
      </c>
      <c r="D705">
        <v>2</v>
      </c>
      <c r="E705">
        <v>11</v>
      </c>
      <c r="F705">
        <v>27</v>
      </c>
      <c r="G705">
        <v>118</v>
      </c>
      <c r="H705">
        <v>158</v>
      </c>
      <c r="I705">
        <v>7</v>
      </c>
      <c r="J705">
        <v>4</v>
      </c>
      <c r="K705">
        <v>10</v>
      </c>
      <c r="L705">
        <v>1</v>
      </c>
      <c r="M705">
        <v>0</v>
      </c>
      <c r="N705">
        <v>3</v>
      </c>
      <c r="O705">
        <v>6</v>
      </c>
      <c r="P705" t="s">
        <v>467</v>
      </c>
      <c r="R705" t="s">
        <v>1186</v>
      </c>
      <c r="T705" s="6" t="s">
        <v>344</v>
      </c>
      <c r="U705" s="6"/>
      <c r="V705" s="6" t="s">
        <v>1186</v>
      </c>
      <c r="W705" t="s">
        <v>1186</v>
      </c>
      <c r="X705" t="s">
        <v>1186</v>
      </c>
      <c r="Y705" t="b">
        <v>1</v>
      </c>
      <c r="Z705" t="b">
        <v>1</v>
      </c>
    </row>
    <row r="706" spans="1:27" x14ac:dyDescent="0.35">
      <c r="A706">
        <v>705</v>
      </c>
      <c r="B706" s="5">
        <v>5302800006010</v>
      </c>
      <c r="C706" t="s">
        <v>1111</v>
      </c>
      <c r="D706">
        <v>2</v>
      </c>
      <c r="E706">
        <v>17</v>
      </c>
      <c r="F706">
        <v>46</v>
      </c>
      <c r="G706">
        <v>182</v>
      </c>
      <c r="H706">
        <v>228</v>
      </c>
      <c r="I706">
        <v>7</v>
      </c>
      <c r="J706">
        <v>4</v>
      </c>
      <c r="K706">
        <v>50</v>
      </c>
      <c r="L706">
        <v>1</v>
      </c>
      <c r="N706">
        <v>6</v>
      </c>
      <c r="O706">
        <v>6</v>
      </c>
      <c r="Q706">
        <v>252</v>
      </c>
      <c r="T706" s="6" t="s">
        <v>344</v>
      </c>
      <c r="U706" s="6"/>
      <c r="V706" s="6" t="s">
        <v>1186</v>
      </c>
      <c r="W706" t="s">
        <v>1186</v>
      </c>
      <c r="X706" t="s">
        <v>1186</v>
      </c>
      <c r="Y706" t="b">
        <v>0</v>
      </c>
      <c r="Z706" t="b">
        <v>0</v>
      </c>
    </row>
    <row r="707" spans="1:27" x14ac:dyDescent="0.35">
      <c r="A707">
        <v>706</v>
      </c>
      <c r="B707" s="5">
        <v>5102600006010</v>
      </c>
      <c r="C707" t="s">
        <v>1113</v>
      </c>
      <c r="D707">
        <v>2</v>
      </c>
      <c r="E707">
        <v>17</v>
      </c>
      <c r="F707">
        <v>46</v>
      </c>
      <c r="G707">
        <v>182</v>
      </c>
      <c r="H707">
        <v>228</v>
      </c>
      <c r="I707">
        <v>7</v>
      </c>
      <c r="J707">
        <v>4</v>
      </c>
      <c r="K707">
        <v>14776</v>
      </c>
      <c r="L707">
        <v>1</v>
      </c>
      <c r="N707">
        <v>6</v>
      </c>
      <c r="O707">
        <v>6</v>
      </c>
      <c r="Q707">
        <v>760</v>
      </c>
      <c r="T707" s="6" t="s">
        <v>344</v>
      </c>
      <c r="U707" s="6"/>
      <c r="V707" s="6" t="s">
        <v>1186</v>
      </c>
      <c r="W707" t="s">
        <v>1186</v>
      </c>
      <c r="X707" t="s">
        <v>1186</v>
      </c>
      <c r="Y707" t="b">
        <v>0</v>
      </c>
      <c r="Z707" t="b">
        <v>0</v>
      </c>
    </row>
    <row r="708" spans="1:27" x14ac:dyDescent="0.35">
      <c r="A708">
        <v>707</v>
      </c>
      <c r="B708" s="5">
        <v>5102800066010</v>
      </c>
      <c r="C708" t="s">
        <v>1114</v>
      </c>
      <c r="D708">
        <v>2</v>
      </c>
      <c r="E708">
        <v>17</v>
      </c>
      <c r="F708">
        <v>46</v>
      </c>
      <c r="G708">
        <v>183</v>
      </c>
      <c r="H708">
        <v>229</v>
      </c>
      <c r="I708">
        <v>7</v>
      </c>
      <c r="J708">
        <v>4</v>
      </c>
      <c r="K708">
        <v>14776</v>
      </c>
      <c r="L708">
        <v>1</v>
      </c>
      <c r="N708">
        <v>6</v>
      </c>
      <c r="O708">
        <v>6</v>
      </c>
      <c r="Q708">
        <v>760</v>
      </c>
      <c r="T708" s="6" t="s">
        <v>344</v>
      </c>
      <c r="U708" s="6"/>
      <c r="V708" s="6" t="s">
        <v>1186</v>
      </c>
      <c r="W708" t="s">
        <v>1186</v>
      </c>
      <c r="X708" t="s">
        <v>1186</v>
      </c>
      <c r="Y708" t="b">
        <v>0</v>
      </c>
      <c r="Z708" t="b">
        <v>0</v>
      </c>
    </row>
    <row r="709" spans="1:27" x14ac:dyDescent="0.35">
      <c r="A709">
        <v>708</v>
      </c>
      <c r="B709" s="5">
        <v>5102800006010</v>
      </c>
      <c r="C709" t="s">
        <v>1112</v>
      </c>
      <c r="D709">
        <v>2</v>
      </c>
      <c r="E709">
        <v>17</v>
      </c>
      <c r="F709">
        <v>46</v>
      </c>
      <c r="G709">
        <v>182</v>
      </c>
      <c r="H709">
        <v>228</v>
      </c>
      <c r="I709">
        <v>7</v>
      </c>
      <c r="J709">
        <v>4</v>
      </c>
      <c r="K709">
        <v>177.46</v>
      </c>
      <c r="L709">
        <v>1</v>
      </c>
      <c r="N709">
        <v>6</v>
      </c>
      <c r="O709">
        <v>6</v>
      </c>
      <c r="Q709">
        <v>252</v>
      </c>
      <c r="T709" s="6" t="s">
        <v>344</v>
      </c>
      <c r="U709" s="6"/>
      <c r="V709" s="6" t="s">
        <v>1186</v>
      </c>
      <c r="W709" t="s">
        <v>1186</v>
      </c>
      <c r="X709" t="s">
        <v>1186</v>
      </c>
      <c r="Y709" t="b">
        <v>0</v>
      </c>
      <c r="Z709" t="b">
        <v>0</v>
      </c>
    </row>
    <row r="710" spans="1:27" x14ac:dyDescent="0.35">
      <c r="A710">
        <v>709</v>
      </c>
      <c r="C710" t="s">
        <v>1115</v>
      </c>
      <c r="D710">
        <v>6</v>
      </c>
      <c r="E710">
        <v>17</v>
      </c>
      <c r="F710">
        <v>46</v>
      </c>
      <c r="G710">
        <v>182</v>
      </c>
      <c r="H710">
        <v>228</v>
      </c>
      <c r="I710">
        <v>7</v>
      </c>
      <c r="J710">
        <v>4</v>
      </c>
      <c r="K710">
        <v>177.46</v>
      </c>
      <c r="L710">
        <v>1</v>
      </c>
      <c r="M710">
        <v>0</v>
      </c>
      <c r="N710">
        <v>6</v>
      </c>
      <c r="O710">
        <v>6</v>
      </c>
      <c r="R710" t="s">
        <v>1186</v>
      </c>
      <c r="T710" s="6" t="s">
        <v>344</v>
      </c>
      <c r="U710" s="6"/>
      <c r="V710" s="6" t="s">
        <v>1186</v>
      </c>
      <c r="W710" t="s">
        <v>1186</v>
      </c>
      <c r="X710" t="s">
        <v>1186</v>
      </c>
      <c r="Y710" t="b">
        <v>1</v>
      </c>
      <c r="Z710" t="b">
        <v>1</v>
      </c>
    </row>
    <row r="711" spans="1:27" x14ac:dyDescent="0.35">
      <c r="A711">
        <v>710</v>
      </c>
      <c r="B711" s="5">
        <v>5102880006010</v>
      </c>
      <c r="C711" t="s">
        <v>1116</v>
      </c>
      <c r="D711">
        <v>2</v>
      </c>
      <c r="E711">
        <v>17</v>
      </c>
      <c r="F711">
        <v>46</v>
      </c>
      <c r="G711">
        <v>182</v>
      </c>
      <c r="H711">
        <v>228</v>
      </c>
      <c r="I711">
        <v>7</v>
      </c>
      <c r="J711">
        <v>4</v>
      </c>
      <c r="K711">
        <v>14776</v>
      </c>
      <c r="L711">
        <v>1</v>
      </c>
      <c r="N711">
        <v>6</v>
      </c>
      <c r="O711">
        <v>6</v>
      </c>
      <c r="Q711">
        <v>252</v>
      </c>
      <c r="T711" s="6" t="s">
        <v>344</v>
      </c>
      <c r="U711" s="6"/>
      <c r="V711" s="6" t="s">
        <v>1186</v>
      </c>
      <c r="W711" t="s">
        <v>1186</v>
      </c>
      <c r="X711" t="s">
        <v>1186</v>
      </c>
      <c r="Y711" t="b">
        <v>0</v>
      </c>
      <c r="Z711" t="b">
        <v>0</v>
      </c>
    </row>
    <row r="712" spans="1:27" x14ac:dyDescent="0.35">
      <c r="A712">
        <v>711</v>
      </c>
      <c r="B712" s="5">
        <v>5102880066010</v>
      </c>
      <c r="C712" t="s">
        <v>1117</v>
      </c>
      <c r="D712">
        <v>2</v>
      </c>
      <c r="E712">
        <v>17</v>
      </c>
      <c r="F712">
        <v>46</v>
      </c>
      <c r="G712">
        <v>183</v>
      </c>
      <c r="H712">
        <v>229</v>
      </c>
      <c r="I712">
        <v>7</v>
      </c>
      <c r="J712">
        <v>4</v>
      </c>
      <c r="K712">
        <v>14776</v>
      </c>
      <c r="L712">
        <v>1</v>
      </c>
      <c r="N712">
        <v>6</v>
      </c>
      <c r="O712">
        <v>6</v>
      </c>
      <c r="Q712">
        <v>760</v>
      </c>
      <c r="T712" s="6" t="s">
        <v>344</v>
      </c>
      <c r="U712" s="6"/>
      <c r="V712" s="6" t="s">
        <v>1186</v>
      </c>
      <c r="W712" t="s">
        <v>1186</v>
      </c>
      <c r="X712" t="s">
        <v>1186</v>
      </c>
      <c r="Y712" t="b">
        <v>0</v>
      </c>
      <c r="Z712" t="b">
        <v>0</v>
      </c>
    </row>
    <row r="713" spans="1:27" x14ac:dyDescent="0.35">
      <c r="A713">
        <v>712</v>
      </c>
      <c r="B713" s="5">
        <v>5302800007030</v>
      </c>
      <c r="C713" t="s">
        <v>1118</v>
      </c>
      <c r="D713">
        <v>4</v>
      </c>
      <c r="E713">
        <v>17</v>
      </c>
      <c r="F713">
        <v>46</v>
      </c>
      <c r="G713">
        <v>182</v>
      </c>
      <c r="H713">
        <v>228</v>
      </c>
      <c r="I713">
        <v>5</v>
      </c>
      <c r="J713">
        <v>4</v>
      </c>
      <c r="K713">
        <v>177.46</v>
      </c>
      <c r="L713">
        <v>1</v>
      </c>
      <c r="N713">
        <v>6</v>
      </c>
      <c r="O713">
        <v>6</v>
      </c>
      <c r="P713" t="s">
        <v>488</v>
      </c>
      <c r="Q713">
        <v>252</v>
      </c>
      <c r="R713" t="s">
        <v>1186</v>
      </c>
      <c r="S713">
        <v>20</v>
      </c>
      <c r="T713" s="6" t="s">
        <v>344</v>
      </c>
      <c r="U713" s="6"/>
      <c r="V713" s="6" t="s">
        <v>1186</v>
      </c>
      <c r="W713" t="s">
        <v>1186</v>
      </c>
      <c r="X713" t="s">
        <v>371</v>
      </c>
      <c r="Y713" t="b">
        <v>0</v>
      </c>
      <c r="Z713" t="b">
        <v>0</v>
      </c>
      <c r="AA713" t="s">
        <v>1342</v>
      </c>
    </row>
    <row r="714" spans="1:27" x14ac:dyDescent="0.35">
      <c r="A714">
        <v>713</v>
      </c>
      <c r="B714" s="5">
        <v>5302800007010</v>
      </c>
      <c r="C714" t="s">
        <v>1119</v>
      </c>
      <c r="D714">
        <v>4</v>
      </c>
      <c r="E714">
        <v>17</v>
      </c>
      <c r="F714">
        <v>46</v>
      </c>
      <c r="G714">
        <v>182</v>
      </c>
      <c r="H714">
        <v>228</v>
      </c>
      <c r="I714">
        <v>5</v>
      </c>
      <c r="J714">
        <v>4</v>
      </c>
      <c r="K714">
        <v>177.46</v>
      </c>
      <c r="L714">
        <v>1</v>
      </c>
      <c r="N714">
        <v>6</v>
      </c>
      <c r="O714">
        <v>6</v>
      </c>
      <c r="P714" t="s">
        <v>478</v>
      </c>
      <c r="Q714">
        <v>252</v>
      </c>
      <c r="R714" t="s">
        <v>1186</v>
      </c>
      <c r="S714">
        <v>22.3</v>
      </c>
      <c r="T714" s="6" t="s">
        <v>344</v>
      </c>
      <c r="U714" s="6"/>
      <c r="V714" s="6" t="s">
        <v>1186</v>
      </c>
      <c r="W714" t="s">
        <v>1186</v>
      </c>
      <c r="X714" t="s">
        <v>371</v>
      </c>
      <c r="Y714" t="b">
        <v>0</v>
      </c>
      <c r="Z714" t="b">
        <v>0</v>
      </c>
    </row>
    <row r="715" spans="1:27" x14ac:dyDescent="0.35">
      <c r="A715">
        <v>714</v>
      </c>
      <c r="B715" s="5">
        <v>5102950006010</v>
      </c>
      <c r="C715" t="s">
        <v>1120</v>
      </c>
      <c r="D715">
        <v>2</v>
      </c>
      <c r="E715">
        <v>17</v>
      </c>
      <c r="F715">
        <v>46</v>
      </c>
      <c r="G715">
        <v>184</v>
      </c>
      <c r="H715">
        <v>230</v>
      </c>
      <c r="I715">
        <v>7</v>
      </c>
      <c r="J715">
        <v>4</v>
      </c>
      <c r="K715">
        <v>11</v>
      </c>
      <c r="L715">
        <v>1</v>
      </c>
      <c r="N715">
        <v>6</v>
      </c>
      <c r="O715">
        <v>6</v>
      </c>
      <c r="Q715">
        <v>760</v>
      </c>
      <c r="R715" t="s">
        <v>1186</v>
      </c>
      <c r="T715" s="6" t="s">
        <v>344</v>
      </c>
      <c r="U715" s="6"/>
      <c r="V715" s="6" t="s">
        <v>1186</v>
      </c>
      <c r="W715" t="s">
        <v>1186</v>
      </c>
      <c r="X715" t="s">
        <v>1186</v>
      </c>
      <c r="Y715" t="b">
        <v>0</v>
      </c>
      <c r="Z715" t="b">
        <v>0</v>
      </c>
    </row>
    <row r="716" spans="1:27" x14ac:dyDescent="0.35">
      <c r="A716">
        <v>715</v>
      </c>
      <c r="B716" s="5">
        <v>5102400006010</v>
      </c>
      <c r="C716" t="s">
        <v>1121</v>
      </c>
      <c r="D716">
        <v>2</v>
      </c>
      <c r="E716">
        <v>17</v>
      </c>
      <c r="F716">
        <v>46</v>
      </c>
      <c r="G716">
        <v>185</v>
      </c>
      <c r="H716">
        <v>231</v>
      </c>
      <c r="I716">
        <v>7</v>
      </c>
      <c r="J716">
        <v>4</v>
      </c>
      <c r="K716">
        <v>307.2</v>
      </c>
      <c r="L716">
        <v>1</v>
      </c>
      <c r="N716">
        <v>6</v>
      </c>
      <c r="O716">
        <v>6</v>
      </c>
      <c r="Q716">
        <v>189</v>
      </c>
      <c r="T716" s="6" t="s">
        <v>344</v>
      </c>
      <c r="U716" s="6"/>
      <c r="V716" s="6" t="s">
        <v>1186</v>
      </c>
      <c r="W716" t="s">
        <v>1186</v>
      </c>
      <c r="X716" t="s">
        <v>1186</v>
      </c>
      <c r="Y716" t="b">
        <v>0</v>
      </c>
      <c r="Z716" t="b">
        <v>0</v>
      </c>
    </row>
    <row r="717" spans="1:27" x14ac:dyDescent="0.35">
      <c r="A717">
        <v>716</v>
      </c>
      <c r="C717" t="s">
        <v>1122</v>
      </c>
      <c r="D717">
        <v>6</v>
      </c>
      <c r="E717">
        <v>17</v>
      </c>
      <c r="F717">
        <v>46</v>
      </c>
      <c r="G717">
        <v>185</v>
      </c>
      <c r="H717">
        <v>231</v>
      </c>
      <c r="I717">
        <v>7</v>
      </c>
      <c r="J717">
        <v>4</v>
      </c>
      <c r="K717">
        <v>307.2</v>
      </c>
      <c r="L717">
        <v>1</v>
      </c>
      <c r="M717">
        <v>0</v>
      </c>
      <c r="N717">
        <v>6</v>
      </c>
      <c r="O717">
        <v>6</v>
      </c>
      <c r="R717" t="s">
        <v>1186</v>
      </c>
      <c r="T717" s="6" t="s">
        <v>344</v>
      </c>
      <c r="U717" s="6"/>
      <c r="V717" s="6" t="s">
        <v>1186</v>
      </c>
      <c r="W717" t="s">
        <v>1186</v>
      </c>
      <c r="X717" t="s">
        <v>1186</v>
      </c>
      <c r="Y717" t="b">
        <v>1</v>
      </c>
      <c r="Z717" t="b">
        <v>1</v>
      </c>
    </row>
    <row r="718" spans="1:27" x14ac:dyDescent="0.35">
      <c r="A718">
        <v>717</v>
      </c>
      <c r="B718" s="5">
        <v>5102000006010</v>
      </c>
      <c r="C718" t="s">
        <v>1123</v>
      </c>
      <c r="D718">
        <v>2</v>
      </c>
      <c r="E718">
        <v>17</v>
      </c>
      <c r="F718">
        <v>46</v>
      </c>
      <c r="G718">
        <v>185</v>
      </c>
      <c r="H718">
        <v>231</v>
      </c>
      <c r="I718">
        <v>7</v>
      </c>
      <c r="J718">
        <v>4</v>
      </c>
      <c r="K718">
        <v>231</v>
      </c>
      <c r="L718">
        <v>1</v>
      </c>
      <c r="N718">
        <v>6</v>
      </c>
      <c r="O718">
        <v>6</v>
      </c>
      <c r="Q718">
        <v>189</v>
      </c>
      <c r="T718" s="6" t="s">
        <v>344</v>
      </c>
      <c r="U718" s="6"/>
      <c r="V718" s="6" t="s">
        <v>1186</v>
      </c>
      <c r="W718" t="s">
        <v>1186</v>
      </c>
      <c r="X718" t="s">
        <v>1186</v>
      </c>
      <c r="Y718" t="b">
        <v>0</v>
      </c>
      <c r="Z718" t="b">
        <v>0</v>
      </c>
    </row>
    <row r="719" spans="1:27" x14ac:dyDescent="0.35">
      <c r="A719">
        <v>718</v>
      </c>
      <c r="B719" s="5">
        <v>5102000106010</v>
      </c>
      <c r="C719" t="s">
        <v>1124</v>
      </c>
      <c r="D719">
        <v>2</v>
      </c>
      <c r="E719">
        <v>17</v>
      </c>
      <c r="F719">
        <v>46</v>
      </c>
      <c r="G719">
        <v>186</v>
      </c>
      <c r="H719">
        <v>232</v>
      </c>
      <c r="I719">
        <v>7</v>
      </c>
      <c r="J719">
        <v>4</v>
      </c>
      <c r="K719">
        <v>231</v>
      </c>
      <c r="L719">
        <v>1</v>
      </c>
      <c r="N719">
        <v>6</v>
      </c>
      <c r="O719">
        <v>6</v>
      </c>
      <c r="Q719">
        <v>189</v>
      </c>
      <c r="T719" s="6" t="s">
        <v>344</v>
      </c>
      <c r="U719" s="6"/>
      <c r="V719" s="6" t="s">
        <v>1186</v>
      </c>
      <c r="W719" t="s">
        <v>1186</v>
      </c>
      <c r="X719" t="s">
        <v>1186</v>
      </c>
      <c r="Y719" t="b">
        <v>0</v>
      </c>
      <c r="Z719" t="b">
        <v>0</v>
      </c>
    </row>
    <row r="720" spans="1:27" x14ac:dyDescent="0.35">
      <c r="A720">
        <v>719</v>
      </c>
      <c r="B720" s="5">
        <v>5102000166010</v>
      </c>
      <c r="C720" t="s">
        <v>1125</v>
      </c>
      <c r="D720">
        <v>2</v>
      </c>
      <c r="E720">
        <v>17</v>
      </c>
      <c r="F720">
        <v>46</v>
      </c>
      <c r="G720">
        <v>187</v>
      </c>
      <c r="H720">
        <v>233</v>
      </c>
      <c r="I720">
        <v>7</v>
      </c>
      <c r="J720">
        <v>4</v>
      </c>
      <c r="K720">
        <v>231</v>
      </c>
      <c r="L720">
        <v>1</v>
      </c>
      <c r="N720">
        <v>6</v>
      </c>
      <c r="O720">
        <v>3</v>
      </c>
      <c r="Q720">
        <v>0</v>
      </c>
      <c r="T720" s="6" t="s">
        <v>344</v>
      </c>
      <c r="U720" s="6"/>
      <c r="V720" s="6" t="s">
        <v>1186</v>
      </c>
      <c r="W720" t="s">
        <v>1186</v>
      </c>
      <c r="X720" t="s">
        <v>1186</v>
      </c>
      <c r="Y720" t="b">
        <v>0</v>
      </c>
      <c r="Z720" t="b">
        <v>0</v>
      </c>
    </row>
    <row r="721" spans="1:27" x14ac:dyDescent="0.35">
      <c r="A721">
        <v>720</v>
      </c>
      <c r="B721" s="5">
        <v>5221001011600</v>
      </c>
      <c r="C721" t="s">
        <v>104</v>
      </c>
      <c r="D721">
        <v>2</v>
      </c>
      <c r="E721">
        <v>9</v>
      </c>
      <c r="F721">
        <v>23</v>
      </c>
      <c r="G721">
        <v>111</v>
      </c>
      <c r="H721">
        <v>148</v>
      </c>
      <c r="I721">
        <v>7</v>
      </c>
      <c r="J721">
        <v>4</v>
      </c>
      <c r="K721">
        <v>12</v>
      </c>
      <c r="L721">
        <v>1</v>
      </c>
      <c r="N721">
        <v>3</v>
      </c>
      <c r="O721">
        <v>3</v>
      </c>
      <c r="Q721">
        <v>5000</v>
      </c>
      <c r="R721" t="s">
        <v>1186</v>
      </c>
      <c r="T721" s="6" t="s">
        <v>402</v>
      </c>
      <c r="U721" s="6"/>
      <c r="V721" s="6" t="s">
        <v>1186</v>
      </c>
      <c r="W721" t="s">
        <v>1186</v>
      </c>
      <c r="X721" t="s">
        <v>1186</v>
      </c>
      <c r="Y721" t="b">
        <v>0</v>
      </c>
      <c r="Z721" t="b">
        <v>0</v>
      </c>
      <c r="AA721" t="s">
        <v>1394</v>
      </c>
    </row>
    <row r="722" spans="1:27" x14ac:dyDescent="0.35">
      <c r="A722">
        <v>721</v>
      </c>
      <c r="B722" s="5">
        <v>5221001115600</v>
      </c>
      <c r="C722" t="s">
        <v>1126</v>
      </c>
      <c r="D722">
        <v>2</v>
      </c>
      <c r="E722">
        <v>9</v>
      </c>
      <c r="F722">
        <v>23</v>
      </c>
      <c r="G722">
        <v>111</v>
      </c>
      <c r="H722">
        <v>150</v>
      </c>
      <c r="I722">
        <v>7</v>
      </c>
      <c r="J722">
        <v>4</v>
      </c>
      <c r="K722">
        <v>12</v>
      </c>
      <c r="L722">
        <v>1</v>
      </c>
      <c r="N722">
        <v>3</v>
      </c>
      <c r="O722">
        <v>3</v>
      </c>
      <c r="Q722">
        <v>5500</v>
      </c>
      <c r="R722" t="s">
        <v>1186</v>
      </c>
      <c r="T722" s="6" t="s">
        <v>402</v>
      </c>
      <c r="U722" s="6"/>
      <c r="V722" s="6" t="s">
        <v>1186</v>
      </c>
      <c r="W722" t="s">
        <v>1186</v>
      </c>
      <c r="X722" t="s">
        <v>1186</v>
      </c>
      <c r="Y722" t="b">
        <v>0</v>
      </c>
      <c r="Z722" t="b">
        <v>0</v>
      </c>
      <c r="AA722" t="s">
        <v>1394</v>
      </c>
    </row>
    <row r="723" spans="1:27" x14ac:dyDescent="0.35">
      <c r="A723">
        <v>722</v>
      </c>
      <c r="B723" s="5">
        <v>5221001013600</v>
      </c>
      <c r="C723" t="s">
        <v>273</v>
      </c>
      <c r="D723">
        <v>2</v>
      </c>
      <c r="E723">
        <v>9</v>
      </c>
      <c r="F723">
        <v>23</v>
      </c>
      <c r="G723">
        <v>111</v>
      </c>
      <c r="H723">
        <v>149</v>
      </c>
      <c r="I723">
        <v>7</v>
      </c>
      <c r="J723">
        <v>4</v>
      </c>
      <c r="K723">
        <v>12</v>
      </c>
      <c r="L723">
        <v>1</v>
      </c>
      <c r="N723">
        <v>3</v>
      </c>
      <c r="O723">
        <v>4</v>
      </c>
      <c r="Q723">
        <v>5000</v>
      </c>
      <c r="R723" t="s">
        <v>1186</v>
      </c>
      <c r="T723" s="6" t="s">
        <v>402</v>
      </c>
      <c r="U723" s="6"/>
      <c r="V723" s="6" t="s">
        <v>1186</v>
      </c>
      <c r="W723" t="s">
        <v>1186</v>
      </c>
      <c r="X723" t="s">
        <v>1186</v>
      </c>
      <c r="Y723" t="b">
        <v>0</v>
      </c>
      <c r="Z723" t="b">
        <v>0</v>
      </c>
      <c r="AA723" t="s">
        <v>1394</v>
      </c>
    </row>
    <row r="724" spans="1:27" x14ac:dyDescent="0.35">
      <c r="A724">
        <v>723</v>
      </c>
      <c r="B724" s="5">
        <v>5221001011110</v>
      </c>
      <c r="C724" t="s">
        <v>1127</v>
      </c>
      <c r="D724">
        <v>4</v>
      </c>
      <c r="E724">
        <v>9</v>
      </c>
      <c r="F724">
        <v>23</v>
      </c>
      <c r="G724">
        <v>111</v>
      </c>
      <c r="H724">
        <v>148</v>
      </c>
      <c r="I724">
        <v>3</v>
      </c>
      <c r="J724">
        <v>2</v>
      </c>
      <c r="K724">
        <v>12</v>
      </c>
      <c r="L724">
        <v>0.18</v>
      </c>
      <c r="M724">
        <v>0.15</v>
      </c>
      <c r="N724">
        <v>4</v>
      </c>
      <c r="O724">
        <v>1</v>
      </c>
      <c r="P724" t="s">
        <v>404</v>
      </c>
      <c r="Q724">
        <v>5000</v>
      </c>
      <c r="R724" t="s">
        <v>684</v>
      </c>
      <c r="S724">
        <v>0.18</v>
      </c>
      <c r="T724" s="6" t="s">
        <v>402</v>
      </c>
      <c r="U724" s="6"/>
      <c r="V724" s="6" t="s">
        <v>1186</v>
      </c>
      <c r="W724" t="s">
        <v>1186</v>
      </c>
      <c r="X724" t="s">
        <v>1186</v>
      </c>
      <c r="Y724" t="b">
        <v>0</v>
      </c>
      <c r="Z724" t="b">
        <v>0</v>
      </c>
      <c r="AA724" t="s">
        <v>1394</v>
      </c>
    </row>
    <row r="725" spans="1:27" x14ac:dyDescent="0.35">
      <c r="A725">
        <v>724</v>
      </c>
      <c r="C725" t="s">
        <v>1128</v>
      </c>
      <c r="D725">
        <v>2</v>
      </c>
      <c r="E725">
        <v>7</v>
      </c>
      <c r="F725">
        <v>16</v>
      </c>
      <c r="G725">
        <v>85</v>
      </c>
      <c r="H725">
        <v>115</v>
      </c>
      <c r="I725">
        <v>7</v>
      </c>
      <c r="J725">
        <v>4</v>
      </c>
      <c r="K725">
        <v>5</v>
      </c>
      <c r="L725">
        <v>1</v>
      </c>
      <c r="N725">
        <v>1</v>
      </c>
      <c r="O725">
        <v>2</v>
      </c>
      <c r="Q725">
        <v>0</v>
      </c>
      <c r="R725" t="s">
        <v>1186</v>
      </c>
      <c r="T725" s="6" t="s">
        <v>344</v>
      </c>
      <c r="U725" s="6"/>
      <c r="V725" s="6" t="s">
        <v>1186</v>
      </c>
      <c r="W725" t="s">
        <v>1186</v>
      </c>
      <c r="X725" t="s">
        <v>1186</v>
      </c>
      <c r="Y725" t="b">
        <v>0</v>
      </c>
      <c r="Z725" t="b">
        <v>0</v>
      </c>
    </row>
    <row r="726" spans="1:27" x14ac:dyDescent="0.35">
      <c r="A726">
        <v>725</v>
      </c>
      <c r="B726" s="5">
        <v>24000150</v>
      </c>
      <c r="C726" t="s">
        <v>1129</v>
      </c>
      <c r="D726">
        <v>1</v>
      </c>
      <c r="E726">
        <v>8</v>
      </c>
      <c r="F726">
        <v>21</v>
      </c>
      <c r="G726">
        <v>104</v>
      </c>
      <c r="H726">
        <v>138</v>
      </c>
      <c r="I726">
        <v>7</v>
      </c>
      <c r="J726">
        <v>4</v>
      </c>
      <c r="K726">
        <v>1</v>
      </c>
      <c r="L726">
        <v>1</v>
      </c>
      <c r="N726">
        <v>2</v>
      </c>
      <c r="O726">
        <v>2</v>
      </c>
      <c r="R726" t="s">
        <v>1186</v>
      </c>
      <c r="T726" s="6" t="s">
        <v>1186</v>
      </c>
      <c r="U726" s="6" t="s">
        <v>1186</v>
      </c>
      <c r="V726" s="6" t="s">
        <v>1186</v>
      </c>
      <c r="W726" t="s">
        <v>1186</v>
      </c>
      <c r="X726" t="s">
        <v>1186</v>
      </c>
      <c r="Y726" t="b">
        <v>0</v>
      </c>
      <c r="Z726" t="b">
        <v>0</v>
      </c>
    </row>
    <row r="727" spans="1:27" x14ac:dyDescent="0.35">
      <c r="A727">
        <v>726</v>
      </c>
      <c r="B727" s="5">
        <v>24000256</v>
      </c>
      <c r="C727" t="s">
        <v>1130</v>
      </c>
      <c r="D727">
        <v>1</v>
      </c>
      <c r="E727">
        <v>8</v>
      </c>
      <c r="F727">
        <v>21</v>
      </c>
      <c r="G727">
        <v>101</v>
      </c>
      <c r="H727">
        <v>135</v>
      </c>
      <c r="I727">
        <v>7</v>
      </c>
      <c r="J727">
        <v>4</v>
      </c>
      <c r="K727">
        <v>1</v>
      </c>
      <c r="L727">
        <v>1</v>
      </c>
      <c r="N727">
        <v>2</v>
      </c>
      <c r="O727">
        <v>1</v>
      </c>
      <c r="R727" t="s">
        <v>1186</v>
      </c>
      <c r="T727" s="6" t="s">
        <v>1338</v>
      </c>
      <c r="U727" s="6" t="s">
        <v>10</v>
      </c>
      <c r="V727" s="6" t="s">
        <v>341</v>
      </c>
      <c r="W727" t="s">
        <v>1186</v>
      </c>
      <c r="X727" t="s">
        <v>1186</v>
      </c>
      <c r="Y727" t="b">
        <v>0</v>
      </c>
      <c r="Z727" t="b">
        <v>0</v>
      </c>
    </row>
    <row r="728" spans="1:27" x14ac:dyDescent="0.35">
      <c r="A728">
        <v>727</v>
      </c>
      <c r="C728" t="s">
        <v>1131</v>
      </c>
      <c r="D728">
        <v>2</v>
      </c>
      <c r="E728">
        <v>7</v>
      </c>
      <c r="F728">
        <v>16</v>
      </c>
      <c r="G728">
        <v>86</v>
      </c>
      <c r="H728">
        <v>116</v>
      </c>
      <c r="I728">
        <v>7</v>
      </c>
      <c r="J728">
        <v>4</v>
      </c>
      <c r="K728">
        <v>5</v>
      </c>
      <c r="L728">
        <v>1</v>
      </c>
      <c r="N728">
        <v>1</v>
      </c>
      <c r="O728">
        <v>1</v>
      </c>
      <c r="Q728">
        <v>0</v>
      </c>
      <c r="R728" t="s">
        <v>1186</v>
      </c>
      <c r="T728" s="6" t="s">
        <v>344</v>
      </c>
      <c r="U728" s="6"/>
      <c r="V728" s="6" t="s">
        <v>1186</v>
      </c>
      <c r="W728" t="s">
        <v>1186</v>
      </c>
      <c r="X728" t="s">
        <v>1186</v>
      </c>
      <c r="Y728" t="b">
        <v>0</v>
      </c>
      <c r="Z728" t="b">
        <v>0</v>
      </c>
    </row>
    <row r="729" spans="1:27" x14ac:dyDescent="0.35">
      <c r="A729">
        <v>728</v>
      </c>
      <c r="B729" s="5">
        <v>5303000006010</v>
      </c>
      <c r="C729" t="s">
        <v>1132</v>
      </c>
      <c r="D729">
        <v>2</v>
      </c>
      <c r="E729">
        <v>7</v>
      </c>
      <c r="F729">
        <v>16</v>
      </c>
      <c r="G729">
        <v>86</v>
      </c>
      <c r="H729">
        <v>117</v>
      </c>
      <c r="I729">
        <v>7</v>
      </c>
      <c r="J729">
        <v>4</v>
      </c>
      <c r="K729">
        <v>5</v>
      </c>
      <c r="L729">
        <v>1</v>
      </c>
      <c r="N729">
        <v>1</v>
      </c>
      <c r="O729">
        <v>1</v>
      </c>
      <c r="Q729">
        <v>455</v>
      </c>
      <c r="R729" t="s">
        <v>1186</v>
      </c>
      <c r="T729" s="6" t="s">
        <v>344</v>
      </c>
      <c r="U729" s="6"/>
      <c r="V729" s="6" t="s">
        <v>1186</v>
      </c>
      <c r="W729" t="s">
        <v>1186</v>
      </c>
      <c r="X729" t="s">
        <v>1186</v>
      </c>
      <c r="Y729" t="b">
        <v>0</v>
      </c>
      <c r="Z729" t="b">
        <v>0</v>
      </c>
    </row>
    <row r="730" spans="1:27" x14ac:dyDescent="0.35">
      <c r="A730">
        <v>729</v>
      </c>
      <c r="C730" t="s">
        <v>1133</v>
      </c>
      <c r="D730">
        <v>6</v>
      </c>
      <c r="E730">
        <v>7</v>
      </c>
      <c r="F730">
        <v>16</v>
      </c>
      <c r="G730">
        <v>86</v>
      </c>
      <c r="H730">
        <v>117</v>
      </c>
      <c r="I730">
        <v>7</v>
      </c>
      <c r="J730">
        <v>4</v>
      </c>
      <c r="K730">
        <v>5</v>
      </c>
      <c r="L730">
        <v>1</v>
      </c>
      <c r="M730">
        <v>0</v>
      </c>
      <c r="N730">
        <v>1</v>
      </c>
      <c r="O730">
        <v>1</v>
      </c>
      <c r="R730" t="s">
        <v>1186</v>
      </c>
      <c r="T730" s="6" t="s">
        <v>344</v>
      </c>
      <c r="U730" s="6"/>
      <c r="V730" s="6" t="s">
        <v>1186</v>
      </c>
      <c r="W730" t="s">
        <v>1186</v>
      </c>
      <c r="X730" t="s">
        <v>1186</v>
      </c>
      <c r="Y730" t="b">
        <v>1</v>
      </c>
      <c r="Z730" t="b">
        <v>1</v>
      </c>
    </row>
    <row r="731" spans="1:27" x14ac:dyDescent="0.35">
      <c r="A731">
        <v>730</v>
      </c>
      <c r="B731" s="5">
        <v>5303000007020</v>
      </c>
      <c r="C731" t="s">
        <v>1134</v>
      </c>
      <c r="D731">
        <v>4</v>
      </c>
      <c r="E731">
        <v>7</v>
      </c>
      <c r="F731">
        <v>16</v>
      </c>
      <c r="G731">
        <v>86</v>
      </c>
      <c r="H731">
        <v>117</v>
      </c>
      <c r="I731">
        <v>5</v>
      </c>
      <c r="J731">
        <v>4</v>
      </c>
      <c r="K731">
        <v>5</v>
      </c>
      <c r="L731">
        <v>1</v>
      </c>
      <c r="N731">
        <v>1</v>
      </c>
      <c r="O731">
        <v>1</v>
      </c>
      <c r="P731" t="s">
        <v>370</v>
      </c>
      <c r="Q731">
        <v>455</v>
      </c>
      <c r="S731">
        <v>19.100000000000001</v>
      </c>
      <c r="T731" s="6" t="s">
        <v>344</v>
      </c>
      <c r="U731" s="6"/>
      <c r="V731" s="6" t="s">
        <v>1186</v>
      </c>
      <c r="W731" t="s">
        <v>1186</v>
      </c>
      <c r="X731" t="s">
        <v>371</v>
      </c>
      <c r="Y731" t="b">
        <v>0</v>
      </c>
      <c r="Z731" t="b">
        <v>1</v>
      </c>
      <c r="AA731" t="s">
        <v>1383</v>
      </c>
    </row>
    <row r="732" spans="1:27" x14ac:dyDescent="0.35">
      <c r="A732">
        <v>731</v>
      </c>
      <c r="C732" t="s">
        <v>1135</v>
      </c>
      <c r="D732">
        <v>4</v>
      </c>
      <c r="E732">
        <v>7</v>
      </c>
      <c r="F732">
        <v>16</v>
      </c>
      <c r="G732">
        <v>86</v>
      </c>
      <c r="H732">
        <v>117</v>
      </c>
      <c r="I732">
        <v>5</v>
      </c>
      <c r="J732">
        <v>4</v>
      </c>
      <c r="K732">
        <v>5</v>
      </c>
      <c r="L732">
        <v>1</v>
      </c>
      <c r="M732">
        <v>0</v>
      </c>
      <c r="N732">
        <v>1</v>
      </c>
      <c r="O732">
        <v>1</v>
      </c>
      <c r="P732" t="s">
        <v>370</v>
      </c>
      <c r="R732" t="s">
        <v>1186</v>
      </c>
      <c r="T732" s="6" t="s">
        <v>344</v>
      </c>
      <c r="U732" s="6"/>
      <c r="V732" s="6" t="s">
        <v>1186</v>
      </c>
      <c r="W732" t="s">
        <v>1186</v>
      </c>
      <c r="X732" t="s">
        <v>1186</v>
      </c>
      <c r="Y732" t="b">
        <v>1</v>
      </c>
      <c r="Z732" t="b">
        <v>1</v>
      </c>
    </row>
    <row r="733" spans="1:27" x14ac:dyDescent="0.35">
      <c r="A733">
        <v>732</v>
      </c>
      <c r="B733" s="5">
        <v>5303000001030</v>
      </c>
      <c r="C733" t="s">
        <v>1136</v>
      </c>
      <c r="D733">
        <v>4</v>
      </c>
      <c r="E733">
        <v>7</v>
      </c>
      <c r="F733">
        <v>16</v>
      </c>
      <c r="G733">
        <v>86</v>
      </c>
      <c r="H733">
        <v>117</v>
      </c>
      <c r="I733">
        <v>3</v>
      </c>
      <c r="J733">
        <v>2</v>
      </c>
      <c r="K733">
        <v>5</v>
      </c>
      <c r="L733">
        <v>0.17</v>
      </c>
      <c r="M733">
        <v>0.15</v>
      </c>
      <c r="N733">
        <v>1</v>
      </c>
      <c r="O733">
        <v>1</v>
      </c>
      <c r="Q733">
        <v>455</v>
      </c>
      <c r="S733">
        <v>0.17</v>
      </c>
      <c r="T733" s="6" t="s">
        <v>344</v>
      </c>
      <c r="U733" s="6"/>
      <c r="V733" s="6" t="s">
        <v>1186</v>
      </c>
      <c r="W733" t="s">
        <v>1186</v>
      </c>
      <c r="X733" t="s">
        <v>1186</v>
      </c>
      <c r="Y733" t="b">
        <v>0</v>
      </c>
      <c r="Z733" t="b">
        <v>0</v>
      </c>
    </row>
    <row r="734" spans="1:27" x14ac:dyDescent="0.35">
      <c r="A734">
        <v>733</v>
      </c>
      <c r="C734" t="s">
        <v>1137</v>
      </c>
      <c r="D734">
        <v>6</v>
      </c>
      <c r="E734">
        <v>7</v>
      </c>
      <c r="F734">
        <v>16</v>
      </c>
      <c r="G734">
        <v>86</v>
      </c>
      <c r="H734">
        <v>117</v>
      </c>
      <c r="I734">
        <v>3</v>
      </c>
      <c r="J734">
        <v>2</v>
      </c>
      <c r="K734">
        <v>5</v>
      </c>
      <c r="L734">
        <v>0.17</v>
      </c>
      <c r="M734">
        <v>0.15</v>
      </c>
      <c r="N734">
        <v>1</v>
      </c>
      <c r="O734">
        <v>1</v>
      </c>
      <c r="R734" t="s">
        <v>1186</v>
      </c>
      <c r="T734" s="6" t="s">
        <v>344</v>
      </c>
      <c r="U734" s="6"/>
      <c r="V734" s="6" t="s">
        <v>1186</v>
      </c>
      <c r="W734" t="s">
        <v>1186</v>
      </c>
      <c r="X734" t="s">
        <v>1186</v>
      </c>
      <c r="Y734" t="b">
        <v>1</v>
      </c>
      <c r="Z734" t="b">
        <v>1</v>
      </c>
    </row>
    <row r="735" spans="1:27" x14ac:dyDescent="0.35">
      <c r="A735">
        <v>734</v>
      </c>
      <c r="B735" s="5">
        <v>5303020306010</v>
      </c>
      <c r="C735" t="s">
        <v>1138</v>
      </c>
      <c r="D735">
        <v>2</v>
      </c>
      <c r="E735">
        <v>7</v>
      </c>
      <c r="F735">
        <v>16</v>
      </c>
      <c r="G735">
        <v>86</v>
      </c>
      <c r="H735">
        <v>118</v>
      </c>
      <c r="I735">
        <v>7</v>
      </c>
      <c r="J735">
        <v>4</v>
      </c>
      <c r="K735">
        <v>5</v>
      </c>
      <c r="L735">
        <v>1</v>
      </c>
      <c r="N735">
        <v>1</v>
      </c>
      <c r="O735">
        <v>1</v>
      </c>
      <c r="Q735">
        <v>455</v>
      </c>
      <c r="R735" t="s">
        <v>1186</v>
      </c>
      <c r="T735" s="6" t="s">
        <v>344</v>
      </c>
      <c r="U735" s="6"/>
      <c r="V735" s="6" t="s">
        <v>1186</v>
      </c>
      <c r="W735" t="s">
        <v>1186</v>
      </c>
      <c r="X735" t="s">
        <v>1186</v>
      </c>
      <c r="Y735" t="b">
        <v>0</v>
      </c>
      <c r="Z735" t="b">
        <v>0</v>
      </c>
    </row>
    <row r="736" spans="1:27" x14ac:dyDescent="0.35">
      <c r="A736">
        <v>735</v>
      </c>
      <c r="B736" s="5">
        <v>5303020307020</v>
      </c>
      <c r="C736" t="s">
        <v>1139</v>
      </c>
      <c r="D736">
        <v>4</v>
      </c>
      <c r="E736">
        <v>7</v>
      </c>
      <c r="F736">
        <v>16</v>
      </c>
      <c r="G736">
        <v>86</v>
      </c>
      <c r="H736">
        <v>118</v>
      </c>
      <c r="I736">
        <v>5</v>
      </c>
      <c r="J736">
        <v>4</v>
      </c>
      <c r="K736">
        <v>5</v>
      </c>
      <c r="L736">
        <v>1</v>
      </c>
      <c r="N736">
        <v>1</v>
      </c>
      <c r="O736">
        <v>1</v>
      </c>
      <c r="P736" t="s">
        <v>370</v>
      </c>
      <c r="Q736">
        <v>455</v>
      </c>
      <c r="R736" t="s">
        <v>1186</v>
      </c>
      <c r="S736">
        <v>19.100000000000001</v>
      </c>
      <c r="T736" s="6" t="s">
        <v>344</v>
      </c>
      <c r="U736" s="6"/>
      <c r="V736" s="6" t="s">
        <v>1186</v>
      </c>
      <c r="W736" t="s">
        <v>1186</v>
      </c>
      <c r="X736" t="s">
        <v>371</v>
      </c>
      <c r="Y736" t="b">
        <v>0</v>
      </c>
      <c r="Z736" t="b">
        <v>1</v>
      </c>
      <c r="AA736" t="s">
        <v>1383</v>
      </c>
    </row>
    <row r="737" spans="1:26" x14ac:dyDescent="0.35">
      <c r="A737">
        <v>736</v>
      </c>
      <c r="B737" s="5">
        <v>5303020006010</v>
      </c>
      <c r="C737" t="s">
        <v>465</v>
      </c>
      <c r="D737">
        <v>2</v>
      </c>
      <c r="E737">
        <v>7</v>
      </c>
      <c r="F737">
        <v>16</v>
      </c>
      <c r="G737">
        <v>86</v>
      </c>
      <c r="H737">
        <v>119</v>
      </c>
      <c r="I737">
        <v>7</v>
      </c>
      <c r="J737">
        <v>4</v>
      </c>
      <c r="K737">
        <v>2</v>
      </c>
      <c r="L737">
        <v>1</v>
      </c>
      <c r="N737">
        <v>1</v>
      </c>
      <c r="O737">
        <v>1</v>
      </c>
      <c r="Q737">
        <v>0</v>
      </c>
      <c r="R737" t="s">
        <v>1186</v>
      </c>
      <c r="T737" s="6" t="s">
        <v>344</v>
      </c>
      <c r="U737" s="6"/>
      <c r="V737" s="6" t="s">
        <v>1186</v>
      </c>
      <c r="W737" t="s">
        <v>1186</v>
      </c>
      <c r="X737" t="s">
        <v>1186</v>
      </c>
      <c r="Y737" t="b">
        <v>0</v>
      </c>
      <c r="Z737" t="b">
        <v>0</v>
      </c>
    </row>
    <row r="738" spans="1:26" x14ac:dyDescent="0.35">
      <c r="A738">
        <v>737</v>
      </c>
      <c r="B738" s="5">
        <v>5303020007020</v>
      </c>
      <c r="C738" t="s">
        <v>1140</v>
      </c>
      <c r="D738">
        <v>4</v>
      </c>
      <c r="E738">
        <v>7</v>
      </c>
      <c r="F738">
        <v>16</v>
      </c>
      <c r="G738">
        <v>86</v>
      </c>
      <c r="H738">
        <v>119</v>
      </c>
      <c r="I738">
        <v>5</v>
      </c>
      <c r="J738">
        <v>4</v>
      </c>
      <c r="K738">
        <v>2</v>
      </c>
      <c r="L738">
        <v>1</v>
      </c>
      <c r="N738">
        <v>1</v>
      </c>
      <c r="O738">
        <v>1</v>
      </c>
      <c r="P738" t="s">
        <v>370</v>
      </c>
      <c r="Q738">
        <v>0</v>
      </c>
      <c r="R738" t="s">
        <v>1186</v>
      </c>
      <c r="S738">
        <v>19.100000000000001</v>
      </c>
      <c r="T738" s="6" t="s">
        <v>344</v>
      </c>
      <c r="U738" s="6"/>
      <c r="V738" s="6" t="s">
        <v>1186</v>
      </c>
      <c r="W738" t="s">
        <v>1186</v>
      </c>
      <c r="X738" t="s">
        <v>371</v>
      </c>
      <c r="Y738" t="b">
        <v>0</v>
      </c>
      <c r="Z738" t="b">
        <v>0</v>
      </c>
    </row>
    <row r="739" spans="1:26" x14ac:dyDescent="0.35">
      <c r="A739">
        <v>738</v>
      </c>
      <c r="B739" s="5">
        <v>5303010406010</v>
      </c>
      <c r="C739" t="s">
        <v>1141</v>
      </c>
      <c r="D739">
        <v>2</v>
      </c>
      <c r="E739">
        <v>7</v>
      </c>
      <c r="F739">
        <v>16</v>
      </c>
      <c r="G739">
        <v>87</v>
      </c>
      <c r="H739">
        <v>120</v>
      </c>
      <c r="I739">
        <v>7</v>
      </c>
      <c r="J739">
        <v>4</v>
      </c>
      <c r="K739">
        <v>5</v>
      </c>
      <c r="L739">
        <v>1</v>
      </c>
      <c r="N739">
        <v>1</v>
      </c>
      <c r="O739">
        <v>1</v>
      </c>
      <c r="Q739">
        <v>0</v>
      </c>
      <c r="R739" t="s">
        <v>1186</v>
      </c>
      <c r="T739" s="6" t="s">
        <v>344</v>
      </c>
      <c r="U739" s="6"/>
      <c r="V739" s="6" t="s">
        <v>1186</v>
      </c>
      <c r="W739" t="s">
        <v>1186</v>
      </c>
      <c r="X739" t="s">
        <v>1186</v>
      </c>
      <c r="Y739" t="b">
        <v>0</v>
      </c>
      <c r="Z739" t="b">
        <v>0</v>
      </c>
    </row>
    <row r="740" spans="1:26" x14ac:dyDescent="0.35">
      <c r="A740">
        <v>739</v>
      </c>
      <c r="B740" s="5">
        <v>5303010407020</v>
      </c>
      <c r="C740" t="s">
        <v>1142</v>
      </c>
      <c r="D740">
        <v>2</v>
      </c>
      <c r="E740">
        <v>7</v>
      </c>
      <c r="F740">
        <v>16</v>
      </c>
      <c r="G740">
        <v>87</v>
      </c>
      <c r="H740">
        <v>120</v>
      </c>
      <c r="I740">
        <v>5</v>
      </c>
      <c r="J740">
        <v>4</v>
      </c>
      <c r="K740">
        <v>5</v>
      </c>
      <c r="L740">
        <v>1</v>
      </c>
      <c r="N740">
        <v>1</v>
      </c>
      <c r="O740">
        <v>1</v>
      </c>
      <c r="P740" t="s">
        <v>370</v>
      </c>
      <c r="Q740">
        <v>0</v>
      </c>
      <c r="R740" t="s">
        <v>1186</v>
      </c>
      <c r="S740">
        <v>19.3</v>
      </c>
      <c r="T740" s="6" t="s">
        <v>344</v>
      </c>
      <c r="U740" s="6"/>
      <c r="V740" s="6" t="s">
        <v>1186</v>
      </c>
      <c r="W740" t="s">
        <v>1186</v>
      </c>
      <c r="X740" t="s">
        <v>371</v>
      </c>
      <c r="Y740" t="b">
        <v>0</v>
      </c>
      <c r="Z740" t="b">
        <v>0</v>
      </c>
    </row>
    <row r="741" spans="1:26" x14ac:dyDescent="0.35">
      <c r="A741">
        <v>740</v>
      </c>
      <c r="B741" s="5">
        <v>5305020306010</v>
      </c>
      <c r="C741" t="s">
        <v>1143</v>
      </c>
      <c r="D741">
        <v>2</v>
      </c>
      <c r="E741">
        <v>7</v>
      </c>
      <c r="F741">
        <v>16</v>
      </c>
      <c r="G741">
        <v>88</v>
      </c>
      <c r="H741">
        <v>121</v>
      </c>
      <c r="I741">
        <v>7</v>
      </c>
      <c r="J741">
        <v>4</v>
      </c>
      <c r="K741">
        <v>2</v>
      </c>
      <c r="L741">
        <v>1</v>
      </c>
      <c r="N741">
        <v>1</v>
      </c>
      <c r="O741">
        <v>1</v>
      </c>
      <c r="Q741">
        <v>0</v>
      </c>
      <c r="T741" s="6" t="s">
        <v>344</v>
      </c>
      <c r="U741" s="6"/>
      <c r="V741" s="6" t="s">
        <v>1186</v>
      </c>
      <c r="W741" t="s">
        <v>1186</v>
      </c>
      <c r="X741" t="s">
        <v>1186</v>
      </c>
      <c r="Y741" t="b">
        <v>0</v>
      </c>
      <c r="Z741" t="b">
        <v>0</v>
      </c>
    </row>
    <row r="742" spans="1:26" x14ac:dyDescent="0.35">
      <c r="A742">
        <v>741</v>
      </c>
      <c r="B742" s="5">
        <v>5304000030610</v>
      </c>
      <c r="C742" t="s">
        <v>1144</v>
      </c>
      <c r="D742">
        <v>2</v>
      </c>
      <c r="E742">
        <v>7</v>
      </c>
      <c r="F742">
        <v>16</v>
      </c>
      <c r="G742">
        <v>89</v>
      </c>
      <c r="H742">
        <v>122</v>
      </c>
      <c r="I742">
        <v>7</v>
      </c>
      <c r="J742">
        <v>4</v>
      </c>
      <c r="K742">
        <v>1</v>
      </c>
      <c r="L742">
        <v>1</v>
      </c>
      <c r="N742">
        <v>1</v>
      </c>
      <c r="O742">
        <v>2</v>
      </c>
      <c r="Q742">
        <v>0</v>
      </c>
      <c r="R742" t="s">
        <v>1186</v>
      </c>
      <c r="T742" s="6" t="s">
        <v>344</v>
      </c>
      <c r="U742" s="6"/>
      <c r="V742" s="6" t="s">
        <v>1186</v>
      </c>
      <c r="W742" t="s">
        <v>1186</v>
      </c>
      <c r="X742" t="s">
        <v>1186</v>
      </c>
      <c r="Y742" t="b">
        <v>0</v>
      </c>
      <c r="Z742" t="b">
        <v>0</v>
      </c>
    </row>
    <row r="743" spans="1:26" x14ac:dyDescent="0.35">
      <c r="A743">
        <v>742</v>
      </c>
      <c r="B743" s="5">
        <v>5111000206010</v>
      </c>
      <c r="C743" t="s">
        <v>1145</v>
      </c>
      <c r="D743">
        <v>1</v>
      </c>
      <c r="E743">
        <v>8</v>
      </c>
      <c r="F743">
        <v>21</v>
      </c>
      <c r="G743">
        <v>97</v>
      </c>
      <c r="H743">
        <v>139</v>
      </c>
      <c r="I743">
        <v>7</v>
      </c>
      <c r="J743">
        <v>4</v>
      </c>
      <c r="K743">
        <v>10</v>
      </c>
      <c r="L743">
        <v>1</v>
      </c>
      <c r="N743">
        <v>2</v>
      </c>
      <c r="O743">
        <v>2</v>
      </c>
      <c r="T743" s="6" t="s">
        <v>413</v>
      </c>
      <c r="U743" s="6"/>
      <c r="V743" s="6" t="s">
        <v>1186</v>
      </c>
      <c r="W743" t="s">
        <v>1186</v>
      </c>
      <c r="X743" t="s">
        <v>1186</v>
      </c>
      <c r="Y743" t="b">
        <v>0</v>
      </c>
      <c r="Z743" t="b">
        <v>0</v>
      </c>
    </row>
    <row r="744" spans="1:26" x14ac:dyDescent="0.35">
      <c r="A744">
        <v>743</v>
      </c>
      <c r="B744" s="5">
        <v>5111000106010</v>
      </c>
      <c r="C744" t="s">
        <v>1146</v>
      </c>
      <c r="D744">
        <v>1</v>
      </c>
      <c r="E744">
        <v>8</v>
      </c>
      <c r="F744">
        <v>21</v>
      </c>
      <c r="G744">
        <v>96</v>
      </c>
      <c r="H744">
        <v>129</v>
      </c>
      <c r="I744">
        <v>7</v>
      </c>
      <c r="J744">
        <v>4</v>
      </c>
      <c r="K744">
        <v>1</v>
      </c>
      <c r="L744">
        <v>1</v>
      </c>
      <c r="N744">
        <v>2</v>
      </c>
      <c r="O744">
        <v>2</v>
      </c>
      <c r="T744" s="6" t="s">
        <v>413</v>
      </c>
      <c r="U744" s="6"/>
      <c r="V744" s="6" t="s">
        <v>1186</v>
      </c>
      <c r="W744" t="s">
        <v>1186</v>
      </c>
      <c r="X744" t="s">
        <v>1186</v>
      </c>
      <c r="Y744" t="b">
        <v>0</v>
      </c>
      <c r="Z744" t="b">
        <v>0</v>
      </c>
    </row>
    <row r="745" spans="1:26" x14ac:dyDescent="0.35">
      <c r="A745">
        <v>744</v>
      </c>
      <c r="C745" t="s">
        <v>1147</v>
      </c>
      <c r="D745">
        <v>6</v>
      </c>
      <c r="E745">
        <v>8</v>
      </c>
      <c r="F745">
        <v>21</v>
      </c>
      <c r="G745">
        <v>96</v>
      </c>
      <c r="H745">
        <v>129</v>
      </c>
      <c r="I745">
        <v>7</v>
      </c>
      <c r="J745">
        <v>4</v>
      </c>
      <c r="K745">
        <v>1</v>
      </c>
      <c r="L745">
        <v>1</v>
      </c>
      <c r="M745">
        <v>0</v>
      </c>
      <c r="N745">
        <v>2</v>
      </c>
      <c r="O745">
        <v>2</v>
      </c>
      <c r="R745" t="s">
        <v>1186</v>
      </c>
      <c r="T745" s="6" t="s">
        <v>413</v>
      </c>
      <c r="U745" s="6"/>
      <c r="V745" s="6" t="s">
        <v>1186</v>
      </c>
      <c r="W745" t="s">
        <v>1186</v>
      </c>
      <c r="X745" t="s">
        <v>1186</v>
      </c>
      <c r="Y745" t="b">
        <v>1</v>
      </c>
      <c r="Z745" t="b">
        <v>1</v>
      </c>
    </row>
    <row r="746" spans="1:26" x14ac:dyDescent="0.35">
      <c r="A746">
        <v>745</v>
      </c>
      <c r="B746" s="5">
        <v>5111000006010</v>
      </c>
      <c r="C746" t="s">
        <v>1148</v>
      </c>
      <c r="D746">
        <v>1</v>
      </c>
      <c r="E746">
        <v>8</v>
      </c>
      <c r="F746">
        <v>21</v>
      </c>
      <c r="G746">
        <v>96</v>
      </c>
      <c r="H746">
        <v>129</v>
      </c>
      <c r="I746">
        <v>7</v>
      </c>
      <c r="J746">
        <v>4</v>
      </c>
      <c r="K746">
        <v>1</v>
      </c>
      <c r="L746">
        <v>1</v>
      </c>
      <c r="N746">
        <v>2</v>
      </c>
      <c r="O746">
        <v>2</v>
      </c>
      <c r="T746" s="6" t="s">
        <v>413</v>
      </c>
      <c r="U746" s="6"/>
      <c r="V746" s="6" t="s">
        <v>1186</v>
      </c>
      <c r="W746" t="s">
        <v>1186</v>
      </c>
      <c r="X746" t="s">
        <v>1186</v>
      </c>
      <c r="Y746" t="b">
        <v>0</v>
      </c>
      <c r="Z746" t="b">
        <v>0</v>
      </c>
    </row>
    <row r="747" spans="1:26" x14ac:dyDescent="0.35">
      <c r="A747">
        <v>746</v>
      </c>
      <c r="B747" s="5">
        <v>5111000306010</v>
      </c>
      <c r="C747" t="s">
        <v>1149</v>
      </c>
      <c r="D747">
        <v>1</v>
      </c>
      <c r="E747">
        <v>8</v>
      </c>
      <c r="F747">
        <v>21</v>
      </c>
      <c r="G747">
        <v>97</v>
      </c>
      <c r="H747">
        <v>140</v>
      </c>
      <c r="I747">
        <v>7</v>
      </c>
      <c r="J747">
        <v>4</v>
      </c>
      <c r="K747">
        <v>10</v>
      </c>
      <c r="L747">
        <v>1</v>
      </c>
      <c r="N747">
        <v>2</v>
      </c>
      <c r="O747">
        <v>2</v>
      </c>
      <c r="T747" s="6" t="s">
        <v>413</v>
      </c>
      <c r="U747" s="6"/>
      <c r="V747" s="6" t="s">
        <v>1186</v>
      </c>
      <c r="W747" t="s">
        <v>1186</v>
      </c>
      <c r="X747" t="s">
        <v>1186</v>
      </c>
      <c r="Y747" t="b">
        <v>0</v>
      </c>
      <c r="Z747" t="b">
        <v>0</v>
      </c>
    </row>
    <row r="748" spans="1:26" x14ac:dyDescent="0.35">
      <c r="A748">
        <v>747</v>
      </c>
      <c r="B748" s="5">
        <v>5111000406010</v>
      </c>
      <c r="C748" t="s">
        <v>1150</v>
      </c>
      <c r="D748">
        <v>1</v>
      </c>
      <c r="E748">
        <v>8</v>
      </c>
      <c r="F748">
        <v>21</v>
      </c>
      <c r="G748">
        <v>97</v>
      </c>
      <c r="H748">
        <v>141</v>
      </c>
      <c r="I748">
        <v>7</v>
      </c>
      <c r="J748">
        <v>4</v>
      </c>
      <c r="K748">
        <v>10</v>
      </c>
      <c r="L748">
        <v>1</v>
      </c>
      <c r="N748">
        <v>2</v>
      </c>
      <c r="O748">
        <v>2</v>
      </c>
      <c r="T748" s="6" t="s">
        <v>413</v>
      </c>
      <c r="U748" s="6"/>
      <c r="V748" s="6" t="s">
        <v>1186</v>
      </c>
      <c r="W748" t="s">
        <v>1186</v>
      </c>
      <c r="X748" t="s">
        <v>1186</v>
      </c>
      <c r="Y748" t="b">
        <v>0</v>
      </c>
      <c r="Z748" t="b">
        <v>0</v>
      </c>
    </row>
    <row r="749" spans="1:26" x14ac:dyDescent="0.35">
      <c r="A749">
        <v>748</v>
      </c>
      <c r="C749" t="s">
        <v>1151</v>
      </c>
      <c r="D749">
        <v>6</v>
      </c>
      <c r="E749">
        <v>8</v>
      </c>
      <c r="F749">
        <v>21</v>
      </c>
      <c r="G749">
        <v>96</v>
      </c>
      <c r="H749">
        <v>129</v>
      </c>
      <c r="I749">
        <v>7</v>
      </c>
      <c r="J749">
        <v>4</v>
      </c>
      <c r="K749">
        <v>1</v>
      </c>
      <c r="L749">
        <v>1</v>
      </c>
      <c r="M749">
        <v>0</v>
      </c>
      <c r="N749">
        <v>2</v>
      </c>
      <c r="O749">
        <v>2</v>
      </c>
      <c r="R749" t="s">
        <v>1186</v>
      </c>
      <c r="T749" s="6" t="s">
        <v>413</v>
      </c>
      <c r="U749" s="6"/>
      <c r="V749" s="6" t="s">
        <v>1186</v>
      </c>
      <c r="W749" t="s">
        <v>1186</v>
      </c>
      <c r="X749" t="s">
        <v>1186</v>
      </c>
      <c r="Y749" t="b">
        <v>1</v>
      </c>
      <c r="Z749" t="b">
        <v>1</v>
      </c>
    </row>
    <row r="750" spans="1:26" x14ac:dyDescent="0.35">
      <c r="A750">
        <v>749</v>
      </c>
      <c r="C750" t="s">
        <v>1152</v>
      </c>
      <c r="D750">
        <v>1</v>
      </c>
      <c r="E750">
        <v>8</v>
      </c>
      <c r="F750">
        <v>21</v>
      </c>
      <c r="G750">
        <v>97</v>
      </c>
      <c r="H750">
        <v>129</v>
      </c>
      <c r="I750">
        <v>7</v>
      </c>
      <c r="J750">
        <v>4</v>
      </c>
      <c r="K750">
        <v>1</v>
      </c>
      <c r="L750">
        <v>1</v>
      </c>
      <c r="N750">
        <v>2</v>
      </c>
      <c r="O750">
        <v>2</v>
      </c>
      <c r="R750" t="s">
        <v>1186</v>
      </c>
      <c r="T750" s="6" t="s">
        <v>1186</v>
      </c>
      <c r="U750" s="6"/>
      <c r="V750" s="6" t="s">
        <v>1186</v>
      </c>
      <c r="W750" t="s">
        <v>1186</v>
      </c>
      <c r="X750" t="s">
        <v>1186</v>
      </c>
      <c r="Y750" t="b">
        <v>0</v>
      </c>
      <c r="Z750" t="b">
        <v>0</v>
      </c>
    </row>
    <row r="751" spans="1:26" x14ac:dyDescent="0.35">
      <c r="A751">
        <v>750</v>
      </c>
      <c r="B751" s="5">
        <v>24000165</v>
      </c>
      <c r="C751" t="s">
        <v>1153</v>
      </c>
      <c r="D751">
        <v>1</v>
      </c>
      <c r="E751">
        <v>8</v>
      </c>
      <c r="F751">
        <v>21</v>
      </c>
      <c r="G751">
        <v>96</v>
      </c>
      <c r="H751">
        <v>129</v>
      </c>
      <c r="I751">
        <v>7</v>
      </c>
      <c r="J751">
        <v>4</v>
      </c>
      <c r="K751">
        <v>1</v>
      </c>
      <c r="L751">
        <v>1</v>
      </c>
      <c r="N751">
        <v>2</v>
      </c>
      <c r="O751">
        <v>3</v>
      </c>
      <c r="T751" s="6" t="s">
        <v>413</v>
      </c>
      <c r="U751" s="6"/>
      <c r="V751" s="6" t="s">
        <v>1186</v>
      </c>
      <c r="W751" t="s">
        <v>1186</v>
      </c>
      <c r="X751" t="s">
        <v>1186</v>
      </c>
      <c r="Y751" t="b">
        <v>0</v>
      </c>
      <c r="Z751" t="b">
        <v>0</v>
      </c>
    </row>
    <row r="752" spans="1:26" x14ac:dyDescent="0.35">
      <c r="A752">
        <v>751</v>
      </c>
      <c r="C752" t="s">
        <v>1154</v>
      </c>
      <c r="D752">
        <v>6</v>
      </c>
      <c r="E752">
        <v>13</v>
      </c>
      <c r="F752">
        <v>29</v>
      </c>
      <c r="G752">
        <v>130</v>
      </c>
      <c r="H752">
        <v>172</v>
      </c>
      <c r="I752">
        <v>2</v>
      </c>
      <c r="J752">
        <v>4</v>
      </c>
      <c r="K752">
        <v>21</v>
      </c>
      <c r="L752">
        <v>1</v>
      </c>
      <c r="N752">
        <v>3</v>
      </c>
      <c r="O752">
        <v>6</v>
      </c>
      <c r="R752" t="s">
        <v>1186</v>
      </c>
      <c r="T752" s="6" t="s">
        <v>1186</v>
      </c>
      <c r="U752" s="6"/>
      <c r="V752" s="6" t="s">
        <v>1186</v>
      </c>
      <c r="W752" t="s">
        <v>1186</v>
      </c>
      <c r="X752" t="s">
        <v>1186</v>
      </c>
      <c r="Y752" t="b">
        <v>0</v>
      </c>
      <c r="Z752" t="b">
        <v>0</v>
      </c>
    </row>
    <row r="753" spans="1:26" x14ac:dyDescent="0.35">
      <c r="A753">
        <v>752</v>
      </c>
      <c r="B753" s="5">
        <v>5105800001010</v>
      </c>
      <c r="C753" t="s">
        <v>1155</v>
      </c>
      <c r="D753">
        <v>2</v>
      </c>
      <c r="E753">
        <v>17</v>
      </c>
      <c r="F753">
        <v>46</v>
      </c>
      <c r="G753">
        <v>193</v>
      </c>
      <c r="H753">
        <v>239</v>
      </c>
      <c r="I753">
        <v>7</v>
      </c>
      <c r="J753">
        <v>4</v>
      </c>
      <c r="K753">
        <v>46</v>
      </c>
      <c r="L753">
        <v>1</v>
      </c>
      <c r="N753">
        <v>6</v>
      </c>
      <c r="O753">
        <v>6</v>
      </c>
      <c r="Q753">
        <v>3771</v>
      </c>
      <c r="T753" s="6" t="s">
        <v>344</v>
      </c>
      <c r="U753" s="6"/>
      <c r="V753" s="6" t="s">
        <v>1186</v>
      </c>
      <c r="W753" t="s">
        <v>1186</v>
      </c>
      <c r="X753" t="s">
        <v>1186</v>
      </c>
      <c r="Y753" t="b">
        <v>0</v>
      </c>
      <c r="Z753" t="b">
        <v>0</v>
      </c>
    </row>
    <row r="754" spans="1:26" x14ac:dyDescent="0.35">
      <c r="A754">
        <v>753</v>
      </c>
      <c r="B754" s="5">
        <v>5105160006010</v>
      </c>
      <c r="C754" t="s">
        <v>1156</v>
      </c>
      <c r="D754">
        <v>2</v>
      </c>
      <c r="E754">
        <v>12</v>
      </c>
      <c r="F754">
        <v>28</v>
      </c>
      <c r="G754">
        <v>119</v>
      </c>
      <c r="H754">
        <v>161</v>
      </c>
      <c r="I754">
        <v>7</v>
      </c>
      <c r="J754">
        <v>4</v>
      </c>
      <c r="K754">
        <v>10</v>
      </c>
      <c r="L754">
        <v>1</v>
      </c>
      <c r="N754">
        <v>6</v>
      </c>
      <c r="O754">
        <v>3</v>
      </c>
      <c r="Q754">
        <v>0</v>
      </c>
      <c r="T754" s="6" t="s">
        <v>344</v>
      </c>
      <c r="U754" s="6"/>
      <c r="V754" s="6" t="s">
        <v>1186</v>
      </c>
      <c r="W754" t="s">
        <v>1186</v>
      </c>
      <c r="X754" t="s">
        <v>1186</v>
      </c>
      <c r="Y754" t="b">
        <v>0</v>
      </c>
      <c r="Z754" t="b">
        <v>0</v>
      </c>
    </row>
    <row r="755" spans="1:26" x14ac:dyDescent="0.35">
      <c r="A755">
        <v>754</v>
      </c>
      <c r="B755" s="5">
        <v>5205180306010</v>
      </c>
      <c r="C755" t="s">
        <v>1157</v>
      </c>
      <c r="D755">
        <v>2</v>
      </c>
      <c r="E755">
        <v>12</v>
      </c>
      <c r="F755">
        <v>28</v>
      </c>
      <c r="G755">
        <v>120</v>
      </c>
      <c r="H755">
        <v>162</v>
      </c>
      <c r="I755">
        <v>7</v>
      </c>
      <c r="J755">
        <v>4</v>
      </c>
      <c r="K755">
        <v>20</v>
      </c>
      <c r="L755">
        <v>1</v>
      </c>
      <c r="N755">
        <v>3</v>
      </c>
      <c r="O755">
        <v>3</v>
      </c>
      <c r="Q755">
        <v>1300</v>
      </c>
      <c r="R755" t="s">
        <v>1186</v>
      </c>
      <c r="T755" s="6" t="s">
        <v>344</v>
      </c>
      <c r="U755" s="6"/>
      <c r="V755" s="6" t="s">
        <v>1186</v>
      </c>
      <c r="W755" t="s">
        <v>1186</v>
      </c>
      <c r="X755" t="s">
        <v>1186</v>
      </c>
      <c r="Y755" t="b">
        <v>0</v>
      </c>
      <c r="Z755" t="b">
        <v>0</v>
      </c>
    </row>
    <row r="756" spans="1:26" x14ac:dyDescent="0.35">
      <c r="A756">
        <v>755</v>
      </c>
      <c r="C756" t="s">
        <v>1158</v>
      </c>
      <c r="D756">
        <v>2</v>
      </c>
      <c r="E756">
        <v>12</v>
      </c>
      <c r="F756">
        <v>28</v>
      </c>
      <c r="G756">
        <v>120</v>
      </c>
      <c r="H756">
        <v>162</v>
      </c>
      <c r="I756">
        <v>7</v>
      </c>
      <c r="J756">
        <v>4</v>
      </c>
      <c r="K756">
        <v>20</v>
      </c>
      <c r="L756">
        <v>1</v>
      </c>
      <c r="M756">
        <v>0</v>
      </c>
      <c r="N756">
        <v>3</v>
      </c>
      <c r="O756">
        <v>3</v>
      </c>
      <c r="R756" t="s">
        <v>1186</v>
      </c>
      <c r="T756" s="6" t="s">
        <v>344</v>
      </c>
      <c r="U756" s="6"/>
      <c r="V756" s="6" t="s">
        <v>1186</v>
      </c>
      <c r="W756" t="s">
        <v>1186</v>
      </c>
      <c r="X756" t="s">
        <v>1186</v>
      </c>
      <c r="Y756" t="b">
        <v>1</v>
      </c>
      <c r="Z756" t="b">
        <v>1</v>
      </c>
    </row>
    <row r="757" spans="1:26" x14ac:dyDescent="0.35">
      <c r="A757">
        <v>756</v>
      </c>
      <c r="C757" t="s">
        <v>660</v>
      </c>
      <c r="D757">
        <v>2</v>
      </c>
      <c r="E757">
        <v>12</v>
      </c>
      <c r="F757">
        <v>28</v>
      </c>
      <c r="G757">
        <v>121</v>
      </c>
      <c r="H757">
        <v>163</v>
      </c>
      <c r="I757">
        <v>7</v>
      </c>
      <c r="J757">
        <v>4</v>
      </c>
      <c r="K757">
        <v>45</v>
      </c>
      <c r="L757">
        <v>1</v>
      </c>
      <c r="N757">
        <v>3</v>
      </c>
      <c r="O757">
        <v>3</v>
      </c>
      <c r="Q757">
        <v>1300</v>
      </c>
      <c r="R757" t="s">
        <v>1186</v>
      </c>
      <c r="T757" s="6" t="s">
        <v>344</v>
      </c>
      <c r="U757" s="6"/>
      <c r="V757" s="6" t="s">
        <v>1186</v>
      </c>
      <c r="W757" t="s">
        <v>1186</v>
      </c>
      <c r="X757" t="s">
        <v>1186</v>
      </c>
      <c r="Y757" t="b">
        <v>0</v>
      </c>
      <c r="Z757" t="b">
        <v>0</v>
      </c>
    </row>
    <row r="758" spans="1:26" x14ac:dyDescent="0.35">
      <c r="A758">
        <v>757</v>
      </c>
      <c r="B758" s="5">
        <v>5205180206010</v>
      </c>
      <c r="C758" t="s">
        <v>663</v>
      </c>
      <c r="D758">
        <v>2</v>
      </c>
      <c r="E758">
        <v>12</v>
      </c>
      <c r="F758">
        <v>28</v>
      </c>
      <c r="G758">
        <v>122</v>
      </c>
      <c r="H758">
        <v>164</v>
      </c>
      <c r="I758">
        <v>7</v>
      </c>
      <c r="J758">
        <v>4</v>
      </c>
      <c r="K758">
        <v>12</v>
      </c>
      <c r="L758">
        <v>1</v>
      </c>
      <c r="N758">
        <v>3</v>
      </c>
      <c r="O758">
        <v>3</v>
      </c>
      <c r="Q758">
        <v>1678</v>
      </c>
      <c r="R758" t="s">
        <v>1186</v>
      </c>
      <c r="T758" s="6" t="s">
        <v>344</v>
      </c>
      <c r="U758" s="6"/>
      <c r="V758" s="6" t="s">
        <v>1186</v>
      </c>
      <c r="W758" t="s">
        <v>1186</v>
      </c>
      <c r="X758" t="s">
        <v>1186</v>
      </c>
      <c r="Y758" t="b">
        <v>0</v>
      </c>
      <c r="Z758" t="b">
        <v>0</v>
      </c>
    </row>
    <row r="759" spans="1:26" x14ac:dyDescent="0.35">
      <c r="A759">
        <v>758</v>
      </c>
      <c r="B759" s="5">
        <v>5205180406010</v>
      </c>
      <c r="C759" t="s">
        <v>1159</v>
      </c>
      <c r="D759">
        <v>2</v>
      </c>
      <c r="E759">
        <v>12</v>
      </c>
      <c r="F759">
        <v>28</v>
      </c>
      <c r="G759">
        <v>122</v>
      </c>
      <c r="H759">
        <v>164</v>
      </c>
      <c r="I759">
        <v>7</v>
      </c>
      <c r="J759">
        <v>4</v>
      </c>
      <c r="K759">
        <v>12</v>
      </c>
      <c r="L759">
        <v>1</v>
      </c>
      <c r="N759">
        <v>3</v>
      </c>
      <c r="O759">
        <v>6</v>
      </c>
      <c r="Q759">
        <v>1678</v>
      </c>
      <c r="R759" t="s">
        <v>1186</v>
      </c>
      <c r="T759" s="6" t="s">
        <v>344</v>
      </c>
      <c r="U759" s="6"/>
      <c r="V759" s="6" t="s">
        <v>1186</v>
      </c>
      <c r="W759" t="s">
        <v>1186</v>
      </c>
      <c r="X759" t="s">
        <v>1186</v>
      </c>
      <c r="Y759" t="b">
        <v>0</v>
      </c>
      <c r="Z759" t="b">
        <v>0</v>
      </c>
    </row>
    <row r="760" spans="1:26" x14ac:dyDescent="0.35">
      <c r="A760">
        <v>759</v>
      </c>
      <c r="B760" s="5">
        <v>5105240006010</v>
      </c>
      <c r="C760" t="s">
        <v>1160</v>
      </c>
      <c r="D760">
        <v>2</v>
      </c>
      <c r="E760">
        <v>17</v>
      </c>
      <c r="F760">
        <v>46</v>
      </c>
      <c r="G760">
        <v>188</v>
      </c>
      <c r="H760">
        <v>234</v>
      </c>
      <c r="I760">
        <v>7</v>
      </c>
      <c r="J760">
        <v>4</v>
      </c>
      <c r="K760">
        <v>150</v>
      </c>
      <c r="L760">
        <v>1</v>
      </c>
      <c r="N760">
        <v>6</v>
      </c>
      <c r="O760">
        <v>6</v>
      </c>
      <c r="Q760">
        <v>1000</v>
      </c>
      <c r="R760" t="s">
        <v>1186</v>
      </c>
      <c r="T760" s="6" t="s">
        <v>344</v>
      </c>
      <c r="U760" s="6"/>
      <c r="V760" s="6" t="s">
        <v>1186</v>
      </c>
      <c r="W760" t="s">
        <v>1186</v>
      </c>
      <c r="X760" t="s">
        <v>1186</v>
      </c>
      <c r="Y760" t="b">
        <v>0</v>
      </c>
      <c r="Z760" t="b">
        <v>0</v>
      </c>
    </row>
    <row r="761" spans="1:26" x14ac:dyDescent="0.35">
      <c r="A761">
        <v>760</v>
      </c>
      <c r="B761" s="5">
        <v>5105260006010</v>
      </c>
      <c r="C761" t="s">
        <v>1161</v>
      </c>
      <c r="D761">
        <v>2</v>
      </c>
      <c r="E761">
        <v>17</v>
      </c>
      <c r="F761">
        <v>46</v>
      </c>
      <c r="G761">
        <v>189</v>
      </c>
      <c r="H761">
        <v>235</v>
      </c>
      <c r="I761">
        <v>7</v>
      </c>
      <c r="J761">
        <v>4</v>
      </c>
      <c r="K761">
        <v>150</v>
      </c>
      <c r="L761">
        <v>1</v>
      </c>
      <c r="N761">
        <v>6</v>
      </c>
      <c r="O761">
        <v>6</v>
      </c>
      <c r="Q761">
        <v>1000</v>
      </c>
      <c r="T761" s="6" t="s">
        <v>344</v>
      </c>
      <c r="U761" s="6"/>
      <c r="V761" s="6" t="s">
        <v>1186</v>
      </c>
      <c r="W761" t="s">
        <v>1186</v>
      </c>
      <c r="X761" t="s">
        <v>1186</v>
      </c>
      <c r="Y761" t="b">
        <v>0</v>
      </c>
      <c r="Z761" t="b">
        <v>0</v>
      </c>
    </row>
    <row r="762" spans="1:26" x14ac:dyDescent="0.35">
      <c r="A762">
        <v>761</v>
      </c>
      <c r="B762" s="5">
        <v>5105260066010</v>
      </c>
      <c r="C762" t="s">
        <v>1162</v>
      </c>
      <c r="D762">
        <v>2</v>
      </c>
      <c r="E762">
        <v>17</v>
      </c>
      <c r="F762">
        <v>46</v>
      </c>
      <c r="G762">
        <v>190</v>
      </c>
      <c r="H762">
        <v>236</v>
      </c>
      <c r="I762">
        <v>7</v>
      </c>
      <c r="J762">
        <v>4</v>
      </c>
      <c r="K762">
        <v>150</v>
      </c>
      <c r="L762">
        <v>1</v>
      </c>
      <c r="N762">
        <v>6</v>
      </c>
      <c r="O762">
        <v>6</v>
      </c>
      <c r="Q762">
        <v>1000</v>
      </c>
      <c r="T762" s="6" t="s">
        <v>344</v>
      </c>
      <c r="U762" s="6"/>
      <c r="V762" s="6" t="s">
        <v>1186</v>
      </c>
      <c r="W762" t="s">
        <v>1186</v>
      </c>
      <c r="X762" t="s">
        <v>1186</v>
      </c>
      <c r="Y762" t="b">
        <v>0</v>
      </c>
      <c r="Z762" t="b">
        <v>0</v>
      </c>
    </row>
    <row r="763" spans="1:26" x14ac:dyDescent="0.35">
      <c r="A763">
        <v>762</v>
      </c>
      <c r="B763" s="5">
        <v>5105280006010</v>
      </c>
      <c r="C763" t="s">
        <v>1163</v>
      </c>
      <c r="D763">
        <v>2</v>
      </c>
      <c r="E763">
        <v>17</v>
      </c>
      <c r="F763">
        <v>46</v>
      </c>
      <c r="G763">
        <v>191</v>
      </c>
      <c r="H763">
        <v>237</v>
      </c>
      <c r="I763">
        <v>7</v>
      </c>
      <c r="J763">
        <v>4</v>
      </c>
      <c r="K763">
        <v>550</v>
      </c>
      <c r="L763">
        <v>1</v>
      </c>
      <c r="N763">
        <v>6</v>
      </c>
      <c r="O763">
        <v>6</v>
      </c>
      <c r="Q763">
        <v>1000</v>
      </c>
      <c r="T763" s="6" t="s">
        <v>344</v>
      </c>
      <c r="U763" s="6"/>
      <c r="V763" s="6" t="s">
        <v>1186</v>
      </c>
      <c r="W763" t="s">
        <v>1186</v>
      </c>
      <c r="X763" t="s">
        <v>1186</v>
      </c>
      <c r="Y763" t="b">
        <v>0</v>
      </c>
      <c r="Z763" t="b">
        <v>0</v>
      </c>
    </row>
    <row r="764" spans="1:26" x14ac:dyDescent="0.35">
      <c r="A764">
        <v>763</v>
      </c>
      <c r="C764" t="s">
        <v>1164</v>
      </c>
      <c r="D764">
        <v>6</v>
      </c>
      <c r="E764">
        <v>17</v>
      </c>
      <c r="F764">
        <v>46</v>
      </c>
      <c r="G764">
        <v>191</v>
      </c>
      <c r="H764">
        <v>237</v>
      </c>
      <c r="I764">
        <v>7</v>
      </c>
      <c r="J764">
        <v>4</v>
      </c>
      <c r="K764">
        <v>550</v>
      </c>
      <c r="L764">
        <v>1</v>
      </c>
      <c r="M764">
        <v>0</v>
      </c>
      <c r="N764">
        <v>6</v>
      </c>
      <c r="O764">
        <v>1</v>
      </c>
      <c r="R764" t="s">
        <v>1186</v>
      </c>
      <c r="T764" s="6" t="s">
        <v>344</v>
      </c>
      <c r="U764" s="6"/>
      <c r="V764" s="6" t="s">
        <v>1186</v>
      </c>
      <c r="W764" t="s">
        <v>1186</v>
      </c>
      <c r="X764" t="s">
        <v>1186</v>
      </c>
      <c r="Y764" t="b">
        <v>1</v>
      </c>
      <c r="Z764" t="b">
        <v>1</v>
      </c>
    </row>
    <row r="765" spans="1:26" x14ac:dyDescent="0.35">
      <c r="A765">
        <v>764</v>
      </c>
      <c r="B765" s="5">
        <v>5205066506010</v>
      </c>
      <c r="C765" t="s">
        <v>667</v>
      </c>
      <c r="D765">
        <v>2</v>
      </c>
      <c r="E765">
        <v>7</v>
      </c>
      <c r="F765">
        <v>16</v>
      </c>
      <c r="G765">
        <v>90</v>
      </c>
      <c r="H765">
        <v>123</v>
      </c>
      <c r="I765">
        <v>7</v>
      </c>
      <c r="J765">
        <v>4</v>
      </c>
      <c r="K765">
        <v>1</v>
      </c>
      <c r="L765">
        <v>1</v>
      </c>
      <c r="N765">
        <v>1</v>
      </c>
      <c r="O765">
        <v>6</v>
      </c>
      <c r="Q765">
        <v>944</v>
      </c>
      <c r="R765" t="s">
        <v>1186</v>
      </c>
      <c r="T765" s="6" t="s">
        <v>344</v>
      </c>
      <c r="U765" s="6"/>
      <c r="V765" s="6" t="s">
        <v>1186</v>
      </c>
      <c r="W765" t="s">
        <v>1186</v>
      </c>
      <c r="X765" t="s">
        <v>1186</v>
      </c>
      <c r="Y765" t="b">
        <v>0</v>
      </c>
      <c r="Z765" t="b">
        <v>0</v>
      </c>
    </row>
    <row r="766" spans="1:26" x14ac:dyDescent="0.35">
      <c r="A766">
        <v>765</v>
      </c>
      <c r="B766" s="5">
        <v>5105600006010</v>
      </c>
      <c r="C766" t="s">
        <v>1165</v>
      </c>
      <c r="D766">
        <v>2</v>
      </c>
      <c r="E766">
        <v>17</v>
      </c>
      <c r="F766">
        <v>46</v>
      </c>
      <c r="G766">
        <v>192</v>
      </c>
      <c r="H766">
        <v>238</v>
      </c>
      <c r="I766">
        <v>7</v>
      </c>
      <c r="J766">
        <v>4</v>
      </c>
      <c r="K766">
        <v>23</v>
      </c>
      <c r="L766">
        <v>1</v>
      </c>
      <c r="N766">
        <v>6</v>
      </c>
      <c r="O766">
        <v>6</v>
      </c>
      <c r="Q766">
        <v>3771</v>
      </c>
      <c r="T766" s="6" t="s">
        <v>344</v>
      </c>
      <c r="U766" s="6"/>
      <c r="V766" s="6" t="s">
        <v>1186</v>
      </c>
      <c r="W766" t="s">
        <v>1186</v>
      </c>
      <c r="X766" t="s">
        <v>1186</v>
      </c>
      <c r="Y766" t="b">
        <v>0</v>
      </c>
      <c r="Z766" t="b">
        <v>0</v>
      </c>
    </row>
    <row r="767" spans="1:26" x14ac:dyDescent="0.35">
      <c r="A767">
        <v>766</v>
      </c>
      <c r="C767" t="s">
        <v>1166</v>
      </c>
      <c r="D767">
        <v>6</v>
      </c>
      <c r="E767">
        <v>17</v>
      </c>
      <c r="F767">
        <v>46</v>
      </c>
      <c r="G767">
        <v>192</v>
      </c>
      <c r="H767">
        <v>238</v>
      </c>
      <c r="I767">
        <v>7</v>
      </c>
      <c r="J767">
        <v>4</v>
      </c>
      <c r="K767">
        <v>23</v>
      </c>
      <c r="L767">
        <v>1</v>
      </c>
      <c r="M767">
        <v>0</v>
      </c>
      <c r="N767">
        <v>6</v>
      </c>
      <c r="O767">
        <v>3</v>
      </c>
      <c r="R767" t="s">
        <v>1186</v>
      </c>
      <c r="T767" s="6" t="s">
        <v>344</v>
      </c>
      <c r="U767" s="6"/>
      <c r="V767" s="6" t="s">
        <v>1186</v>
      </c>
      <c r="W767" t="s">
        <v>1186</v>
      </c>
      <c r="X767" t="s">
        <v>1186</v>
      </c>
      <c r="Y767" t="b">
        <v>1</v>
      </c>
      <c r="Z767" t="b">
        <v>1</v>
      </c>
    </row>
    <row r="768" spans="1:26" x14ac:dyDescent="0.35">
      <c r="A768">
        <v>767</v>
      </c>
      <c r="B768" s="5">
        <v>5205680006010</v>
      </c>
      <c r="C768" t="s">
        <v>669</v>
      </c>
      <c r="D768">
        <v>2</v>
      </c>
      <c r="E768">
        <v>12</v>
      </c>
      <c r="F768">
        <v>28</v>
      </c>
      <c r="G768">
        <v>123</v>
      </c>
      <c r="H768">
        <v>165</v>
      </c>
      <c r="I768">
        <v>7</v>
      </c>
      <c r="J768">
        <v>4</v>
      </c>
      <c r="K768">
        <v>50</v>
      </c>
      <c r="L768">
        <v>1</v>
      </c>
      <c r="N768">
        <v>3</v>
      </c>
      <c r="O768">
        <v>3</v>
      </c>
      <c r="Q768">
        <v>1300</v>
      </c>
      <c r="R768" t="s">
        <v>1186</v>
      </c>
      <c r="T768" s="6" t="s">
        <v>344</v>
      </c>
      <c r="U768" s="6"/>
      <c r="V768" s="6" t="s">
        <v>1186</v>
      </c>
      <c r="W768" t="s">
        <v>1368</v>
      </c>
      <c r="X768" t="s">
        <v>1186</v>
      </c>
      <c r="Y768" t="b">
        <v>0</v>
      </c>
      <c r="Z768" t="b">
        <v>0</v>
      </c>
    </row>
    <row r="769" spans="1:27" x14ac:dyDescent="0.35">
      <c r="A769">
        <v>768</v>
      </c>
      <c r="B769" s="5">
        <v>5105680006010</v>
      </c>
      <c r="C769" t="s">
        <v>1167</v>
      </c>
      <c r="D769">
        <v>2</v>
      </c>
      <c r="E769">
        <v>12</v>
      </c>
      <c r="F769">
        <v>28</v>
      </c>
      <c r="G769">
        <v>127</v>
      </c>
      <c r="H769">
        <v>169</v>
      </c>
      <c r="I769">
        <v>7</v>
      </c>
      <c r="J769">
        <v>4</v>
      </c>
      <c r="K769">
        <v>40</v>
      </c>
      <c r="L769">
        <v>1</v>
      </c>
      <c r="N769">
        <v>3</v>
      </c>
      <c r="O769">
        <v>3</v>
      </c>
      <c r="Q769">
        <v>430</v>
      </c>
      <c r="T769" s="6" t="s">
        <v>344</v>
      </c>
      <c r="U769" s="6"/>
      <c r="V769" s="6" t="s">
        <v>1186</v>
      </c>
      <c r="W769" t="s">
        <v>1186</v>
      </c>
      <c r="X769" t="s">
        <v>1186</v>
      </c>
      <c r="Y769" t="b">
        <v>0</v>
      </c>
      <c r="Z769" t="b">
        <v>0</v>
      </c>
    </row>
    <row r="770" spans="1:27" x14ac:dyDescent="0.35">
      <c r="A770">
        <v>769</v>
      </c>
      <c r="C770" t="s">
        <v>1168</v>
      </c>
      <c r="D770">
        <v>2</v>
      </c>
      <c r="E770">
        <v>12</v>
      </c>
      <c r="F770">
        <v>28</v>
      </c>
      <c r="G770">
        <v>124</v>
      </c>
      <c r="H770">
        <v>166</v>
      </c>
      <c r="I770">
        <v>7</v>
      </c>
      <c r="J770">
        <v>4</v>
      </c>
      <c r="K770">
        <v>40</v>
      </c>
      <c r="L770">
        <v>1</v>
      </c>
      <c r="N770">
        <v>3</v>
      </c>
      <c r="O770">
        <v>3</v>
      </c>
      <c r="Q770">
        <v>1300</v>
      </c>
      <c r="T770" s="6" t="s">
        <v>344</v>
      </c>
      <c r="U770" s="6"/>
      <c r="V770" s="6" t="s">
        <v>1186</v>
      </c>
      <c r="W770" t="s">
        <v>1186</v>
      </c>
      <c r="X770" t="s">
        <v>1186</v>
      </c>
      <c r="Y770" t="b">
        <v>0</v>
      </c>
      <c r="Z770" t="b">
        <v>0</v>
      </c>
    </row>
    <row r="771" spans="1:27" x14ac:dyDescent="0.35">
      <c r="A771">
        <v>770</v>
      </c>
      <c r="B771" s="5">
        <v>5205680106010</v>
      </c>
      <c r="C771" t="s">
        <v>671</v>
      </c>
      <c r="D771">
        <v>2</v>
      </c>
      <c r="E771">
        <v>12</v>
      </c>
      <c r="F771">
        <v>28</v>
      </c>
      <c r="G771">
        <v>125</v>
      </c>
      <c r="H771">
        <v>167</v>
      </c>
      <c r="I771">
        <v>7</v>
      </c>
      <c r="J771">
        <v>4</v>
      </c>
      <c r="K771">
        <v>40</v>
      </c>
      <c r="L771">
        <v>1</v>
      </c>
      <c r="N771">
        <v>3</v>
      </c>
      <c r="O771">
        <v>3</v>
      </c>
      <c r="Q771">
        <v>1300</v>
      </c>
      <c r="T771" s="6" t="s">
        <v>344</v>
      </c>
      <c r="U771" s="6"/>
      <c r="V771" s="6" t="s">
        <v>1186</v>
      </c>
      <c r="W771" t="s">
        <v>1186</v>
      </c>
      <c r="X771" t="s">
        <v>1186</v>
      </c>
      <c r="Y771" t="b">
        <v>0</v>
      </c>
      <c r="Z771" t="b">
        <v>0</v>
      </c>
    </row>
    <row r="772" spans="1:27" x14ac:dyDescent="0.35">
      <c r="A772">
        <v>771</v>
      </c>
      <c r="C772" t="s">
        <v>1169</v>
      </c>
      <c r="D772">
        <v>2</v>
      </c>
      <c r="E772">
        <v>12</v>
      </c>
      <c r="F772">
        <v>28</v>
      </c>
      <c r="G772">
        <v>126</v>
      </c>
      <c r="H772">
        <v>168</v>
      </c>
      <c r="I772">
        <v>7</v>
      </c>
      <c r="J772">
        <v>4</v>
      </c>
      <c r="K772">
        <v>40</v>
      </c>
      <c r="L772">
        <v>1</v>
      </c>
      <c r="N772">
        <v>3</v>
      </c>
      <c r="O772">
        <v>3</v>
      </c>
      <c r="Q772">
        <v>1300</v>
      </c>
      <c r="T772" s="6" t="s">
        <v>344</v>
      </c>
      <c r="U772" s="6"/>
      <c r="V772" s="6" t="s">
        <v>1186</v>
      </c>
      <c r="W772" t="s">
        <v>1186</v>
      </c>
      <c r="X772" t="s">
        <v>1186</v>
      </c>
      <c r="Y772" t="b">
        <v>0</v>
      </c>
      <c r="Z772" t="b">
        <v>0</v>
      </c>
    </row>
    <row r="773" spans="1:27" x14ac:dyDescent="0.35">
      <c r="A773">
        <v>772</v>
      </c>
      <c r="B773" s="5">
        <v>5105680006010</v>
      </c>
      <c r="C773" t="s">
        <v>1170</v>
      </c>
      <c r="D773">
        <v>2</v>
      </c>
      <c r="E773">
        <v>12</v>
      </c>
      <c r="F773">
        <v>28</v>
      </c>
      <c r="G773">
        <v>127</v>
      </c>
      <c r="H773">
        <v>169</v>
      </c>
      <c r="I773">
        <v>7</v>
      </c>
      <c r="J773">
        <v>4</v>
      </c>
      <c r="K773">
        <v>40</v>
      </c>
      <c r="L773">
        <v>1</v>
      </c>
      <c r="N773">
        <v>3</v>
      </c>
      <c r="O773">
        <v>3</v>
      </c>
      <c r="Q773">
        <v>430</v>
      </c>
      <c r="T773" s="6" t="s">
        <v>344</v>
      </c>
      <c r="U773" s="6"/>
      <c r="V773" s="6" t="s">
        <v>1186</v>
      </c>
      <c r="W773" t="s">
        <v>1186</v>
      </c>
      <c r="X773" t="s">
        <v>1186</v>
      </c>
      <c r="Y773" t="b">
        <v>0</v>
      </c>
      <c r="Z773" t="b">
        <v>0</v>
      </c>
    </row>
    <row r="774" spans="1:27" x14ac:dyDescent="0.35">
      <c r="A774">
        <v>773</v>
      </c>
      <c r="B774" s="5">
        <v>5205681006010</v>
      </c>
      <c r="C774" t="s">
        <v>1171</v>
      </c>
      <c r="D774">
        <v>2</v>
      </c>
      <c r="E774">
        <v>12</v>
      </c>
      <c r="F774">
        <v>28</v>
      </c>
      <c r="G774">
        <v>128</v>
      </c>
      <c r="H774">
        <v>170</v>
      </c>
      <c r="I774">
        <v>7</v>
      </c>
      <c r="J774">
        <v>4</v>
      </c>
      <c r="K774">
        <v>25</v>
      </c>
      <c r="L774">
        <v>1</v>
      </c>
      <c r="N774">
        <v>3</v>
      </c>
      <c r="O774">
        <v>3</v>
      </c>
      <c r="Q774">
        <v>1300</v>
      </c>
      <c r="R774" t="s">
        <v>1186</v>
      </c>
      <c r="T774" s="6" t="s">
        <v>344</v>
      </c>
      <c r="U774" s="6"/>
      <c r="V774" s="6" t="s">
        <v>1186</v>
      </c>
      <c r="W774" t="s">
        <v>1186</v>
      </c>
      <c r="X774" t="s">
        <v>1186</v>
      </c>
      <c r="Y774" t="b">
        <v>0</v>
      </c>
      <c r="Z774" t="b">
        <v>0</v>
      </c>
    </row>
    <row r="775" spans="1:27" x14ac:dyDescent="0.35">
      <c r="A775">
        <v>774</v>
      </c>
      <c r="C775" t="s">
        <v>1172</v>
      </c>
      <c r="D775">
        <v>2</v>
      </c>
      <c r="E775">
        <v>12</v>
      </c>
      <c r="F775">
        <v>28</v>
      </c>
      <c r="G775">
        <v>129</v>
      </c>
      <c r="H775">
        <v>171</v>
      </c>
      <c r="I775">
        <v>7</v>
      </c>
      <c r="J775">
        <v>4</v>
      </c>
      <c r="K775">
        <v>25</v>
      </c>
      <c r="L775">
        <v>1</v>
      </c>
      <c r="N775">
        <v>3</v>
      </c>
      <c r="O775">
        <v>3</v>
      </c>
      <c r="Q775">
        <v>1300</v>
      </c>
      <c r="R775" t="s">
        <v>1186</v>
      </c>
      <c r="T775" s="6" t="s">
        <v>344</v>
      </c>
      <c r="U775" s="6"/>
      <c r="V775" s="6" t="s">
        <v>1186</v>
      </c>
      <c r="W775" t="s">
        <v>1186</v>
      </c>
      <c r="X775" t="s">
        <v>1186</v>
      </c>
      <c r="Y775" t="b">
        <v>0</v>
      </c>
      <c r="Z775" t="b">
        <v>0</v>
      </c>
    </row>
    <row r="776" spans="1:27" x14ac:dyDescent="0.35">
      <c r="A776">
        <v>775</v>
      </c>
      <c r="C776" t="s">
        <v>1173</v>
      </c>
      <c r="D776">
        <v>6</v>
      </c>
      <c r="E776">
        <v>13</v>
      </c>
      <c r="F776">
        <v>29</v>
      </c>
      <c r="G776">
        <v>131</v>
      </c>
      <c r="H776">
        <v>173</v>
      </c>
      <c r="I776">
        <v>2</v>
      </c>
      <c r="J776">
        <v>4</v>
      </c>
      <c r="K776">
        <v>25</v>
      </c>
      <c r="L776">
        <v>1</v>
      </c>
      <c r="N776">
        <v>3</v>
      </c>
      <c r="O776">
        <v>6</v>
      </c>
      <c r="R776" t="s">
        <v>1186</v>
      </c>
      <c r="T776" s="6" t="s">
        <v>1186</v>
      </c>
      <c r="U776" s="6"/>
      <c r="V776" s="6" t="s">
        <v>1186</v>
      </c>
      <c r="W776" t="s">
        <v>1186</v>
      </c>
      <c r="X776" t="s">
        <v>1186</v>
      </c>
      <c r="Y776" t="b">
        <v>0</v>
      </c>
      <c r="Z776" t="b">
        <v>0</v>
      </c>
    </row>
    <row r="777" spans="1:27" x14ac:dyDescent="0.35">
      <c r="A777">
        <v>776</v>
      </c>
      <c r="B777" s="5">
        <v>5105800206010</v>
      </c>
      <c r="C777" t="s">
        <v>676</v>
      </c>
      <c r="D777">
        <v>6</v>
      </c>
      <c r="E777">
        <v>17</v>
      </c>
      <c r="F777">
        <v>46</v>
      </c>
      <c r="G777">
        <v>193</v>
      </c>
      <c r="H777">
        <v>239</v>
      </c>
      <c r="I777">
        <v>7</v>
      </c>
      <c r="J777">
        <v>4</v>
      </c>
      <c r="K777">
        <v>46</v>
      </c>
      <c r="L777">
        <v>1</v>
      </c>
      <c r="N777">
        <v>6</v>
      </c>
      <c r="O777">
        <v>6</v>
      </c>
      <c r="Q777">
        <v>3771</v>
      </c>
      <c r="T777" s="6" t="s">
        <v>344</v>
      </c>
      <c r="U777" s="6"/>
      <c r="V777" s="6" t="s">
        <v>1186</v>
      </c>
      <c r="W777" t="s">
        <v>1186</v>
      </c>
      <c r="X777" t="s">
        <v>1186</v>
      </c>
      <c r="Y777" t="b">
        <v>0</v>
      </c>
      <c r="Z777" t="b">
        <v>0</v>
      </c>
    </row>
    <row r="778" spans="1:27" x14ac:dyDescent="0.35">
      <c r="A778">
        <v>777</v>
      </c>
      <c r="C778" t="s">
        <v>1174</v>
      </c>
      <c r="D778">
        <v>6</v>
      </c>
      <c r="E778">
        <v>17</v>
      </c>
      <c r="F778">
        <v>46</v>
      </c>
      <c r="G778">
        <v>193</v>
      </c>
      <c r="H778">
        <v>239</v>
      </c>
      <c r="I778">
        <v>7</v>
      </c>
      <c r="J778">
        <v>4</v>
      </c>
      <c r="K778">
        <v>46</v>
      </c>
      <c r="L778">
        <v>1</v>
      </c>
      <c r="N778">
        <v>6</v>
      </c>
      <c r="O778">
        <v>6</v>
      </c>
      <c r="Q778">
        <v>3771</v>
      </c>
      <c r="T778" s="6" t="s">
        <v>344</v>
      </c>
      <c r="U778" s="6"/>
      <c r="V778" s="6" t="s">
        <v>1186</v>
      </c>
      <c r="W778" t="s">
        <v>1186</v>
      </c>
      <c r="X778" t="s">
        <v>1186</v>
      </c>
      <c r="Y778" t="b">
        <v>0</v>
      </c>
      <c r="Z778" t="b">
        <v>0</v>
      </c>
    </row>
    <row r="779" spans="1:27" x14ac:dyDescent="0.35">
      <c r="A779">
        <v>778</v>
      </c>
      <c r="B779" s="5">
        <v>5105000006010</v>
      </c>
      <c r="C779" t="s">
        <v>1175</v>
      </c>
      <c r="D779">
        <v>2</v>
      </c>
      <c r="E779">
        <v>17</v>
      </c>
      <c r="F779">
        <v>46</v>
      </c>
      <c r="G779">
        <v>173</v>
      </c>
      <c r="H779">
        <v>219</v>
      </c>
      <c r="I779">
        <v>7</v>
      </c>
      <c r="J779">
        <v>4</v>
      </c>
      <c r="K779">
        <v>970</v>
      </c>
      <c r="L779">
        <v>1</v>
      </c>
      <c r="N779">
        <v>6</v>
      </c>
      <c r="O779">
        <v>6</v>
      </c>
      <c r="Q779">
        <v>1057</v>
      </c>
      <c r="T779" s="6" t="s">
        <v>344</v>
      </c>
      <c r="U779" s="6"/>
      <c r="V779" s="6" t="s">
        <v>1186</v>
      </c>
      <c r="W779" t="s">
        <v>1186</v>
      </c>
      <c r="X779" t="s">
        <v>1186</v>
      </c>
      <c r="Y779" t="b">
        <v>0</v>
      </c>
      <c r="Z779" t="b">
        <v>0</v>
      </c>
    </row>
    <row r="780" spans="1:27" x14ac:dyDescent="0.35">
      <c r="A780">
        <v>779</v>
      </c>
      <c r="B780" s="5">
        <v>5205089006010</v>
      </c>
      <c r="C780" t="s">
        <v>1176</v>
      </c>
      <c r="D780">
        <v>2</v>
      </c>
      <c r="E780">
        <v>17</v>
      </c>
      <c r="F780">
        <v>46</v>
      </c>
      <c r="G780">
        <v>174</v>
      </c>
      <c r="H780">
        <v>220</v>
      </c>
      <c r="I780">
        <v>7</v>
      </c>
      <c r="J780">
        <v>4</v>
      </c>
      <c r="K780">
        <v>20</v>
      </c>
      <c r="L780">
        <v>1</v>
      </c>
      <c r="N780">
        <v>6</v>
      </c>
      <c r="O780">
        <v>6</v>
      </c>
      <c r="Q780">
        <v>0</v>
      </c>
      <c r="T780" s="6" t="s">
        <v>344</v>
      </c>
      <c r="U780" s="6"/>
      <c r="V780" s="6" t="s">
        <v>1186</v>
      </c>
      <c r="W780" t="s">
        <v>1186</v>
      </c>
      <c r="X780" t="s">
        <v>1186</v>
      </c>
      <c r="Y780" t="b">
        <v>0</v>
      </c>
      <c r="Z780" t="b">
        <v>0</v>
      </c>
    </row>
    <row r="781" spans="1:27" x14ac:dyDescent="0.35">
      <c r="A781">
        <v>780</v>
      </c>
      <c r="C781" t="s">
        <v>1177</v>
      </c>
      <c r="D781">
        <v>6</v>
      </c>
      <c r="E781">
        <v>17</v>
      </c>
      <c r="F781">
        <v>46</v>
      </c>
      <c r="G781">
        <v>173</v>
      </c>
      <c r="H781">
        <v>219</v>
      </c>
      <c r="I781">
        <v>7</v>
      </c>
      <c r="J781">
        <v>4</v>
      </c>
      <c r="K781">
        <v>970</v>
      </c>
      <c r="L781">
        <v>1</v>
      </c>
      <c r="M781">
        <v>0</v>
      </c>
      <c r="N781">
        <v>6</v>
      </c>
      <c r="O781">
        <v>2</v>
      </c>
      <c r="R781" t="s">
        <v>1186</v>
      </c>
      <c r="T781" s="6" t="s">
        <v>344</v>
      </c>
      <c r="U781" s="6"/>
      <c r="V781" s="6" t="s">
        <v>1186</v>
      </c>
      <c r="W781" t="s">
        <v>1186</v>
      </c>
      <c r="X781" t="s">
        <v>1186</v>
      </c>
      <c r="Y781" t="b">
        <v>1</v>
      </c>
      <c r="Z781" t="b">
        <v>1</v>
      </c>
    </row>
    <row r="782" spans="1:27" x14ac:dyDescent="0.35">
      <c r="A782">
        <v>781</v>
      </c>
      <c r="B782" s="5">
        <v>5111010006010</v>
      </c>
      <c r="C782" t="s">
        <v>1178</v>
      </c>
      <c r="D782">
        <v>1</v>
      </c>
      <c r="E782">
        <v>8</v>
      </c>
      <c r="F782">
        <v>21</v>
      </c>
      <c r="G782">
        <v>107</v>
      </c>
      <c r="H782">
        <v>144</v>
      </c>
      <c r="I782">
        <v>7</v>
      </c>
      <c r="J782">
        <v>4</v>
      </c>
      <c r="K782">
        <v>1</v>
      </c>
      <c r="L782">
        <v>1</v>
      </c>
      <c r="N782">
        <v>2</v>
      </c>
      <c r="O782">
        <v>6</v>
      </c>
      <c r="T782" s="6" t="s">
        <v>413</v>
      </c>
      <c r="U782" s="6"/>
      <c r="V782" s="6" t="s">
        <v>1186</v>
      </c>
      <c r="W782" t="s">
        <v>1186</v>
      </c>
      <c r="X782" t="s">
        <v>1186</v>
      </c>
      <c r="Y782" t="b">
        <v>0</v>
      </c>
      <c r="Z782" t="b">
        <v>0</v>
      </c>
    </row>
    <row r="783" spans="1:27" x14ac:dyDescent="0.35">
      <c r="A783">
        <v>782</v>
      </c>
      <c r="B783" s="5">
        <v>5104000060610</v>
      </c>
      <c r="C783" t="s">
        <v>261</v>
      </c>
      <c r="D783">
        <v>2</v>
      </c>
      <c r="E783">
        <v>17</v>
      </c>
      <c r="F783">
        <v>46</v>
      </c>
      <c r="G783">
        <v>194</v>
      </c>
      <c r="H783">
        <v>240</v>
      </c>
      <c r="I783">
        <v>7</v>
      </c>
      <c r="J783">
        <v>4</v>
      </c>
      <c r="K783">
        <v>10</v>
      </c>
      <c r="L783">
        <v>1</v>
      </c>
      <c r="N783">
        <v>6</v>
      </c>
      <c r="O783">
        <v>3</v>
      </c>
      <c r="Q783">
        <v>4277</v>
      </c>
      <c r="T783" s="6" t="s">
        <v>344</v>
      </c>
      <c r="U783" s="6"/>
      <c r="V783" s="6" t="s">
        <v>1186</v>
      </c>
      <c r="W783" t="s">
        <v>1186</v>
      </c>
      <c r="X783" t="s">
        <v>1186</v>
      </c>
      <c r="Y783" t="b">
        <v>0</v>
      </c>
      <c r="Z783" t="b">
        <v>0</v>
      </c>
    </row>
    <row r="784" spans="1:27" x14ac:dyDescent="0.35">
      <c r="A784">
        <v>783</v>
      </c>
      <c r="B784" s="5">
        <v>5224003031600</v>
      </c>
      <c r="C784" t="s">
        <v>1179</v>
      </c>
      <c r="D784">
        <v>2</v>
      </c>
      <c r="E784">
        <v>9</v>
      </c>
      <c r="F784">
        <v>22</v>
      </c>
      <c r="G784">
        <v>114</v>
      </c>
      <c r="H784">
        <v>153</v>
      </c>
      <c r="I784">
        <v>7</v>
      </c>
      <c r="J784">
        <v>4</v>
      </c>
      <c r="K784">
        <v>10</v>
      </c>
      <c r="L784">
        <v>1</v>
      </c>
      <c r="N784">
        <v>3</v>
      </c>
      <c r="O784">
        <v>4</v>
      </c>
      <c r="Q784">
        <v>1450</v>
      </c>
      <c r="T784" s="6" t="s">
        <v>402</v>
      </c>
      <c r="U784" s="6"/>
      <c r="V784" s="6" t="s">
        <v>1186</v>
      </c>
      <c r="W784" t="s">
        <v>1186</v>
      </c>
      <c r="X784" t="s">
        <v>1186</v>
      </c>
      <c r="Y784" t="b">
        <v>0</v>
      </c>
      <c r="Z784" t="b">
        <v>0</v>
      </c>
      <c r="AA784" t="s">
        <v>1395</v>
      </c>
    </row>
    <row r="785" spans="1:27" x14ac:dyDescent="0.35">
      <c r="A785">
        <v>784</v>
      </c>
      <c r="B785" s="5">
        <v>5224003031110</v>
      </c>
      <c r="C785" t="s">
        <v>1180</v>
      </c>
      <c r="D785">
        <v>4</v>
      </c>
      <c r="E785">
        <v>9</v>
      </c>
      <c r="F785">
        <v>22</v>
      </c>
      <c r="G785">
        <v>114</v>
      </c>
      <c r="H785">
        <v>153</v>
      </c>
      <c r="I785">
        <v>3</v>
      </c>
      <c r="J785">
        <v>2</v>
      </c>
      <c r="K785">
        <v>10</v>
      </c>
      <c r="L785">
        <v>0.18</v>
      </c>
      <c r="M785">
        <v>0.15</v>
      </c>
      <c r="N785">
        <v>4</v>
      </c>
      <c r="O785">
        <v>1</v>
      </c>
      <c r="P785" t="s">
        <v>404</v>
      </c>
      <c r="Q785">
        <v>1450</v>
      </c>
      <c r="R785" t="s">
        <v>684</v>
      </c>
      <c r="S785">
        <v>0.18</v>
      </c>
      <c r="T785" s="6" t="s">
        <v>402</v>
      </c>
      <c r="U785" s="6"/>
      <c r="V785" s="6" t="s">
        <v>1186</v>
      </c>
      <c r="W785" t="s">
        <v>1186</v>
      </c>
      <c r="X785" t="s">
        <v>1186</v>
      </c>
      <c r="Y785" t="b">
        <v>0</v>
      </c>
      <c r="Z785" t="b">
        <v>0</v>
      </c>
      <c r="AA785" t="s">
        <v>1395</v>
      </c>
    </row>
    <row r="786" spans="1:27" x14ac:dyDescent="0.35">
      <c r="A786">
        <v>785</v>
      </c>
      <c r="B786" s="5">
        <v>5300020006010</v>
      </c>
      <c r="C786" t="s">
        <v>1181</v>
      </c>
      <c r="D786">
        <v>4</v>
      </c>
      <c r="E786">
        <v>7</v>
      </c>
      <c r="F786">
        <v>20</v>
      </c>
      <c r="G786">
        <v>83</v>
      </c>
      <c r="H786">
        <v>113</v>
      </c>
      <c r="I786">
        <v>5</v>
      </c>
      <c r="J786">
        <v>4</v>
      </c>
      <c r="K786">
        <v>45</v>
      </c>
      <c r="L786">
        <v>1</v>
      </c>
      <c r="N786">
        <v>1</v>
      </c>
      <c r="O786">
        <v>1</v>
      </c>
      <c r="P786" t="s">
        <v>370</v>
      </c>
      <c r="Q786">
        <v>1275</v>
      </c>
      <c r="R786" t="s">
        <v>1186</v>
      </c>
      <c r="S786">
        <v>21.3</v>
      </c>
      <c r="T786" s="6" t="s">
        <v>344</v>
      </c>
      <c r="U786" s="6"/>
      <c r="V786" s="6" t="s">
        <v>1186</v>
      </c>
      <c r="W786" t="s">
        <v>1186</v>
      </c>
      <c r="X786" t="s">
        <v>371</v>
      </c>
      <c r="Y786" t="b">
        <v>0</v>
      </c>
      <c r="Z786" t="b">
        <v>1</v>
      </c>
      <c r="AA786" t="s">
        <v>1396</v>
      </c>
    </row>
    <row r="787" spans="1:27" x14ac:dyDescent="0.35">
      <c r="A787">
        <v>786</v>
      </c>
      <c r="C787" t="s">
        <v>1183</v>
      </c>
      <c r="D787">
        <v>4</v>
      </c>
      <c r="E787">
        <v>7</v>
      </c>
      <c r="F787">
        <v>20</v>
      </c>
      <c r="G787">
        <v>83</v>
      </c>
      <c r="H787">
        <v>113</v>
      </c>
      <c r="I787">
        <v>5</v>
      </c>
      <c r="J787">
        <v>4</v>
      </c>
      <c r="K787">
        <v>45</v>
      </c>
      <c r="L787">
        <v>1</v>
      </c>
      <c r="M787">
        <v>0</v>
      </c>
      <c r="N787">
        <v>1</v>
      </c>
      <c r="O787">
        <v>1</v>
      </c>
      <c r="P787" t="s">
        <v>370</v>
      </c>
      <c r="R787" t="s">
        <v>1186</v>
      </c>
      <c r="T787" s="6" t="s">
        <v>344</v>
      </c>
      <c r="U787" s="6"/>
      <c r="V787" s="6" t="s">
        <v>1186</v>
      </c>
      <c r="W787" t="s">
        <v>1186</v>
      </c>
      <c r="X787" t="s">
        <v>1186</v>
      </c>
      <c r="Y787" t="b">
        <v>1</v>
      </c>
      <c r="Z787" t="b">
        <v>1</v>
      </c>
    </row>
    <row r="788" spans="1:27" x14ac:dyDescent="0.35">
      <c r="A788">
        <v>787</v>
      </c>
      <c r="B788" s="5">
        <v>5300020006010</v>
      </c>
      <c r="C788" t="s">
        <v>1182</v>
      </c>
      <c r="D788">
        <v>2</v>
      </c>
      <c r="E788">
        <v>7</v>
      </c>
      <c r="F788">
        <v>20</v>
      </c>
      <c r="G788">
        <v>83</v>
      </c>
      <c r="H788">
        <v>113</v>
      </c>
      <c r="I788">
        <v>7</v>
      </c>
      <c r="J788">
        <v>4</v>
      </c>
      <c r="K788">
        <v>45</v>
      </c>
      <c r="L788">
        <v>1</v>
      </c>
      <c r="N788">
        <v>1</v>
      </c>
      <c r="O788">
        <v>1</v>
      </c>
      <c r="Q788">
        <v>1275</v>
      </c>
      <c r="R788" t="s">
        <v>1186</v>
      </c>
      <c r="T788" s="6" t="s">
        <v>344</v>
      </c>
      <c r="U788" s="6"/>
      <c r="V788" s="6" t="s">
        <v>1186</v>
      </c>
      <c r="W788" t="s">
        <v>1186</v>
      </c>
      <c r="X788" t="s">
        <v>1186</v>
      </c>
      <c r="Y788" t="b">
        <v>0</v>
      </c>
      <c r="Z788" t="b">
        <v>1</v>
      </c>
      <c r="AA788" t="s">
        <v>1396</v>
      </c>
    </row>
    <row r="789" spans="1:27" x14ac:dyDescent="0.35">
      <c r="A789">
        <v>788</v>
      </c>
      <c r="C789" t="s">
        <v>1184</v>
      </c>
      <c r="D789">
        <v>2</v>
      </c>
      <c r="E789">
        <v>7</v>
      </c>
      <c r="F789">
        <v>20</v>
      </c>
      <c r="G789">
        <v>83</v>
      </c>
      <c r="H789">
        <v>113</v>
      </c>
      <c r="I789">
        <v>7</v>
      </c>
      <c r="J789">
        <v>4</v>
      </c>
      <c r="K789">
        <v>45</v>
      </c>
      <c r="L789">
        <v>1</v>
      </c>
      <c r="M789">
        <v>0</v>
      </c>
      <c r="N789">
        <v>1</v>
      </c>
      <c r="O789">
        <v>1</v>
      </c>
      <c r="R789" t="s">
        <v>1186</v>
      </c>
      <c r="T789" s="6" t="s">
        <v>344</v>
      </c>
      <c r="U789" s="6"/>
      <c r="V789" s="6" t="s">
        <v>1186</v>
      </c>
      <c r="W789" t="s">
        <v>1186</v>
      </c>
      <c r="X789" t="s">
        <v>1186</v>
      </c>
      <c r="Y789" t="b">
        <v>1</v>
      </c>
      <c r="Z789" t="b">
        <v>1</v>
      </c>
    </row>
    <row r="790" spans="1:27" x14ac:dyDescent="0.35">
      <c r="A790">
        <v>789</v>
      </c>
      <c r="C790" t="s">
        <v>1185</v>
      </c>
      <c r="D790">
        <v>2</v>
      </c>
      <c r="E790">
        <v>7</v>
      </c>
      <c r="F790">
        <v>20</v>
      </c>
      <c r="G790">
        <v>83</v>
      </c>
      <c r="H790">
        <v>113</v>
      </c>
      <c r="I790">
        <v>7</v>
      </c>
      <c r="J790">
        <v>4</v>
      </c>
      <c r="K790">
        <v>45</v>
      </c>
      <c r="L790">
        <v>1</v>
      </c>
      <c r="M790">
        <v>0</v>
      </c>
      <c r="N790">
        <v>1</v>
      </c>
      <c r="O790">
        <v>2</v>
      </c>
      <c r="R790" t="s">
        <v>1186</v>
      </c>
      <c r="T790" s="6" t="s">
        <v>344</v>
      </c>
      <c r="U790" s="6"/>
      <c r="V790" s="6" t="s">
        <v>1186</v>
      </c>
      <c r="W790" t="s">
        <v>1186</v>
      </c>
      <c r="X790" t="s">
        <v>1186</v>
      </c>
      <c r="Y790" t="b">
        <v>1</v>
      </c>
      <c r="Z790" t="b">
        <v>1</v>
      </c>
    </row>
    <row r="791" spans="1:27" x14ac:dyDescent="0.35">
      <c r="A791">
        <v>790</v>
      </c>
      <c r="B791" s="5">
        <v>24000149</v>
      </c>
      <c r="C791" t="s">
        <v>1187</v>
      </c>
      <c r="D791">
        <v>1</v>
      </c>
      <c r="E791">
        <v>8</v>
      </c>
      <c r="F791">
        <v>21</v>
      </c>
      <c r="G791">
        <v>103</v>
      </c>
      <c r="H791">
        <v>137</v>
      </c>
      <c r="I791">
        <v>7</v>
      </c>
      <c r="J791">
        <v>4</v>
      </c>
      <c r="K791">
        <v>0.35</v>
      </c>
      <c r="L791">
        <v>1</v>
      </c>
      <c r="N791">
        <v>2</v>
      </c>
      <c r="O791">
        <v>6</v>
      </c>
      <c r="R791" t="s">
        <v>1186</v>
      </c>
      <c r="T791" s="6" t="s">
        <v>1186</v>
      </c>
      <c r="U791" s="6" t="s">
        <v>1186</v>
      </c>
      <c r="V791" s="6" t="s">
        <v>1186</v>
      </c>
      <c r="W791" t="s">
        <v>1186</v>
      </c>
      <c r="X791" t="s">
        <v>1186</v>
      </c>
      <c r="Y791" t="b">
        <v>0</v>
      </c>
      <c r="Z791" t="b">
        <v>0</v>
      </c>
    </row>
    <row r="792" spans="1:27" x14ac:dyDescent="0.35">
      <c r="A792">
        <v>791</v>
      </c>
      <c r="C792" t="s">
        <v>1188</v>
      </c>
      <c r="D792">
        <v>6</v>
      </c>
      <c r="E792">
        <v>17</v>
      </c>
      <c r="F792">
        <v>46</v>
      </c>
      <c r="G792">
        <v>195</v>
      </c>
      <c r="H792">
        <v>241</v>
      </c>
      <c r="I792">
        <v>7</v>
      </c>
      <c r="J792">
        <v>4</v>
      </c>
      <c r="K792">
        <v>231</v>
      </c>
      <c r="L792">
        <v>1</v>
      </c>
      <c r="N792">
        <v>6</v>
      </c>
      <c r="O792">
        <v>5</v>
      </c>
      <c r="R792" t="s">
        <v>1186</v>
      </c>
      <c r="T792" s="6" t="s">
        <v>1186</v>
      </c>
      <c r="U792" s="6" t="s">
        <v>1186</v>
      </c>
      <c r="V792" s="6" t="s">
        <v>1186</v>
      </c>
      <c r="W792" t="s">
        <v>1186</v>
      </c>
      <c r="X792" t="s">
        <v>1186</v>
      </c>
      <c r="Y792" t="b">
        <v>0</v>
      </c>
      <c r="Z792" t="b">
        <v>0</v>
      </c>
    </row>
    <row r="793" spans="1:27" x14ac:dyDescent="0.35">
      <c r="A793">
        <v>792</v>
      </c>
      <c r="C793" t="s">
        <v>1189</v>
      </c>
      <c r="D793">
        <v>2</v>
      </c>
      <c r="E793">
        <v>14</v>
      </c>
      <c r="F793">
        <v>36</v>
      </c>
      <c r="G793">
        <v>138</v>
      </c>
      <c r="H793">
        <v>181</v>
      </c>
      <c r="I793">
        <v>2</v>
      </c>
      <c r="J793">
        <v>4</v>
      </c>
      <c r="K793">
        <v>30</v>
      </c>
      <c r="L793">
        <v>1</v>
      </c>
      <c r="N793">
        <v>5</v>
      </c>
      <c r="O793">
        <v>5</v>
      </c>
      <c r="R793" t="s">
        <v>1186</v>
      </c>
      <c r="T793" s="6" t="s">
        <v>1186</v>
      </c>
      <c r="U793" s="6"/>
      <c r="V793" s="6" t="s">
        <v>1186</v>
      </c>
      <c r="W793" t="s">
        <v>1186</v>
      </c>
      <c r="X793" t="s">
        <v>1186</v>
      </c>
      <c r="Y793" t="b">
        <v>0</v>
      </c>
      <c r="Z793" t="b">
        <v>0</v>
      </c>
    </row>
    <row r="794" spans="1:27" x14ac:dyDescent="0.35">
      <c r="A794">
        <v>793</v>
      </c>
      <c r="B794" s="5">
        <v>5000070006010</v>
      </c>
      <c r="C794" t="s">
        <v>1190</v>
      </c>
      <c r="D794">
        <v>2</v>
      </c>
      <c r="E794">
        <v>14</v>
      </c>
      <c r="F794">
        <v>37</v>
      </c>
      <c r="G794">
        <v>138</v>
      </c>
      <c r="H794">
        <v>182</v>
      </c>
      <c r="I794">
        <v>7</v>
      </c>
      <c r="J794">
        <v>4</v>
      </c>
      <c r="K794">
        <v>30</v>
      </c>
      <c r="L794">
        <v>1</v>
      </c>
      <c r="N794">
        <v>5</v>
      </c>
      <c r="O794">
        <v>5</v>
      </c>
      <c r="T794" s="6" t="s">
        <v>344</v>
      </c>
      <c r="U794" s="6"/>
      <c r="V794" s="6" t="s">
        <v>1186</v>
      </c>
      <c r="W794" t="s">
        <v>1186</v>
      </c>
      <c r="X794" t="s">
        <v>1186</v>
      </c>
      <c r="Y794" t="b">
        <v>0</v>
      </c>
      <c r="Z794" t="b">
        <v>0</v>
      </c>
      <c r="AA794" t="s">
        <v>1397</v>
      </c>
    </row>
    <row r="795" spans="1:27" x14ac:dyDescent="0.35">
      <c r="A795">
        <v>794</v>
      </c>
      <c r="B795" s="5">
        <v>1000120</v>
      </c>
      <c r="C795" t="s">
        <v>1191</v>
      </c>
      <c r="D795">
        <v>2</v>
      </c>
      <c r="E795">
        <v>14</v>
      </c>
      <c r="F795">
        <v>38</v>
      </c>
      <c r="G795">
        <v>139</v>
      </c>
      <c r="H795">
        <v>183</v>
      </c>
      <c r="I795">
        <v>7</v>
      </c>
      <c r="J795">
        <v>4</v>
      </c>
      <c r="K795">
        <v>30</v>
      </c>
      <c r="L795">
        <v>1</v>
      </c>
      <c r="N795">
        <v>5</v>
      </c>
      <c r="O795">
        <v>5</v>
      </c>
      <c r="Q795">
        <v>944</v>
      </c>
      <c r="T795" s="6" t="s">
        <v>344</v>
      </c>
      <c r="U795" s="6"/>
      <c r="V795" s="6" t="s">
        <v>1186</v>
      </c>
      <c r="W795" t="s">
        <v>1186</v>
      </c>
      <c r="X795" t="s">
        <v>1186</v>
      </c>
      <c r="Y795" t="b">
        <v>0</v>
      </c>
      <c r="Z795" t="b">
        <v>0</v>
      </c>
    </row>
    <row r="796" spans="1:27" x14ac:dyDescent="0.35">
      <c r="A796">
        <v>795</v>
      </c>
      <c r="B796" s="5">
        <v>5000040006010</v>
      </c>
      <c r="C796" t="s">
        <v>1192</v>
      </c>
      <c r="D796">
        <v>2</v>
      </c>
      <c r="E796">
        <v>14</v>
      </c>
      <c r="F796">
        <v>38</v>
      </c>
      <c r="G796">
        <v>139</v>
      </c>
      <c r="H796">
        <v>183</v>
      </c>
      <c r="I796">
        <v>7</v>
      </c>
      <c r="J796">
        <v>4</v>
      </c>
      <c r="K796">
        <v>30</v>
      </c>
      <c r="L796">
        <v>1</v>
      </c>
      <c r="N796">
        <v>5</v>
      </c>
      <c r="O796">
        <v>5</v>
      </c>
      <c r="Q796">
        <v>944</v>
      </c>
      <c r="T796" s="6" t="s">
        <v>344</v>
      </c>
      <c r="U796" s="6"/>
      <c r="V796" s="6" t="s">
        <v>1186</v>
      </c>
      <c r="W796" t="s">
        <v>1186</v>
      </c>
      <c r="X796" t="s">
        <v>1186</v>
      </c>
      <c r="Y796" t="b">
        <v>0</v>
      </c>
      <c r="Z796" t="b">
        <v>0</v>
      </c>
    </row>
    <row r="797" spans="1:27" x14ac:dyDescent="0.35">
      <c r="A797">
        <v>796</v>
      </c>
      <c r="B797" s="5">
        <v>5000040076010</v>
      </c>
      <c r="C797" t="s">
        <v>1193</v>
      </c>
      <c r="D797">
        <v>5</v>
      </c>
      <c r="E797">
        <v>14</v>
      </c>
      <c r="F797">
        <v>39</v>
      </c>
      <c r="G797">
        <v>140</v>
      </c>
      <c r="H797">
        <v>184</v>
      </c>
      <c r="I797">
        <v>7</v>
      </c>
      <c r="J797">
        <v>4</v>
      </c>
      <c r="K797">
        <v>130</v>
      </c>
      <c r="L797">
        <v>1</v>
      </c>
      <c r="N797">
        <v>5</v>
      </c>
      <c r="O797">
        <v>5</v>
      </c>
      <c r="R797" t="s">
        <v>1186</v>
      </c>
      <c r="T797" s="6" t="s">
        <v>1186</v>
      </c>
      <c r="U797" s="6" t="s">
        <v>1186</v>
      </c>
      <c r="V797" s="6" t="s">
        <v>1186</v>
      </c>
      <c r="W797" t="s">
        <v>1186</v>
      </c>
      <c r="X797" t="s">
        <v>1186</v>
      </c>
      <c r="Y797" t="b">
        <v>0</v>
      </c>
      <c r="Z797" t="b">
        <v>0</v>
      </c>
    </row>
    <row r="798" spans="1:27" x14ac:dyDescent="0.35">
      <c r="A798">
        <v>797</v>
      </c>
      <c r="B798" s="5">
        <v>5000030106010</v>
      </c>
      <c r="C798" t="s">
        <v>1194</v>
      </c>
      <c r="D798">
        <v>5</v>
      </c>
      <c r="E798">
        <v>14</v>
      </c>
      <c r="F798">
        <v>40</v>
      </c>
      <c r="G798">
        <v>141</v>
      </c>
      <c r="H798">
        <v>185</v>
      </c>
      <c r="I798">
        <v>7</v>
      </c>
      <c r="J798">
        <v>4</v>
      </c>
      <c r="K798">
        <v>40</v>
      </c>
      <c r="L798">
        <v>1</v>
      </c>
      <c r="N798">
        <v>5</v>
      </c>
      <c r="O798">
        <v>5</v>
      </c>
      <c r="R798" t="s">
        <v>1186</v>
      </c>
      <c r="T798" s="6" t="s">
        <v>1186</v>
      </c>
      <c r="U798" s="6" t="s">
        <v>1186</v>
      </c>
      <c r="V798" s="6" t="s">
        <v>1186</v>
      </c>
      <c r="W798" t="s">
        <v>1186</v>
      </c>
      <c r="X798" t="s">
        <v>1186</v>
      </c>
      <c r="Y798" t="b">
        <v>0</v>
      </c>
      <c r="Z798" t="b">
        <v>0</v>
      </c>
    </row>
    <row r="799" spans="1:27" x14ac:dyDescent="0.35">
      <c r="A799">
        <v>798</v>
      </c>
      <c r="B799" s="5">
        <v>5000030006010</v>
      </c>
      <c r="C799" t="s">
        <v>112</v>
      </c>
      <c r="D799">
        <v>2</v>
      </c>
      <c r="E799">
        <v>14</v>
      </c>
      <c r="F799">
        <v>36</v>
      </c>
      <c r="G799">
        <v>138</v>
      </c>
      <c r="H799">
        <v>181</v>
      </c>
      <c r="I799">
        <v>7</v>
      </c>
      <c r="J799">
        <v>4</v>
      </c>
      <c r="K799">
        <v>30</v>
      </c>
      <c r="L799">
        <v>1</v>
      </c>
      <c r="N799">
        <v>5</v>
      </c>
      <c r="O799">
        <v>5</v>
      </c>
      <c r="Q799">
        <v>958</v>
      </c>
      <c r="T799" s="6" t="s">
        <v>344</v>
      </c>
      <c r="U799" s="6"/>
      <c r="V799" s="6" t="s">
        <v>1186</v>
      </c>
      <c r="W799" t="s">
        <v>1186</v>
      </c>
      <c r="X799" t="s">
        <v>1186</v>
      </c>
      <c r="Y799" t="b">
        <v>0</v>
      </c>
      <c r="Z799" t="b">
        <v>0</v>
      </c>
    </row>
    <row r="800" spans="1:27" x14ac:dyDescent="0.35">
      <c r="A800">
        <v>799</v>
      </c>
      <c r="B800" s="5">
        <v>1000120</v>
      </c>
      <c r="C800" t="s">
        <v>116</v>
      </c>
      <c r="D800">
        <v>2</v>
      </c>
      <c r="E800">
        <v>14</v>
      </c>
      <c r="F800">
        <v>38</v>
      </c>
      <c r="G800">
        <v>139</v>
      </c>
      <c r="H800">
        <v>183</v>
      </c>
      <c r="I800">
        <v>7</v>
      </c>
      <c r="J800">
        <v>4</v>
      </c>
      <c r="K800">
        <v>30</v>
      </c>
      <c r="L800">
        <v>1</v>
      </c>
      <c r="N800">
        <v>5</v>
      </c>
      <c r="O800">
        <v>3</v>
      </c>
      <c r="Q800">
        <v>944</v>
      </c>
      <c r="T800" s="6" t="s">
        <v>344</v>
      </c>
      <c r="U800" s="6"/>
      <c r="V800" s="6" t="s">
        <v>1186</v>
      </c>
      <c r="W800" t="s">
        <v>1186</v>
      </c>
      <c r="X800" t="s">
        <v>1186</v>
      </c>
      <c r="Y800" t="b">
        <v>0</v>
      </c>
      <c r="Z800" t="b">
        <v>0</v>
      </c>
    </row>
    <row r="801" spans="1:27" x14ac:dyDescent="0.35">
      <c r="A801">
        <v>800</v>
      </c>
      <c r="B801" s="5">
        <v>5221041011610</v>
      </c>
      <c r="C801" t="s">
        <v>1195</v>
      </c>
      <c r="D801">
        <v>2</v>
      </c>
      <c r="E801">
        <v>9</v>
      </c>
      <c r="F801">
        <v>23</v>
      </c>
      <c r="G801">
        <v>111</v>
      </c>
      <c r="H801">
        <v>148</v>
      </c>
      <c r="I801">
        <v>7</v>
      </c>
      <c r="J801">
        <v>4</v>
      </c>
      <c r="K801">
        <v>10</v>
      </c>
      <c r="L801">
        <v>1</v>
      </c>
      <c r="N801">
        <v>3</v>
      </c>
      <c r="O801">
        <v>4</v>
      </c>
      <c r="Q801">
        <v>5000</v>
      </c>
      <c r="T801" s="6" t="s">
        <v>402</v>
      </c>
      <c r="U801" s="6"/>
      <c r="V801" s="6" t="s">
        <v>1186</v>
      </c>
      <c r="W801" t="s">
        <v>1186</v>
      </c>
      <c r="X801" t="s">
        <v>1186</v>
      </c>
      <c r="Y801" t="b">
        <v>0</v>
      </c>
      <c r="Z801" t="b">
        <v>0</v>
      </c>
      <c r="AA801" t="s">
        <v>1394</v>
      </c>
    </row>
    <row r="802" spans="1:27" x14ac:dyDescent="0.35">
      <c r="A802">
        <v>801</v>
      </c>
      <c r="B802" s="5">
        <v>5221041011110</v>
      </c>
      <c r="C802" t="s">
        <v>1196</v>
      </c>
      <c r="D802">
        <v>4</v>
      </c>
      <c r="E802">
        <v>9</v>
      </c>
      <c r="F802">
        <v>23</v>
      </c>
      <c r="G802">
        <v>111</v>
      </c>
      <c r="H802">
        <v>148</v>
      </c>
      <c r="I802">
        <v>3</v>
      </c>
      <c r="J802">
        <v>2</v>
      </c>
      <c r="K802">
        <v>10</v>
      </c>
      <c r="L802">
        <v>0.18</v>
      </c>
      <c r="M802">
        <v>0.15</v>
      </c>
      <c r="N802">
        <v>4</v>
      </c>
      <c r="O802">
        <v>3</v>
      </c>
      <c r="P802" t="s">
        <v>404</v>
      </c>
      <c r="Q802">
        <v>5000</v>
      </c>
      <c r="R802" t="s">
        <v>684</v>
      </c>
      <c r="S802">
        <v>0.18</v>
      </c>
      <c r="T802" s="6" t="s">
        <v>402</v>
      </c>
      <c r="U802" s="6"/>
      <c r="V802" s="6" t="s">
        <v>1186</v>
      </c>
      <c r="W802" t="s">
        <v>1186</v>
      </c>
      <c r="X802" t="s">
        <v>1186</v>
      </c>
      <c r="Y802" t="b">
        <v>0</v>
      </c>
      <c r="Z802" t="b">
        <v>0</v>
      </c>
      <c r="AA802" t="s">
        <v>1394</v>
      </c>
    </row>
    <row r="803" spans="1:27" x14ac:dyDescent="0.35">
      <c r="A803">
        <v>802</v>
      </c>
      <c r="B803" s="5">
        <v>5223042031610</v>
      </c>
      <c r="C803" t="s">
        <v>1197</v>
      </c>
      <c r="D803">
        <v>2</v>
      </c>
      <c r="E803">
        <v>9</v>
      </c>
      <c r="F803">
        <v>25</v>
      </c>
      <c r="G803">
        <v>116</v>
      </c>
      <c r="H803">
        <v>155</v>
      </c>
      <c r="I803">
        <v>7</v>
      </c>
      <c r="J803">
        <v>4</v>
      </c>
      <c r="K803">
        <v>10</v>
      </c>
      <c r="L803">
        <v>1</v>
      </c>
      <c r="N803">
        <v>3</v>
      </c>
      <c r="O803">
        <v>3</v>
      </c>
      <c r="Q803">
        <v>2200</v>
      </c>
      <c r="T803" s="6" t="s">
        <v>402</v>
      </c>
      <c r="U803" s="6"/>
      <c r="V803" s="6" t="s">
        <v>1186</v>
      </c>
      <c r="W803" t="s">
        <v>1398</v>
      </c>
      <c r="X803" t="s">
        <v>1186</v>
      </c>
      <c r="Y803" t="b">
        <v>0</v>
      </c>
      <c r="Z803" t="b">
        <v>0</v>
      </c>
    </row>
    <row r="804" spans="1:27" x14ac:dyDescent="0.35">
      <c r="A804">
        <v>803</v>
      </c>
      <c r="B804" s="5">
        <v>5223042014610</v>
      </c>
      <c r="C804" t="s">
        <v>1198</v>
      </c>
      <c r="D804">
        <v>2</v>
      </c>
      <c r="E804">
        <v>9</v>
      </c>
      <c r="F804">
        <v>25</v>
      </c>
      <c r="G804">
        <v>116</v>
      </c>
      <c r="H804">
        <v>155</v>
      </c>
      <c r="I804">
        <v>7</v>
      </c>
      <c r="J804">
        <v>4</v>
      </c>
      <c r="K804">
        <v>10</v>
      </c>
      <c r="L804">
        <v>1</v>
      </c>
      <c r="N804">
        <v>3</v>
      </c>
      <c r="O804">
        <v>4</v>
      </c>
      <c r="Q804">
        <v>2200</v>
      </c>
      <c r="R804" t="s">
        <v>1186</v>
      </c>
      <c r="T804" s="6" t="s">
        <v>402</v>
      </c>
      <c r="U804" s="6"/>
      <c r="V804" s="6" t="s">
        <v>1186</v>
      </c>
      <c r="W804" t="s">
        <v>1398</v>
      </c>
      <c r="X804" t="s">
        <v>1186</v>
      </c>
      <c r="Y804" t="b">
        <v>0</v>
      </c>
      <c r="Z804" t="b">
        <v>0</v>
      </c>
      <c r="AA804" t="s">
        <v>1336</v>
      </c>
    </row>
    <row r="805" spans="1:27" x14ac:dyDescent="0.35">
      <c r="A805">
        <v>804</v>
      </c>
      <c r="B805" s="5">
        <v>5223042014300</v>
      </c>
      <c r="C805" t="s">
        <v>1199</v>
      </c>
      <c r="D805">
        <v>4</v>
      </c>
      <c r="E805">
        <v>9</v>
      </c>
      <c r="F805">
        <v>25</v>
      </c>
      <c r="G805">
        <v>116</v>
      </c>
      <c r="H805">
        <v>155</v>
      </c>
      <c r="I805">
        <v>6</v>
      </c>
      <c r="J805">
        <v>3</v>
      </c>
      <c r="K805">
        <v>10</v>
      </c>
      <c r="L805">
        <v>0.9</v>
      </c>
      <c r="M805">
        <v>1.25</v>
      </c>
      <c r="N805">
        <v>4</v>
      </c>
      <c r="O805">
        <v>4</v>
      </c>
      <c r="P805" t="s">
        <v>1200</v>
      </c>
      <c r="Q805">
        <v>2200</v>
      </c>
      <c r="R805" t="s">
        <v>1201</v>
      </c>
      <c r="S805">
        <v>0.9</v>
      </c>
      <c r="T805" s="6" t="s">
        <v>402</v>
      </c>
      <c r="U805" s="6"/>
      <c r="V805" s="6" t="s">
        <v>1186</v>
      </c>
      <c r="W805" t="s">
        <v>1398</v>
      </c>
      <c r="X805" t="s">
        <v>1186</v>
      </c>
      <c r="Y805" t="b">
        <v>0</v>
      </c>
      <c r="Z805" t="b">
        <v>0</v>
      </c>
      <c r="AA805" t="s">
        <v>1336</v>
      </c>
    </row>
    <row r="806" spans="1:27" x14ac:dyDescent="0.35">
      <c r="A806">
        <v>805</v>
      </c>
      <c r="B806" s="5">
        <v>5223042014110</v>
      </c>
      <c r="C806" t="s">
        <v>1202</v>
      </c>
      <c r="D806">
        <v>4</v>
      </c>
      <c r="E806">
        <v>9</v>
      </c>
      <c r="F806">
        <v>25</v>
      </c>
      <c r="G806">
        <v>116</v>
      </c>
      <c r="H806">
        <v>155</v>
      </c>
      <c r="I806">
        <v>3</v>
      </c>
      <c r="J806">
        <v>2</v>
      </c>
      <c r="K806">
        <v>10</v>
      </c>
      <c r="L806">
        <v>0.18</v>
      </c>
      <c r="M806">
        <v>0.15</v>
      </c>
      <c r="N806">
        <v>4</v>
      </c>
      <c r="O806">
        <v>3</v>
      </c>
      <c r="P806" t="s">
        <v>404</v>
      </c>
      <c r="Q806">
        <v>2200</v>
      </c>
      <c r="R806" t="s">
        <v>684</v>
      </c>
      <c r="S806">
        <v>0.18</v>
      </c>
      <c r="T806" s="6" t="s">
        <v>402</v>
      </c>
      <c r="U806" s="6"/>
      <c r="V806" s="6" t="s">
        <v>1186</v>
      </c>
      <c r="W806" t="s">
        <v>1398</v>
      </c>
      <c r="X806" t="s">
        <v>1186</v>
      </c>
      <c r="Y806" t="b">
        <v>0</v>
      </c>
      <c r="Z806" t="b">
        <v>0</v>
      </c>
      <c r="AA806" t="s">
        <v>1336</v>
      </c>
    </row>
    <row r="807" spans="1:27" x14ac:dyDescent="0.35">
      <c r="A807">
        <v>806</v>
      </c>
      <c r="B807" s="5">
        <v>5223042031300</v>
      </c>
      <c r="C807" t="s">
        <v>1203</v>
      </c>
      <c r="D807">
        <v>2</v>
      </c>
      <c r="E807">
        <v>9</v>
      </c>
      <c r="F807">
        <v>25</v>
      </c>
      <c r="G807">
        <v>116</v>
      </c>
      <c r="H807">
        <v>155</v>
      </c>
      <c r="I807">
        <v>7</v>
      </c>
      <c r="J807">
        <v>4</v>
      </c>
      <c r="K807">
        <v>10</v>
      </c>
      <c r="L807">
        <v>1</v>
      </c>
      <c r="N807">
        <v>3</v>
      </c>
      <c r="O807">
        <v>4</v>
      </c>
      <c r="Q807">
        <v>2200</v>
      </c>
      <c r="T807" s="6" t="s">
        <v>402</v>
      </c>
      <c r="U807" s="6"/>
      <c r="V807" s="6" t="s">
        <v>1186</v>
      </c>
      <c r="W807" t="s">
        <v>1398</v>
      </c>
      <c r="X807" t="s">
        <v>1186</v>
      </c>
      <c r="Y807" t="b">
        <v>0</v>
      </c>
      <c r="Z807" t="b">
        <v>0</v>
      </c>
      <c r="AA807" t="s">
        <v>1336</v>
      </c>
    </row>
    <row r="808" spans="1:27" x14ac:dyDescent="0.35">
      <c r="A808">
        <v>807</v>
      </c>
      <c r="B808" s="5">
        <v>5223042031300</v>
      </c>
      <c r="C808" t="s">
        <v>1204</v>
      </c>
      <c r="D808">
        <v>4</v>
      </c>
      <c r="E808">
        <v>9</v>
      </c>
      <c r="F808">
        <v>25</v>
      </c>
      <c r="G808">
        <v>116</v>
      </c>
      <c r="H808">
        <v>155</v>
      </c>
      <c r="I808">
        <v>6</v>
      </c>
      <c r="J808">
        <v>3</v>
      </c>
      <c r="K808">
        <v>10</v>
      </c>
      <c r="L808">
        <v>0.9</v>
      </c>
      <c r="M808">
        <v>1.25</v>
      </c>
      <c r="N808">
        <v>4</v>
      </c>
      <c r="O808">
        <v>4</v>
      </c>
      <c r="P808" t="s">
        <v>1200</v>
      </c>
      <c r="Q808">
        <v>2200</v>
      </c>
      <c r="R808" t="s">
        <v>1201</v>
      </c>
      <c r="S808">
        <v>0.9</v>
      </c>
      <c r="T808" s="6" t="s">
        <v>402</v>
      </c>
      <c r="U808" s="6"/>
      <c r="V808" s="6" t="s">
        <v>1186</v>
      </c>
      <c r="W808" t="s">
        <v>1398</v>
      </c>
      <c r="X808" t="s">
        <v>1186</v>
      </c>
      <c r="Y808" t="b">
        <v>0</v>
      </c>
      <c r="Z808" t="b">
        <v>0</v>
      </c>
      <c r="AA808" t="s">
        <v>1336</v>
      </c>
    </row>
    <row r="809" spans="1:27" x14ac:dyDescent="0.35">
      <c r="A809">
        <v>808</v>
      </c>
      <c r="B809" s="5">
        <v>5223042031110</v>
      </c>
      <c r="C809" t="s">
        <v>1205</v>
      </c>
      <c r="D809">
        <v>4</v>
      </c>
      <c r="E809">
        <v>9</v>
      </c>
      <c r="F809">
        <v>25</v>
      </c>
      <c r="G809">
        <v>116</v>
      </c>
      <c r="H809">
        <v>155</v>
      </c>
      <c r="I809">
        <v>3</v>
      </c>
      <c r="J809">
        <v>2</v>
      </c>
      <c r="K809">
        <v>10</v>
      </c>
      <c r="L809">
        <v>0.18</v>
      </c>
      <c r="M809">
        <v>0.15</v>
      </c>
      <c r="N809">
        <v>4</v>
      </c>
      <c r="O809">
        <v>4</v>
      </c>
      <c r="P809" t="s">
        <v>404</v>
      </c>
      <c r="Q809">
        <v>2200</v>
      </c>
      <c r="R809" t="s">
        <v>684</v>
      </c>
      <c r="S809">
        <v>0.18</v>
      </c>
      <c r="T809" s="6" t="s">
        <v>402</v>
      </c>
      <c r="U809" s="6"/>
      <c r="V809" s="6" t="s">
        <v>1186</v>
      </c>
      <c r="W809" t="s">
        <v>1398</v>
      </c>
      <c r="X809" t="s">
        <v>1186</v>
      </c>
      <c r="Y809" t="b">
        <v>0</v>
      </c>
      <c r="Z809" t="b">
        <v>0</v>
      </c>
    </row>
    <row r="810" spans="1:27" x14ac:dyDescent="0.35">
      <c r="A810">
        <v>809</v>
      </c>
      <c r="C810" t="s">
        <v>1206</v>
      </c>
      <c r="D810">
        <v>4</v>
      </c>
      <c r="E810">
        <v>9</v>
      </c>
      <c r="F810">
        <v>25</v>
      </c>
      <c r="G810">
        <v>116</v>
      </c>
      <c r="H810">
        <v>155</v>
      </c>
      <c r="I810">
        <v>3</v>
      </c>
      <c r="J810">
        <v>2</v>
      </c>
      <c r="K810">
        <v>10</v>
      </c>
      <c r="L810">
        <v>0.18</v>
      </c>
      <c r="M810">
        <v>0.15</v>
      </c>
      <c r="N810">
        <v>4</v>
      </c>
      <c r="O810">
        <v>3</v>
      </c>
      <c r="P810" t="s">
        <v>404</v>
      </c>
      <c r="Q810">
        <v>2200</v>
      </c>
      <c r="R810" t="s">
        <v>684</v>
      </c>
      <c r="S810">
        <v>0.18</v>
      </c>
      <c r="T810" s="6" t="s">
        <v>402</v>
      </c>
      <c r="U810" s="6"/>
      <c r="V810" s="6" t="s">
        <v>1186</v>
      </c>
      <c r="W810" t="s">
        <v>1398</v>
      </c>
      <c r="X810" t="s">
        <v>1186</v>
      </c>
      <c r="Y810" t="b">
        <v>0</v>
      </c>
      <c r="Z810" t="b">
        <v>0</v>
      </c>
      <c r="AA810" t="s">
        <v>1336</v>
      </c>
    </row>
    <row r="811" spans="1:27" x14ac:dyDescent="0.35">
      <c r="A811">
        <v>810</v>
      </c>
      <c r="B811" s="5">
        <v>5222042011610</v>
      </c>
      <c r="C811" t="s">
        <v>1207</v>
      </c>
      <c r="D811">
        <v>2</v>
      </c>
      <c r="E811">
        <v>9</v>
      </c>
      <c r="F811">
        <v>22</v>
      </c>
      <c r="G811">
        <v>115</v>
      </c>
      <c r="H811">
        <v>154</v>
      </c>
      <c r="I811">
        <v>7</v>
      </c>
      <c r="J811">
        <v>4</v>
      </c>
      <c r="K811">
        <v>10</v>
      </c>
      <c r="L811">
        <v>1</v>
      </c>
      <c r="N811">
        <v>3</v>
      </c>
      <c r="O811">
        <v>4</v>
      </c>
      <c r="Q811">
        <v>4000</v>
      </c>
      <c r="R811" t="s">
        <v>1186</v>
      </c>
      <c r="T811" s="6" t="s">
        <v>402</v>
      </c>
      <c r="U811" s="6"/>
      <c r="V811" s="6" t="s">
        <v>1186</v>
      </c>
      <c r="W811" t="s">
        <v>1186</v>
      </c>
      <c r="X811" t="s">
        <v>1186</v>
      </c>
      <c r="Y811" t="b">
        <v>0</v>
      </c>
      <c r="Z811" t="b">
        <v>0</v>
      </c>
      <c r="AA811" t="s">
        <v>1399</v>
      </c>
    </row>
    <row r="812" spans="1:27" x14ac:dyDescent="0.35">
      <c r="A812">
        <v>811</v>
      </c>
      <c r="B812" s="5">
        <v>5222042011350</v>
      </c>
      <c r="C812" t="s">
        <v>1208</v>
      </c>
      <c r="D812">
        <v>4</v>
      </c>
      <c r="E812">
        <v>9</v>
      </c>
      <c r="F812">
        <v>22</v>
      </c>
      <c r="G812">
        <v>115</v>
      </c>
      <c r="H812">
        <v>154</v>
      </c>
      <c r="I812">
        <v>6</v>
      </c>
      <c r="J812">
        <v>3</v>
      </c>
      <c r="K812">
        <v>10</v>
      </c>
      <c r="L812">
        <v>0.95</v>
      </c>
      <c r="M812">
        <v>1.25</v>
      </c>
      <c r="N812">
        <v>4</v>
      </c>
      <c r="O812">
        <v>4</v>
      </c>
      <c r="P812" t="s">
        <v>1209</v>
      </c>
      <c r="Q812">
        <v>4000</v>
      </c>
      <c r="R812" t="s">
        <v>1201</v>
      </c>
      <c r="S812">
        <v>0.95</v>
      </c>
      <c r="T812" s="6" t="s">
        <v>402</v>
      </c>
      <c r="U812" s="6"/>
      <c r="V812" s="6" t="s">
        <v>1186</v>
      </c>
      <c r="W812" t="s">
        <v>1186</v>
      </c>
      <c r="X812" t="s">
        <v>1186</v>
      </c>
      <c r="Y812" t="b">
        <v>0</v>
      </c>
      <c r="Z812" t="b">
        <v>0</v>
      </c>
      <c r="AA812" t="s">
        <v>1399</v>
      </c>
    </row>
    <row r="813" spans="1:27" x14ac:dyDescent="0.35">
      <c r="A813">
        <v>812</v>
      </c>
      <c r="B813" s="5">
        <v>5222042011110</v>
      </c>
      <c r="C813" t="s">
        <v>1210</v>
      </c>
      <c r="D813">
        <v>4</v>
      </c>
      <c r="E813">
        <v>9</v>
      </c>
      <c r="F813">
        <v>22</v>
      </c>
      <c r="G813">
        <v>115</v>
      </c>
      <c r="H813">
        <v>154</v>
      </c>
      <c r="I813">
        <v>3</v>
      </c>
      <c r="J813">
        <v>2</v>
      </c>
      <c r="K813">
        <v>10</v>
      </c>
      <c r="L813">
        <v>0.18</v>
      </c>
      <c r="M813">
        <v>0.15</v>
      </c>
      <c r="N813">
        <v>4</v>
      </c>
      <c r="O813">
        <v>3</v>
      </c>
      <c r="P813" t="s">
        <v>404</v>
      </c>
      <c r="Q813">
        <v>4000</v>
      </c>
      <c r="R813" t="s">
        <v>684</v>
      </c>
      <c r="S813">
        <v>0.18</v>
      </c>
      <c r="T813" s="6" t="s">
        <v>402</v>
      </c>
      <c r="U813" s="6"/>
      <c r="V813" s="6" t="s">
        <v>1186</v>
      </c>
      <c r="W813" t="s">
        <v>1186</v>
      </c>
      <c r="X813" t="s">
        <v>1186</v>
      </c>
      <c r="Y813" t="b">
        <v>0</v>
      </c>
      <c r="Z813" t="b">
        <v>0</v>
      </c>
      <c r="AA813" t="s">
        <v>1399</v>
      </c>
    </row>
    <row r="814" spans="1:27" x14ac:dyDescent="0.35">
      <c r="A814">
        <v>813</v>
      </c>
      <c r="B814" s="5">
        <v>5224043031610</v>
      </c>
      <c r="C814" t="s">
        <v>1211</v>
      </c>
      <c r="D814">
        <v>2</v>
      </c>
      <c r="E814">
        <v>9</v>
      </c>
      <c r="F814">
        <v>22</v>
      </c>
      <c r="G814">
        <v>114</v>
      </c>
      <c r="H814">
        <v>153</v>
      </c>
      <c r="I814">
        <v>7</v>
      </c>
      <c r="J814">
        <v>4</v>
      </c>
      <c r="K814">
        <v>10</v>
      </c>
      <c r="L814">
        <v>1</v>
      </c>
      <c r="N814">
        <v>3</v>
      </c>
      <c r="O814">
        <v>4</v>
      </c>
      <c r="Q814">
        <v>1450</v>
      </c>
      <c r="T814" s="6" t="s">
        <v>402</v>
      </c>
      <c r="U814" s="6"/>
      <c r="V814" s="6" t="s">
        <v>1186</v>
      </c>
      <c r="W814" t="s">
        <v>1186</v>
      </c>
      <c r="X814" t="s">
        <v>1186</v>
      </c>
      <c r="Y814" t="b">
        <v>0</v>
      </c>
      <c r="Z814" t="b">
        <v>0</v>
      </c>
      <c r="AA814" t="s">
        <v>1395</v>
      </c>
    </row>
    <row r="815" spans="1:27" x14ac:dyDescent="0.35">
      <c r="A815">
        <v>814</v>
      </c>
      <c r="B815" s="5">
        <v>5224043031110</v>
      </c>
      <c r="C815" t="s">
        <v>1212</v>
      </c>
      <c r="D815">
        <v>4</v>
      </c>
      <c r="E815">
        <v>9</v>
      </c>
      <c r="F815">
        <v>22</v>
      </c>
      <c r="G815">
        <v>114</v>
      </c>
      <c r="H815">
        <v>153</v>
      </c>
      <c r="I815">
        <v>3</v>
      </c>
      <c r="J815">
        <v>2</v>
      </c>
      <c r="K815">
        <v>10</v>
      </c>
      <c r="L815">
        <v>0.18</v>
      </c>
      <c r="M815">
        <v>0.15</v>
      </c>
      <c r="N815">
        <v>4</v>
      </c>
      <c r="O815">
        <v>3</v>
      </c>
      <c r="P815" t="s">
        <v>404</v>
      </c>
      <c r="Q815">
        <v>1450</v>
      </c>
      <c r="R815" t="s">
        <v>684</v>
      </c>
      <c r="S815">
        <v>0.18</v>
      </c>
      <c r="T815" s="6" t="s">
        <v>402</v>
      </c>
      <c r="U815" s="6"/>
      <c r="V815" s="6" t="s">
        <v>1186</v>
      </c>
      <c r="W815" t="s">
        <v>1186</v>
      </c>
      <c r="X815" t="s">
        <v>1186</v>
      </c>
      <c r="Y815" t="b">
        <v>0</v>
      </c>
      <c r="Z815" t="b">
        <v>0</v>
      </c>
      <c r="AA815" t="s">
        <v>1395</v>
      </c>
    </row>
    <row r="816" spans="1:27" x14ac:dyDescent="0.35">
      <c r="A816">
        <v>815</v>
      </c>
      <c r="B816" s="5">
        <v>5221011011610</v>
      </c>
      <c r="C816" t="s">
        <v>1213</v>
      </c>
      <c r="D816">
        <v>2</v>
      </c>
      <c r="E816">
        <v>9</v>
      </c>
      <c r="F816">
        <v>23</v>
      </c>
      <c r="G816">
        <v>111</v>
      </c>
      <c r="H816">
        <v>148</v>
      </c>
      <c r="I816">
        <v>7</v>
      </c>
      <c r="J816">
        <v>4</v>
      </c>
      <c r="K816">
        <v>10</v>
      </c>
      <c r="L816">
        <v>1</v>
      </c>
      <c r="N816">
        <v>3</v>
      </c>
      <c r="O816">
        <v>4</v>
      </c>
      <c r="Q816">
        <v>5000</v>
      </c>
      <c r="R816" t="s">
        <v>1186</v>
      </c>
      <c r="T816" s="6" t="s">
        <v>402</v>
      </c>
      <c r="U816" s="6"/>
      <c r="V816" s="6" t="s">
        <v>1186</v>
      </c>
      <c r="W816" t="s">
        <v>1214</v>
      </c>
      <c r="X816" t="s">
        <v>1186</v>
      </c>
      <c r="Y816" t="b">
        <v>0</v>
      </c>
      <c r="Z816" t="b">
        <v>0</v>
      </c>
      <c r="AA816" t="s">
        <v>1394</v>
      </c>
    </row>
    <row r="817" spans="1:27" x14ac:dyDescent="0.35">
      <c r="A817">
        <v>816</v>
      </c>
      <c r="B817" s="5">
        <v>5221011011350</v>
      </c>
      <c r="C817" t="s">
        <v>1215</v>
      </c>
      <c r="D817">
        <v>4</v>
      </c>
      <c r="E817">
        <v>9</v>
      </c>
      <c r="F817">
        <v>23</v>
      </c>
      <c r="G817">
        <v>111</v>
      </c>
      <c r="H817">
        <v>148</v>
      </c>
      <c r="I817">
        <v>6</v>
      </c>
      <c r="J817">
        <v>3</v>
      </c>
      <c r="K817">
        <v>10</v>
      </c>
      <c r="L817">
        <v>0.95</v>
      </c>
      <c r="M817">
        <v>1.25</v>
      </c>
      <c r="N817">
        <v>4</v>
      </c>
      <c r="O817">
        <v>4</v>
      </c>
      <c r="P817" t="s">
        <v>1209</v>
      </c>
      <c r="Q817">
        <v>5000</v>
      </c>
      <c r="R817" t="s">
        <v>1201</v>
      </c>
      <c r="S817">
        <v>0.95</v>
      </c>
      <c r="T817" s="6" t="s">
        <v>402</v>
      </c>
      <c r="U817" s="6"/>
      <c r="V817" s="6" t="s">
        <v>1186</v>
      </c>
      <c r="W817" t="s">
        <v>1214</v>
      </c>
      <c r="X817" t="s">
        <v>1186</v>
      </c>
      <c r="Y817" t="b">
        <v>0</v>
      </c>
      <c r="Z817" t="b">
        <v>0</v>
      </c>
      <c r="AA817" t="s">
        <v>1394</v>
      </c>
    </row>
    <row r="818" spans="1:27" x14ac:dyDescent="0.35">
      <c r="A818">
        <v>817</v>
      </c>
      <c r="B818" s="5">
        <v>5221011011110</v>
      </c>
      <c r="C818" t="s">
        <v>1216</v>
      </c>
      <c r="D818">
        <v>4</v>
      </c>
      <c r="E818">
        <v>9</v>
      </c>
      <c r="F818">
        <v>23</v>
      </c>
      <c r="G818">
        <v>111</v>
      </c>
      <c r="H818">
        <v>148</v>
      </c>
      <c r="I818">
        <v>3</v>
      </c>
      <c r="J818">
        <v>2</v>
      </c>
      <c r="K818">
        <v>10</v>
      </c>
      <c r="L818">
        <v>0.18</v>
      </c>
      <c r="M818">
        <v>0.15</v>
      </c>
      <c r="N818">
        <v>4</v>
      </c>
      <c r="O818">
        <v>3</v>
      </c>
      <c r="P818" t="s">
        <v>404</v>
      </c>
      <c r="Q818">
        <v>5000</v>
      </c>
      <c r="R818" t="s">
        <v>684</v>
      </c>
      <c r="S818">
        <v>0.18</v>
      </c>
      <c r="T818" s="6" t="s">
        <v>402</v>
      </c>
      <c r="U818" s="6"/>
      <c r="V818" s="6" t="s">
        <v>1186</v>
      </c>
      <c r="W818" t="s">
        <v>1214</v>
      </c>
      <c r="X818" t="s">
        <v>1186</v>
      </c>
      <c r="Y818" t="b">
        <v>0</v>
      </c>
      <c r="Z818" t="b">
        <v>0</v>
      </c>
      <c r="AA818" t="s">
        <v>1394</v>
      </c>
    </row>
    <row r="819" spans="1:27" x14ac:dyDescent="0.35">
      <c r="A819">
        <v>818</v>
      </c>
      <c r="B819" s="5">
        <v>5225014031610</v>
      </c>
      <c r="C819" t="s">
        <v>1217</v>
      </c>
      <c r="D819">
        <v>2</v>
      </c>
      <c r="E819">
        <v>9</v>
      </c>
      <c r="F819">
        <v>22</v>
      </c>
      <c r="G819">
        <v>112</v>
      </c>
      <c r="H819">
        <v>151</v>
      </c>
      <c r="I819">
        <v>7</v>
      </c>
      <c r="J819">
        <v>4</v>
      </c>
      <c r="K819">
        <v>10</v>
      </c>
      <c r="L819">
        <v>1</v>
      </c>
      <c r="N819">
        <v>3</v>
      </c>
      <c r="O819">
        <v>3</v>
      </c>
      <c r="Q819">
        <v>2200</v>
      </c>
      <c r="R819" t="s">
        <v>1186</v>
      </c>
      <c r="T819" s="6" t="s">
        <v>402</v>
      </c>
      <c r="U819" s="6"/>
      <c r="V819" s="6" t="s">
        <v>1186</v>
      </c>
      <c r="W819" t="s">
        <v>1218</v>
      </c>
      <c r="X819" t="s">
        <v>1186</v>
      </c>
      <c r="Y819" t="b">
        <v>0</v>
      </c>
      <c r="Z819" t="b">
        <v>0</v>
      </c>
      <c r="AA819" t="s">
        <v>1366</v>
      </c>
    </row>
    <row r="820" spans="1:27" x14ac:dyDescent="0.35">
      <c r="A820">
        <v>819</v>
      </c>
      <c r="B820" s="5">
        <v>5224013031610</v>
      </c>
      <c r="C820" t="s">
        <v>1219</v>
      </c>
      <c r="D820">
        <v>2</v>
      </c>
      <c r="E820">
        <v>9</v>
      </c>
      <c r="F820">
        <v>22</v>
      </c>
      <c r="G820">
        <v>114</v>
      </c>
      <c r="H820">
        <v>153</v>
      </c>
      <c r="I820">
        <v>7</v>
      </c>
      <c r="J820">
        <v>4</v>
      </c>
      <c r="K820">
        <v>10</v>
      </c>
      <c r="L820">
        <v>1</v>
      </c>
      <c r="N820">
        <v>3</v>
      </c>
      <c r="O820">
        <v>4</v>
      </c>
      <c r="Q820">
        <v>1450</v>
      </c>
      <c r="T820" s="6" t="s">
        <v>402</v>
      </c>
      <c r="U820" s="6"/>
      <c r="V820" s="6" t="s">
        <v>1186</v>
      </c>
      <c r="W820" t="s">
        <v>1186</v>
      </c>
      <c r="X820" t="s">
        <v>1186</v>
      </c>
      <c r="Y820" t="b">
        <v>0</v>
      </c>
      <c r="Z820" t="b">
        <v>0</v>
      </c>
      <c r="AA820" t="s">
        <v>1395</v>
      </c>
    </row>
    <row r="821" spans="1:27" x14ac:dyDescent="0.35">
      <c r="A821">
        <v>820</v>
      </c>
      <c r="B821" s="5">
        <v>5224013031110</v>
      </c>
      <c r="C821" t="s">
        <v>1220</v>
      </c>
      <c r="D821">
        <v>4</v>
      </c>
      <c r="E821">
        <v>9</v>
      </c>
      <c r="F821">
        <v>22</v>
      </c>
      <c r="G821">
        <v>114</v>
      </c>
      <c r="H821">
        <v>153</v>
      </c>
      <c r="I821">
        <v>3</v>
      </c>
      <c r="J821">
        <v>2</v>
      </c>
      <c r="K821">
        <v>10</v>
      </c>
      <c r="L821">
        <v>0.18</v>
      </c>
      <c r="M821">
        <v>0.15</v>
      </c>
      <c r="N821">
        <v>4</v>
      </c>
      <c r="O821">
        <v>4</v>
      </c>
      <c r="P821" t="s">
        <v>404</v>
      </c>
      <c r="Q821">
        <v>1450</v>
      </c>
      <c r="R821" t="s">
        <v>684</v>
      </c>
      <c r="S821">
        <v>0.18</v>
      </c>
      <c r="T821" s="6" t="s">
        <v>402</v>
      </c>
      <c r="U821" s="6"/>
      <c r="V821" s="6" t="s">
        <v>1186</v>
      </c>
      <c r="W821" t="s">
        <v>1186</v>
      </c>
      <c r="X821" t="s">
        <v>1186</v>
      </c>
      <c r="Y821" t="b">
        <v>0</v>
      </c>
      <c r="Z821" t="b">
        <v>0</v>
      </c>
      <c r="AA821" t="s">
        <v>1395</v>
      </c>
    </row>
    <row r="822" spans="1:27" x14ac:dyDescent="0.35">
      <c r="A822">
        <v>821</v>
      </c>
      <c r="C822" t="s">
        <v>1221</v>
      </c>
      <c r="D822">
        <v>4</v>
      </c>
      <c r="E822">
        <v>16</v>
      </c>
      <c r="F822">
        <v>43</v>
      </c>
      <c r="G822">
        <v>146</v>
      </c>
      <c r="H822">
        <v>190</v>
      </c>
      <c r="I822">
        <v>6</v>
      </c>
      <c r="J822">
        <v>3</v>
      </c>
      <c r="K822">
        <v>1</v>
      </c>
      <c r="L822">
        <v>0.95</v>
      </c>
      <c r="N822">
        <v>4</v>
      </c>
      <c r="O822">
        <v>4</v>
      </c>
      <c r="R822" t="s">
        <v>1186</v>
      </c>
      <c r="S822">
        <v>0.9</v>
      </c>
      <c r="T822" s="6" t="s">
        <v>516</v>
      </c>
      <c r="U822" s="6"/>
      <c r="V822" s="6" t="s">
        <v>1186</v>
      </c>
      <c r="W822" t="s">
        <v>1186</v>
      </c>
      <c r="X822" t="s">
        <v>1186</v>
      </c>
      <c r="Y822" t="b">
        <v>0</v>
      </c>
      <c r="Z822" t="b">
        <v>0</v>
      </c>
    </row>
    <row r="823" spans="1:27" x14ac:dyDescent="0.35">
      <c r="A823">
        <v>822</v>
      </c>
      <c r="C823" t="s">
        <v>1223</v>
      </c>
      <c r="D823">
        <v>4</v>
      </c>
      <c r="E823">
        <v>10</v>
      </c>
      <c r="F823">
        <v>26</v>
      </c>
      <c r="G823">
        <v>117</v>
      </c>
      <c r="H823">
        <v>156</v>
      </c>
      <c r="I823">
        <v>4</v>
      </c>
      <c r="J823">
        <v>1</v>
      </c>
      <c r="K823">
        <v>20</v>
      </c>
      <c r="L823">
        <v>0.02</v>
      </c>
      <c r="N823">
        <v>4</v>
      </c>
      <c r="O823">
        <v>4</v>
      </c>
      <c r="P823" t="s">
        <v>813</v>
      </c>
      <c r="R823" t="s">
        <v>1186</v>
      </c>
      <c r="T823" s="6" t="s">
        <v>516</v>
      </c>
      <c r="U823" s="6"/>
      <c r="V823" s="6" t="s">
        <v>1186</v>
      </c>
      <c r="W823" t="s">
        <v>1186</v>
      </c>
      <c r="X823" t="s">
        <v>1186</v>
      </c>
      <c r="Y823" t="b">
        <v>0</v>
      </c>
      <c r="Z823" t="b">
        <v>0</v>
      </c>
    </row>
    <row r="824" spans="1:27" x14ac:dyDescent="0.35">
      <c r="A824">
        <v>823</v>
      </c>
      <c r="B824" s="5">
        <v>5204100100381</v>
      </c>
      <c r="C824" t="s">
        <v>1225</v>
      </c>
      <c r="D824">
        <v>4</v>
      </c>
      <c r="E824">
        <v>16</v>
      </c>
      <c r="F824">
        <v>43</v>
      </c>
      <c r="G824">
        <v>148</v>
      </c>
      <c r="H824">
        <v>192</v>
      </c>
      <c r="I824">
        <v>6</v>
      </c>
      <c r="J824">
        <v>3</v>
      </c>
      <c r="K824">
        <v>10</v>
      </c>
      <c r="L824">
        <v>0.82</v>
      </c>
      <c r="M824">
        <v>1.25</v>
      </c>
      <c r="N824">
        <v>4</v>
      </c>
      <c r="O824">
        <v>4</v>
      </c>
      <c r="P824" t="s">
        <v>755</v>
      </c>
      <c r="Q824">
        <v>4820</v>
      </c>
      <c r="R824" t="s">
        <v>1226</v>
      </c>
      <c r="S824">
        <v>0.82</v>
      </c>
      <c r="T824" s="6" t="s">
        <v>72</v>
      </c>
      <c r="U824" s="6"/>
      <c r="V824" s="6" t="s">
        <v>1186</v>
      </c>
      <c r="W824" t="s">
        <v>1400</v>
      </c>
      <c r="X824" t="s">
        <v>1186</v>
      </c>
      <c r="Y824" t="b">
        <v>0</v>
      </c>
      <c r="Z824" t="b">
        <v>0</v>
      </c>
      <c r="AA824" t="s">
        <v>1401</v>
      </c>
    </row>
    <row r="825" spans="1:27" x14ac:dyDescent="0.35">
      <c r="A825">
        <v>824</v>
      </c>
      <c r="B825" s="5">
        <v>5204100100110</v>
      </c>
      <c r="C825" t="s">
        <v>1228</v>
      </c>
      <c r="D825">
        <v>4</v>
      </c>
      <c r="E825">
        <v>16</v>
      </c>
      <c r="F825">
        <v>43</v>
      </c>
      <c r="G825">
        <v>148</v>
      </c>
      <c r="H825">
        <v>192</v>
      </c>
      <c r="I825">
        <v>3</v>
      </c>
      <c r="J825">
        <v>2</v>
      </c>
      <c r="K825">
        <v>10</v>
      </c>
      <c r="L825">
        <v>0.17</v>
      </c>
      <c r="M825">
        <v>0.15</v>
      </c>
      <c r="N825">
        <v>4</v>
      </c>
      <c r="O825">
        <v>4</v>
      </c>
      <c r="P825" t="s">
        <v>467</v>
      </c>
      <c r="Q825">
        <v>4820</v>
      </c>
      <c r="R825" t="s">
        <v>1229</v>
      </c>
      <c r="S825">
        <v>0.17</v>
      </c>
      <c r="T825" s="6" t="s">
        <v>72</v>
      </c>
      <c r="U825" s="6"/>
      <c r="V825" s="6" t="s">
        <v>1186</v>
      </c>
      <c r="W825" t="s">
        <v>1400</v>
      </c>
      <c r="X825" t="s">
        <v>1186</v>
      </c>
      <c r="Y825" t="b">
        <v>0</v>
      </c>
      <c r="Z825" t="b">
        <v>0</v>
      </c>
      <c r="AA825" t="s">
        <v>1401</v>
      </c>
    </row>
    <row r="826" spans="1:27" x14ac:dyDescent="0.35">
      <c r="A826">
        <v>825</v>
      </c>
      <c r="C826" t="s">
        <v>1230</v>
      </c>
      <c r="D826">
        <v>4</v>
      </c>
      <c r="E826">
        <v>16</v>
      </c>
      <c r="F826">
        <v>44</v>
      </c>
      <c r="G826">
        <v>149</v>
      </c>
      <c r="H826">
        <v>193</v>
      </c>
      <c r="I826">
        <v>6</v>
      </c>
      <c r="J826">
        <v>3</v>
      </c>
      <c r="K826">
        <v>50</v>
      </c>
      <c r="L826">
        <v>0.82</v>
      </c>
      <c r="M826">
        <v>1.25</v>
      </c>
      <c r="N826">
        <v>4</v>
      </c>
      <c r="O826">
        <v>3</v>
      </c>
      <c r="P826" t="s">
        <v>755</v>
      </c>
      <c r="Q826">
        <v>3351</v>
      </c>
      <c r="R826" t="s">
        <v>779</v>
      </c>
      <c r="S826">
        <v>0.82</v>
      </c>
      <c r="T826" s="6" t="s">
        <v>72</v>
      </c>
      <c r="U826" s="6"/>
      <c r="V826" s="6" t="s">
        <v>1186</v>
      </c>
      <c r="W826" t="s">
        <v>1250</v>
      </c>
      <c r="X826" t="s">
        <v>1186</v>
      </c>
      <c r="Y826" t="b">
        <v>0</v>
      </c>
      <c r="Z826" t="b">
        <v>1</v>
      </c>
      <c r="AA826" t="s">
        <v>1383</v>
      </c>
    </row>
    <row r="827" spans="1:27" x14ac:dyDescent="0.35">
      <c r="A827">
        <v>826</v>
      </c>
      <c r="B827" s="5">
        <v>5204606500610</v>
      </c>
      <c r="C827" t="s">
        <v>1232</v>
      </c>
      <c r="D827">
        <v>2</v>
      </c>
      <c r="E827">
        <v>16</v>
      </c>
      <c r="F827">
        <v>43</v>
      </c>
      <c r="G827">
        <v>150</v>
      </c>
      <c r="H827">
        <v>195</v>
      </c>
      <c r="I827">
        <v>7</v>
      </c>
      <c r="J827">
        <v>4</v>
      </c>
      <c r="K827">
        <v>50</v>
      </c>
      <c r="L827">
        <v>1</v>
      </c>
      <c r="N827">
        <v>3</v>
      </c>
      <c r="O827">
        <v>4</v>
      </c>
      <c r="Q827">
        <v>3551</v>
      </c>
      <c r="R827" t="s">
        <v>1186</v>
      </c>
      <c r="T827" s="6" t="s">
        <v>72</v>
      </c>
      <c r="U827" s="6"/>
      <c r="V827" s="6" t="s">
        <v>1186</v>
      </c>
      <c r="W827" t="s">
        <v>1236</v>
      </c>
      <c r="X827" t="s">
        <v>1186</v>
      </c>
      <c r="Y827" t="b">
        <v>0</v>
      </c>
      <c r="Z827" t="b">
        <v>1</v>
      </c>
      <c r="AA827" t="s">
        <v>1383</v>
      </c>
    </row>
    <row r="828" spans="1:27" x14ac:dyDescent="0.35">
      <c r="A828">
        <v>827</v>
      </c>
      <c r="B828" s="5">
        <v>5204606500110</v>
      </c>
      <c r="C828" t="s">
        <v>1233</v>
      </c>
      <c r="D828">
        <v>4</v>
      </c>
      <c r="E828">
        <v>16</v>
      </c>
      <c r="F828">
        <v>43</v>
      </c>
      <c r="G828">
        <v>150</v>
      </c>
      <c r="H828">
        <v>195</v>
      </c>
      <c r="I828">
        <v>3</v>
      </c>
      <c r="J828">
        <v>2</v>
      </c>
      <c r="K828">
        <v>50</v>
      </c>
      <c r="L828">
        <v>0.17</v>
      </c>
      <c r="M828">
        <v>0.15</v>
      </c>
      <c r="N828">
        <v>4</v>
      </c>
      <c r="O828">
        <v>3</v>
      </c>
      <c r="P828" t="s">
        <v>467</v>
      </c>
      <c r="Q828">
        <v>3551</v>
      </c>
      <c r="R828" t="s">
        <v>1229</v>
      </c>
      <c r="S828">
        <v>0.17</v>
      </c>
      <c r="T828" s="6" t="s">
        <v>72</v>
      </c>
      <c r="U828" s="6"/>
      <c r="V828" s="6" t="s">
        <v>1186</v>
      </c>
      <c r="W828" t="s">
        <v>1236</v>
      </c>
      <c r="X828" t="s">
        <v>1186</v>
      </c>
      <c r="Y828" t="b">
        <v>0</v>
      </c>
      <c r="Z828" t="b">
        <v>1</v>
      </c>
      <c r="AA828" t="s">
        <v>1383</v>
      </c>
    </row>
    <row r="829" spans="1:27" x14ac:dyDescent="0.35">
      <c r="A829">
        <v>828</v>
      </c>
      <c r="B829" s="5">
        <v>5204707500610</v>
      </c>
      <c r="C829" t="s">
        <v>1234</v>
      </c>
      <c r="D829">
        <v>2</v>
      </c>
      <c r="E829">
        <v>16</v>
      </c>
      <c r="F829">
        <v>45</v>
      </c>
      <c r="G829">
        <v>151</v>
      </c>
      <c r="H829">
        <v>196</v>
      </c>
      <c r="I829">
        <v>7</v>
      </c>
      <c r="J829">
        <v>4</v>
      </c>
      <c r="K829">
        <v>50</v>
      </c>
      <c r="L829">
        <v>1</v>
      </c>
      <c r="N829">
        <v>3</v>
      </c>
      <c r="O829">
        <v>3</v>
      </c>
      <c r="Q829">
        <v>4478</v>
      </c>
      <c r="R829" t="s">
        <v>1186</v>
      </c>
      <c r="T829" s="6" t="s">
        <v>72</v>
      </c>
      <c r="U829" s="6"/>
      <c r="V829" s="6" t="s">
        <v>1186</v>
      </c>
      <c r="W829" t="s">
        <v>1236</v>
      </c>
      <c r="X829" t="s">
        <v>1186</v>
      </c>
      <c r="Y829" t="b">
        <v>0</v>
      </c>
      <c r="Z829" t="b">
        <v>1</v>
      </c>
      <c r="AA829" t="s">
        <v>1383</v>
      </c>
    </row>
    <row r="830" spans="1:27" x14ac:dyDescent="0.35">
      <c r="A830">
        <v>829</v>
      </c>
      <c r="B830" s="5">
        <v>5404707500610</v>
      </c>
      <c r="C830" t="s">
        <v>1235</v>
      </c>
      <c r="D830">
        <v>2</v>
      </c>
      <c r="E830">
        <v>16</v>
      </c>
      <c r="F830">
        <v>45</v>
      </c>
      <c r="G830">
        <v>151</v>
      </c>
      <c r="H830">
        <v>197</v>
      </c>
      <c r="I830">
        <v>7</v>
      </c>
      <c r="J830">
        <v>4</v>
      </c>
      <c r="K830">
        <v>50</v>
      </c>
      <c r="L830">
        <v>1</v>
      </c>
      <c r="N830">
        <v>3</v>
      </c>
      <c r="O830">
        <v>3</v>
      </c>
      <c r="Q830">
        <v>4478</v>
      </c>
      <c r="R830" t="s">
        <v>1186</v>
      </c>
      <c r="T830" s="6" t="s">
        <v>72</v>
      </c>
      <c r="U830" s="6"/>
      <c r="V830" s="6" t="s">
        <v>1186</v>
      </c>
      <c r="W830" t="s">
        <v>1236</v>
      </c>
      <c r="X830" t="s">
        <v>1186</v>
      </c>
      <c r="Y830" t="b">
        <v>0</v>
      </c>
      <c r="Z830" t="b">
        <v>0</v>
      </c>
    </row>
    <row r="831" spans="1:27" x14ac:dyDescent="0.35">
      <c r="A831">
        <v>830</v>
      </c>
      <c r="C831" t="s">
        <v>1237</v>
      </c>
      <c r="D831">
        <v>2</v>
      </c>
      <c r="E831">
        <v>16</v>
      </c>
      <c r="F831">
        <v>45</v>
      </c>
      <c r="G831">
        <v>151</v>
      </c>
      <c r="H831">
        <v>196</v>
      </c>
      <c r="I831">
        <v>7</v>
      </c>
      <c r="J831">
        <v>4</v>
      </c>
      <c r="K831">
        <v>50</v>
      </c>
      <c r="L831">
        <v>1</v>
      </c>
      <c r="N831">
        <v>3</v>
      </c>
      <c r="O831">
        <v>4</v>
      </c>
      <c r="Q831">
        <v>4478</v>
      </c>
      <c r="R831" t="s">
        <v>1186</v>
      </c>
      <c r="T831" s="6" t="s">
        <v>72</v>
      </c>
      <c r="U831" s="6"/>
      <c r="V831" s="6" t="s">
        <v>1186</v>
      </c>
      <c r="W831" t="s">
        <v>1236</v>
      </c>
      <c r="X831" t="s">
        <v>1186</v>
      </c>
      <c r="Y831" t="b">
        <v>0</v>
      </c>
      <c r="Z831" t="b">
        <v>0</v>
      </c>
    </row>
    <row r="832" spans="1:27" x14ac:dyDescent="0.35">
      <c r="A832">
        <v>831</v>
      </c>
      <c r="B832" s="5">
        <v>5204707500380</v>
      </c>
      <c r="C832" t="s">
        <v>1238</v>
      </c>
      <c r="D832">
        <v>4</v>
      </c>
      <c r="E832">
        <v>16</v>
      </c>
      <c r="F832">
        <v>45</v>
      </c>
      <c r="G832">
        <v>151</v>
      </c>
      <c r="H832">
        <v>196</v>
      </c>
      <c r="I832">
        <v>6</v>
      </c>
      <c r="J832">
        <v>3</v>
      </c>
      <c r="K832">
        <v>50</v>
      </c>
      <c r="L832">
        <v>0.82</v>
      </c>
      <c r="M832">
        <v>1.25</v>
      </c>
      <c r="N832">
        <v>4</v>
      </c>
      <c r="O832">
        <v>4</v>
      </c>
      <c r="P832" t="s">
        <v>755</v>
      </c>
      <c r="Q832">
        <v>4478</v>
      </c>
      <c r="R832" t="s">
        <v>779</v>
      </c>
      <c r="S832">
        <v>0.82</v>
      </c>
      <c r="T832" s="6" t="s">
        <v>72</v>
      </c>
      <c r="U832" s="6"/>
      <c r="V832" s="6" t="s">
        <v>1186</v>
      </c>
      <c r="W832" t="s">
        <v>1236</v>
      </c>
      <c r="X832" t="s">
        <v>1186</v>
      </c>
      <c r="Y832" t="b">
        <v>0</v>
      </c>
      <c r="Z832" t="b">
        <v>1</v>
      </c>
      <c r="AA832" t="s">
        <v>1383</v>
      </c>
    </row>
    <row r="833" spans="1:27" x14ac:dyDescent="0.35">
      <c r="A833">
        <v>832</v>
      </c>
      <c r="B833" s="5">
        <v>5204707500110</v>
      </c>
      <c r="C833" t="s">
        <v>1239</v>
      </c>
      <c r="D833">
        <v>4</v>
      </c>
      <c r="E833">
        <v>16</v>
      </c>
      <c r="F833">
        <v>45</v>
      </c>
      <c r="G833">
        <v>151</v>
      </c>
      <c r="H833">
        <v>196</v>
      </c>
      <c r="I833">
        <v>3</v>
      </c>
      <c r="J833">
        <v>2</v>
      </c>
      <c r="K833">
        <v>50</v>
      </c>
      <c r="L833">
        <v>0.17</v>
      </c>
      <c r="M833">
        <v>0.15</v>
      </c>
      <c r="N833">
        <v>4</v>
      </c>
      <c r="O833">
        <v>4</v>
      </c>
      <c r="P833" t="s">
        <v>467</v>
      </c>
      <c r="Q833">
        <v>4478</v>
      </c>
      <c r="R833" t="s">
        <v>1229</v>
      </c>
      <c r="S833">
        <v>0.17</v>
      </c>
      <c r="T833" s="6" t="s">
        <v>72</v>
      </c>
      <c r="U833" s="6"/>
      <c r="V833" s="6" t="s">
        <v>1186</v>
      </c>
      <c r="W833" t="s">
        <v>1236</v>
      </c>
      <c r="X833" t="s">
        <v>1186</v>
      </c>
      <c r="Y833" t="b">
        <v>0</v>
      </c>
      <c r="Z833" t="b">
        <v>1</v>
      </c>
      <c r="AA833" t="s">
        <v>1383</v>
      </c>
    </row>
    <row r="834" spans="1:27" x14ac:dyDescent="0.35">
      <c r="A834">
        <v>833</v>
      </c>
      <c r="C834" t="s">
        <v>1240</v>
      </c>
      <c r="D834">
        <v>4</v>
      </c>
      <c r="E834">
        <v>16</v>
      </c>
      <c r="F834">
        <v>45</v>
      </c>
      <c r="G834">
        <v>151</v>
      </c>
      <c r="H834">
        <v>196</v>
      </c>
      <c r="I834">
        <v>3</v>
      </c>
      <c r="J834">
        <v>2</v>
      </c>
      <c r="K834">
        <v>50</v>
      </c>
      <c r="L834">
        <v>0.17</v>
      </c>
      <c r="M834">
        <v>0.15</v>
      </c>
      <c r="N834">
        <v>4</v>
      </c>
      <c r="O834">
        <v>3</v>
      </c>
      <c r="Q834">
        <v>4478</v>
      </c>
      <c r="R834" t="s">
        <v>1229</v>
      </c>
      <c r="S834">
        <v>0.17</v>
      </c>
      <c r="T834" s="6" t="s">
        <v>72</v>
      </c>
      <c r="U834" s="6"/>
      <c r="V834" s="6" t="s">
        <v>1186</v>
      </c>
      <c r="W834" t="s">
        <v>1236</v>
      </c>
      <c r="X834" t="s">
        <v>1186</v>
      </c>
      <c r="Y834" t="b">
        <v>0</v>
      </c>
      <c r="Z834" t="b">
        <v>0</v>
      </c>
    </row>
    <row r="835" spans="1:27" x14ac:dyDescent="0.35">
      <c r="A835">
        <v>834</v>
      </c>
      <c r="B835" s="5">
        <v>5204808500610</v>
      </c>
      <c r="C835" t="s">
        <v>1241</v>
      </c>
      <c r="D835">
        <v>2</v>
      </c>
      <c r="E835">
        <v>16</v>
      </c>
      <c r="F835">
        <v>43</v>
      </c>
      <c r="G835">
        <v>152</v>
      </c>
      <c r="H835">
        <v>198</v>
      </c>
      <c r="I835">
        <v>7</v>
      </c>
      <c r="J835">
        <v>4</v>
      </c>
      <c r="K835">
        <v>50</v>
      </c>
      <c r="L835">
        <v>1</v>
      </c>
      <c r="N835">
        <v>3</v>
      </c>
      <c r="O835">
        <v>4</v>
      </c>
      <c r="Q835">
        <v>4277</v>
      </c>
      <c r="R835" t="s">
        <v>1186</v>
      </c>
      <c r="T835" s="6" t="s">
        <v>72</v>
      </c>
      <c r="U835" s="6"/>
      <c r="V835" s="6" t="s">
        <v>1186</v>
      </c>
      <c r="W835" t="s">
        <v>1236</v>
      </c>
      <c r="X835" t="s">
        <v>1186</v>
      </c>
      <c r="Y835" t="b">
        <v>0</v>
      </c>
      <c r="Z835" t="b">
        <v>1</v>
      </c>
      <c r="AA835" t="s">
        <v>1383</v>
      </c>
    </row>
    <row r="836" spans="1:27" x14ac:dyDescent="0.35">
      <c r="A836">
        <v>835</v>
      </c>
      <c r="B836" s="5">
        <v>5204808500380</v>
      </c>
      <c r="C836" t="s">
        <v>1242</v>
      </c>
      <c r="D836">
        <v>4</v>
      </c>
      <c r="E836">
        <v>16</v>
      </c>
      <c r="F836">
        <v>43</v>
      </c>
      <c r="G836">
        <v>152</v>
      </c>
      <c r="H836">
        <v>198</v>
      </c>
      <c r="I836">
        <v>6</v>
      </c>
      <c r="J836">
        <v>3</v>
      </c>
      <c r="K836">
        <v>50</v>
      </c>
      <c r="L836">
        <v>0.82</v>
      </c>
      <c r="M836">
        <v>1.25</v>
      </c>
      <c r="N836">
        <v>4</v>
      </c>
      <c r="O836">
        <v>4</v>
      </c>
      <c r="P836" t="s">
        <v>755</v>
      </c>
      <c r="Q836">
        <v>4277</v>
      </c>
      <c r="R836" t="s">
        <v>1229</v>
      </c>
      <c r="S836">
        <v>0.82</v>
      </c>
      <c r="T836" s="6" t="s">
        <v>72</v>
      </c>
      <c r="U836" s="6"/>
      <c r="V836" s="6" t="s">
        <v>1186</v>
      </c>
      <c r="W836" t="s">
        <v>1236</v>
      </c>
      <c r="X836" t="s">
        <v>1186</v>
      </c>
      <c r="Y836" t="b">
        <v>0</v>
      </c>
      <c r="Z836" t="b">
        <v>1</v>
      </c>
      <c r="AA836" t="s">
        <v>1383</v>
      </c>
    </row>
    <row r="837" spans="1:27" x14ac:dyDescent="0.35">
      <c r="A837">
        <v>836</v>
      </c>
      <c r="C837" t="s">
        <v>1243</v>
      </c>
      <c r="D837">
        <v>4</v>
      </c>
      <c r="E837">
        <v>16</v>
      </c>
      <c r="F837">
        <v>43</v>
      </c>
      <c r="G837">
        <v>152</v>
      </c>
      <c r="H837">
        <v>198</v>
      </c>
      <c r="I837">
        <v>6</v>
      </c>
      <c r="J837">
        <v>3</v>
      </c>
      <c r="K837">
        <v>50</v>
      </c>
      <c r="L837">
        <v>0.82</v>
      </c>
      <c r="M837">
        <v>1.25</v>
      </c>
      <c r="N837">
        <v>4</v>
      </c>
      <c r="O837">
        <v>4</v>
      </c>
      <c r="P837" t="s">
        <v>755</v>
      </c>
      <c r="Q837">
        <v>4277</v>
      </c>
      <c r="R837" t="s">
        <v>1229</v>
      </c>
      <c r="S837">
        <v>0.82</v>
      </c>
      <c r="T837" s="6" t="s">
        <v>72</v>
      </c>
      <c r="U837" s="6"/>
      <c r="V837" s="6" t="s">
        <v>1186</v>
      </c>
      <c r="W837" t="s">
        <v>1236</v>
      </c>
      <c r="X837" t="s">
        <v>1186</v>
      </c>
      <c r="Y837" t="b">
        <v>0</v>
      </c>
      <c r="Z837" t="b">
        <v>0</v>
      </c>
    </row>
    <row r="838" spans="1:27" x14ac:dyDescent="0.35">
      <c r="A838">
        <v>837</v>
      </c>
      <c r="B838" s="5">
        <v>5204808500110</v>
      </c>
      <c r="C838" t="s">
        <v>1244</v>
      </c>
      <c r="D838">
        <v>4</v>
      </c>
      <c r="E838">
        <v>16</v>
      </c>
      <c r="F838">
        <v>43</v>
      </c>
      <c r="G838">
        <v>152</v>
      </c>
      <c r="H838">
        <v>198</v>
      </c>
      <c r="I838">
        <v>3</v>
      </c>
      <c r="J838">
        <v>2</v>
      </c>
      <c r="K838">
        <v>50</v>
      </c>
      <c r="L838">
        <v>0.17</v>
      </c>
      <c r="M838">
        <v>0.15</v>
      </c>
      <c r="N838">
        <v>4</v>
      </c>
      <c r="O838">
        <v>4</v>
      </c>
      <c r="P838" t="s">
        <v>467</v>
      </c>
      <c r="Q838">
        <v>4277</v>
      </c>
      <c r="R838" t="s">
        <v>1229</v>
      </c>
      <c r="S838">
        <v>0.17</v>
      </c>
      <c r="T838" s="6" t="s">
        <v>72</v>
      </c>
      <c r="U838" s="6"/>
      <c r="V838" s="6" t="s">
        <v>1186</v>
      </c>
      <c r="W838" t="s">
        <v>1236</v>
      </c>
      <c r="X838" t="s">
        <v>1186</v>
      </c>
      <c r="Y838" t="b">
        <v>0</v>
      </c>
      <c r="Z838" t="b">
        <v>1</v>
      </c>
      <c r="AA838" t="s">
        <v>1383</v>
      </c>
    </row>
    <row r="839" spans="1:27" x14ac:dyDescent="0.35">
      <c r="A839">
        <v>838</v>
      </c>
      <c r="C839" t="s">
        <v>1245</v>
      </c>
      <c r="D839">
        <v>4</v>
      </c>
      <c r="E839">
        <v>16</v>
      </c>
      <c r="F839">
        <v>43</v>
      </c>
      <c r="G839">
        <v>152</v>
      </c>
      <c r="H839">
        <v>198</v>
      </c>
      <c r="I839">
        <v>3</v>
      </c>
      <c r="J839">
        <v>2</v>
      </c>
      <c r="K839">
        <v>50</v>
      </c>
      <c r="L839">
        <v>0.17</v>
      </c>
      <c r="N839">
        <v>4</v>
      </c>
      <c r="O839">
        <v>4</v>
      </c>
      <c r="Q839">
        <v>4277</v>
      </c>
      <c r="R839" t="s">
        <v>1229</v>
      </c>
      <c r="S839">
        <v>0.17</v>
      </c>
      <c r="T839" s="6" t="s">
        <v>72</v>
      </c>
      <c r="U839" s="6"/>
      <c r="V839" s="6" t="s">
        <v>1186</v>
      </c>
      <c r="W839" t="s">
        <v>1236</v>
      </c>
      <c r="X839" t="s">
        <v>1186</v>
      </c>
      <c r="Y839" t="b">
        <v>0</v>
      </c>
      <c r="Z839" t="b">
        <v>0</v>
      </c>
    </row>
    <row r="840" spans="1:27" x14ac:dyDescent="0.35">
      <c r="A840">
        <v>839</v>
      </c>
      <c r="B840" s="5">
        <v>5204909500380</v>
      </c>
      <c r="C840" t="s">
        <v>1246</v>
      </c>
      <c r="D840">
        <v>4</v>
      </c>
      <c r="E840">
        <v>16</v>
      </c>
      <c r="F840">
        <v>43</v>
      </c>
      <c r="G840">
        <v>153</v>
      </c>
      <c r="H840">
        <v>199</v>
      </c>
      <c r="I840">
        <v>6</v>
      </c>
      <c r="J840">
        <v>3</v>
      </c>
      <c r="K840">
        <v>50</v>
      </c>
      <c r="L840">
        <v>0.82</v>
      </c>
      <c r="M840">
        <v>1.25</v>
      </c>
      <c r="N840">
        <v>4</v>
      </c>
      <c r="O840">
        <v>4</v>
      </c>
      <c r="P840" t="s">
        <v>755</v>
      </c>
      <c r="Q840">
        <v>4820</v>
      </c>
      <c r="R840" t="s">
        <v>1226</v>
      </c>
      <c r="S840">
        <v>0.82</v>
      </c>
      <c r="T840" s="6" t="s">
        <v>72</v>
      </c>
      <c r="U840" s="6"/>
      <c r="V840" s="6" t="s">
        <v>1186</v>
      </c>
      <c r="W840" t="s">
        <v>1400</v>
      </c>
      <c r="X840" t="s">
        <v>1186</v>
      </c>
      <c r="Y840" t="b">
        <v>0</v>
      </c>
      <c r="Z840" t="b">
        <v>0</v>
      </c>
      <c r="AA840" t="s">
        <v>1402</v>
      </c>
    </row>
    <row r="841" spans="1:27" x14ac:dyDescent="0.35">
      <c r="A841">
        <v>840</v>
      </c>
      <c r="B841" s="5">
        <v>5204909500110</v>
      </c>
      <c r="C841" t="s">
        <v>1248</v>
      </c>
      <c r="D841">
        <v>4</v>
      </c>
      <c r="E841">
        <v>16</v>
      </c>
      <c r="F841">
        <v>43</v>
      </c>
      <c r="G841">
        <v>153</v>
      </c>
      <c r="H841">
        <v>199</v>
      </c>
      <c r="I841">
        <v>3</v>
      </c>
      <c r="J841">
        <v>2</v>
      </c>
      <c r="K841">
        <v>50</v>
      </c>
      <c r="L841">
        <v>0.17</v>
      </c>
      <c r="M841">
        <v>0.15</v>
      </c>
      <c r="N841">
        <v>4</v>
      </c>
      <c r="O841">
        <v>3</v>
      </c>
      <c r="P841" t="s">
        <v>467</v>
      </c>
      <c r="Q841">
        <v>4820</v>
      </c>
      <c r="R841" t="s">
        <v>1229</v>
      </c>
      <c r="S841">
        <v>0.17</v>
      </c>
      <c r="T841" s="6" t="s">
        <v>72</v>
      </c>
      <c r="U841" s="6"/>
      <c r="V841" s="6" t="s">
        <v>1186</v>
      </c>
      <c r="W841" t="s">
        <v>1400</v>
      </c>
      <c r="X841" t="s">
        <v>1186</v>
      </c>
      <c r="Y841" t="b">
        <v>0</v>
      </c>
      <c r="Z841" t="b">
        <v>0</v>
      </c>
      <c r="AA841" t="s">
        <v>1402</v>
      </c>
    </row>
    <row r="842" spans="1:27" x14ac:dyDescent="0.35">
      <c r="A842">
        <v>841</v>
      </c>
      <c r="B842" s="5">
        <v>5204100100610</v>
      </c>
      <c r="C842" t="s">
        <v>1227</v>
      </c>
      <c r="D842">
        <v>2</v>
      </c>
      <c r="E842">
        <v>16</v>
      </c>
      <c r="F842">
        <v>43</v>
      </c>
      <c r="G842">
        <v>148</v>
      </c>
      <c r="H842">
        <v>192</v>
      </c>
      <c r="I842">
        <v>7</v>
      </c>
      <c r="J842">
        <v>4</v>
      </c>
      <c r="K842">
        <v>10</v>
      </c>
      <c r="L842">
        <v>1</v>
      </c>
      <c r="N842">
        <v>3</v>
      </c>
      <c r="O842">
        <v>3</v>
      </c>
      <c r="Q842">
        <v>4820</v>
      </c>
      <c r="T842" s="6" t="s">
        <v>72</v>
      </c>
      <c r="U842" s="6"/>
      <c r="V842" s="6" t="s">
        <v>1186</v>
      </c>
      <c r="W842" t="s">
        <v>1400</v>
      </c>
      <c r="X842" t="s">
        <v>1186</v>
      </c>
      <c r="Y842" t="b">
        <v>0</v>
      </c>
      <c r="Z842" t="b">
        <v>0</v>
      </c>
      <c r="AA842" t="s">
        <v>1401</v>
      </c>
    </row>
    <row r="843" spans="1:27" x14ac:dyDescent="0.35">
      <c r="A843">
        <v>842</v>
      </c>
      <c r="B843" s="5">
        <v>5204505500610</v>
      </c>
      <c r="C843" t="s">
        <v>1231</v>
      </c>
      <c r="D843">
        <v>2</v>
      </c>
      <c r="E843">
        <v>16</v>
      </c>
      <c r="F843">
        <v>44</v>
      </c>
      <c r="G843">
        <v>149</v>
      </c>
      <c r="H843">
        <v>193</v>
      </c>
      <c r="I843">
        <v>7</v>
      </c>
      <c r="J843">
        <v>4</v>
      </c>
      <c r="K843">
        <v>50</v>
      </c>
      <c r="L843">
        <v>1</v>
      </c>
      <c r="N843">
        <v>3</v>
      </c>
      <c r="O843">
        <v>3</v>
      </c>
      <c r="Q843">
        <v>3351</v>
      </c>
      <c r="R843" t="s">
        <v>1186</v>
      </c>
      <c r="T843" s="6" t="s">
        <v>72</v>
      </c>
      <c r="U843" s="6"/>
      <c r="V843" s="6" t="s">
        <v>1186</v>
      </c>
      <c r="W843" t="s">
        <v>1250</v>
      </c>
      <c r="X843" t="s">
        <v>1186</v>
      </c>
      <c r="Y843" t="b">
        <v>0</v>
      </c>
      <c r="Z843" t="b">
        <v>1</v>
      </c>
      <c r="AA843" t="s">
        <v>1383</v>
      </c>
    </row>
    <row r="844" spans="1:27" x14ac:dyDescent="0.35">
      <c r="A844">
        <v>843</v>
      </c>
      <c r="B844" s="5">
        <v>5404505500610</v>
      </c>
      <c r="C844" t="s">
        <v>1249</v>
      </c>
      <c r="D844">
        <v>2</v>
      </c>
      <c r="E844">
        <v>16</v>
      </c>
      <c r="F844">
        <v>44</v>
      </c>
      <c r="G844">
        <v>149</v>
      </c>
      <c r="H844">
        <v>194</v>
      </c>
      <c r="I844">
        <v>7</v>
      </c>
      <c r="J844">
        <v>4</v>
      </c>
      <c r="K844">
        <v>50</v>
      </c>
      <c r="L844">
        <v>1</v>
      </c>
      <c r="N844">
        <v>3</v>
      </c>
      <c r="O844">
        <v>3</v>
      </c>
      <c r="Q844">
        <v>3351</v>
      </c>
      <c r="R844" t="s">
        <v>1186</v>
      </c>
      <c r="T844" s="6" t="s">
        <v>72</v>
      </c>
      <c r="U844" s="6"/>
      <c r="V844" s="6" t="s">
        <v>1186</v>
      </c>
      <c r="W844" t="s">
        <v>1250</v>
      </c>
      <c r="X844" t="s">
        <v>1186</v>
      </c>
      <c r="Y844" t="b">
        <v>0</v>
      </c>
      <c r="Z844" t="b">
        <v>0</v>
      </c>
    </row>
    <row r="845" spans="1:27" x14ac:dyDescent="0.35">
      <c r="A845">
        <v>844</v>
      </c>
      <c r="B845" s="5">
        <v>5204505500720</v>
      </c>
      <c r="C845" t="s">
        <v>1251</v>
      </c>
      <c r="D845">
        <v>4</v>
      </c>
      <c r="E845">
        <v>16</v>
      </c>
      <c r="F845">
        <v>44</v>
      </c>
      <c r="G845">
        <v>149</v>
      </c>
      <c r="H845">
        <v>193</v>
      </c>
      <c r="I845">
        <v>5</v>
      </c>
      <c r="J845">
        <v>4</v>
      </c>
      <c r="K845">
        <v>50</v>
      </c>
      <c r="L845">
        <v>1</v>
      </c>
      <c r="N845">
        <v>3</v>
      </c>
      <c r="O845">
        <v>4</v>
      </c>
      <c r="P845" t="s">
        <v>370</v>
      </c>
      <c r="Q845">
        <v>3351</v>
      </c>
      <c r="R845" t="s">
        <v>1186</v>
      </c>
      <c r="S845">
        <v>19.7</v>
      </c>
      <c r="T845" s="6" t="s">
        <v>72</v>
      </c>
      <c r="U845" s="6"/>
      <c r="V845" s="6" t="s">
        <v>1186</v>
      </c>
      <c r="W845" t="s">
        <v>1250</v>
      </c>
      <c r="X845" t="s">
        <v>371</v>
      </c>
      <c r="Y845" t="b">
        <v>0</v>
      </c>
      <c r="Z845" t="b">
        <v>1</v>
      </c>
      <c r="AA845" t="s">
        <v>1383</v>
      </c>
    </row>
    <row r="846" spans="1:27" x14ac:dyDescent="0.35">
      <c r="A846">
        <v>845</v>
      </c>
      <c r="B846" s="5">
        <v>5204505500110</v>
      </c>
      <c r="C846" t="s">
        <v>1252</v>
      </c>
      <c r="D846">
        <v>4</v>
      </c>
      <c r="E846">
        <v>16</v>
      </c>
      <c r="F846">
        <v>44</v>
      </c>
      <c r="G846">
        <v>149</v>
      </c>
      <c r="H846">
        <v>193</v>
      </c>
      <c r="I846">
        <v>3</v>
      </c>
      <c r="J846">
        <v>2</v>
      </c>
      <c r="K846">
        <v>50</v>
      </c>
      <c r="L846">
        <v>0.17</v>
      </c>
      <c r="M846">
        <v>0.15</v>
      </c>
      <c r="N846">
        <v>4</v>
      </c>
      <c r="O846">
        <v>3</v>
      </c>
      <c r="P846" t="s">
        <v>467</v>
      </c>
      <c r="Q846">
        <v>3351</v>
      </c>
      <c r="R846" t="s">
        <v>1229</v>
      </c>
      <c r="S846">
        <v>0.17</v>
      </c>
      <c r="T846" s="6" t="s">
        <v>72</v>
      </c>
      <c r="U846" s="6"/>
      <c r="V846" s="6" t="s">
        <v>1186</v>
      </c>
      <c r="W846" t="s">
        <v>1250</v>
      </c>
      <c r="X846" t="s">
        <v>1186</v>
      </c>
      <c r="Y846" t="b">
        <v>0</v>
      </c>
      <c r="Z846" t="b">
        <v>1</v>
      </c>
      <c r="AA846" t="s">
        <v>1383</v>
      </c>
    </row>
    <row r="847" spans="1:27" x14ac:dyDescent="0.35">
      <c r="A847">
        <v>846</v>
      </c>
      <c r="B847" s="5">
        <v>5204909500610</v>
      </c>
      <c r="C847" t="s">
        <v>1247</v>
      </c>
      <c r="D847">
        <v>2</v>
      </c>
      <c r="E847">
        <v>16</v>
      </c>
      <c r="F847">
        <v>43</v>
      </c>
      <c r="G847">
        <v>153</v>
      </c>
      <c r="H847">
        <v>199</v>
      </c>
      <c r="I847">
        <v>7</v>
      </c>
      <c r="J847">
        <v>4</v>
      </c>
      <c r="K847">
        <v>50</v>
      </c>
      <c r="L847">
        <v>1</v>
      </c>
      <c r="N847">
        <v>3</v>
      </c>
      <c r="O847">
        <v>3</v>
      </c>
      <c r="Q847">
        <v>4820</v>
      </c>
      <c r="R847" t="s">
        <v>1186</v>
      </c>
      <c r="T847" s="6" t="s">
        <v>72</v>
      </c>
      <c r="U847" s="6"/>
      <c r="V847" s="6" t="s">
        <v>1186</v>
      </c>
      <c r="W847" t="s">
        <v>1400</v>
      </c>
      <c r="X847" t="s">
        <v>1186</v>
      </c>
      <c r="Y847" t="b">
        <v>0</v>
      </c>
      <c r="Z847" t="b">
        <v>0</v>
      </c>
      <c r="AA847" t="s">
        <v>1402</v>
      </c>
    </row>
    <row r="848" spans="1:27" x14ac:dyDescent="0.35">
      <c r="A848">
        <v>847</v>
      </c>
      <c r="C848" t="s">
        <v>1253</v>
      </c>
      <c r="D848">
        <v>2</v>
      </c>
      <c r="E848">
        <v>16</v>
      </c>
      <c r="F848">
        <v>43</v>
      </c>
      <c r="G848">
        <v>153</v>
      </c>
      <c r="H848">
        <v>199</v>
      </c>
      <c r="I848">
        <v>7</v>
      </c>
      <c r="J848">
        <v>4</v>
      </c>
      <c r="K848">
        <v>50</v>
      </c>
      <c r="L848">
        <v>1</v>
      </c>
      <c r="N848">
        <v>3</v>
      </c>
      <c r="O848">
        <v>4</v>
      </c>
      <c r="Q848">
        <v>4820</v>
      </c>
      <c r="R848" t="s">
        <v>1186</v>
      </c>
      <c r="T848" s="6" t="s">
        <v>72</v>
      </c>
      <c r="U848" s="6"/>
      <c r="V848" s="6" t="s">
        <v>1186</v>
      </c>
      <c r="W848" t="s">
        <v>1400</v>
      </c>
      <c r="X848" t="s">
        <v>1186</v>
      </c>
      <c r="Y848" t="b">
        <v>0</v>
      </c>
      <c r="Z848" t="b">
        <v>0</v>
      </c>
    </row>
    <row r="849" spans="1:27" x14ac:dyDescent="0.35">
      <c r="A849">
        <v>848</v>
      </c>
      <c r="C849" t="s">
        <v>1254</v>
      </c>
      <c r="D849">
        <v>4</v>
      </c>
      <c r="E849">
        <v>16</v>
      </c>
      <c r="F849">
        <v>43</v>
      </c>
      <c r="G849">
        <v>153</v>
      </c>
      <c r="H849">
        <v>199</v>
      </c>
      <c r="I849">
        <v>3</v>
      </c>
      <c r="J849">
        <v>2</v>
      </c>
      <c r="K849">
        <v>50</v>
      </c>
      <c r="L849">
        <v>0.17</v>
      </c>
      <c r="N849">
        <v>4</v>
      </c>
      <c r="O849">
        <v>1</v>
      </c>
      <c r="Q849">
        <v>4820</v>
      </c>
      <c r="R849" t="s">
        <v>1229</v>
      </c>
      <c r="S849">
        <v>0.17</v>
      </c>
      <c r="T849" s="6" t="s">
        <v>72</v>
      </c>
      <c r="U849" s="6"/>
      <c r="V849" s="6" t="s">
        <v>1186</v>
      </c>
      <c r="W849" t="s">
        <v>1400</v>
      </c>
      <c r="X849" t="s">
        <v>1186</v>
      </c>
      <c r="Y849" t="b">
        <v>0</v>
      </c>
      <c r="Z849" t="b">
        <v>0</v>
      </c>
    </row>
    <row r="850" spans="1:27" x14ac:dyDescent="0.35">
      <c r="A850">
        <v>849</v>
      </c>
      <c r="B850" s="5">
        <v>5304000021610</v>
      </c>
      <c r="C850" t="s">
        <v>269</v>
      </c>
      <c r="D850">
        <v>2</v>
      </c>
      <c r="E850">
        <v>7</v>
      </c>
      <c r="F850">
        <v>16</v>
      </c>
      <c r="G850">
        <v>93</v>
      </c>
      <c r="H850">
        <v>126</v>
      </c>
      <c r="I850">
        <v>7</v>
      </c>
      <c r="J850">
        <v>4</v>
      </c>
      <c r="K850">
        <v>0.82</v>
      </c>
      <c r="L850">
        <v>1</v>
      </c>
      <c r="N850">
        <v>1</v>
      </c>
      <c r="O850">
        <v>3</v>
      </c>
      <c r="R850" t="s">
        <v>1186</v>
      </c>
      <c r="T850" s="6" t="s">
        <v>344</v>
      </c>
      <c r="U850" s="6" t="s">
        <v>1186</v>
      </c>
      <c r="V850" s="6" t="s">
        <v>1186</v>
      </c>
      <c r="W850" t="s">
        <v>1403</v>
      </c>
      <c r="X850" t="s">
        <v>1186</v>
      </c>
      <c r="Y850" t="b">
        <v>0</v>
      </c>
      <c r="Z850" t="b">
        <v>0</v>
      </c>
    </row>
    <row r="851" spans="1:27" x14ac:dyDescent="0.35">
      <c r="A851">
        <v>850</v>
      </c>
      <c r="B851" s="5">
        <v>5304000021720</v>
      </c>
      <c r="C851" t="s">
        <v>1255</v>
      </c>
      <c r="D851">
        <v>2</v>
      </c>
      <c r="E851">
        <v>7</v>
      </c>
      <c r="F851">
        <v>16</v>
      </c>
      <c r="G851">
        <v>93</v>
      </c>
      <c r="H851">
        <v>126</v>
      </c>
      <c r="I851">
        <v>5</v>
      </c>
      <c r="J851">
        <v>4</v>
      </c>
      <c r="K851">
        <v>0.82</v>
      </c>
      <c r="L851">
        <v>1</v>
      </c>
      <c r="N851">
        <v>3</v>
      </c>
      <c r="O851">
        <v>4</v>
      </c>
      <c r="P851" t="s">
        <v>370</v>
      </c>
      <c r="R851" t="s">
        <v>1186</v>
      </c>
      <c r="S851">
        <v>20.100000000000001</v>
      </c>
      <c r="T851" s="6" t="s">
        <v>344</v>
      </c>
      <c r="U851" s="6" t="s">
        <v>1186</v>
      </c>
      <c r="V851" s="6" t="s">
        <v>1186</v>
      </c>
      <c r="W851" t="s">
        <v>1403</v>
      </c>
      <c r="X851" t="s">
        <v>371</v>
      </c>
      <c r="Y851" t="b">
        <v>0</v>
      </c>
      <c r="Z851" t="b">
        <v>0</v>
      </c>
    </row>
    <row r="852" spans="1:27" x14ac:dyDescent="0.35">
      <c r="A852">
        <v>851</v>
      </c>
      <c r="B852" s="5">
        <v>5304000021380</v>
      </c>
      <c r="C852" t="s">
        <v>1256</v>
      </c>
      <c r="D852">
        <v>4</v>
      </c>
      <c r="E852">
        <v>7</v>
      </c>
      <c r="F852">
        <v>16</v>
      </c>
      <c r="G852">
        <v>93</v>
      </c>
      <c r="H852">
        <v>126</v>
      </c>
      <c r="I852">
        <v>6</v>
      </c>
      <c r="J852">
        <v>4</v>
      </c>
      <c r="K852">
        <v>0.82</v>
      </c>
      <c r="L852">
        <v>1</v>
      </c>
      <c r="N852">
        <v>4</v>
      </c>
      <c r="O852">
        <v>3</v>
      </c>
      <c r="R852" t="s">
        <v>1186</v>
      </c>
      <c r="S852">
        <v>0.82</v>
      </c>
      <c r="T852" s="6" t="s">
        <v>344</v>
      </c>
      <c r="U852" s="6" t="s">
        <v>1186</v>
      </c>
      <c r="V852" s="6" t="s">
        <v>1186</v>
      </c>
      <c r="W852" t="s">
        <v>1403</v>
      </c>
      <c r="X852" t="s">
        <v>1186</v>
      </c>
      <c r="Y852" t="b">
        <v>0</v>
      </c>
      <c r="Z852" t="b">
        <v>0</v>
      </c>
    </row>
    <row r="853" spans="1:27" x14ac:dyDescent="0.35">
      <c r="A853">
        <v>852</v>
      </c>
      <c r="B853" s="5">
        <v>5221031011610</v>
      </c>
      <c r="C853" t="s">
        <v>1257</v>
      </c>
      <c r="D853">
        <v>2</v>
      </c>
      <c r="E853">
        <v>9</v>
      </c>
      <c r="F853">
        <v>23</v>
      </c>
      <c r="G853">
        <v>111</v>
      </c>
      <c r="H853">
        <v>148</v>
      </c>
      <c r="I853">
        <v>7</v>
      </c>
      <c r="J853">
        <v>4</v>
      </c>
      <c r="K853">
        <v>10</v>
      </c>
      <c r="L853">
        <v>1</v>
      </c>
      <c r="N853">
        <v>3</v>
      </c>
      <c r="O853">
        <v>3</v>
      </c>
      <c r="Q853">
        <v>5000</v>
      </c>
      <c r="T853" s="6" t="s">
        <v>402</v>
      </c>
      <c r="U853" s="6"/>
      <c r="V853" s="6" t="s">
        <v>1186</v>
      </c>
      <c r="W853" t="s">
        <v>1214</v>
      </c>
      <c r="X853" t="s">
        <v>1186</v>
      </c>
      <c r="Y853" t="b">
        <v>0</v>
      </c>
      <c r="Z853" t="b">
        <v>0</v>
      </c>
      <c r="AA853" t="s">
        <v>1404</v>
      </c>
    </row>
    <row r="854" spans="1:27" x14ac:dyDescent="0.35">
      <c r="A854">
        <v>853</v>
      </c>
      <c r="B854" s="5">
        <v>5221021115610</v>
      </c>
      <c r="C854" t="s">
        <v>1258</v>
      </c>
      <c r="D854">
        <v>2</v>
      </c>
      <c r="E854">
        <v>9</v>
      </c>
      <c r="F854">
        <v>23</v>
      </c>
      <c r="G854">
        <v>111</v>
      </c>
      <c r="H854">
        <v>148</v>
      </c>
      <c r="I854">
        <v>7</v>
      </c>
      <c r="J854">
        <v>4</v>
      </c>
      <c r="K854">
        <v>13</v>
      </c>
      <c r="L854">
        <v>1</v>
      </c>
      <c r="N854">
        <v>3</v>
      </c>
      <c r="O854">
        <v>4</v>
      </c>
      <c r="Q854">
        <v>5000</v>
      </c>
      <c r="R854" t="s">
        <v>1186</v>
      </c>
      <c r="T854" s="6" t="s">
        <v>402</v>
      </c>
      <c r="U854" s="6"/>
      <c r="V854" s="6" t="s">
        <v>1186</v>
      </c>
      <c r="W854" t="s">
        <v>1214</v>
      </c>
      <c r="X854" t="s">
        <v>1186</v>
      </c>
      <c r="Y854" t="b">
        <v>0</v>
      </c>
      <c r="Z854" t="b">
        <v>0</v>
      </c>
      <c r="AA854" t="s">
        <v>1404</v>
      </c>
    </row>
    <row r="855" spans="1:27" x14ac:dyDescent="0.35">
      <c r="A855">
        <v>854</v>
      </c>
      <c r="B855" s="5">
        <v>5221031115350</v>
      </c>
      <c r="C855" t="s">
        <v>1259</v>
      </c>
      <c r="D855">
        <v>4</v>
      </c>
      <c r="E855">
        <v>9</v>
      </c>
      <c r="F855">
        <v>23</v>
      </c>
      <c r="G855">
        <v>111</v>
      </c>
      <c r="H855">
        <v>148</v>
      </c>
      <c r="I855">
        <v>6</v>
      </c>
      <c r="J855">
        <v>3</v>
      </c>
      <c r="K855">
        <v>10</v>
      </c>
      <c r="L855">
        <v>0.95</v>
      </c>
      <c r="M855">
        <v>1.25</v>
      </c>
      <c r="N855">
        <v>4</v>
      </c>
      <c r="O855">
        <v>4</v>
      </c>
      <c r="P855" t="s">
        <v>1209</v>
      </c>
      <c r="Q855">
        <v>5000</v>
      </c>
      <c r="R855" t="s">
        <v>684</v>
      </c>
      <c r="S855">
        <v>0.95</v>
      </c>
      <c r="T855" s="6" t="s">
        <v>402</v>
      </c>
      <c r="U855" s="6"/>
      <c r="V855" s="6" t="s">
        <v>1186</v>
      </c>
      <c r="W855" t="s">
        <v>1214</v>
      </c>
      <c r="X855" t="s">
        <v>1186</v>
      </c>
      <c r="Y855" t="b">
        <v>0</v>
      </c>
      <c r="Z855" t="b">
        <v>0</v>
      </c>
      <c r="AA855" t="s">
        <v>1404</v>
      </c>
    </row>
    <row r="856" spans="1:27" x14ac:dyDescent="0.35">
      <c r="A856">
        <v>855</v>
      </c>
      <c r="B856" s="5">
        <v>5221031115110</v>
      </c>
      <c r="C856" t="s">
        <v>1260</v>
      </c>
      <c r="D856">
        <v>4</v>
      </c>
      <c r="E856">
        <v>9</v>
      </c>
      <c r="F856">
        <v>23</v>
      </c>
      <c r="G856">
        <v>111</v>
      </c>
      <c r="H856">
        <v>148</v>
      </c>
      <c r="I856">
        <v>3</v>
      </c>
      <c r="J856">
        <v>2</v>
      </c>
      <c r="K856">
        <v>10</v>
      </c>
      <c r="L856">
        <v>0.18</v>
      </c>
      <c r="N856">
        <v>4</v>
      </c>
      <c r="O856">
        <v>3</v>
      </c>
      <c r="Q856">
        <v>5000</v>
      </c>
      <c r="R856" t="s">
        <v>1186</v>
      </c>
      <c r="S856">
        <v>0.18</v>
      </c>
      <c r="T856" s="6" t="s">
        <v>402</v>
      </c>
      <c r="U856" s="6"/>
      <c r="V856" s="6" t="s">
        <v>1186</v>
      </c>
      <c r="W856" t="s">
        <v>1214</v>
      </c>
      <c r="X856" t="s">
        <v>1186</v>
      </c>
      <c r="Y856" t="b">
        <v>0</v>
      </c>
      <c r="Z856" t="b">
        <v>0</v>
      </c>
      <c r="AA856" t="s">
        <v>1404</v>
      </c>
    </row>
    <row r="857" spans="1:27" x14ac:dyDescent="0.35">
      <c r="A857">
        <v>856</v>
      </c>
      <c r="B857" s="5">
        <v>5221031011610</v>
      </c>
      <c r="C857" t="s">
        <v>1261</v>
      </c>
      <c r="D857">
        <v>2</v>
      </c>
      <c r="E857">
        <v>9</v>
      </c>
      <c r="F857">
        <v>23</v>
      </c>
      <c r="G857">
        <v>111</v>
      </c>
      <c r="H857">
        <v>148</v>
      </c>
      <c r="I857">
        <v>7</v>
      </c>
      <c r="J857">
        <v>4</v>
      </c>
      <c r="K857">
        <v>10</v>
      </c>
      <c r="L857">
        <v>1</v>
      </c>
      <c r="N857">
        <v>3</v>
      </c>
      <c r="O857">
        <v>4</v>
      </c>
      <c r="Q857">
        <v>5000</v>
      </c>
      <c r="T857" s="6" t="s">
        <v>402</v>
      </c>
      <c r="U857" s="6"/>
      <c r="V857" s="6" t="s">
        <v>1186</v>
      </c>
      <c r="W857" t="s">
        <v>1214</v>
      </c>
      <c r="X857" t="s">
        <v>371</v>
      </c>
      <c r="Y857" t="b">
        <v>0</v>
      </c>
      <c r="Z857" t="b">
        <v>0</v>
      </c>
      <c r="AA857" t="s">
        <v>1404</v>
      </c>
    </row>
    <row r="858" spans="1:27" x14ac:dyDescent="0.35">
      <c r="A858">
        <v>857</v>
      </c>
      <c r="B858" s="5">
        <v>5221031012350</v>
      </c>
      <c r="C858" t="s">
        <v>1262</v>
      </c>
      <c r="D858">
        <v>4</v>
      </c>
      <c r="E858">
        <v>9</v>
      </c>
      <c r="F858">
        <v>23</v>
      </c>
      <c r="G858">
        <v>111</v>
      </c>
      <c r="H858">
        <v>148</v>
      </c>
      <c r="I858">
        <v>6</v>
      </c>
      <c r="J858">
        <v>3</v>
      </c>
      <c r="K858">
        <v>10</v>
      </c>
      <c r="L858">
        <v>0.95</v>
      </c>
      <c r="M858">
        <v>1.25</v>
      </c>
      <c r="N858">
        <v>4</v>
      </c>
      <c r="O858">
        <v>4</v>
      </c>
      <c r="P858" t="s">
        <v>1209</v>
      </c>
      <c r="Q858">
        <v>5000</v>
      </c>
      <c r="R858" t="s">
        <v>1201</v>
      </c>
      <c r="S858">
        <v>0.95</v>
      </c>
      <c r="T858" s="6" t="s">
        <v>402</v>
      </c>
      <c r="U858" s="6"/>
      <c r="V858" s="6" t="s">
        <v>1186</v>
      </c>
      <c r="W858" t="s">
        <v>1214</v>
      </c>
      <c r="X858" t="s">
        <v>805</v>
      </c>
      <c r="Y858" t="b">
        <v>0</v>
      </c>
      <c r="Z858" t="b">
        <v>0</v>
      </c>
      <c r="AA858" t="s">
        <v>1404</v>
      </c>
    </row>
    <row r="859" spans="1:27" x14ac:dyDescent="0.35">
      <c r="A859">
        <v>858</v>
      </c>
      <c r="B859" s="5">
        <v>5221031012110</v>
      </c>
      <c r="C859" t="s">
        <v>1263</v>
      </c>
      <c r="D859">
        <v>4</v>
      </c>
      <c r="E859">
        <v>9</v>
      </c>
      <c r="F859">
        <v>23</v>
      </c>
      <c r="G859">
        <v>111</v>
      </c>
      <c r="H859">
        <v>148</v>
      </c>
      <c r="I859">
        <v>3</v>
      </c>
      <c r="J859">
        <v>2</v>
      </c>
      <c r="K859">
        <v>10</v>
      </c>
      <c r="L859">
        <v>0.18</v>
      </c>
      <c r="M859">
        <v>0.15</v>
      </c>
      <c r="N859">
        <v>4</v>
      </c>
      <c r="O859">
        <v>4</v>
      </c>
      <c r="P859" t="s">
        <v>404</v>
      </c>
      <c r="Q859">
        <v>5000</v>
      </c>
      <c r="R859" t="s">
        <v>684</v>
      </c>
      <c r="S859">
        <v>0.18</v>
      </c>
      <c r="T859" s="6" t="s">
        <v>402</v>
      </c>
      <c r="U859" s="6"/>
      <c r="V859" s="6" t="s">
        <v>1186</v>
      </c>
      <c r="W859" t="s">
        <v>1214</v>
      </c>
      <c r="X859" t="s">
        <v>805</v>
      </c>
      <c r="Y859" t="b">
        <v>0</v>
      </c>
      <c r="Z859" t="b">
        <v>0</v>
      </c>
      <c r="AA859" t="s">
        <v>1404</v>
      </c>
    </row>
    <row r="860" spans="1:27" x14ac:dyDescent="0.35">
      <c r="A860">
        <v>859</v>
      </c>
      <c r="B860" s="5">
        <v>5221031012350</v>
      </c>
      <c r="C860" t="s">
        <v>1264</v>
      </c>
      <c r="D860">
        <v>4</v>
      </c>
      <c r="E860">
        <v>9</v>
      </c>
      <c r="F860">
        <v>23</v>
      </c>
      <c r="G860">
        <v>111</v>
      </c>
      <c r="H860">
        <v>148</v>
      </c>
      <c r="I860">
        <v>6</v>
      </c>
      <c r="J860">
        <v>3</v>
      </c>
      <c r="K860">
        <v>10</v>
      </c>
      <c r="L860">
        <v>0.95</v>
      </c>
      <c r="M860">
        <v>1.25</v>
      </c>
      <c r="N860">
        <v>4</v>
      </c>
      <c r="O860">
        <v>4</v>
      </c>
      <c r="P860" t="s">
        <v>1209</v>
      </c>
      <c r="Q860">
        <v>5000</v>
      </c>
      <c r="R860" t="s">
        <v>1201</v>
      </c>
      <c r="S860">
        <v>0.95</v>
      </c>
      <c r="T860" s="6" t="s">
        <v>402</v>
      </c>
      <c r="U860" s="6"/>
      <c r="V860" s="6" t="s">
        <v>1186</v>
      </c>
      <c r="W860" t="s">
        <v>1214</v>
      </c>
      <c r="X860" t="s">
        <v>805</v>
      </c>
      <c r="Y860" t="b">
        <v>0</v>
      </c>
      <c r="Z860" t="b">
        <v>0</v>
      </c>
    </row>
    <row r="861" spans="1:27" x14ac:dyDescent="0.35">
      <c r="A861">
        <v>860</v>
      </c>
      <c r="B861" s="5">
        <v>5221031012111</v>
      </c>
      <c r="C861" t="s">
        <v>1265</v>
      </c>
      <c r="D861">
        <v>4</v>
      </c>
      <c r="E861">
        <v>9</v>
      </c>
      <c r="F861">
        <v>23</v>
      </c>
      <c r="G861">
        <v>111</v>
      </c>
      <c r="H861">
        <v>148</v>
      </c>
      <c r="I861">
        <v>3</v>
      </c>
      <c r="J861">
        <v>2</v>
      </c>
      <c r="K861">
        <v>10</v>
      </c>
      <c r="L861">
        <v>0.18</v>
      </c>
      <c r="M861">
        <v>0.15</v>
      </c>
      <c r="N861">
        <v>4</v>
      </c>
      <c r="O861">
        <v>3</v>
      </c>
      <c r="P861" t="s">
        <v>404</v>
      </c>
      <c r="Q861">
        <v>5000</v>
      </c>
      <c r="R861" t="s">
        <v>684</v>
      </c>
      <c r="S861">
        <v>0.18</v>
      </c>
      <c r="T861" s="6" t="s">
        <v>402</v>
      </c>
      <c r="U861" s="6"/>
      <c r="V861" s="6" t="s">
        <v>1186</v>
      </c>
      <c r="W861" t="s">
        <v>1214</v>
      </c>
      <c r="X861" t="s">
        <v>805</v>
      </c>
      <c r="Y861" t="b">
        <v>0</v>
      </c>
      <c r="Z861" t="b">
        <v>0</v>
      </c>
    </row>
    <row r="862" spans="1:27" x14ac:dyDescent="0.35">
      <c r="A862">
        <v>861</v>
      </c>
      <c r="B862" s="5">
        <v>5221021011610</v>
      </c>
      <c r="C862" t="s">
        <v>1266</v>
      </c>
      <c r="D862">
        <v>2</v>
      </c>
      <c r="E862">
        <v>9</v>
      </c>
      <c r="F862">
        <v>23</v>
      </c>
      <c r="G862">
        <v>111</v>
      </c>
      <c r="H862">
        <v>149</v>
      </c>
      <c r="I862">
        <v>7</v>
      </c>
      <c r="J862">
        <v>4</v>
      </c>
      <c r="K862">
        <v>10</v>
      </c>
      <c r="L862">
        <v>1</v>
      </c>
      <c r="N862">
        <v>3</v>
      </c>
      <c r="O862">
        <v>4</v>
      </c>
      <c r="Q862">
        <v>5000</v>
      </c>
      <c r="R862" t="s">
        <v>1186</v>
      </c>
      <c r="T862" s="6" t="s">
        <v>402</v>
      </c>
      <c r="U862" s="6"/>
      <c r="V862" s="6" t="s">
        <v>1186</v>
      </c>
      <c r="W862" t="s">
        <v>1214</v>
      </c>
      <c r="X862" t="s">
        <v>1186</v>
      </c>
      <c r="Y862" t="b">
        <v>0</v>
      </c>
      <c r="Z862" t="b">
        <v>0</v>
      </c>
      <c r="AA862" t="s">
        <v>1404</v>
      </c>
    </row>
    <row r="863" spans="1:27" x14ac:dyDescent="0.35">
      <c r="A863">
        <v>862</v>
      </c>
      <c r="B863" s="5">
        <v>5221031013810</v>
      </c>
      <c r="C863" t="s">
        <v>1267</v>
      </c>
      <c r="D863">
        <v>4</v>
      </c>
      <c r="E863">
        <v>9</v>
      </c>
      <c r="F863">
        <v>23</v>
      </c>
      <c r="G863">
        <v>111</v>
      </c>
      <c r="H863">
        <v>149</v>
      </c>
      <c r="I863">
        <v>6</v>
      </c>
      <c r="J863">
        <v>3</v>
      </c>
      <c r="K863">
        <v>10</v>
      </c>
      <c r="L863">
        <v>1</v>
      </c>
      <c r="M863">
        <v>1.25</v>
      </c>
      <c r="N863">
        <v>4</v>
      </c>
      <c r="O863">
        <v>4</v>
      </c>
      <c r="P863" t="s">
        <v>1209</v>
      </c>
      <c r="Q863">
        <v>5000</v>
      </c>
      <c r="R863" t="s">
        <v>684</v>
      </c>
      <c r="S863">
        <v>1</v>
      </c>
      <c r="T863" s="6" t="s">
        <v>402</v>
      </c>
      <c r="U863" s="6"/>
      <c r="V863" s="6" t="s">
        <v>1186</v>
      </c>
      <c r="W863" t="s">
        <v>1214</v>
      </c>
      <c r="X863" t="s">
        <v>1186</v>
      </c>
      <c r="Y863" t="b">
        <v>0</v>
      </c>
      <c r="Z863" t="b">
        <v>0</v>
      </c>
      <c r="AA863" t="s">
        <v>1404</v>
      </c>
    </row>
    <row r="864" spans="1:27" x14ac:dyDescent="0.35">
      <c r="A864">
        <v>863</v>
      </c>
      <c r="B864" s="5">
        <v>5221031013350</v>
      </c>
      <c r="C864" t="s">
        <v>1268</v>
      </c>
      <c r="D864">
        <v>4</v>
      </c>
      <c r="E864">
        <v>9</v>
      </c>
      <c r="F864">
        <v>23</v>
      </c>
      <c r="G864">
        <v>111</v>
      </c>
      <c r="H864">
        <v>149</v>
      </c>
      <c r="I864">
        <v>6</v>
      </c>
      <c r="J864">
        <v>3</v>
      </c>
      <c r="K864">
        <v>10</v>
      </c>
      <c r="L864">
        <v>0.95</v>
      </c>
      <c r="M864">
        <v>1.25</v>
      </c>
      <c r="N864">
        <v>4</v>
      </c>
      <c r="O864">
        <v>4</v>
      </c>
      <c r="P864" t="s">
        <v>1209</v>
      </c>
      <c r="Q864">
        <v>5000</v>
      </c>
      <c r="R864" t="s">
        <v>684</v>
      </c>
      <c r="S864">
        <v>0.95</v>
      </c>
      <c r="T864" s="6" t="s">
        <v>402</v>
      </c>
      <c r="U864" s="6"/>
      <c r="V864" s="6" t="s">
        <v>1186</v>
      </c>
      <c r="W864" t="s">
        <v>1214</v>
      </c>
      <c r="X864" t="s">
        <v>1186</v>
      </c>
      <c r="Y864" t="b">
        <v>0</v>
      </c>
      <c r="Z864" t="b">
        <v>0</v>
      </c>
    </row>
    <row r="865" spans="1:27" x14ac:dyDescent="0.35">
      <c r="A865">
        <v>864</v>
      </c>
      <c r="B865" s="5">
        <v>5221031013140</v>
      </c>
      <c r="C865" t="s">
        <v>1269</v>
      </c>
      <c r="D865">
        <v>4</v>
      </c>
      <c r="E865">
        <v>9</v>
      </c>
      <c r="F865">
        <v>23</v>
      </c>
      <c r="G865">
        <v>111</v>
      </c>
      <c r="H865">
        <v>149</v>
      </c>
      <c r="I865">
        <v>3</v>
      </c>
      <c r="J865">
        <v>2</v>
      </c>
      <c r="K865">
        <v>10</v>
      </c>
      <c r="L865">
        <v>0.17</v>
      </c>
      <c r="M865">
        <v>0.15</v>
      </c>
      <c r="N865">
        <v>4</v>
      </c>
      <c r="O865">
        <v>4</v>
      </c>
      <c r="P865" t="s">
        <v>1270</v>
      </c>
      <c r="Q865">
        <v>5000</v>
      </c>
      <c r="R865" t="s">
        <v>684</v>
      </c>
      <c r="S865">
        <v>0.17</v>
      </c>
      <c r="T865" s="6" t="s">
        <v>402</v>
      </c>
      <c r="U865" s="6"/>
      <c r="V865" s="6" t="s">
        <v>1186</v>
      </c>
      <c r="W865" t="s">
        <v>1214</v>
      </c>
      <c r="X865" t="s">
        <v>1186</v>
      </c>
      <c r="Y865" t="b">
        <v>0</v>
      </c>
      <c r="Z865" t="b">
        <v>0</v>
      </c>
    </row>
    <row r="866" spans="1:27" x14ac:dyDescent="0.35">
      <c r="A866">
        <v>865</v>
      </c>
      <c r="B866" s="5">
        <v>5221031013110</v>
      </c>
      <c r="C866" t="s">
        <v>1271</v>
      </c>
      <c r="D866">
        <v>4</v>
      </c>
      <c r="E866">
        <v>9</v>
      </c>
      <c r="F866">
        <v>23</v>
      </c>
      <c r="G866">
        <v>111</v>
      </c>
      <c r="H866">
        <v>149</v>
      </c>
      <c r="I866">
        <v>3</v>
      </c>
      <c r="J866">
        <v>2</v>
      </c>
      <c r="K866">
        <v>10</v>
      </c>
      <c r="L866">
        <v>0.18</v>
      </c>
      <c r="M866">
        <v>0.15</v>
      </c>
      <c r="N866">
        <v>4</v>
      </c>
      <c r="O866">
        <v>4</v>
      </c>
      <c r="P866" t="s">
        <v>404</v>
      </c>
      <c r="Q866">
        <v>5000</v>
      </c>
      <c r="R866" t="s">
        <v>684</v>
      </c>
      <c r="S866">
        <v>0.18</v>
      </c>
      <c r="T866" s="6" t="s">
        <v>402</v>
      </c>
      <c r="U866" s="6"/>
      <c r="V866" s="6" t="s">
        <v>1186</v>
      </c>
      <c r="W866" t="s">
        <v>1214</v>
      </c>
      <c r="X866" t="s">
        <v>1186</v>
      </c>
      <c r="Y866" t="b">
        <v>0</v>
      </c>
      <c r="Z866" t="b">
        <v>0</v>
      </c>
    </row>
    <row r="867" spans="1:27" x14ac:dyDescent="0.35">
      <c r="A867">
        <v>866</v>
      </c>
      <c r="B867" s="5">
        <v>5221031011350</v>
      </c>
      <c r="C867" t="s">
        <v>1272</v>
      </c>
      <c r="D867">
        <v>4</v>
      </c>
      <c r="E867">
        <v>9</v>
      </c>
      <c r="F867">
        <v>23</v>
      </c>
      <c r="G867">
        <v>111</v>
      </c>
      <c r="H867">
        <v>148</v>
      </c>
      <c r="I867">
        <v>6</v>
      </c>
      <c r="J867">
        <v>3</v>
      </c>
      <c r="K867">
        <v>10</v>
      </c>
      <c r="L867">
        <v>0.95</v>
      </c>
      <c r="M867">
        <v>1.25</v>
      </c>
      <c r="N867">
        <v>4</v>
      </c>
      <c r="O867">
        <v>4</v>
      </c>
      <c r="P867" t="s">
        <v>1209</v>
      </c>
      <c r="Q867">
        <v>5000</v>
      </c>
      <c r="R867" t="s">
        <v>1201</v>
      </c>
      <c r="S867">
        <v>0.95</v>
      </c>
      <c r="T867" s="6" t="s">
        <v>402</v>
      </c>
      <c r="U867" s="6"/>
      <c r="V867" s="6" t="s">
        <v>1186</v>
      </c>
      <c r="W867" t="s">
        <v>1214</v>
      </c>
      <c r="X867" t="s">
        <v>1186</v>
      </c>
      <c r="Y867" t="b">
        <v>0</v>
      </c>
      <c r="Z867" t="b">
        <v>0</v>
      </c>
      <c r="AA867" t="s">
        <v>1404</v>
      </c>
    </row>
    <row r="868" spans="1:27" x14ac:dyDescent="0.35">
      <c r="A868">
        <v>867</v>
      </c>
      <c r="B868" s="5">
        <v>5221031011110</v>
      </c>
      <c r="C868" t="s">
        <v>1273</v>
      </c>
      <c r="D868">
        <v>4</v>
      </c>
      <c r="E868">
        <v>9</v>
      </c>
      <c r="F868">
        <v>23</v>
      </c>
      <c r="G868">
        <v>111</v>
      </c>
      <c r="H868">
        <v>148</v>
      </c>
      <c r="I868">
        <v>3</v>
      </c>
      <c r="J868">
        <v>2</v>
      </c>
      <c r="K868">
        <v>10</v>
      </c>
      <c r="L868">
        <v>0.18</v>
      </c>
      <c r="M868">
        <v>0.15</v>
      </c>
      <c r="N868">
        <v>4</v>
      </c>
      <c r="O868">
        <v>4</v>
      </c>
      <c r="P868" t="s">
        <v>404</v>
      </c>
      <c r="Q868">
        <v>5000</v>
      </c>
      <c r="R868" t="s">
        <v>684</v>
      </c>
      <c r="S868">
        <v>0.18</v>
      </c>
      <c r="T868" s="6" t="s">
        <v>402</v>
      </c>
      <c r="U868" s="6"/>
      <c r="V868" s="6" t="s">
        <v>1186</v>
      </c>
      <c r="W868" t="s">
        <v>1214</v>
      </c>
      <c r="X868" t="s">
        <v>1186</v>
      </c>
      <c r="Y868" t="b">
        <v>0</v>
      </c>
      <c r="Z868" t="b">
        <v>0</v>
      </c>
      <c r="AA868" t="s">
        <v>1404</v>
      </c>
    </row>
    <row r="869" spans="1:27" x14ac:dyDescent="0.35">
      <c r="A869">
        <v>868</v>
      </c>
      <c r="B869" s="5">
        <v>5221031011130</v>
      </c>
      <c r="C869" t="s">
        <v>1274</v>
      </c>
      <c r="D869">
        <v>4</v>
      </c>
      <c r="E869">
        <v>9</v>
      </c>
      <c r="F869">
        <v>23</v>
      </c>
      <c r="G869">
        <v>111</v>
      </c>
      <c r="H869">
        <v>148</v>
      </c>
      <c r="I869">
        <v>3</v>
      </c>
      <c r="J869">
        <v>2</v>
      </c>
      <c r="K869">
        <v>10</v>
      </c>
      <c r="L869">
        <v>0.19</v>
      </c>
      <c r="M869">
        <v>0.15</v>
      </c>
      <c r="N869">
        <v>4</v>
      </c>
      <c r="O869">
        <v>3</v>
      </c>
      <c r="P869" t="s">
        <v>1275</v>
      </c>
      <c r="Q869">
        <v>5000</v>
      </c>
      <c r="R869" t="s">
        <v>1276</v>
      </c>
      <c r="S869">
        <v>0.19</v>
      </c>
      <c r="T869" s="6" t="s">
        <v>402</v>
      </c>
      <c r="U869" s="6"/>
      <c r="V869" s="6" t="s">
        <v>1186</v>
      </c>
      <c r="W869" t="s">
        <v>1214</v>
      </c>
      <c r="X869" t="s">
        <v>1186</v>
      </c>
      <c r="Y869" t="b">
        <v>0</v>
      </c>
      <c r="Z869" t="b">
        <v>0</v>
      </c>
      <c r="AA869" t="s">
        <v>1404</v>
      </c>
    </row>
    <row r="870" spans="1:27" x14ac:dyDescent="0.35">
      <c r="A870">
        <v>869</v>
      </c>
      <c r="B870" s="5">
        <v>5226030000610</v>
      </c>
      <c r="C870" t="s">
        <v>1277</v>
      </c>
      <c r="D870">
        <v>2</v>
      </c>
      <c r="E870">
        <v>9</v>
      </c>
      <c r="F870">
        <v>24</v>
      </c>
      <c r="G870">
        <v>113</v>
      </c>
      <c r="H870">
        <v>152</v>
      </c>
      <c r="I870">
        <v>7</v>
      </c>
      <c r="J870">
        <v>4</v>
      </c>
      <c r="K870">
        <v>8.6999999999999993</v>
      </c>
      <c r="L870">
        <v>1</v>
      </c>
      <c r="N870">
        <v>3</v>
      </c>
      <c r="O870">
        <v>4</v>
      </c>
      <c r="R870" t="s">
        <v>1186</v>
      </c>
      <c r="T870" s="6" t="s">
        <v>402</v>
      </c>
      <c r="U870" s="6"/>
      <c r="V870" s="6" t="s">
        <v>1186</v>
      </c>
      <c r="W870" t="s">
        <v>810</v>
      </c>
      <c r="X870" t="s">
        <v>1186</v>
      </c>
      <c r="Y870" t="b">
        <v>0</v>
      </c>
      <c r="Z870" t="b">
        <v>0</v>
      </c>
    </row>
    <row r="871" spans="1:27" x14ac:dyDescent="0.35">
      <c r="A871">
        <v>870</v>
      </c>
      <c r="B871" s="5">
        <v>5226030000140</v>
      </c>
      <c r="C871" t="s">
        <v>1278</v>
      </c>
      <c r="D871">
        <v>4</v>
      </c>
      <c r="E871">
        <v>9</v>
      </c>
      <c r="F871">
        <v>24</v>
      </c>
      <c r="G871">
        <v>113</v>
      </c>
      <c r="H871">
        <v>152</v>
      </c>
      <c r="I871">
        <v>6</v>
      </c>
      <c r="J871">
        <v>4</v>
      </c>
      <c r="K871">
        <v>8.6999999999999993</v>
      </c>
      <c r="L871">
        <v>0.8</v>
      </c>
      <c r="N871">
        <v>4</v>
      </c>
      <c r="O871">
        <v>4</v>
      </c>
      <c r="R871" t="s">
        <v>1186</v>
      </c>
      <c r="S871">
        <v>0.8</v>
      </c>
      <c r="T871" s="6" t="s">
        <v>402</v>
      </c>
      <c r="U871" s="6"/>
      <c r="V871" s="6" t="s">
        <v>1186</v>
      </c>
      <c r="W871" t="s">
        <v>810</v>
      </c>
      <c r="X871" t="s">
        <v>1186</v>
      </c>
      <c r="Y871" t="b">
        <v>0</v>
      </c>
      <c r="Z871" t="b">
        <v>0</v>
      </c>
    </row>
    <row r="872" spans="1:27" x14ac:dyDescent="0.35">
      <c r="A872">
        <v>871</v>
      </c>
      <c r="C872" t="s">
        <v>1279</v>
      </c>
      <c r="D872">
        <v>4</v>
      </c>
      <c r="E872">
        <v>9</v>
      </c>
      <c r="F872">
        <v>24</v>
      </c>
      <c r="G872">
        <v>113</v>
      </c>
      <c r="H872">
        <v>152</v>
      </c>
      <c r="I872">
        <v>6</v>
      </c>
      <c r="J872">
        <v>4</v>
      </c>
      <c r="K872">
        <v>8.6999999999999993</v>
      </c>
      <c r="L872">
        <v>0.8</v>
      </c>
      <c r="N872">
        <v>4</v>
      </c>
      <c r="O872">
        <v>4</v>
      </c>
      <c r="R872" t="s">
        <v>1186</v>
      </c>
      <c r="S872">
        <v>0.8</v>
      </c>
      <c r="T872" s="6" t="s">
        <v>402</v>
      </c>
      <c r="U872" s="6"/>
      <c r="V872" s="6" t="s">
        <v>1186</v>
      </c>
      <c r="W872" t="s">
        <v>810</v>
      </c>
      <c r="X872" t="s">
        <v>1186</v>
      </c>
      <c r="Y872" t="b">
        <v>0</v>
      </c>
      <c r="Z872" t="b">
        <v>0</v>
      </c>
    </row>
    <row r="873" spans="1:27" x14ac:dyDescent="0.35">
      <c r="A873">
        <v>872</v>
      </c>
      <c r="B873" s="5">
        <v>5226030000140</v>
      </c>
      <c r="C873" t="s">
        <v>1280</v>
      </c>
      <c r="D873">
        <v>4</v>
      </c>
      <c r="E873">
        <v>9</v>
      </c>
      <c r="F873">
        <v>24</v>
      </c>
      <c r="G873">
        <v>113</v>
      </c>
      <c r="H873">
        <v>152</v>
      </c>
      <c r="I873">
        <v>3</v>
      </c>
      <c r="J873">
        <v>4</v>
      </c>
      <c r="K873">
        <v>8.6999999999999993</v>
      </c>
      <c r="L873">
        <v>0.17</v>
      </c>
      <c r="N873">
        <v>4</v>
      </c>
      <c r="O873">
        <v>4</v>
      </c>
      <c r="R873" t="s">
        <v>1186</v>
      </c>
      <c r="S873">
        <v>0.17</v>
      </c>
      <c r="T873" s="6" t="s">
        <v>402</v>
      </c>
      <c r="U873" s="6"/>
      <c r="V873" s="6" t="s">
        <v>1186</v>
      </c>
      <c r="W873" t="s">
        <v>810</v>
      </c>
      <c r="X873" t="s">
        <v>1186</v>
      </c>
      <c r="Y873" t="b">
        <v>0</v>
      </c>
      <c r="Z873" t="b">
        <v>0</v>
      </c>
    </row>
    <row r="874" spans="1:27" x14ac:dyDescent="0.35">
      <c r="A874">
        <v>873</v>
      </c>
      <c r="C874" t="s">
        <v>1281</v>
      </c>
      <c r="D874">
        <v>4</v>
      </c>
      <c r="E874">
        <v>9</v>
      </c>
      <c r="F874">
        <v>24</v>
      </c>
      <c r="G874">
        <v>113</v>
      </c>
      <c r="H874">
        <v>152</v>
      </c>
      <c r="I874">
        <v>3</v>
      </c>
      <c r="J874">
        <v>2</v>
      </c>
      <c r="K874">
        <v>10</v>
      </c>
      <c r="L874">
        <v>0.17</v>
      </c>
      <c r="N874">
        <v>4</v>
      </c>
      <c r="O874">
        <v>3</v>
      </c>
      <c r="R874" t="s">
        <v>1186</v>
      </c>
      <c r="S874">
        <v>0.17</v>
      </c>
      <c r="T874" s="6" t="s">
        <v>402</v>
      </c>
      <c r="U874" s="6" t="s">
        <v>1186</v>
      </c>
      <c r="V874" s="6" t="s">
        <v>1186</v>
      </c>
      <c r="W874" t="s">
        <v>810</v>
      </c>
      <c r="X874" t="s">
        <v>1186</v>
      </c>
      <c r="Y874" t="b">
        <v>0</v>
      </c>
      <c r="Z874" t="b">
        <v>0</v>
      </c>
    </row>
    <row r="875" spans="1:27" x14ac:dyDescent="0.35">
      <c r="A875">
        <v>874</v>
      </c>
      <c r="B875" s="5">
        <v>5224033031610</v>
      </c>
      <c r="C875" t="s">
        <v>1282</v>
      </c>
      <c r="D875">
        <v>2</v>
      </c>
      <c r="E875">
        <v>9</v>
      </c>
      <c r="F875">
        <v>22</v>
      </c>
      <c r="G875">
        <v>114</v>
      </c>
      <c r="H875">
        <v>153</v>
      </c>
      <c r="I875">
        <v>7</v>
      </c>
      <c r="J875">
        <v>4</v>
      </c>
      <c r="K875">
        <v>10</v>
      </c>
      <c r="L875">
        <v>1</v>
      </c>
      <c r="N875">
        <v>3</v>
      </c>
      <c r="O875">
        <v>4</v>
      </c>
      <c r="Q875">
        <v>1450</v>
      </c>
      <c r="T875" s="6" t="s">
        <v>402</v>
      </c>
      <c r="U875" s="6"/>
      <c r="V875" s="6" t="s">
        <v>1186</v>
      </c>
      <c r="W875" t="s">
        <v>1186</v>
      </c>
      <c r="X875" t="s">
        <v>1186</v>
      </c>
      <c r="Y875" t="b">
        <v>0</v>
      </c>
      <c r="Z875" t="b">
        <v>0</v>
      </c>
      <c r="AA875" t="s">
        <v>1395</v>
      </c>
    </row>
    <row r="876" spans="1:27" x14ac:dyDescent="0.35">
      <c r="A876">
        <v>875</v>
      </c>
      <c r="B876" s="5">
        <v>5224033031110</v>
      </c>
      <c r="C876" t="s">
        <v>1283</v>
      </c>
      <c r="D876">
        <v>4</v>
      </c>
      <c r="E876">
        <v>9</v>
      </c>
      <c r="F876">
        <v>22</v>
      </c>
      <c r="G876">
        <v>114</v>
      </c>
      <c r="H876">
        <v>153</v>
      </c>
      <c r="I876">
        <v>3</v>
      </c>
      <c r="J876">
        <v>2</v>
      </c>
      <c r="K876">
        <v>10</v>
      </c>
      <c r="L876">
        <v>0.18</v>
      </c>
      <c r="M876">
        <v>0.15</v>
      </c>
      <c r="N876">
        <v>4</v>
      </c>
      <c r="O876">
        <v>3</v>
      </c>
      <c r="P876" t="s">
        <v>404</v>
      </c>
      <c r="Q876">
        <v>1450</v>
      </c>
      <c r="R876" t="s">
        <v>684</v>
      </c>
      <c r="S876">
        <v>0.18</v>
      </c>
      <c r="T876" s="6" t="s">
        <v>402</v>
      </c>
      <c r="U876" s="6"/>
      <c r="V876" s="6" t="s">
        <v>1186</v>
      </c>
      <c r="W876" t="s">
        <v>1186</v>
      </c>
      <c r="X876" t="s">
        <v>1186</v>
      </c>
      <c r="Y876" t="b">
        <v>0</v>
      </c>
      <c r="Z876" t="b">
        <v>0</v>
      </c>
      <c r="AA876" t="s">
        <v>1395</v>
      </c>
    </row>
    <row r="877" spans="1:27" x14ac:dyDescent="0.35">
      <c r="A877">
        <v>876</v>
      </c>
      <c r="B877" s="5">
        <v>5221021011610</v>
      </c>
      <c r="C877" t="s">
        <v>1284</v>
      </c>
      <c r="D877">
        <v>2</v>
      </c>
      <c r="E877">
        <v>9</v>
      </c>
      <c r="F877">
        <v>23</v>
      </c>
      <c r="G877">
        <v>111</v>
      </c>
      <c r="H877">
        <v>148</v>
      </c>
      <c r="I877">
        <v>7</v>
      </c>
      <c r="J877">
        <v>4</v>
      </c>
      <c r="K877">
        <v>13</v>
      </c>
      <c r="L877">
        <v>1</v>
      </c>
      <c r="N877">
        <v>3</v>
      </c>
      <c r="O877">
        <v>3</v>
      </c>
      <c r="Q877">
        <v>5000</v>
      </c>
      <c r="R877" t="s">
        <v>1186</v>
      </c>
      <c r="T877" s="6" t="s">
        <v>402</v>
      </c>
      <c r="U877" s="6"/>
      <c r="V877" s="6" t="s">
        <v>1186</v>
      </c>
      <c r="W877" t="s">
        <v>1214</v>
      </c>
      <c r="X877" t="s">
        <v>1186</v>
      </c>
      <c r="Y877" t="b">
        <v>0</v>
      </c>
      <c r="Z877" t="b">
        <v>0</v>
      </c>
      <c r="AA877" t="s">
        <v>1404</v>
      </c>
    </row>
    <row r="878" spans="1:27" x14ac:dyDescent="0.35">
      <c r="A878">
        <v>877</v>
      </c>
      <c r="B878" s="5">
        <v>5221021011610</v>
      </c>
      <c r="C878" t="s">
        <v>1285</v>
      </c>
      <c r="D878">
        <v>2</v>
      </c>
      <c r="E878">
        <v>9</v>
      </c>
      <c r="F878">
        <v>23</v>
      </c>
      <c r="G878">
        <v>111</v>
      </c>
      <c r="H878">
        <v>150</v>
      </c>
      <c r="I878">
        <v>7</v>
      </c>
      <c r="J878">
        <v>4</v>
      </c>
      <c r="K878">
        <v>10</v>
      </c>
      <c r="L878">
        <v>1</v>
      </c>
      <c r="N878">
        <v>3</v>
      </c>
      <c r="O878">
        <v>4</v>
      </c>
      <c r="Q878">
        <v>5500</v>
      </c>
      <c r="R878" t="s">
        <v>1186</v>
      </c>
      <c r="T878" s="6" t="s">
        <v>402</v>
      </c>
      <c r="U878" s="6"/>
      <c r="V878" s="6" t="s">
        <v>1186</v>
      </c>
      <c r="W878" t="s">
        <v>1214</v>
      </c>
      <c r="X878" t="s">
        <v>1186</v>
      </c>
      <c r="Y878" t="b">
        <v>0</v>
      </c>
      <c r="Z878" t="b">
        <v>0</v>
      </c>
      <c r="AA878" t="s">
        <v>1404</v>
      </c>
    </row>
    <row r="879" spans="1:27" x14ac:dyDescent="0.35">
      <c r="A879">
        <v>878</v>
      </c>
      <c r="B879" s="5">
        <v>5221021115350</v>
      </c>
      <c r="C879" t="s">
        <v>1286</v>
      </c>
      <c r="D879">
        <v>4</v>
      </c>
      <c r="E879">
        <v>9</v>
      </c>
      <c r="F879">
        <v>23</v>
      </c>
      <c r="G879">
        <v>111</v>
      </c>
      <c r="H879">
        <v>150</v>
      </c>
      <c r="I879">
        <v>6</v>
      </c>
      <c r="J879">
        <v>3</v>
      </c>
      <c r="K879">
        <v>10</v>
      </c>
      <c r="L879">
        <v>0.95</v>
      </c>
      <c r="M879">
        <v>1.25</v>
      </c>
      <c r="N879">
        <v>4</v>
      </c>
      <c r="O879">
        <v>4</v>
      </c>
      <c r="P879" t="s">
        <v>1209</v>
      </c>
      <c r="Q879">
        <v>5500</v>
      </c>
      <c r="R879" t="s">
        <v>684</v>
      </c>
      <c r="S879">
        <v>0.95</v>
      </c>
      <c r="T879" s="6" t="s">
        <v>402</v>
      </c>
      <c r="U879" s="6"/>
      <c r="V879" s="6" t="s">
        <v>1186</v>
      </c>
      <c r="W879" t="s">
        <v>1214</v>
      </c>
      <c r="X879" t="s">
        <v>1186</v>
      </c>
      <c r="Y879" t="b">
        <v>0</v>
      </c>
      <c r="Z879" t="b">
        <v>0</v>
      </c>
      <c r="AA879" t="s">
        <v>1404</v>
      </c>
    </row>
    <row r="880" spans="1:27" x14ac:dyDescent="0.35">
      <c r="A880">
        <v>879</v>
      </c>
      <c r="B880" s="5">
        <v>5221021115210</v>
      </c>
      <c r="C880" t="s">
        <v>1287</v>
      </c>
      <c r="D880">
        <v>4</v>
      </c>
      <c r="E880">
        <v>9</v>
      </c>
      <c r="F880">
        <v>23</v>
      </c>
      <c r="G880">
        <v>111</v>
      </c>
      <c r="H880">
        <v>150</v>
      </c>
      <c r="I880">
        <v>3</v>
      </c>
      <c r="J880">
        <v>2</v>
      </c>
      <c r="K880">
        <v>10</v>
      </c>
      <c r="L880">
        <v>0.18</v>
      </c>
      <c r="N880">
        <v>4</v>
      </c>
      <c r="O880">
        <v>4</v>
      </c>
      <c r="Q880">
        <v>5500</v>
      </c>
      <c r="R880" t="s">
        <v>1186</v>
      </c>
      <c r="S880">
        <v>0.18</v>
      </c>
      <c r="T880" s="6" t="s">
        <v>402</v>
      </c>
      <c r="U880" s="6"/>
      <c r="V880" s="6" t="s">
        <v>1186</v>
      </c>
      <c r="W880" t="s">
        <v>1214</v>
      </c>
      <c r="X880" t="s">
        <v>1186</v>
      </c>
      <c r="Y880" t="b">
        <v>0</v>
      </c>
      <c r="Z880" t="b">
        <v>0</v>
      </c>
    </row>
    <row r="881" spans="1:27" x14ac:dyDescent="0.35">
      <c r="A881">
        <v>880</v>
      </c>
      <c r="B881" s="5">
        <v>5221021115110</v>
      </c>
      <c r="C881" t="s">
        <v>1288</v>
      </c>
      <c r="D881">
        <v>4</v>
      </c>
      <c r="E881">
        <v>9</v>
      </c>
      <c r="F881">
        <v>23</v>
      </c>
      <c r="G881">
        <v>111</v>
      </c>
      <c r="H881">
        <v>150</v>
      </c>
      <c r="I881">
        <v>3</v>
      </c>
      <c r="J881">
        <v>2</v>
      </c>
      <c r="K881">
        <v>10</v>
      </c>
      <c r="L881">
        <v>0.18</v>
      </c>
      <c r="N881">
        <v>4</v>
      </c>
      <c r="O881">
        <v>4</v>
      </c>
      <c r="Q881">
        <v>5500</v>
      </c>
      <c r="R881" t="s">
        <v>1186</v>
      </c>
      <c r="S881">
        <v>0.18</v>
      </c>
      <c r="T881" s="6" t="s">
        <v>402</v>
      </c>
      <c r="U881" s="6"/>
      <c r="V881" s="6" t="s">
        <v>1186</v>
      </c>
      <c r="W881" t="s">
        <v>1214</v>
      </c>
      <c r="X881" t="s">
        <v>1186</v>
      </c>
      <c r="Y881" t="b">
        <v>0</v>
      </c>
      <c r="Z881" t="b">
        <v>0</v>
      </c>
      <c r="AA881" t="s">
        <v>1404</v>
      </c>
    </row>
    <row r="882" spans="1:27" x14ac:dyDescent="0.35">
      <c r="A882">
        <v>881</v>
      </c>
      <c r="B882" s="5">
        <v>5221021115130</v>
      </c>
      <c r="C882" t="s">
        <v>1289</v>
      </c>
      <c r="D882">
        <v>4</v>
      </c>
      <c r="E882">
        <v>9</v>
      </c>
      <c r="F882">
        <v>23</v>
      </c>
      <c r="G882">
        <v>111</v>
      </c>
      <c r="H882">
        <v>150</v>
      </c>
      <c r="I882">
        <v>3</v>
      </c>
      <c r="J882">
        <v>2</v>
      </c>
      <c r="K882">
        <v>10</v>
      </c>
      <c r="L882">
        <v>0.19</v>
      </c>
      <c r="N882">
        <v>4</v>
      </c>
      <c r="O882">
        <v>3</v>
      </c>
      <c r="Q882">
        <v>5500</v>
      </c>
      <c r="R882" t="s">
        <v>1186</v>
      </c>
      <c r="S882">
        <v>0.19</v>
      </c>
      <c r="T882" s="6" t="s">
        <v>402</v>
      </c>
      <c r="U882" s="6"/>
      <c r="V882" s="6" t="s">
        <v>1186</v>
      </c>
      <c r="W882" t="s">
        <v>1214</v>
      </c>
      <c r="X882" t="s">
        <v>1186</v>
      </c>
      <c r="Y882" t="b">
        <v>0</v>
      </c>
      <c r="Z882" t="b">
        <v>0</v>
      </c>
      <c r="AA882" t="s">
        <v>1404</v>
      </c>
    </row>
    <row r="883" spans="1:27" x14ac:dyDescent="0.35">
      <c r="A883">
        <v>882</v>
      </c>
      <c r="B883" s="5">
        <v>5221021011610</v>
      </c>
      <c r="C883" t="s">
        <v>1290</v>
      </c>
      <c r="D883">
        <v>2</v>
      </c>
      <c r="E883">
        <v>9</v>
      </c>
      <c r="F883">
        <v>23</v>
      </c>
      <c r="G883">
        <v>111</v>
      </c>
      <c r="H883">
        <v>149</v>
      </c>
      <c r="I883">
        <v>7</v>
      </c>
      <c r="J883">
        <v>4</v>
      </c>
      <c r="K883">
        <v>10</v>
      </c>
      <c r="L883">
        <v>1</v>
      </c>
      <c r="N883">
        <v>3</v>
      </c>
      <c r="O883">
        <v>4</v>
      </c>
      <c r="Q883">
        <v>5000</v>
      </c>
      <c r="R883" t="s">
        <v>1186</v>
      </c>
      <c r="T883" s="6" t="s">
        <v>402</v>
      </c>
      <c r="U883" s="6"/>
      <c r="V883" s="6" t="s">
        <v>1186</v>
      </c>
      <c r="W883" t="s">
        <v>1214</v>
      </c>
      <c r="X883" t="s">
        <v>1186</v>
      </c>
      <c r="Y883" t="b">
        <v>0</v>
      </c>
      <c r="Z883" t="b">
        <v>0</v>
      </c>
      <c r="AA883" t="s">
        <v>1404</v>
      </c>
    </row>
    <row r="884" spans="1:27" x14ac:dyDescent="0.35">
      <c r="A884">
        <v>883</v>
      </c>
      <c r="B884" s="5">
        <v>5221021013350</v>
      </c>
      <c r="C884" t="s">
        <v>1291</v>
      </c>
      <c r="D884">
        <v>4</v>
      </c>
      <c r="E884">
        <v>9</v>
      </c>
      <c r="F884">
        <v>23</v>
      </c>
      <c r="G884">
        <v>111</v>
      </c>
      <c r="H884">
        <v>149</v>
      </c>
      <c r="I884">
        <v>6</v>
      </c>
      <c r="J884">
        <v>3</v>
      </c>
      <c r="K884">
        <v>10</v>
      </c>
      <c r="L884">
        <v>0.95</v>
      </c>
      <c r="M884">
        <v>1.25</v>
      </c>
      <c r="N884">
        <v>4</v>
      </c>
      <c r="O884">
        <v>4</v>
      </c>
      <c r="P884" t="s">
        <v>1209</v>
      </c>
      <c r="Q884">
        <v>5000</v>
      </c>
      <c r="R884" t="s">
        <v>684</v>
      </c>
      <c r="S884">
        <v>0.95</v>
      </c>
      <c r="T884" s="6" t="s">
        <v>402</v>
      </c>
      <c r="U884" s="6"/>
      <c r="V884" s="6" t="s">
        <v>1186</v>
      </c>
      <c r="W884" t="s">
        <v>1214</v>
      </c>
      <c r="X884" t="s">
        <v>1186</v>
      </c>
      <c r="Y884" t="b">
        <v>0</v>
      </c>
      <c r="Z884" t="b">
        <v>0</v>
      </c>
      <c r="AA884" t="s">
        <v>1404</v>
      </c>
    </row>
    <row r="885" spans="1:27" x14ac:dyDescent="0.35">
      <c r="A885">
        <v>884</v>
      </c>
      <c r="B885" s="5">
        <v>5221021013210</v>
      </c>
      <c r="C885" t="s">
        <v>1292</v>
      </c>
      <c r="D885">
        <v>4</v>
      </c>
      <c r="E885">
        <v>9</v>
      </c>
      <c r="F885">
        <v>23</v>
      </c>
      <c r="G885">
        <v>111</v>
      </c>
      <c r="H885">
        <v>149</v>
      </c>
      <c r="I885">
        <v>3</v>
      </c>
      <c r="J885">
        <v>2</v>
      </c>
      <c r="K885">
        <v>10</v>
      </c>
      <c r="L885">
        <v>0.18</v>
      </c>
      <c r="M885">
        <v>0.15</v>
      </c>
      <c r="N885">
        <v>4</v>
      </c>
      <c r="O885">
        <v>4</v>
      </c>
      <c r="P885" t="s">
        <v>1293</v>
      </c>
      <c r="Q885">
        <v>5000</v>
      </c>
      <c r="R885" t="s">
        <v>1294</v>
      </c>
      <c r="S885">
        <v>0.18</v>
      </c>
      <c r="T885" s="6" t="s">
        <v>402</v>
      </c>
      <c r="U885" s="6"/>
      <c r="V885" s="6" t="s">
        <v>1186</v>
      </c>
      <c r="W885" t="s">
        <v>1214</v>
      </c>
      <c r="X885" t="s">
        <v>1186</v>
      </c>
      <c r="Y885" t="b">
        <v>0</v>
      </c>
      <c r="Z885" t="b">
        <v>0</v>
      </c>
    </row>
    <row r="886" spans="1:27" x14ac:dyDescent="0.35">
      <c r="A886">
        <v>885</v>
      </c>
      <c r="B886" s="5">
        <v>5221021013110</v>
      </c>
      <c r="C886" t="s">
        <v>1295</v>
      </c>
      <c r="D886">
        <v>4</v>
      </c>
      <c r="E886">
        <v>9</v>
      </c>
      <c r="F886">
        <v>23</v>
      </c>
      <c r="G886">
        <v>111</v>
      </c>
      <c r="H886">
        <v>149</v>
      </c>
      <c r="I886">
        <v>3</v>
      </c>
      <c r="J886">
        <v>2</v>
      </c>
      <c r="K886">
        <v>10</v>
      </c>
      <c r="L886">
        <v>0.18</v>
      </c>
      <c r="M886">
        <v>0.15</v>
      </c>
      <c r="N886">
        <v>4</v>
      </c>
      <c r="O886">
        <v>4</v>
      </c>
      <c r="P886" t="s">
        <v>404</v>
      </c>
      <c r="Q886">
        <v>5000</v>
      </c>
      <c r="R886" t="s">
        <v>684</v>
      </c>
      <c r="S886">
        <v>0.18</v>
      </c>
      <c r="T886" s="6" t="s">
        <v>402</v>
      </c>
      <c r="U886" s="6"/>
      <c r="V886" s="6" t="s">
        <v>1186</v>
      </c>
      <c r="W886" t="s">
        <v>1214</v>
      </c>
      <c r="X886" t="s">
        <v>1186</v>
      </c>
      <c r="Y886" t="b">
        <v>0</v>
      </c>
      <c r="Z886" t="b">
        <v>0</v>
      </c>
      <c r="AA886" t="s">
        <v>1404</v>
      </c>
    </row>
    <row r="887" spans="1:27" x14ac:dyDescent="0.35">
      <c r="A887">
        <v>886</v>
      </c>
      <c r="B887" s="5">
        <v>5221021011350</v>
      </c>
      <c r="C887" t="s">
        <v>1296</v>
      </c>
      <c r="D887">
        <v>4</v>
      </c>
      <c r="E887">
        <v>9</v>
      </c>
      <c r="F887">
        <v>23</v>
      </c>
      <c r="G887">
        <v>111</v>
      </c>
      <c r="H887">
        <v>148</v>
      </c>
      <c r="I887">
        <v>6</v>
      </c>
      <c r="J887">
        <v>3</v>
      </c>
      <c r="K887">
        <v>10</v>
      </c>
      <c r="L887">
        <v>0.95</v>
      </c>
      <c r="M887">
        <v>1.25</v>
      </c>
      <c r="N887">
        <v>4</v>
      </c>
      <c r="O887">
        <v>4</v>
      </c>
      <c r="P887" t="s">
        <v>1209</v>
      </c>
      <c r="Q887">
        <v>5000</v>
      </c>
      <c r="R887" t="s">
        <v>1201</v>
      </c>
      <c r="S887">
        <v>0.95</v>
      </c>
      <c r="T887" s="6" t="s">
        <v>402</v>
      </c>
      <c r="U887" s="6"/>
      <c r="V887" s="6" t="s">
        <v>1186</v>
      </c>
      <c r="W887" t="s">
        <v>1214</v>
      </c>
      <c r="X887" t="s">
        <v>1186</v>
      </c>
      <c r="Y887" t="b">
        <v>0</v>
      </c>
      <c r="Z887" t="b">
        <v>0</v>
      </c>
      <c r="AA887" t="s">
        <v>1404</v>
      </c>
    </row>
    <row r="888" spans="1:27" x14ac:dyDescent="0.35">
      <c r="A888">
        <v>887</v>
      </c>
      <c r="B888" s="5">
        <v>5221021011110</v>
      </c>
      <c r="C888" t="s">
        <v>1297</v>
      </c>
      <c r="D888">
        <v>4</v>
      </c>
      <c r="E888">
        <v>9</v>
      </c>
      <c r="F888">
        <v>23</v>
      </c>
      <c r="G888">
        <v>111</v>
      </c>
      <c r="H888">
        <v>148</v>
      </c>
      <c r="I888">
        <v>3</v>
      </c>
      <c r="J888">
        <v>2</v>
      </c>
      <c r="K888">
        <v>10</v>
      </c>
      <c r="L888">
        <v>0.18</v>
      </c>
      <c r="M888">
        <v>0.15</v>
      </c>
      <c r="N888">
        <v>4</v>
      </c>
      <c r="O888">
        <v>4</v>
      </c>
      <c r="P888" t="s">
        <v>404</v>
      </c>
      <c r="Q888">
        <v>5000</v>
      </c>
      <c r="R888" t="s">
        <v>684</v>
      </c>
      <c r="S888">
        <v>0.18</v>
      </c>
      <c r="T888" s="6" t="s">
        <v>402</v>
      </c>
      <c r="U888" s="6"/>
      <c r="V888" s="6" t="s">
        <v>1186</v>
      </c>
      <c r="W888" t="s">
        <v>1214</v>
      </c>
      <c r="X888" t="s">
        <v>1186</v>
      </c>
      <c r="Y888" t="b">
        <v>0</v>
      </c>
      <c r="Z888" t="b">
        <v>0</v>
      </c>
      <c r="AA888" t="s">
        <v>1404</v>
      </c>
    </row>
    <row r="889" spans="1:27" x14ac:dyDescent="0.35">
      <c r="A889">
        <v>888</v>
      </c>
      <c r="B889" s="5">
        <v>5221021011130</v>
      </c>
      <c r="C889" t="s">
        <v>1298</v>
      </c>
      <c r="D889">
        <v>4</v>
      </c>
      <c r="E889">
        <v>9</v>
      </c>
      <c r="F889">
        <v>23</v>
      </c>
      <c r="G889">
        <v>111</v>
      </c>
      <c r="H889">
        <v>148</v>
      </c>
      <c r="I889">
        <v>3</v>
      </c>
      <c r="J889">
        <v>2</v>
      </c>
      <c r="K889">
        <v>10</v>
      </c>
      <c r="L889">
        <v>0.19</v>
      </c>
      <c r="M889">
        <v>0.15</v>
      </c>
      <c r="N889">
        <v>4</v>
      </c>
      <c r="O889">
        <v>3</v>
      </c>
      <c r="P889" t="s">
        <v>404</v>
      </c>
      <c r="Q889">
        <v>5000</v>
      </c>
      <c r="R889" t="s">
        <v>684</v>
      </c>
      <c r="S889">
        <v>0.18</v>
      </c>
      <c r="T889" s="6" t="s">
        <v>402</v>
      </c>
      <c r="U889" s="6"/>
      <c r="V889" s="6" t="s">
        <v>1186</v>
      </c>
      <c r="W889" t="s">
        <v>1214</v>
      </c>
      <c r="X889" t="s">
        <v>1186</v>
      </c>
      <c r="Y889" t="b">
        <v>0</v>
      </c>
      <c r="Z889" t="b">
        <v>0</v>
      </c>
    </row>
    <row r="890" spans="1:27" x14ac:dyDescent="0.35">
      <c r="A890">
        <v>889</v>
      </c>
      <c r="B890" s="5">
        <v>5224023031610</v>
      </c>
      <c r="C890" t="s">
        <v>1299</v>
      </c>
      <c r="D890">
        <v>2</v>
      </c>
      <c r="E890">
        <v>9</v>
      </c>
      <c r="F890">
        <v>22</v>
      </c>
      <c r="G890">
        <v>114</v>
      </c>
      <c r="H890">
        <v>153</v>
      </c>
      <c r="I890">
        <v>7</v>
      </c>
      <c r="J890">
        <v>4</v>
      </c>
      <c r="K890">
        <v>10</v>
      </c>
      <c r="L890">
        <v>1</v>
      </c>
      <c r="N890">
        <v>3</v>
      </c>
      <c r="O890">
        <v>4</v>
      </c>
      <c r="Q890">
        <v>1450</v>
      </c>
      <c r="T890" s="6" t="s">
        <v>402</v>
      </c>
      <c r="U890" s="6"/>
      <c r="V890" s="6" t="s">
        <v>1186</v>
      </c>
      <c r="W890" t="s">
        <v>1186</v>
      </c>
      <c r="X890" t="s">
        <v>1186</v>
      </c>
      <c r="Y890" t="b">
        <v>0</v>
      </c>
      <c r="Z890" t="b">
        <v>0</v>
      </c>
      <c r="AA890" t="s">
        <v>1395</v>
      </c>
    </row>
    <row r="891" spans="1:27" x14ac:dyDescent="0.35">
      <c r="A891">
        <v>890</v>
      </c>
      <c r="B891" s="5">
        <v>5224023031110</v>
      </c>
      <c r="C891" t="s">
        <v>1300</v>
      </c>
      <c r="D891">
        <v>4</v>
      </c>
      <c r="E891">
        <v>9</v>
      </c>
      <c r="F891">
        <v>22</v>
      </c>
      <c r="G891">
        <v>114</v>
      </c>
      <c r="H891">
        <v>153</v>
      </c>
      <c r="I891">
        <v>3</v>
      </c>
      <c r="J891">
        <v>2</v>
      </c>
      <c r="K891">
        <v>10</v>
      </c>
      <c r="L891">
        <v>0.18</v>
      </c>
      <c r="M891">
        <v>0.15</v>
      </c>
      <c r="N891">
        <v>4</v>
      </c>
      <c r="O891">
        <v>3</v>
      </c>
      <c r="P891" t="s">
        <v>404</v>
      </c>
      <c r="Q891">
        <v>1450</v>
      </c>
      <c r="R891" t="s">
        <v>684</v>
      </c>
      <c r="S891">
        <v>0.18</v>
      </c>
      <c r="T891" s="6" t="s">
        <v>402</v>
      </c>
      <c r="U891" s="6"/>
      <c r="V891" s="6" t="s">
        <v>1186</v>
      </c>
      <c r="W891" t="s">
        <v>1186</v>
      </c>
      <c r="X891" t="s">
        <v>1186</v>
      </c>
      <c r="Y891" t="b">
        <v>0</v>
      </c>
      <c r="Z891" t="b">
        <v>0</v>
      </c>
      <c r="AA891" t="s">
        <v>1395</v>
      </c>
    </row>
    <row r="892" spans="1:27" x14ac:dyDescent="0.35">
      <c r="A892">
        <v>891</v>
      </c>
      <c r="C892" t="s">
        <v>270</v>
      </c>
      <c r="D892">
        <v>2</v>
      </c>
      <c r="E892">
        <v>7</v>
      </c>
      <c r="F892">
        <v>16</v>
      </c>
      <c r="G892">
        <v>91</v>
      </c>
      <c r="H892">
        <v>124</v>
      </c>
      <c r="I892">
        <v>7</v>
      </c>
      <c r="J892">
        <v>4</v>
      </c>
      <c r="K892">
        <v>1</v>
      </c>
      <c r="L892">
        <v>1</v>
      </c>
      <c r="N892">
        <v>3</v>
      </c>
      <c r="O892">
        <v>1</v>
      </c>
      <c r="R892" t="s">
        <v>1186</v>
      </c>
      <c r="T892" s="6" t="s">
        <v>1186</v>
      </c>
      <c r="U892" s="6" t="s">
        <v>1186</v>
      </c>
      <c r="V892" s="6" t="s">
        <v>1186</v>
      </c>
      <c r="W892" t="s">
        <v>1186</v>
      </c>
      <c r="X892" t="s">
        <v>1186</v>
      </c>
      <c r="Y892" t="b">
        <v>0</v>
      </c>
      <c r="Z892" t="b">
        <v>0</v>
      </c>
    </row>
    <row r="893" spans="1:27" x14ac:dyDescent="0.35">
      <c r="A893">
        <v>892</v>
      </c>
      <c r="B893" s="5">
        <v>5305020006010</v>
      </c>
      <c r="C893" t="s">
        <v>368</v>
      </c>
      <c r="D893">
        <v>2</v>
      </c>
      <c r="E893">
        <v>7</v>
      </c>
      <c r="F893">
        <v>16</v>
      </c>
      <c r="G893">
        <v>74</v>
      </c>
      <c r="H893">
        <v>98</v>
      </c>
      <c r="I893">
        <v>7</v>
      </c>
      <c r="J893">
        <v>4</v>
      </c>
      <c r="K893">
        <v>4</v>
      </c>
      <c r="L893">
        <v>1</v>
      </c>
      <c r="N893">
        <v>1</v>
      </c>
      <c r="O893">
        <v>1</v>
      </c>
      <c r="Q893">
        <v>384</v>
      </c>
      <c r="R893" t="s">
        <v>1186</v>
      </c>
      <c r="T893" s="6" t="s">
        <v>344</v>
      </c>
      <c r="U893" s="6"/>
      <c r="V893" s="6" t="s">
        <v>1186</v>
      </c>
      <c r="W893" t="s">
        <v>1186</v>
      </c>
      <c r="X893" t="s">
        <v>1186</v>
      </c>
      <c r="Y893" t="b">
        <v>0</v>
      </c>
      <c r="Z893" t="b">
        <v>0</v>
      </c>
    </row>
    <row r="894" spans="1:27" x14ac:dyDescent="0.35">
      <c r="A894">
        <v>893</v>
      </c>
      <c r="B894" s="5">
        <v>5305020107020</v>
      </c>
      <c r="C894" t="s">
        <v>1301</v>
      </c>
      <c r="D894">
        <v>4</v>
      </c>
      <c r="E894">
        <v>7</v>
      </c>
      <c r="F894">
        <v>16</v>
      </c>
      <c r="G894">
        <v>74</v>
      </c>
      <c r="H894">
        <v>98</v>
      </c>
      <c r="I894">
        <v>5</v>
      </c>
      <c r="J894">
        <v>4</v>
      </c>
      <c r="K894">
        <v>0.3</v>
      </c>
      <c r="L894">
        <v>1</v>
      </c>
      <c r="N894">
        <v>1</v>
      </c>
      <c r="O894">
        <v>1</v>
      </c>
      <c r="P894" t="s">
        <v>370</v>
      </c>
      <c r="Q894">
        <v>384</v>
      </c>
      <c r="R894" t="s">
        <v>1186</v>
      </c>
      <c r="S894">
        <v>20.7</v>
      </c>
      <c r="T894" s="6" t="s">
        <v>344</v>
      </c>
      <c r="U894" s="6"/>
      <c r="V894" s="6" t="s">
        <v>1186</v>
      </c>
      <c r="W894" t="s">
        <v>1186</v>
      </c>
      <c r="X894" t="s">
        <v>371</v>
      </c>
      <c r="Y894" t="b">
        <v>0</v>
      </c>
      <c r="Z894" t="b">
        <v>1</v>
      </c>
      <c r="AA894" t="s">
        <v>1337</v>
      </c>
    </row>
    <row r="895" spans="1:27" x14ac:dyDescent="0.35">
      <c r="A895">
        <v>894</v>
      </c>
      <c r="C895" t="s">
        <v>1302</v>
      </c>
      <c r="D895">
        <v>4</v>
      </c>
      <c r="E895">
        <v>7</v>
      </c>
      <c r="F895">
        <v>16</v>
      </c>
      <c r="G895">
        <v>74</v>
      </c>
      <c r="H895">
        <v>98</v>
      </c>
      <c r="I895">
        <v>5</v>
      </c>
      <c r="J895">
        <v>4</v>
      </c>
      <c r="K895">
        <v>0.3</v>
      </c>
      <c r="L895">
        <v>1</v>
      </c>
      <c r="M895">
        <v>0</v>
      </c>
      <c r="N895">
        <v>1</v>
      </c>
      <c r="O895">
        <v>1</v>
      </c>
      <c r="P895" t="s">
        <v>370</v>
      </c>
      <c r="R895" t="s">
        <v>1186</v>
      </c>
      <c r="T895" s="6" t="s">
        <v>344</v>
      </c>
      <c r="U895" s="6"/>
      <c r="V895" s="6" t="s">
        <v>1186</v>
      </c>
      <c r="W895" t="s">
        <v>1186</v>
      </c>
      <c r="X895" t="s">
        <v>1186</v>
      </c>
      <c r="Y895" t="b">
        <v>1</v>
      </c>
      <c r="Z895" t="b">
        <v>1</v>
      </c>
    </row>
    <row r="896" spans="1:27" x14ac:dyDescent="0.35">
      <c r="A896">
        <v>895</v>
      </c>
      <c r="B896" s="5">
        <v>5301010106010</v>
      </c>
      <c r="C896" t="s">
        <v>271</v>
      </c>
      <c r="D896">
        <v>2</v>
      </c>
      <c r="E896">
        <v>7</v>
      </c>
      <c r="F896">
        <v>16</v>
      </c>
      <c r="G896">
        <v>92</v>
      </c>
      <c r="H896">
        <v>125</v>
      </c>
      <c r="I896">
        <v>7</v>
      </c>
      <c r="J896">
        <v>4</v>
      </c>
      <c r="K896">
        <v>0.3</v>
      </c>
      <c r="L896">
        <v>1</v>
      </c>
      <c r="N896">
        <v>1</v>
      </c>
      <c r="O896">
        <v>1</v>
      </c>
      <c r="Q896">
        <v>0</v>
      </c>
      <c r="R896" t="s">
        <v>1186</v>
      </c>
      <c r="T896" s="6" t="s">
        <v>344</v>
      </c>
      <c r="U896" s="6" t="s">
        <v>1186</v>
      </c>
      <c r="V896" s="6" t="s">
        <v>1186</v>
      </c>
      <c r="W896" t="s">
        <v>1186</v>
      </c>
      <c r="X896" t="s">
        <v>1186</v>
      </c>
      <c r="Y896" t="b">
        <v>0</v>
      </c>
      <c r="Z896" t="b">
        <v>0</v>
      </c>
    </row>
    <row r="897" spans="1:27" x14ac:dyDescent="0.35">
      <c r="A897">
        <v>896</v>
      </c>
      <c r="B897" s="5">
        <v>5301010107020</v>
      </c>
      <c r="C897" t="s">
        <v>1303</v>
      </c>
      <c r="D897">
        <v>2</v>
      </c>
      <c r="E897">
        <v>7</v>
      </c>
      <c r="F897">
        <v>16</v>
      </c>
      <c r="G897">
        <v>92</v>
      </c>
      <c r="H897">
        <v>125</v>
      </c>
      <c r="I897">
        <v>5</v>
      </c>
      <c r="J897">
        <v>4</v>
      </c>
      <c r="K897">
        <v>0.3</v>
      </c>
      <c r="L897">
        <v>1</v>
      </c>
      <c r="N897">
        <v>1</v>
      </c>
      <c r="O897">
        <v>1</v>
      </c>
      <c r="P897" t="s">
        <v>370</v>
      </c>
      <c r="Q897">
        <v>0</v>
      </c>
      <c r="R897" t="s">
        <v>1186</v>
      </c>
      <c r="S897">
        <v>21</v>
      </c>
      <c r="T897" s="6" t="s">
        <v>344</v>
      </c>
      <c r="U897" s="6" t="s">
        <v>1186</v>
      </c>
      <c r="V897" s="6" t="s">
        <v>1186</v>
      </c>
      <c r="W897" t="s">
        <v>1186</v>
      </c>
      <c r="X897" t="s">
        <v>371</v>
      </c>
      <c r="Y897" t="b">
        <v>0</v>
      </c>
      <c r="Z897" t="b">
        <v>0</v>
      </c>
    </row>
    <row r="898" spans="1:27" x14ac:dyDescent="0.35">
      <c r="A898">
        <v>897</v>
      </c>
      <c r="C898" t="s">
        <v>1304</v>
      </c>
      <c r="D898">
        <v>4</v>
      </c>
      <c r="E898">
        <v>7</v>
      </c>
      <c r="F898">
        <v>16</v>
      </c>
      <c r="G898">
        <v>92</v>
      </c>
      <c r="H898">
        <v>125</v>
      </c>
      <c r="I898">
        <v>5</v>
      </c>
      <c r="J898">
        <v>4</v>
      </c>
      <c r="K898">
        <v>0.3</v>
      </c>
      <c r="L898">
        <v>1</v>
      </c>
      <c r="M898">
        <v>0</v>
      </c>
      <c r="N898">
        <v>1</v>
      </c>
      <c r="O898">
        <v>1</v>
      </c>
      <c r="P898" t="s">
        <v>370</v>
      </c>
      <c r="R898" t="s">
        <v>1186</v>
      </c>
      <c r="T898" s="6" t="s">
        <v>344</v>
      </c>
      <c r="U898" s="6"/>
      <c r="V898" s="6" t="s">
        <v>1186</v>
      </c>
      <c r="W898" t="s">
        <v>1186</v>
      </c>
      <c r="X898" t="s">
        <v>1186</v>
      </c>
      <c r="Y898" t="b">
        <v>1</v>
      </c>
      <c r="Z898" t="b">
        <v>1</v>
      </c>
    </row>
    <row r="899" spans="1:27" x14ac:dyDescent="0.35">
      <c r="A899">
        <v>898</v>
      </c>
      <c r="C899" t="s">
        <v>1305</v>
      </c>
      <c r="D899">
        <v>6</v>
      </c>
      <c r="E899">
        <v>7</v>
      </c>
      <c r="F899">
        <v>16</v>
      </c>
      <c r="G899">
        <v>74</v>
      </c>
      <c r="H899">
        <v>98</v>
      </c>
      <c r="I899">
        <v>7</v>
      </c>
      <c r="J899">
        <v>4</v>
      </c>
      <c r="K899">
        <v>4</v>
      </c>
      <c r="L899">
        <v>1</v>
      </c>
      <c r="M899">
        <v>0</v>
      </c>
      <c r="N899">
        <v>1</v>
      </c>
      <c r="O899">
        <v>1</v>
      </c>
      <c r="R899" t="s">
        <v>1186</v>
      </c>
      <c r="T899" s="6" t="s">
        <v>344</v>
      </c>
      <c r="U899" s="6"/>
      <c r="V899" s="6" t="s">
        <v>1186</v>
      </c>
      <c r="W899" t="s">
        <v>1186</v>
      </c>
      <c r="X899" t="s">
        <v>1186</v>
      </c>
      <c r="Y899" t="b">
        <v>1</v>
      </c>
      <c r="Z899" t="b">
        <v>1</v>
      </c>
    </row>
    <row r="900" spans="1:27" x14ac:dyDescent="0.35">
      <c r="A900">
        <v>899</v>
      </c>
      <c r="B900" s="5">
        <v>5305020007020</v>
      </c>
      <c r="C900" t="s">
        <v>1306</v>
      </c>
      <c r="D900">
        <v>4</v>
      </c>
      <c r="E900">
        <v>7</v>
      </c>
      <c r="F900">
        <v>16</v>
      </c>
      <c r="G900">
        <v>74</v>
      </c>
      <c r="H900">
        <v>98</v>
      </c>
      <c r="I900">
        <v>5</v>
      </c>
      <c r="J900">
        <v>4</v>
      </c>
      <c r="K900">
        <v>4</v>
      </c>
      <c r="L900">
        <v>1</v>
      </c>
      <c r="N900">
        <v>1</v>
      </c>
      <c r="O900">
        <v>1</v>
      </c>
      <c r="P900" t="s">
        <v>370</v>
      </c>
      <c r="Q900">
        <v>384</v>
      </c>
      <c r="R900" t="s">
        <v>1186</v>
      </c>
      <c r="S900">
        <v>20.7</v>
      </c>
      <c r="T900" s="6" t="s">
        <v>344</v>
      </c>
      <c r="U900" s="6"/>
      <c r="V900" s="6" t="s">
        <v>1186</v>
      </c>
      <c r="W900" t="s">
        <v>1186</v>
      </c>
      <c r="X900" t="s">
        <v>371</v>
      </c>
      <c r="Y900" t="b">
        <v>0</v>
      </c>
      <c r="Z900" t="b">
        <v>1</v>
      </c>
      <c r="AA900" t="s">
        <v>1337</v>
      </c>
    </row>
    <row r="901" spans="1:27" x14ac:dyDescent="0.35">
      <c r="A901">
        <v>900</v>
      </c>
      <c r="C901" t="s">
        <v>1307</v>
      </c>
      <c r="D901">
        <v>4</v>
      </c>
      <c r="E901">
        <v>7</v>
      </c>
      <c r="F901">
        <v>16</v>
      </c>
      <c r="G901">
        <v>74</v>
      </c>
      <c r="H901">
        <v>98</v>
      </c>
      <c r="I901">
        <v>5</v>
      </c>
      <c r="J901">
        <v>4</v>
      </c>
      <c r="K901">
        <v>4</v>
      </c>
      <c r="L901">
        <v>1</v>
      </c>
      <c r="M901">
        <v>0</v>
      </c>
      <c r="N901">
        <v>1</v>
      </c>
      <c r="O901">
        <v>2</v>
      </c>
      <c r="P901" t="s">
        <v>370</v>
      </c>
      <c r="R901" t="s">
        <v>1186</v>
      </c>
      <c r="T901" s="6" t="s">
        <v>344</v>
      </c>
      <c r="U901" s="6"/>
      <c r="V901" s="6" t="s">
        <v>1186</v>
      </c>
      <c r="W901" t="s">
        <v>1186</v>
      </c>
      <c r="X901" t="s">
        <v>1186</v>
      </c>
      <c r="Y901" t="b">
        <v>1</v>
      </c>
      <c r="Z901" t="b">
        <v>1</v>
      </c>
    </row>
    <row r="902" spans="1:27" x14ac:dyDescent="0.35">
      <c r="A902">
        <v>901</v>
      </c>
      <c r="B902" s="5">
        <v>24000076</v>
      </c>
      <c r="C902" t="s">
        <v>1308</v>
      </c>
      <c r="D902">
        <v>1</v>
      </c>
      <c r="E902">
        <v>8</v>
      </c>
      <c r="F902">
        <v>21</v>
      </c>
      <c r="G902">
        <v>105</v>
      </c>
      <c r="H902">
        <v>142</v>
      </c>
      <c r="I902">
        <v>7</v>
      </c>
      <c r="J902">
        <v>4</v>
      </c>
      <c r="K902">
        <v>16.8</v>
      </c>
      <c r="L902">
        <v>1</v>
      </c>
      <c r="N902">
        <v>2</v>
      </c>
      <c r="O902">
        <v>2</v>
      </c>
      <c r="R902" t="s">
        <v>1186</v>
      </c>
      <c r="T902" s="6" t="s">
        <v>1186</v>
      </c>
      <c r="U902" s="6" t="s">
        <v>1186</v>
      </c>
      <c r="V902" s="6" t="s">
        <v>1186</v>
      </c>
      <c r="W902" t="s">
        <v>1186</v>
      </c>
      <c r="X902" t="s">
        <v>1186</v>
      </c>
      <c r="Y902" t="b">
        <v>0</v>
      </c>
      <c r="Z902" t="b">
        <v>0</v>
      </c>
    </row>
    <row r="903" spans="1:27" x14ac:dyDescent="0.35">
      <c r="A903">
        <v>902</v>
      </c>
      <c r="C903" t="s">
        <v>1309</v>
      </c>
      <c r="D903">
        <v>1</v>
      </c>
      <c r="E903">
        <v>8</v>
      </c>
      <c r="F903">
        <v>21</v>
      </c>
      <c r="G903">
        <v>97</v>
      </c>
      <c r="H903">
        <v>130</v>
      </c>
      <c r="I903">
        <v>7</v>
      </c>
      <c r="J903">
        <v>4</v>
      </c>
      <c r="K903">
        <v>1</v>
      </c>
      <c r="L903">
        <v>1</v>
      </c>
      <c r="N903">
        <v>2</v>
      </c>
      <c r="O903">
        <v>2</v>
      </c>
      <c r="R903" t="s">
        <v>1186</v>
      </c>
      <c r="T903" s="6" t="s">
        <v>1186</v>
      </c>
      <c r="U903" s="6"/>
      <c r="V903" s="6" t="s">
        <v>1186</v>
      </c>
      <c r="W903" t="s">
        <v>1186</v>
      </c>
      <c r="X903" t="s">
        <v>1186</v>
      </c>
      <c r="Y903" t="b">
        <v>0</v>
      </c>
      <c r="Z903" t="b">
        <v>0</v>
      </c>
    </row>
    <row r="904" spans="1:27" x14ac:dyDescent="0.35">
      <c r="A904">
        <v>903</v>
      </c>
      <c r="C904" t="s">
        <v>1310</v>
      </c>
      <c r="D904">
        <v>1</v>
      </c>
      <c r="E904">
        <v>8</v>
      </c>
      <c r="F904">
        <v>21</v>
      </c>
      <c r="G904">
        <v>97</v>
      </c>
      <c r="H904">
        <v>130</v>
      </c>
      <c r="I904">
        <v>7</v>
      </c>
      <c r="J904">
        <v>4</v>
      </c>
      <c r="K904">
        <v>1</v>
      </c>
      <c r="L904">
        <v>1</v>
      </c>
      <c r="N904">
        <v>2</v>
      </c>
      <c r="O904">
        <v>2</v>
      </c>
      <c r="R904" t="s">
        <v>1186</v>
      </c>
      <c r="T904" s="6" t="s">
        <v>1186</v>
      </c>
      <c r="U904" s="6"/>
      <c r="V904" s="6" t="s">
        <v>1186</v>
      </c>
      <c r="W904" t="s">
        <v>1186</v>
      </c>
      <c r="X904" t="s">
        <v>1186</v>
      </c>
      <c r="Y904" t="b">
        <v>0</v>
      </c>
      <c r="Z904" t="b">
        <v>0</v>
      </c>
    </row>
    <row r="905" spans="1:27" x14ac:dyDescent="0.35">
      <c r="A905">
        <v>904</v>
      </c>
      <c r="B905" s="5">
        <v>24000166</v>
      </c>
      <c r="C905" t="s">
        <v>1311</v>
      </c>
      <c r="D905">
        <v>1</v>
      </c>
      <c r="E905">
        <v>8</v>
      </c>
      <c r="F905">
        <v>21</v>
      </c>
      <c r="G905">
        <v>98</v>
      </c>
      <c r="H905">
        <v>130</v>
      </c>
      <c r="I905">
        <v>7</v>
      </c>
      <c r="J905">
        <v>4</v>
      </c>
      <c r="K905">
        <v>1</v>
      </c>
      <c r="L905">
        <v>1</v>
      </c>
      <c r="N905">
        <v>2</v>
      </c>
      <c r="O905">
        <v>4</v>
      </c>
      <c r="T905" s="6" t="s">
        <v>413</v>
      </c>
      <c r="U905" s="6"/>
      <c r="V905" s="6" t="s">
        <v>1186</v>
      </c>
      <c r="W905" t="s">
        <v>1186</v>
      </c>
      <c r="X905" t="s">
        <v>1186</v>
      </c>
      <c r="Y905" t="b">
        <v>0</v>
      </c>
      <c r="Z905" t="b">
        <v>0</v>
      </c>
    </row>
    <row r="906" spans="1:27" x14ac:dyDescent="0.35">
      <c r="A906">
        <v>905</v>
      </c>
      <c r="C906" t="s">
        <v>1312</v>
      </c>
      <c r="D906">
        <v>4</v>
      </c>
      <c r="E906">
        <v>15</v>
      </c>
      <c r="F906">
        <v>42</v>
      </c>
      <c r="G906">
        <v>143</v>
      </c>
      <c r="H906">
        <v>187</v>
      </c>
      <c r="I906">
        <v>1</v>
      </c>
      <c r="J906">
        <v>4</v>
      </c>
      <c r="K906">
        <v>1</v>
      </c>
      <c r="L906">
        <v>2.5000000000000001E-2</v>
      </c>
      <c r="N906">
        <v>4</v>
      </c>
      <c r="O906">
        <v>4</v>
      </c>
      <c r="R906" t="s">
        <v>1186</v>
      </c>
      <c r="T906" s="6" t="s">
        <v>402</v>
      </c>
      <c r="U906" s="6" t="s">
        <v>1186</v>
      </c>
      <c r="V906" s="6" t="s">
        <v>1186</v>
      </c>
      <c r="W906" t="s">
        <v>1186</v>
      </c>
      <c r="X906" t="s">
        <v>1186</v>
      </c>
      <c r="Y906" t="b">
        <v>0</v>
      </c>
      <c r="Z906" t="b">
        <v>0</v>
      </c>
    </row>
    <row r="907" spans="1:27" x14ac:dyDescent="0.35">
      <c r="A907">
        <v>906</v>
      </c>
      <c r="C907" t="s">
        <v>1314</v>
      </c>
      <c r="D907">
        <v>4</v>
      </c>
      <c r="E907">
        <v>15</v>
      </c>
      <c r="F907">
        <v>42</v>
      </c>
      <c r="G907">
        <v>143</v>
      </c>
      <c r="H907">
        <v>187</v>
      </c>
      <c r="I907">
        <v>1</v>
      </c>
      <c r="J907">
        <v>4</v>
      </c>
      <c r="K907">
        <v>1</v>
      </c>
      <c r="L907">
        <v>2.5000000000000001E-2</v>
      </c>
      <c r="N907">
        <v>4</v>
      </c>
      <c r="O907">
        <v>6</v>
      </c>
      <c r="R907" t="s">
        <v>1186</v>
      </c>
      <c r="T907" s="6" t="s">
        <v>402</v>
      </c>
      <c r="U907" s="6" t="s">
        <v>1186</v>
      </c>
      <c r="V907" s="6" t="s">
        <v>1186</v>
      </c>
      <c r="W907" t="s">
        <v>1186</v>
      </c>
      <c r="X907" t="s">
        <v>1186</v>
      </c>
      <c r="Y907" t="b">
        <v>0</v>
      </c>
      <c r="Z907" t="b">
        <v>0</v>
      </c>
    </row>
    <row r="908" spans="1:27" x14ac:dyDescent="0.35">
      <c r="A908">
        <v>907</v>
      </c>
      <c r="B908" s="5">
        <v>5104000050610</v>
      </c>
      <c r="C908" t="s">
        <v>274</v>
      </c>
      <c r="D908">
        <v>2</v>
      </c>
      <c r="E908">
        <v>16</v>
      </c>
      <c r="F908">
        <v>43</v>
      </c>
      <c r="G908">
        <v>147</v>
      </c>
      <c r="H908">
        <v>191</v>
      </c>
      <c r="I908">
        <v>7</v>
      </c>
      <c r="J908">
        <v>4</v>
      </c>
      <c r="K908">
        <v>40</v>
      </c>
      <c r="L908">
        <v>1</v>
      </c>
      <c r="N908">
        <v>6</v>
      </c>
      <c r="O908">
        <v>2</v>
      </c>
      <c r="Q908">
        <v>1496.95</v>
      </c>
      <c r="R908" t="s">
        <v>1186</v>
      </c>
      <c r="T908" s="6" t="s">
        <v>72</v>
      </c>
      <c r="U908" s="6"/>
      <c r="V908" s="6" t="s">
        <v>1186</v>
      </c>
      <c r="W908" t="s">
        <v>1186</v>
      </c>
      <c r="X908" t="s">
        <v>1186</v>
      </c>
      <c r="Y908" t="b">
        <v>0</v>
      </c>
      <c r="Z908" t="b">
        <v>0</v>
      </c>
    </row>
    <row r="909" spans="1:27" x14ac:dyDescent="0.35">
      <c r="A909">
        <v>908</v>
      </c>
      <c r="B909" s="5">
        <v>24000148</v>
      </c>
      <c r="C909" t="s">
        <v>1315</v>
      </c>
      <c r="D909">
        <v>1</v>
      </c>
      <c r="E909">
        <v>8</v>
      </c>
      <c r="F909">
        <v>21</v>
      </c>
      <c r="G909">
        <v>102</v>
      </c>
      <c r="H909">
        <v>136</v>
      </c>
      <c r="I909">
        <v>7</v>
      </c>
      <c r="J909">
        <v>4</v>
      </c>
      <c r="K909">
        <v>0.16</v>
      </c>
      <c r="L909">
        <v>1</v>
      </c>
      <c r="N909">
        <v>2</v>
      </c>
      <c r="O909">
        <v>3</v>
      </c>
      <c r="R909" t="s">
        <v>1186</v>
      </c>
      <c r="T909" s="6" t="s">
        <v>1186</v>
      </c>
      <c r="U909" s="6" t="s">
        <v>1186</v>
      </c>
      <c r="V909" s="6" t="s">
        <v>1186</v>
      </c>
      <c r="W909" t="s">
        <v>1186</v>
      </c>
      <c r="X909" t="s">
        <v>1186</v>
      </c>
      <c r="Y909" t="b">
        <v>0</v>
      </c>
      <c r="Z909" t="b">
        <v>0</v>
      </c>
    </row>
    <row r="910" spans="1:27" x14ac:dyDescent="0.35">
      <c r="A910">
        <v>909</v>
      </c>
      <c r="B910" s="5">
        <v>5222002011600</v>
      </c>
      <c r="C910" t="s">
        <v>277</v>
      </c>
      <c r="D910">
        <v>2</v>
      </c>
      <c r="E910">
        <v>9</v>
      </c>
      <c r="F910">
        <v>22</v>
      </c>
      <c r="G910">
        <v>115</v>
      </c>
      <c r="H910">
        <v>154</v>
      </c>
      <c r="I910">
        <v>7</v>
      </c>
      <c r="J910">
        <v>4</v>
      </c>
      <c r="K910">
        <v>10</v>
      </c>
      <c r="L910">
        <v>1</v>
      </c>
      <c r="N910">
        <v>3</v>
      </c>
      <c r="O910">
        <v>3</v>
      </c>
      <c r="Q910">
        <v>4000</v>
      </c>
      <c r="R910" t="s">
        <v>1186</v>
      </c>
      <c r="T910" s="6" t="s">
        <v>402</v>
      </c>
      <c r="U910" s="6"/>
      <c r="V910" s="6" t="s">
        <v>1186</v>
      </c>
      <c r="W910" t="s">
        <v>1186</v>
      </c>
      <c r="X910" t="s">
        <v>1186</v>
      </c>
      <c r="Y910" t="b">
        <v>0</v>
      </c>
      <c r="Z910" t="b">
        <v>0</v>
      </c>
      <c r="AA910" t="s">
        <v>1399</v>
      </c>
    </row>
    <row r="911" spans="1:27" x14ac:dyDescent="0.35">
      <c r="A911">
        <v>910</v>
      </c>
      <c r="B911" s="5">
        <v>5223002031600</v>
      </c>
      <c r="C911" t="s">
        <v>126</v>
      </c>
      <c r="D911">
        <v>2</v>
      </c>
      <c r="E911">
        <v>9</v>
      </c>
      <c r="F911">
        <v>25</v>
      </c>
      <c r="G911">
        <v>116</v>
      </c>
      <c r="H911">
        <v>155</v>
      </c>
      <c r="I911">
        <v>7</v>
      </c>
      <c r="J911">
        <v>4</v>
      </c>
      <c r="K911">
        <v>10</v>
      </c>
      <c r="L911">
        <v>1</v>
      </c>
      <c r="N911">
        <v>3</v>
      </c>
      <c r="O911">
        <v>6</v>
      </c>
      <c r="Q911">
        <v>2200</v>
      </c>
      <c r="R911" t="s">
        <v>1186</v>
      </c>
      <c r="T911" s="6" t="s">
        <v>402</v>
      </c>
      <c r="U911" s="6"/>
      <c r="V911" s="6" t="s">
        <v>1186</v>
      </c>
      <c r="W911" t="s">
        <v>1398</v>
      </c>
      <c r="X911" t="s">
        <v>1186</v>
      </c>
      <c r="Y911" t="b">
        <v>0</v>
      </c>
      <c r="Z911" t="b">
        <v>0</v>
      </c>
      <c r="AA911" t="s">
        <v>1399</v>
      </c>
    </row>
    <row r="912" spans="1:27" x14ac:dyDescent="0.35">
      <c r="A912">
        <v>911</v>
      </c>
      <c r="C912" t="s">
        <v>1316</v>
      </c>
      <c r="D912">
        <v>6</v>
      </c>
      <c r="E912">
        <v>17</v>
      </c>
      <c r="F912">
        <v>46</v>
      </c>
      <c r="G912">
        <v>186</v>
      </c>
      <c r="H912">
        <v>232</v>
      </c>
      <c r="I912">
        <v>7</v>
      </c>
      <c r="J912">
        <v>4</v>
      </c>
      <c r="K912">
        <v>231</v>
      </c>
      <c r="L912">
        <v>1</v>
      </c>
      <c r="N912">
        <v>6</v>
      </c>
      <c r="O912">
        <v>6</v>
      </c>
      <c r="R912" t="s">
        <v>1186</v>
      </c>
      <c r="T912" s="6" t="s">
        <v>1186</v>
      </c>
      <c r="U912" s="6" t="s">
        <v>1186</v>
      </c>
      <c r="V912" s="6" t="s">
        <v>1186</v>
      </c>
      <c r="W912" t="s">
        <v>1186</v>
      </c>
      <c r="X912" t="s">
        <v>1186</v>
      </c>
      <c r="Y912" t="b">
        <v>0</v>
      </c>
      <c r="Z912" t="b">
        <v>0</v>
      </c>
    </row>
    <row r="913" spans="1:26" x14ac:dyDescent="0.35">
      <c r="A913">
        <v>912</v>
      </c>
      <c r="B913" s="5">
        <v>5100000006010</v>
      </c>
      <c r="C913" t="s">
        <v>278</v>
      </c>
      <c r="D913">
        <v>2</v>
      </c>
      <c r="E913">
        <v>17</v>
      </c>
      <c r="F913">
        <v>46</v>
      </c>
      <c r="G913">
        <v>196</v>
      </c>
      <c r="H913">
        <v>242</v>
      </c>
      <c r="I913">
        <v>7</v>
      </c>
      <c r="J913">
        <v>4</v>
      </c>
      <c r="K913">
        <v>260</v>
      </c>
      <c r="L913">
        <v>1</v>
      </c>
      <c r="N913">
        <v>6</v>
      </c>
      <c r="O913">
        <v>6</v>
      </c>
      <c r="Q913">
        <v>0</v>
      </c>
      <c r="T913" s="6" t="s">
        <v>344</v>
      </c>
      <c r="U913" s="6"/>
      <c r="V913" s="6" t="s">
        <v>1186</v>
      </c>
      <c r="W913" t="s">
        <v>1186</v>
      </c>
      <c r="X913" t="s">
        <v>1186</v>
      </c>
      <c r="Y913" t="b">
        <v>0</v>
      </c>
      <c r="Z913" t="b">
        <v>0</v>
      </c>
    </row>
    <row r="914" spans="1:26" x14ac:dyDescent="0.35">
      <c r="A914">
        <v>913</v>
      </c>
      <c r="C914" t="s">
        <v>1317</v>
      </c>
      <c r="D914">
        <v>2</v>
      </c>
      <c r="E914">
        <v>17</v>
      </c>
      <c r="F914">
        <v>46</v>
      </c>
      <c r="G914">
        <v>179</v>
      </c>
      <c r="H914">
        <v>225</v>
      </c>
      <c r="I914">
        <v>7</v>
      </c>
      <c r="J914">
        <v>4</v>
      </c>
      <c r="K914">
        <v>260</v>
      </c>
      <c r="L914">
        <v>1</v>
      </c>
      <c r="N914">
        <v>6</v>
      </c>
      <c r="O914">
        <v>6</v>
      </c>
      <c r="Q914">
        <v>958</v>
      </c>
      <c r="T914" s="6" t="s">
        <v>344</v>
      </c>
      <c r="U914" s="6"/>
      <c r="V914" s="6" t="s">
        <v>1186</v>
      </c>
      <c r="W914" t="s">
        <v>1186</v>
      </c>
      <c r="X914" t="s">
        <v>1186</v>
      </c>
      <c r="Y914" t="b">
        <v>0</v>
      </c>
      <c r="Z914" t="b">
        <v>0</v>
      </c>
    </row>
    <row r="915" spans="1:26" x14ac:dyDescent="0.35">
      <c r="A915">
        <v>914</v>
      </c>
      <c r="C915" t="s">
        <v>1319</v>
      </c>
      <c r="D915">
        <v>2</v>
      </c>
      <c r="E915">
        <v>17</v>
      </c>
      <c r="F915">
        <v>46</v>
      </c>
      <c r="G915">
        <v>179</v>
      </c>
      <c r="H915">
        <v>225</v>
      </c>
      <c r="I915">
        <v>7</v>
      </c>
      <c r="J915">
        <v>4</v>
      </c>
      <c r="K915">
        <v>260</v>
      </c>
      <c r="L915">
        <v>1</v>
      </c>
      <c r="N915">
        <v>6</v>
      </c>
      <c r="O915">
        <v>6</v>
      </c>
      <c r="Q915">
        <v>958</v>
      </c>
      <c r="T915" s="6" t="s">
        <v>344</v>
      </c>
      <c r="U915" s="6"/>
      <c r="V915" s="6" t="s">
        <v>1186</v>
      </c>
      <c r="W915" t="s">
        <v>1186</v>
      </c>
      <c r="X915" t="s">
        <v>1186</v>
      </c>
      <c r="Y915" t="b">
        <v>0</v>
      </c>
      <c r="Z915" t="b">
        <v>0</v>
      </c>
    </row>
    <row r="916" spans="1:26" x14ac:dyDescent="0.35">
      <c r="A916">
        <v>915</v>
      </c>
      <c r="B916" s="5">
        <v>5100000066010</v>
      </c>
      <c r="C916" t="s">
        <v>1321</v>
      </c>
      <c r="D916">
        <v>2</v>
      </c>
      <c r="E916">
        <v>17</v>
      </c>
      <c r="F916">
        <v>46</v>
      </c>
      <c r="G916">
        <v>197</v>
      </c>
      <c r="H916">
        <v>243</v>
      </c>
      <c r="I916">
        <v>7</v>
      </c>
      <c r="J916">
        <v>4</v>
      </c>
      <c r="K916">
        <v>260</v>
      </c>
      <c r="L916">
        <v>1</v>
      </c>
      <c r="N916">
        <v>6</v>
      </c>
      <c r="O916">
        <v>3</v>
      </c>
      <c r="Q916">
        <v>0</v>
      </c>
      <c r="T916" s="6" t="s">
        <v>344</v>
      </c>
      <c r="U916" s="6"/>
      <c r="V916" s="6" t="s">
        <v>1186</v>
      </c>
      <c r="W916" t="s">
        <v>1186</v>
      </c>
      <c r="X916" t="s">
        <v>1186</v>
      </c>
      <c r="Y916" t="b">
        <v>0</v>
      </c>
      <c r="Z916" t="b">
        <v>0</v>
      </c>
    </row>
    <row r="917" spans="1:26" x14ac:dyDescent="0.35">
      <c r="A917">
        <v>916</v>
      </c>
      <c r="B917" s="5">
        <v>5223012031610</v>
      </c>
      <c r="C917" t="s">
        <v>1322</v>
      </c>
      <c r="D917">
        <v>2</v>
      </c>
      <c r="E917">
        <v>14</v>
      </c>
      <c r="F917">
        <v>41</v>
      </c>
      <c r="G917">
        <v>142</v>
      </c>
      <c r="H917">
        <v>186</v>
      </c>
      <c r="I917">
        <v>7</v>
      </c>
      <c r="J917">
        <v>4</v>
      </c>
      <c r="K917">
        <v>1</v>
      </c>
      <c r="L917">
        <v>1</v>
      </c>
      <c r="N917">
        <v>3</v>
      </c>
      <c r="O917">
        <v>5</v>
      </c>
      <c r="Q917">
        <v>0</v>
      </c>
      <c r="T917" s="6" t="s">
        <v>402</v>
      </c>
      <c r="U917" s="6"/>
      <c r="V917" s="6" t="s">
        <v>1186</v>
      </c>
      <c r="W917" t="s">
        <v>1186</v>
      </c>
      <c r="X917" t="s">
        <v>1186</v>
      </c>
      <c r="Y917" t="b">
        <v>0</v>
      </c>
      <c r="Z917" t="b">
        <v>0</v>
      </c>
    </row>
    <row r="918" spans="1:26" x14ac:dyDescent="0.35">
      <c r="A918">
        <v>917</v>
      </c>
      <c r="B918" s="5">
        <v>1000020</v>
      </c>
      <c r="C918" t="s">
        <v>1323</v>
      </c>
      <c r="D918">
        <v>5</v>
      </c>
      <c r="E918">
        <v>14</v>
      </c>
      <c r="F918">
        <v>41</v>
      </c>
      <c r="G918">
        <v>142</v>
      </c>
      <c r="H918">
        <v>186</v>
      </c>
      <c r="I918">
        <v>7</v>
      </c>
      <c r="J918">
        <v>4</v>
      </c>
      <c r="K918">
        <v>1</v>
      </c>
      <c r="L918">
        <v>1</v>
      </c>
      <c r="N918">
        <v>5</v>
      </c>
      <c r="O918">
        <v>5</v>
      </c>
      <c r="Q918">
        <v>0</v>
      </c>
      <c r="T918" s="6" t="s">
        <v>344</v>
      </c>
      <c r="U918" s="6"/>
      <c r="V918" s="6" t="s">
        <v>1186</v>
      </c>
      <c r="W918" t="s">
        <v>1186</v>
      </c>
      <c r="X918" t="s">
        <v>1186</v>
      </c>
      <c r="Y918" t="b">
        <v>0</v>
      </c>
      <c r="Z918" t="b">
        <v>0</v>
      </c>
    </row>
    <row r="919" spans="1:26" x14ac:dyDescent="0.35">
      <c r="A919">
        <v>918</v>
      </c>
      <c r="B919" s="5">
        <v>25002660</v>
      </c>
      <c r="C919" t="s">
        <v>1324</v>
      </c>
      <c r="D919">
        <v>5</v>
      </c>
      <c r="E919">
        <v>14</v>
      </c>
      <c r="F919">
        <v>41</v>
      </c>
      <c r="G919">
        <v>142</v>
      </c>
      <c r="H919">
        <v>186</v>
      </c>
      <c r="I919">
        <v>1</v>
      </c>
      <c r="J919">
        <v>1</v>
      </c>
      <c r="K919">
        <v>1</v>
      </c>
      <c r="L919">
        <v>1</v>
      </c>
      <c r="N919">
        <v>5</v>
      </c>
      <c r="O919">
        <v>2</v>
      </c>
      <c r="T919" s="6" t="s">
        <v>21</v>
      </c>
      <c r="U919" s="6"/>
      <c r="V919" s="6" t="s">
        <v>1186</v>
      </c>
      <c r="W919" t="s">
        <v>1186</v>
      </c>
      <c r="X919" t="s">
        <v>1186</v>
      </c>
      <c r="Y919" t="b">
        <v>0</v>
      </c>
      <c r="Z919" t="b">
        <v>0</v>
      </c>
    </row>
    <row r="920" spans="1:26" x14ac:dyDescent="0.35">
      <c r="A920">
        <v>919</v>
      </c>
      <c r="C920" t="s">
        <v>1326</v>
      </c>
      <c r="D920">
        <v>1</v>
      </c>
      <c r="E920">
        <v>8</v>
      </c>
      <c r="F920">
        <v>21</v>
      </c>
      <c r="G920">
        <v>97</v>
      </c>
      <c r="H920">
        <v>131</v>
      </c>
      <c r="I920">
        <v>7</v>
      </c>
      <c r="J920">
        <v>4</v>
      </c>
      <c r="K920">
        <v>1</v>
      </c>
      <c r="L920">
        <v>1</v>
      </c>
      <c r="N920">
        <v>2</v>
      </c>
      <c r="O920">
        <v>6</v>
      </c>
      <c r="T920" s="6" t="s">
        <v>413</v>
      </c>
      <c r="U920" s="6"/>
      <c r="V920" s="6" t="s">
        <v>1186</v>
      </c>
      <c r="W920" t="s">
        <v>1186</v>
      </c>
      <c r="X920" t="s">
        <v>1186</v>
      </c>
      <c r="Y920" t="b">
        <v>0</v>
      </c>
      <c r="Z920" t="b">
        <v>0</v>
      </c>
    </row>
    <row r="921" spans="1:26" x14ac:dyDescent="0.35">
      <c r="A921">
        <v>920</v>
      </c>
      <c r="B921" s="5">
        <v>5109010006010</v>
      </c>
      <c r="C921" t="s">
        <v>1327</v>
      </c>
      <c r="D921">
        <v>2</v>
      </c>
      <c r="E921">
        <v>17</v>
      </c>
      <c r="F921">
        <v>46</v>
      </c>
      <c r="G921">
        <v>198</v>
      </c>
      <c r="H921">
        <v>244</v>
      </c>
      <c r="I921">
        <v>7</v>
      </c>
      <c r="J921">
        <v>4</v>
      </c>
      <c r="K921">
        <v>10</v>
      </c>
      <c r="L921">
        <v>1</v>
      </c>
      <c r="N921">
        <v>6</v>
      </c>
      <c r="O921">
        <v>6</v>
      </c>
      <c r="Q921">
        <v>760</v>
      </c>
      <c r="T921" s="6" t="s">
        <v>344</v>
      </c>
      <c r="U921" s="6"/>
      <c r="V921" s="6" t="s">
        <v>1186</v>
      </c>
      <c r="W921" t="s">
        <v>1186</v>
      </c>
      <c r="X921" t="s">
        <v>1186</v>
      </c>
      <c r="Y921" t="b">
        <v>0</v>
      </c>
      <c r="Z921" t="b">
        <v>0</v>
      </c>
    </row>
    <row r="922" spans="1:26" x14ac:dyDescent="0.35">
      <c r="A922">
        <v>921</v>
      </c>
      <c r="B922" s="5">
        <v>5202870006010</v>
      </c>
      <c r="C922" t="s">
        <v>1328</v>
      </c>
      <c r="D922">
        <v>4</v>
      </c>
      <c r="E922">
        <v>17</v>
      </c>
      <c r="F922">
        <v>46</v>
      </c>
      <c r="G922">
        <v>184</v>
      </c>
      <c r="H922">
        <v>230</v>
      </c>
      <c r="I922">
        <v>7</v>
      </c>
      <c r="J922">
        <v>4</v>
      </c>
      <c r="K922">
        <v>11</v>
      </c>
      <c r="L922">
        <v>1</v>
      </c>
      <c r="N922">
        <v>6</v>
      </c>
      <c r="O922">
        <v>6</v>
      </c>
      <c r="Q922">
        <v>252</v>
      </c>
      <c r="R922" t="s">
        <v>1186</v>
      </c>
      <c r="S922">
        <v>20</v>
      </c>
      <c r="T922" s="6" t="s">
        <v>344</v>
      </c>
      <c r="U922" s="6"/>
      <c r="V922" s="6" t="s">
        <v>1186</v>
      </c>
      <c r="W922" t="s">
        <v>1186</v>
      </c>
      <c r="X922" t="s">
        <v>371</v>
      </c>
      <c r="Y922" t="b">
        <v>0</v>
      </c>
      <c r="Z922" t="b">
        <v>0</v>
      </c>
    </row>
    <row r="923" spans="1:26" x14ac:dyDescent="0.35">
      <c r="A923">
        <v>922</v>
      </c>
      <c r="B923" s="5">
        <v>5202870007010</v>
      </c>
      <c r="C923" t="s">
        <v>1329</v>
      </c>
      <c r="D923">
        <v>4</v>
      </c>
      <c r="E923">
        <v>17</v>
      </c>
      <c r="F923">
        <v>46</v>
      </c>
      <c r="G923">
        <v>184</v>
      </c>
      <c r="H923">
        <v>230</v>
      </c>
      <c r="I923">
        <v>5</v>
      </c>
      <c r="J923">
        <v>4</v>
      </c>
      <c r="K923">
        <v>11</v>
      </c>
      <c r="L923">
        <v>1</v>
      </c>
      <c r="N923">
        <v>6</v>
      </c>
      <c r="O923">
        <v>6</v>
      </c>
      <c r="P923" t="s">
        <v>478</v>
      </c>
      <c r="Q923">
        <v>760</v>
      </c>
      <c r="R923" t="s">
        <v>1186</v>
      </c>
      <c r="S923">
        <v>21.9</v>
      </c>
      <c r="T923" s="6" t="s">
        <v>344</v>
      </c>
      <c r="U923" s="6"/>
      <c r="V923" s="6" t="s">
        <v>1186</v>
      </c>
      <c r="W923" t="s">
        <v>1186</v>
      </c>
      <c r="X923" t="s">
        <v>371</v>
      </c>
      <c r="Y923" t="b">
        <v>0</v>
      </c>
      <c r="Z923" t="b">
        <v>0</v>
      </c>
    </row>
    <row r="924" spans="1:26" x14ac:dyDescent="0.35">
      <c r="A924">
        <v>923</v>
      </c>
      <c r="B924" s="5">
        <v>5202870002070</v>
      </c>
      <c r="C924" t="s">
        <v>1330</v>
      </c>
      <c r="D924">
        <v>4</v>
      </c>
      <c r="E924">
        <v>17</v>
      </c>
      <c r="F924">
        <v>46</v>
      </c>
      <c r="G924">
        <v>184</v>
      </c>
      <c r="H924">
        <v>230</v>
      </c>
      <c r="I924">
        <v>3</v>
      </c>
      <c r="J924">
        <v>4</v>
      </c>
      <c r="K924">
        <v>11</v>
      </c>
      <c r="L924">
        <v>0.25</v>
      </c>
      <c r="N924">
        <v>6</v>
      </c>
      <c r="O924">
        <v>6</v>
      </c>
      <c r="P924" t="s">
        <v>473</v>
      </c>
      <c r="Q924">
        <v>252</v>
      </c>
      <c r="R924" t="s">
        <v>1186</v>
      </c>
      <c r="S924">
        <v>0.25</v>
      </c>
      <c r="T924" s="6" t="s">
        <v>344</v>
      </c>
      <c r="U924" s="6"/>
      <c r="V924" s="6" t="s">
        <v>1186</v>
      </c>
      <c r="W924" t="s">
        <v>1186</v>
      </c>
      <c r="X924" t="s">
        <v>1186</v>
      </c>
      <c r="Y924" t="b">
        <v>0</v>
      </c>
      <c r="Z92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87CE-35C3-42AB-B182-B00F0A71B641}">
  <sheetPr>
    <tabColor rgb="FF7030A0"/>
  </sheetPr>
  <dimension ref="A1:AA924"/>
  <sheetViews>
    <sheetView topLeftCell="A899" workbookViewId="0">
      <selection activeCell="O924" sqref="O924"/>
    </sheetView>
  </sheetViews>
  <sheetFormatPr defaultRowHeight="14.5" x14ac:dyDescent="0.35"/>
  <cols>
    <col min="2" max="2" width="14.08984375" bestFit="1" customWidth="1"/>
    <col min="3" max="3" width="28.54296875" customWidth="1"/>
    <col min="13" max="13" width="8.1796875" bestFit="1" customWidth="1"/>
    <col min="20" max="20" width="9.6328125" bestFit="1" customWidth="1"/>
    <col min="21" max="21" width="19.6328125" bestFit="1" customWidth="1"/>
    <col min="22" max="22" width="18.36328125" bestFit="1" customWidth="1"/>
    <col min="27" max="27" width="8.90625" style="5"/>
  </cols>
  <sheetData>
    <row r="1" spans="1:27" x14ac:dyDescent="0.35">
      <c r="A1" t="s">
        <v>0</v>
      </c>
      <c r="B1" s="22" t="s">
        <v>307</v>
      </c>
      <c r="C1" s="23" t="s">
        <v>308</v>
      </c>
      <c r="D1" s="24" t="s">
        <v>1427</v>
      </c>
      <c r="E1" s="24" t="s">
        <v>1429</v>
      </c>
      <c r="F1" s="24" t="s">
        <v>1436</v>
      </c>
      <c r="G1" s="24" t="s">
        <v>1428</v>
      </c>
      <c r="H1" s="24" t="s">
        <v>1430</v>
      </c>
      <c r="I1" s="24" t="s">
        <v>316</v>
      </c>
      <c r="J1" s="23" t="s">
        <v>313</v>
      </c>
      <c r="K1" s="23" t="s">
        <v>314</v>
      </c>
      <c r="L1" s="23" t="s">
        <v>315</v>
      </c>
      <c r="M1" s="4" t="s">
        <v>317</v>
      </c>
      <c r="N1" s="24" t="s">
        <v>318</v>
      </c>
      <c r="O1" s="24" t="s">
        <v>319</v>
      </c>
      <c r="P1" s="23" t="s">
        <v>320</v>
      </c>
      <c r="Q1" s="23" t="s">
        <v>321</v>
      </c>
      <c r="R1" s="23" t="s">
        <v>322</v>
      </c>
      <c r="S1" s="23" t="s">
        <v>324</v>
      </c>
      <c r="T1" t="s">
        <v>325</v>
      </c>
      <c r="U1" s="20" t="s">
        <v>21</v>
      </c>
      <c r="V1" s="20" t="s">
        <v>326</v>
      </c>
      <c r="W1" s="23" t="s">
        <v>334</v>
      </c>
      <c r="X1" s="23" t="s">
        <v>335</v>
      </c>
      <c r="Y1" s="25" t="s">
        <v>336</v>
      </c>
      <c r="Z1" s="25" t="s">
        <v>337</v>
      </c>
      <c r="AA1" s="23" t="s">
        <v>338</v>
      </c>
    </row>
    <row r="2" spans="1:27" x14ac:dyDescent="0.35">
      <c r="A2">
        <v>1</v>
      </c>
      <c r="B2" s="5">
        <v>5101109006010</v>
      </c>
      <c r="C2" s="5" t="str">
        <f>Material_Master_SQL!B2</f>
        <v>ACID 10 IRR</v>
      </c>
      <c r="D2">
        <f>INDEX(Class!A:A, MATCH(Material_Master[[#This Row],[Class]],Class!B:B, 0))</f>
        <v>2</v>
      </c>
      <c r="E2">
        <f>INDEX('Product Category'!A:A, MATCH(Material_Master[[#This Row],[Product Category]], 'Product Category'!B:B, 0))</f>
        <v>2</v>
      </c>
      <c r="F2" cm="1">
        <f t="array" ref="F2">MATCH(Material_Master[[#This Row],[Product Category]]&amp;Material_Master[[#This Row],[ProductMetric]], 'Product Metric'!$B$2:$B$47&amp;'Product Metric'!$D$2:$D$47, 0)</f>
        <v>3</v>
      </c>
      <c r="G2" cm="1">
        <f t="array" ref="G2">MATCH(Material_Master[[#This Row],[Product Category]]&amp;Material_Master[[#This Row],[ProductGroupSimple]], 'Product Group Simple'!$B$2:$B$202&amp;'Product Group Simple'!$D$2:$D$202, 0)</f>
        <v>24</v>
      </c>
      <c r="H2" cm="1">
        <f t="array" ref="H2">MATCH(Material_Master[[#This Row],[Product Category]]&amp;Material_Master[[#This Row],[ProductGroup]], 'Product Group'!$B$2:$B$248&amp;'Product Group'!$D$2:$D$248,0)</f>
        <v>26</v>
      </c>
      <c r="I2">
        <f>INDEX(Packaging!E:E, MATCH(Material_Master[[#This Row],[Packaging]], Packaging!F:F, 0))</f>
        <v>7</v>
      </c>
      <c r="J2">
        <f>INDEX(Packaging!A:A, MATCH(Material_Master[[#This Row],[UOM]], Packaging!B:B, 0))</f>
        <v>4</v>
      </c>
      <c r="K2">
        <v>6</v>
      </c>
      <c r="L2">
        <v>1</v>
      </c>
      <c r="N2">
        <f>MATCH(Material_Master[[#This Row],[PPClass]],Packaging!$L$2:$L$7, 0)</f>
        <v>6</v>
      </c>
      <c r="O2">
        <f>MATCH(Material_Master[[#This Row],[PVClass]],Packaging!$L$2:$L$7, 0)</f>
        <v>6</v>
      </c>
      <c r="Q2">
        <v>3576</v>
      </c>
      <c r="T2" s="6" t="s">
        <v>344</v>
      </c>
      <c r="U2" s="6"/>
      <c r="V2" s="6" t="s">
        <v>1186</v>
      </c>
      <c r="W2" t="s">
        <v>1186</v>
      </c>
      <c r="X2" t="s">
        <v>1186</v>
      </c>
      <c r="Y2" t="b">
        <f>IF(Material_Master[[#This Row],[EUDR]]="Y",TRUE,FALSE)</f>
        <v>0</v>
      </c>
      <c r="Z2" t="b">
        <f>IF(Material_Master[[#This Row],[EUDR Sale]]="Y", TRUE, FALSE)</f>
        <v>0</v>
      </c>
    </row>
    <row r="3" spans="1:27" x14ac:dyDescent="0.35">
      <c r="A3">
        <v>2</v>
      </c>
      <c r="B3" s="5">
        <v>5101180006010</v>
      </c>
      <c r="C3" s="5" t="str">
        <f>Material_Master_SQL!B3</f>
        <v>ACID 18 IRR</v>
      </c>
      <c r="D3">
        <f>INDEX(Class!A:A, MATCH(Material_Master[[#This Row],[Class]],Class!B:B, 0))</f>
        <v>2</v>
      </c>
      <c r="E3">
        <f>INDEX('Product Category'!A:A, MATCH(Material_Master[[#This Row],[Product Category]], 'Product Category'!B:B, 0))</f>
        <v>1</v>
      </c>
      <c r="F3" cm="1">
        <f t="array" ref="F3">MATCH(Material_Master[[#This Row],[Product Category]]&amp;Material_Master[[#This Row],[ProductMetric]], 'Product Metric'!$B$2:$B$47&amp;'Product Metric'!$D$2:$D$47, 0)</f>
        <v>1</v>
      </c>
      <c r="G3" cm="1">
        <f t="array" ref="G3">MATCH(Material_Master[[#This Row],[Product Category]]&amp;Material_Master[[#This Row],[ProductGroupSimple]], 'Product Group Simple'!$B$2:$B$202&amp;'Product Group Simple'!$D$2:$D$202, 0)</f>
        <v>18</v>
      </c>
      <c r="H3" cm="1">
        <f t="array" ref="H3">MATCH(Material_Master[[#This Row],[Product Category]]&amp;Material_Master[[#This Row],[ProductGroup]], 'Product Group'!$B$2:$B$248&amp;'Product Group'!$D$2:$D$248,0)</f>
        <v>19</v>
      </c>
      <c r="I3">
        <f>INDEX(Packaging!E:E, MATCH(Material_Master[[#This Row],[Packaging]], Packaging!F:F, 0))</f>
        <v>7</v>
      </c>
      <c r="J3">
        <f>INDEX(Packaging!A:A, MATCH(Material_Master[[#This Row],[UOM]], Packaging!B:B, 0))</f>
        <v>4</v>
      </c>
      <c r="K3">
        <v>6</v>
      </c>
      <c r="L3">
        <v>1</v>
      </c>
      <c r="N3">
        <f>MATCH(Material_Master[[#This Row],[PPClass]],Packaging!$L$2:$L$7, 0)</f>
        <v>6</v>
      </c>
      <c r="O3">
        <f>MATCH(Material_Master[[#This Row],[PVClass]],Packaging!$L$2:$L$7, 0)</f>
        <v>6</v>
      </c>
      <c r="T3" s="6" t="s">
        <v>344</v>
      </c>
      <c r="U3" s="6"/>
      <c r="V3" s="6" t="s">
        <v>1186</v>
      </c>
      <c r="W3" t="s">
        <v>1186</v>
      </c>
      <c r="X3" t="s">
        <v>1186</v>
      </c>
      <c r="Y3" t="b">
        <f>IF(Material_Master[[#This Row],[EUDR]]="Y",TRUE,FALSE)</f>
        <v>0</v>
      </c>
      <c r="Z3" t="b">
        <f>IF(Material_Master[[#This Row],[EUDR Sale]]="Y", TRUE, FALSE)</f>
        <v>0</v>
      </c>
    </row>
    <row r="4" spans="1:27" x14ac:dyDescent="0.35">
      <c r="A4">
        <v>3</v>
      </c>
      <c r="B4" s="5">
        <v>5401187506010</v>
      </c>
      <c r="C4" s="5" t="str">
        <f>Material_Master_SQL!B4</f>
        <v>ACID 18 PURCHASE</v>
      </c>
      <c r="D4">
        <f>INDEX(Class!A:A, MATCH(Material_Master[[#This Row],[Class]],Class!B:B, 0))</f>
        <v>2</v>
      </c>
      <c r="E4">
        <f>INDEX('Product Category'!A:A, MATCH(Material_Master[[#This Row],[Product Category]], 'Product Category'!B:B, 0))</f>
        <v>1</v>
      </c>
      <c r="F4" cm="1">
        <f t="array" ref="F4">MATCH(Material_Master[[#This Row],[Product Category]]&amp;Material_Master[[#This Row],[ProductMetric]], 'Product Metric'!$B$2:$B$47&amp;'Product Metric'!$D$2:$D$47, 0)</f>
        <v>2</v>
      </c>
      <c r="G4" cm="1">
        <f t="array" ref="G4">MATCH(Material_Master[[#This Row],[Product Category]]&amp;Material_Master[[#This Row],[ProductGroupSimple]], 'Product Group Simple'!$B$2:$B$202&amp;'Product Group Simple'!$D$2:$D$202, 0)</f>
        <v>4</v>
      </c>
      <c r="H4" cm="1">
        <f t="array" ref="H4">MATCH(Material_Master[[#This Row],[Product Category]]&amp;Material_Master[[#This Row],[ProductGroup]], 'Product Group'!$B$2:$B$248&amp;'Product Group'!$D$2:$D$248,0)</f>
        <v>4</v>
      </c>
      <c r="I4">
        <f>INDEX(Packaging!E:E, MATCH(Material_Master[[#This Row],[Packaging]], Packaging!F:F, 0))</f>
        <v>7</v>
      </c>
      <c r="J4">
        <f>INDEX(Packaging!A:A, MATCH(Material_Master[[#This Row],[UOM]], Packaging!B:B, 0))</f>
        <v>4</v>
      </c>
      <c r="K4">
        <v>6</v>
      </c>
      <c r="L4">
        <v>1</v>
      </c>
      <c r="N4">
        <f>MATCH(Material_Master[[#This Row],[PPClass]],Packaging!$L$2:$L$7, 0)</f>
        <v>3</v>
      </c>
      <c r="O4">
        <f>MATCH(Material_Master[[#This Row],[PVClass]],Packaging!$L$2:$L$7, 0)</f>
        <v>3</v>
      </c>
      <c r="Q4">
        <v>1610</v>
      </c>
      <c r="T4" s="6" t="s">
        <v>344</v>
      </c>
      <c r="U4" s="6"/>
      <c r="V4" s="6" t="s">
        <v>1186</v>
      </c>
      <c r="W4" t="s">
        <v>1186</v>
      </c>
      <c r="X4" t="s">
        <v>1186</v>
      </c>
      <c r="Y4" t="b">
        <f>IF(Material_Master[[#This Row],[EUDR]]="Y",TRUE,FALSE)</f>
        <v>0</v>
      </c>
      <c r="Z4" t="b">
        <f>IF(Material_Master[[#This Row],[EUDR Sale]]="Y", TRUE, FALSE)</f>
        <v>0</v>
      </c>
    </row>
    <row r="5" spans="1:27" x14ac:dyDescent="0.35">
      <c r="A5">
        <v>4</v>
      </c>
      <c r="B5" s="5">
        <v>5101189806010</v>
      </c>
      <c r="C5" s="5" t="str">
        <f>Material_Master_SQL!B5</f>
        <v>ACID 18/98</v>
      </c>
      <c r="D5">
        <f>INDEX(Class!A:A, MATCH(Material_Master[[#This Row],[Class]],Class!B:B, 0))</f>
        <v>2</v>
      </c>
      <c r="E5">
        <f>INDEX('Product Category'!A:A, MATCH(Material_Master[[#This Row],[Product Category]], 'Product Category'!B:B, 0))</f>
        <v>1</v>
      </c>
      <c r="F5" cm="1">
        <f t="array" ref="F5">MATCH(Material_Master[[#This Row],[Product Category]]&amp;Material_Master[[#This Row],[ProductMetric]], 'Product Metric'!$B$2:$B$47&amp;'Product Metric'!$D$2:$D$47, 0)</f>
        <v>1</v>
      </c>
      <c r="G5" cm="1">
        <f t="array" ref="G5">MATCH(Material_Master[[#This Row],[Product Category]]&amp;Material_Master[[#This Row],[ProductGroupSimple]], 'Product Group Simple'!$B$2:$B$202&amp;'Product Group Simple'!$D$2:$D$202, 0)</f>
        <v>2</v>
      </c>
      <c r="H5" cm="1">
        <f t="array" ref="H5">MATCH(Material_Master[[#This Row],[Product Category]]&amp;Material_Master[[#This Row],[ProductGroup]], 'Product Group'!$B$2:$B$248&amp;'Product Group'!$D$2:$D$248,0)</f>
        <v>2</v>
      </c>
      <c r="I5">
        <f>INDEX(Packaging!E:E, MATCH(Material_Master[[#This Row],[Packaging]], Packaging!F:F, 0))</f>
        <v>7</v>
      </c>
      <c r="J5">
        <f>INDEX(Packaging!A:A, MATCH(Material_Master[[#This Row],[UOM]], Packaging!B:B, 0))</f>
        <v>4</v>
      </c>
      <c r="K5">
        <v>6</v>
      </c>
      <c r="L5">
        <v>1</v>
      </c>
      <c r="N5">
        <f>MATCH(Material_Master[[#This Row],[PPClass]],Packaging!$L$2:$L$7, 0)</f>
        <v>3</v>
      </c>
      <c r="O5">
        <f>MATCH(Material_Master[[#This Row],[PVClass]],Packaging!$L$2:$L$7, 0)</f>
        <v>3</v>
      </c>
      <c r="Q5">
        <v>1069</v>
      </c>
      <c r="T5" s="6" t="s">
        <v>344</v>
      </c>
      <c r="U5" s="6"/>
      <c r="V5" s="6" t="s">
        <v>1186</v>
      </c>
      <c r="W5" t="s">
        <v>1186</v>
      </c>
      <c r="X5" t="s">
        <v>1186</v>
      </c>
      <c r="Y5" t="b">
        <f>IF(Material_Master[[#This Row],[EUDR]]="Y",TRUE,FALSE)</f>
        <v>0</v>
      </c>
      <c r="Z5" t="b">
        <f>IF(Material_Master[[#This Row],[EUDR Sale]]="Y", TRUE, FALSE)</f>
        <v>0</v>
      </c>
    </row>
    <row r="6" spans="1:27" x14ac:dyDescent="0.35">
      <c r="A6">
        <v>5</v>
      </c>
      <c r="B6" s="5">
        <v>5101240006010</v>
      </c>
      <c r="C6" s="5" t="str">
        <f>Material_Master_SQL!B6</f>
        <v>ACID 24</v>
      </c>
      <c r="D6">
        <f>INDEX(Class!A:A, MATCH(Material_Master[[#This Row],[Class]],Class!B:B, 0))</f>
        <v>2</v>
      </c>
      <c r="E6">
        <f>INDEX('Product Category'!A:A, MATCH(Material_Master[[#This Row],[Product Category]], 'Product Category'!B:B, 0))</f>
        <v>17</v>
      </c>
      <c r="F6" cm="1">
        <f t="array" ref="F6">MATCH(Material_Master[[#This Row],[Product Category]]&amp;Material_Master[[#This Row],[ProductMetric]], 'Product Metric'!$B$2:$B$47&amp;'Product Metric'!$D$2:$D$47, 0)</f>
        <v>46</v>
      </c>
      <c r="G6" cm="1">
        <f t="array" ref="G6">MATCH(Material_Master[[#This Row],[Product Category]]&amp;Material_Master[[#This Row],[ProductGroupSimple]], 'Product Group Simple'!$B$2:$B$202&amp;'Product Group Simple'!$D$2:$D$202, 0)</f>
        <v>156</v>
      </c>
      <c r="H6" cm="1">
        <f t="array" ref="H6">MATCH(Material_Master[[#This Row],[Product Category]]&amp;Material_Master[[#This Row],[ProductGroup]], 'Product Group'!$B$2:$B$248&amp;'Product Group'!$D$2:$D$248,0)</f>
        <v>202</v>
      </c>
      <c r="I6">
        <f>INDEX(Packaging!E:E, MATCH(Material_Master[[#This Row],[Packaging]], Packaging!F:F, 0))</f>
        <v>7</v>
      </c>
      <c r="J6">
        <f>INDEX(Packaging!A:A, MATCH(Material_Master[[#This Row],[UOM]], Packaging!B:B, 0))</f>
        <v>4</v>
      </c>
      <c r="K6">
        <v>6</v>
      </c>
      <c r="L6">
        <v>1</v>
      </c>
      <c r="N6">
        <f>MATCH(Material_Master[[#This Row],[PPClass]],Packaging!$L$2:$L$7, 0)</f>
        <v>6</v>
      </c>
      <c r="O6">
        <f>MATCH(Material_Master[[#This Row],[PVClass]],Packaging!$L$2:$L$7, 0)</f>
        <v>6</v>
      </c>
      <c r="Q6">
        <v>1000</v>
      </c>
      <c r="T6" s="6" t="s">
        <v>344</v>
      </c>
      <c r="U6" s="6"/>
      <c r="V6" s="6" t="s">
        <v>1186</v>
      </c>
      <c r="W6" t="s">
        <v>1186</v>
      </c>
      <c r="X6" t="s">
        <v>1186</v>
      </c>
      <c r="Y6" t="b">
        <f>IF(Material_Master[[#This Row],[EUDR]]="Y",TRUE,FALSE)</f>
        <v>0</v>
      </c>
      <c r="Z6" t="b">
        <f>IF(Material_Master[[#This Row],[EUDR Sale]]="Y", TRUE, FALSE)</f>
        <v>0</v>
      </c>
    </row>
    <row r="7" spans="1:27" x14ac:dyDescent="0.35">
      <c r="A7">
        <v>6</v>
      </c>
      <c r="B7" s="5">
        <v>5101240066010</v>
      </c>
      <c r="C7" s="5" t="str">
        <f>Material_Master_SQL!B7</f>
        <v>ACID 24 (COCO)</v>
      </c>
      <c r="D7">
        <f>INDEX(Class!A:A, MATCH(Material_Master[[#This Row],[Class]],Class!B:B, 0))</f>
        <v>2</v>
      </c>
      <c r="E7">
        <f>INDEX('Product Category'!A:A, MATCH(Material_Master[[#This Row],[Product Category]], 'Product Category'!B:B, 0))</f>
        <v>17</v>
      </c>
      <c r="F7" cm="1">
        <f t="array" ref="F7">MATCH(Material_Master[[#This Row],[Product Category]]&amp;Material_Master[[#This Row],[ProductMetric]], 'Product Metric'!$B$2:$B$47&amp;'Product Metric'!$D$2:$D$47, 0)</f>
        <v>46</v>
      </c>
      <c r="G7" cm="1">
        <f t="array" ref="G7">MATCH(Material_Master[[#This Row],[Product Category]]&amp;Material_Master[[#This Row],[ProductGroupSimple]], 'Product Group Simple'!$B$2:$B$202&amp;'Product Group Simple'!$D$2:$D$202, 0)</f>
        <v>157</v>
      </c>
      <c r="H7" cm="1">
        <f t="array" ref="H7">MATCH(Material_Master[[#This Row],[Product Category]]&amp;Material_Master[[#This Row],[ProductGroup]], 'Product Group'!$B$2:$B$248&amp;'Product Group'!$D$2:$D$248,0)</f>
        <v>203</v>
      </c>
      <c r="I7">
        <f>INDEX(Packaging!E:E, MATCH(Material_Master[[#This Row],[Packaging]], Packaging!F:F, 0))</f>
        <v>7</v>
      </c>
      <c r="J7">
        <f>INDEX(Packaging!A:A, MATCH(Material_Master[[#This Row],[UOM]], Packaging!B:B, 0))</f>
        <v>4</v>
      </c>
      <c r="K7">
        <v>6</v>
      </c>
      <c r="L7">
        <v>1</v>
      </c>
      <c r="N7">
        <f>MATCH(Material_Master[[#This Row],[PPClass]],Packaging!$L$2:$L$7, 0)</f>
        <v>6</v>
      </c>
      <c r="O7">
        <f>MATCH(Material_Master[[#This Row],[PVClass]],Packaging!$L$2:$L$7, 0)</f>
        <v>6</v>
      </c>
      <c r="Q7">
        <v>1000</v>
      </c>
      <c r="T7" s="6" t="s">
        <v>344</v>
      </c>
      <c r="U7" s="6"/>
      <c r="V7" s="6" t="s">
        <v>1186</v>
      </c>
      <c r="W7" t="s">
        <v>1186</v>
      </c>
      <c r="X7" t="s">
        <v>1186</v>
      </c>
      <c r="Y7" t="b">
        <f>IF(Material_Master[[#This Row],[EUDR]]="Y",TRUE,FALSE)</f>
        <v>0</v>
      </c>
      <c r="Z7" t="b">
        <f>IF(Material_Master[[#This Row],[EUDR Sale]]="Y", TRUE, FALSE)</f>
        <v>0</v>
      </c>
    </row>
    <row r="8" spans="1:27" x14ac:dyDescent="0.35">
      <c r="A8">
        <v>7</v>
      </c>
      <c r="B8" s="5">
        <v>5401240006010</v>
      </c>
      <c r="C8" s="5" t="str">
        <f>Material_Master_SQL!B8</f>
        <v>ACID 24 PURCHASE</v>
      </c>
      <c r="D8">
        <f>INDEX(Class!A:A, MATCH(Material_Master[[#This Row],[Class]],Class!B:B, 0))</f>
        <v>2</v>
      </c>
      <c r="E8">
        <f>INDEX('Product Category'!A:A, MATCH(Material_Master[[#This Row],[Product Category]], 'Product Category'!B:B, 0))</f>
        <v>17</v>
      </c>
      <c r="F8" cm="1">
        <f t="array" ref="F8">MATCH(Material_Master[[#This Row],[Product Category]]&amp;Material_Master[[#This Row],[ProductMetric]], 'Product Metric'!$B$2:$B$47&amp;'Product Metric'!$D$2:$D$47, 0)</f>
        <v>46</v>
      </c>
      <c r="G8" cm="1">
        <f t="array" ref="G8">MATCH(Material_Master[[#This Row],[Product Category]]&amp;Material_Master[[#This Row],[ProductGroupSimple]], 'Product Group Simple'!$B$2:$B$202&amp;'Product Group Simple'!$D$2:$D$202, 0)</f>
        <v>156</v>
      </c>
      <c r="H8" cm="1">
        <f t="array" ref="H8">MATCH(Material_Master[[#This Row],[Product Category]]&amp;Material_Master[[#This Row],[ProductGroup]], 'Product Group'!$B$2:$B$248&amp;'Product Group'!$D$2:$D$248,0)</f>
        <v>202</v>
      </c>
      <c r="I8">
        <f>INDEX(Packaging!E:E, MATCH(Material_Master[[#This Row],[Packaging]], Packaging!F:F, 0))</f>
        <v>7</v>
      </c>
      <c r="J8">
        <f>INDEX(Packaging!A:A, MATCH(Material_Master[[#This Row],[UOM]], Packaging!B:B, 0))</f>
        <v>4</v>
      </c>
      <c r="K8">
        <v>6</v>
      </c>
      <c r="L8">
        <v>1</v>
      </c>
      <c r="N8">
        <f>MATCH(Material_Master[[#This Row],[PPClass]],Packaging!$L$2:$L$7, 0)</f>
        <v>6</v>
      </c>
      <c r="O8">
        <f>MATCH(Material_Master[[#This Row],[PVClass]],Packaging!$L$2:$L$7, 0)</f>
        <v>6</v>
      </c>
      <c r="Q8">
        <v>1000</v>
      </c>
      <c r="T8" s="6" t="s">
        <v>344</v>
      </c>
      <c r="U8" s="6"/>
      <c r="V8" s="6" t="s">
        <v>1186</v>
      </c>
      <c r="W8" t="s">
        <v>1186</v>
      </c>
      <c r="X8" t="s">
        <v>1186</v>
      </c>
      <c r="Y8" t="b">
        <f>IF(Material_Master[[#This Row],[EUDR]]="Y",TRUE,FALSE)</f>
        <v>0</v>
      </c>
      <c r="Z8" t="b">
        <f>IF(Material_Master[[#This Row],[EUDR Sale]]="Y", TRUE, FALSE)</f>
        <v>0</v>
      </c>
    </row>
    <row r="9" spans="1:27" x14ac:dyDescent="0.35">
      <c r="A9">
        <v>8</v>
      </c>
      <c r="B9" s="5">
        <v>5101260006010</v>
      </c>
      <c r="C9" s="5" t="str">
        <f>Material_Master_SQL!B9</f>
        <v>ACID 26</v>
      </c>
      <c r="D9">
        <f>INDEX(Class!A:A, MATCH(Material_Master[[#This Row],[Class]],Class!B:B, 0))</f>
        <v>2</v>
      </c>
      <c r="E9">
        <f>INDEX('Product Category'!A:A, MATCH(Material_Master[[#This Row],[Product Category]], 'Product Category'!B:B, 0))</f>
        <v>17</v>
      </c>
      <c r="F9" cm="1">
        <f t="array" ref="F9">MATCH(Material_Master[[#This Row],[Product Category]]&amp;Material_Master[[#This Row],[ProductMetric]], 'Product Metric'!$B$2:$B$47&amp;'Product Metric'!$D$2:$D$47, 0)</f>
        <v>46</v>
      </c>
      <c r="G9" cm="1">
        <f t="array" ref="G9">MATCH(Material_Master[[#This Row],[Product Category]]&amp;Material_Master[[#This Row],[ProductGroupSimple]], 'Product Group Simple'!$B$2:$B$202&amp;'Product Group Simple'!$D$2:$D$202, 0)</f>
        <v>158</v>
      </c>
      <c r="H9" cm="1">
        <f t="array" ref="H9">MATCH(Material_Master[[#This Row],[Product Category]]&amp;Material_Master[[#This Row],[ProductGroup]], 'Product Group'!$B$2:$B$248&amp;'Product Group'!$D$2:$D$248,0)</f>
        <v>204</v>
      </c>
      <c r="I9">
        <f>INDEX(Packaging!E:E, MATCH(Material_Master[[#This Row],[Packaging]], Packaging!F:F, 0))</f>
        <v>7</v>
      </c>
      <c r="J9">
        <f>INDEX(Packaging!A:A, MATCH(Material_Master[[#This Row],[UOM]], Packaging!B:B, 0))</f>
        <v>4</v>
      </c>
      <c r="K9">
        <v>6</v>
      </c>
      <c r="L9">
        <v>1</v>
      </c>
      <c r="N9">
        <f>MATCH(Material_Master[[#This Row],[PPClass]],Packaging!$L$2:$L$7, 0)</f>
        <v>6</v>
      </c>
      <c r="O9">
        <f>MATCH(Material_Master[[#This Row],[PVClass]],Packaging!$L$2:$L$7, 0)</f>
        <v>6</v>
      </c>
      <c r="Q9">
        <v>1000</v>
      </c>
      <c r="T9" s="6" t="s">
        <v>344</v>
      </c>
      <c r="U9" s="6"/>
      <c r="V9" s="6" t="s">
        <v>1186</v>
      </c>
      <c r="W9" t="s">
        <v>1186</v>
      </c>
      <c r="X9" t="s">
        <v>1186</v>
      </c>
      <c r="Y9" t="b">
        <f>IF(Material_Master[[#This Row],[EUDR]]="Y",TRUE,FALSE)</f>
        <v>0</v>
      </c>
      <c r="Z9" t="b">
        <f>IF(Material_Master[[#This Row],[EUDR Sale]]="Y", TRUE, FALSE)</f>
        <v>0</v>
      </c>
    </row>
    <row r="10" spans="1:27" x14ac:dyDescent="0.35">
      <c r="A10">
        <v>9</v>
      </c>
      <c r="B10" s="5">
        <v>5101260066010</v>
      </c>
      <c r="C10" s="5" t="str">
        <f>Material_Master_SQL!B10</f>
        <v>ACID 26 (COCO)</v>
      </c>
      <c r="D10">
        <f>INDEX(Class!A:A, MATCH(Material_Master[[#This Row],[Class]],Class!B:B, 0))</f>
        <v>2</v>
      </c>
      <c r="E10">
        <f>INDEX('Product Category'!A:A, MATCH(Material_Master[[#This Row],[Product Category]], 'Product Category'!B:B, 0))</f>
        <v>17</v>
      </c>
      <c r="F10" cm="1">
        <f t="array" ref="F10">MATCH(Material_Master[[#This Row],[Product Category]]&amp;Material_Master[[#This Row],[ProductMetric]], 'Product Metric'!$B$2:$B$47&amp;'Product Metric'!$D$2:$D$47, 0)</f>
        <v>46</v>
      </c>
      <c r="G10" cm="1">
        <f t="array" ref="G10">MATCH(Material_Master[[#This Row],[Product Category]]&amp;Material_Master[[#This Row],[ProductGroupSimple]], 'Product Group Simple'!$B$2:$B$202&amp;'Product Group Simple'!$D$2:$D$202, 0)</f>
        <v>159</v>
      </c>
      <c r="H10" cm="1">
        <f t="array" ref="H10">MATCH(Material_Master[[#This Row],[Product Category]]&amp;Material_Master[[#This Row],[ProductGroup]], 'Product Group'!$B$2:$B$248&amp;'Product Group'!$D$2:$D$248,0)</f>
        <v>205</v>
      </c>
      <c r="I10">
        <f>INDEX(Packaging!E:E, MATCH(Material_Master[[#This Row],[Packaging]], Packaging!F:F, 0))</f>
        <v>7</v>
      </c>
      <c r="J10">
        <f>INDEX(Packaging!A:A, MATCH(Material_Master[[#This Row],[UOM]], Packaging!B:B, 0))</f>
        <v>4</v>
      </c>
      <c r="K10">
        <v>6</v>
      </c>
      <c r="L10">
        <v>1</v>
      </c>
      <c r="N10">
        <f>MATCH(Material_Master[[#This Row],[PPClass]],Packaging!$L$2:$L$7, 0)</f>
        <v>6</v>
      </c>
      <c r="O10">
        <f>MATCH(Material_Master[[#This Row],[PVClass]],Packaging!$L$2:$L$7, 0)</f>
        <v>6</v>
      </c>
      <c r="Q10">
        <v>1000</v>
      </c>
      <c r="T10" s="6" t="s">
        <v>344</v>
      </c>
      <c r="U10" s="6"/>
      <c r="V10" s="6" t="s">
        <v>1186</v>
      </c>
      <c r="W10" t="s">
        <v>1186</v>
      </c>
      <c r="X10" t="s">
        <v>1186</v>
      </c>
      <c r="Y10" t="b">
        <f>IF(Material_Master[[#This Row],[EUDR]]="Y",TRUE,FALSE)</f>
        <v>0</v>
      </c>
      <c r="Z10" t="b">
        <f>IF(Material_Master[[#This Row],[EUDR Sale]]="Y", TRUE, FALSE)</f>
        <v>0</v>
      </c>
    </row>
    <row r="11" spans="1:27" x14ac:dyDescent="0.35">
      <c r="A11">
        <v>10</v>
      </c>
      <c r="B11" s="5">
        <v>5101280006010</v>
      </c>
      <c r="C11" s="5" t="str">
        <f>Material_Master_SQL!B11</f>
        <v>ACID 28</v>
      </c>
      <c r="D11">
        <f>INDEX(Class!A:A, MATCH(Material_Master[[#This Row],[Class]],Class!B:B, 0))</f>
        <v>2</v>
      </c>
      <c r="E11">
        <f>INDEX('Product Category'!A:A, MATCH(Material_Master[[#This Row],[Product Category]], 'Product Category'!B:B, 0))</f>
        <v>17</v>
      </c>
      <c r="F11" cm="1">
        <f t="array" ref="F11">MATCH(Material_Master[[#This Row],[Product Category]]&amp;Material_Master[[#This Row],[ProductMetric]], 'Product Metric'!$B$2:$B$47&amp;'Product Metric'!$D$2:$D$47, 0)</f>
        <v>46</v>
      </c>
      <c r="G11" cm="1">
        <f t="array" ref="G11">MATCH(Material_Master[[#This Row],[Product Category]]&amp;Material_Master[[#This Row],[ProductGroupSimple]], 'Product Group Simple'!$B$2:$B$202&amp;'Product Group Simple'!$D$2:$D$202, 0)</f>
        <v>160</v>
      </c>
      <c r="H11" cm="1">
        <f t="array" ref="H11">MATCH(Material_Master[[#This Row],[Product Category]]&amp;Material_Master[[#This Row],[ProductGroup]], 'Product Group'!$B$2:$B$248&amp;'Product Group'!$D$2:$D$248,0)</f>
        <v>206</v>
      </c>
      <c r="I11">
        <f>INDEX(Packaging!E:E, MATCH(Material_Master[[#This Row],[Packaging]], Packaging!F:F, 0))</f>
        <v>7</v>
      </c>
      <c r="J11">
        <f>INDEX(Packaging!A:A, MATCH(Material_Master[[#This Row],[UOM]], Packaging!B:B, 0))</f>
        <v>4</v>
      </c>
      <c r="K11">
        <v>6</v>
      </c>
      <c r="L11">
        <v>1</v>
      </c>
      <c r="N11">
        <f>MATCH(Material_Master[[#This Row],[PPClass]],Packaging!$L$2:$L$7, 0)</f>
        <v>6</v>
      </c>
      <c r="O11">
        <f>MATCH(Material_Master[[#This Row],[PVClass]],Packaging!$L$2:$L$7, 0)</f>
        <v>6</v>
      </c>
      <c r="Q11">
        <v>1588</v>
      </c>
      <c r="T11" s="6" t="s">
        <v>344</v>
      </c>
      <c r="U11" s="6"/>
      <c r="V11" s="6" t="s">
        <v>1186</v>
      </c>
      <c r="W11" t="s">
        <v>1186</v>
      </c>
      <c r="X11" t="s">
        <v>1186</v>
      </c>
      <c r="Y11" t="b">
        <f>IF(Material_Master[[#This Row],[EUDR]]="Y",TRUE,FALSE)</f>
        <v>0</v>
      </c>
      <c r="Z11" t="b">
        <f>IF(Material_Master[[#This Row],[EUDR Sale]]="Y", TRUE, FALSE)</f>
        <v>0</v>
      </c>
    </row>
    <row r="12" spans="1:27" x14ac:dyDescent="0.35">
      <c r="A12">
        <v>11</v>
      </c>
      <c r="B12" s="5">
        <v>5101680106010</v>
      </c>
      <c r="C12" s="5" t="str">
        <f>Material_Master_SQL!B12</f>
        <v>ACID 68</v>
      </c>
      <c r="D12">
        <f>INDEX(Class!A:A, MATCH(Material_Master[[#This Row],[Class]],Class!B:B, 0))</f>
        <v>2</v>
      </c>
      <c r="E12">
        <f>INDEX('Product Category'!A:A, MATCH(Material_Master[[#This Row],[Product Category]], 'Product Category'!B:B, 0))</f>
        <v>1</v>
      </c>
      <c r="F12" cm="1">
        <f t="array" ref="F12">MATCH(Material_Master[[#This Row],[Product Category]]&amp;Material_Master[[#This Row],[ProductMetric]], 'Product Metric'!$B$2:$B$47&amp;'Product Metric'!$D$2:$D$47, 0)</f>
        <v>1</v>
      </c>
      <c r="G12" cm="1">
        <f t="array" ref="G12">MATCH(Material_Master[[#This Row],[Product Category]]&amp;Material_Master[[#This Row],[ProductGroupSimple]], 'Product Group Simple'!$B$2:$B$202&amp;'Product Group Simple'!$D$2:$D$202, 0)</f>
        <v>6</v>
      </c>
      <c r="H12" cm="1">
        <f t="array" ref="H12">MATCH(Material_Master[[#This Row],[Product Category]]&amp;Material_Master[[#This Row],[ProductGroup]], 'Product Group'!$B$2:$B$248&amp;'Product Group'!$D$2:$D$248,0)</f>
        <v>7</v>
      </c>
      <c r="I12">
        <f>INDEX(Packaging!E:E, MATCH(Material_Master[[#This Row],[Packaging]], Packaging!F:F, 0))</f>
        <v>7</v>
      </c>
      <c r="J12">
        <f>INDEX(Packaging!A:A, MATCH(Material_Master[[#This Row],[UOM]], Packaging!B:B, 0))</f>
        <v>4</v>
      </c>
      <c r="K12">
        <v>6</v>
      </c>
      <c r="L12">
        <v>1</v>
      </c>
      <c r="N12">
        <f>MATCH(Material_Master[[#This Row],[PPClass]],Packaging!$L$2:$L$7, 0)</f>
        <v>3</v>
      </c>
      <c r="O12">
        <f>MATCH(Material_Master[[#This Row],[PVClass]],Packaging!$L$2:$L$7, 0)</f>
        <v>3</v>
      </c>
      <c r="T12" s="6" t="s">
        <v>344</v>
      </c>
      <c r="U12" s="6"/>
      <c r="V12" s="6" t="s">
        <v>1186</v>
      </c>
      <c r="W12" t="s">
        <v>1334</v>
      </c>
      <c r="X12" t="s">
        <v>1186</v>
      </c>
      <c r="Y12" t="b">
        <f>IF(Material_Master[[#This Row],[EUDR]]="Y",TRUE,FALSE)</f>
        <v>0</v>
      </c>
      <c r="Z12" t="b">
        <f>IF(Material_Master[[#This Row],[EUDR Sale]]="Y", TRUE, FALSE)</f>
        <v>0</v>
      </c>
    </row>
    <row r="13" spans="1:27" x14ac:dyDescent="0.35">
      <c r="A13">
        <v>12</v>
      </c>
      <c r="B13" s="5">
        <v>5101688006010</v>
      </c>
      <c r="C13" s="5" t="str">
        <f>Material_Master_SQL!B13</f>
        <v>ACID 68 IRR</v>
      </c>
      <c r="D13">
        <f>INDEX(Class!A:A, MATCH(Material_Master[[#This Row],[Class]],Class!B:B, 0))</f>
        <v>2</v>
      </c>
      <c r="E13">
        <f>INDEX('Product Category'!A:A, MATCH(Material_Master[[#This Row],[Product Category]], 'Product Category'!B:B, 0))</f>
        <v>1</v>
      </c>
      <c r="F13" cm="1">
        <f t="array" ref="F13">MATCH(Material_Master[[#This Row],[Product Category]]&amp;Material_Master[[#This Row],[ProductMetric]], 'Product Metric'!$B$2:$B$47&amp;'Product Metric'!$D$2:$D$47, 0)</f>
        <v>1</v>
      </c>
      <c r="G13" cm="1">
        <f t="array" ref="G13">MATCH(Material_Master[[#This Row],[Product Category]]&amp;Material_Master[[#This Row],[ProductGroupSimple]], 'Product Group Simple'!$B$2:$B$202&amp;'Product Group Simple'!$D$2:$D$202, 0)</f>
        <v>19</v>
      </c>
      <c r="H13" cm="1">
        <f t="array" ref="H13">MATCH(Material_Master[[#This Row],[Product Category]]&amp;Material_Master[[#This Row],[ProductGroup]], 'Product Group'!$B$2:$B$248&amp;'Product Group'!$D$2:$D$248,0)</f>
        <v>20</v>
      </c>
      <c r="I13">
        <f>INDEX(Packaging!E:E, MATCH(Material_Master[[#This Row],[Packaging]], Packaging!F:F, 0))</f>
        <v>7</v>
      </c>
      <c r="J13">
        <f>INDEX(Packaging!A:A, MATCH(Material_Master[[#This Row],[UOM]], Packaging!B:B, 0))</f>
        <v>4</v>
      </c>
      <c r="K13">
        <v>6</v>
      </c>
      <c r="L13">
        <v>1</v>
      </c>
      <c r="N13">
        <f>MATCH(Material_Master[[#This Row],[PPClass]],Packaging!$L$2:$L$7, 0)</f>
        <v>6</v>
      </c>
      <c r="O13">
        <f>MATCH(Material_Master[[#This Row],[PVClass]],Packaging!$L$2:$L$7, 0)</f>
        <v>6</v>
      </c>
      <c r="T13" s="6" t="s">
        <v>344</v>
      </c>
      <c r="U13" s="6"/>
      <c r="V13" s="6" t="s">
        <v>1186</v>
      </c>
      <c r="W13" t="s">
        <v>1186</v>
      </c>
      <c r="X13" t="s">
        <v>1186</v>
      </c>
      <c r="Y13" t="b">
        <f>IF(Material_Master[[#This Row],[EUDR]]="Y",TRUE,FALSE)</f>
        <v>0</v>
      </c>
      <c r="Z13" t="b">
        <f>IF(Material_Master[[#This Row],[EUDR Sale]]="Y", TRUE, FALSE)</f>
        <v>0</v>
      </c>
    </row>
    <row r="14" spans="1:27" x14ac:dyDescent="0.35">
      <c r="A14">
        <v>13</v>
      </c>
      <c r="B14" s="5">
        <v>5401680006010</v>
      </c>
      <c r="C14" s="5" t="str">
        <f>Material_Master_SQL!B14</f>
        <v>ACID 68 PURCHASE</v>
      </c>
      <c r="D14">
        <f>INDEX(Class!A:A, MATCH(Material_Master[[#This Row],[Class]],Class!B:B, 0))</f>
        <v>2</v>
      </c>
      <c r="E14">
        <f>INDEX('Product Category'!A:A, MATCH(Material_Master[[#This Row],[Product Category]], 'Product Category'!B:B, 0))</f>
        <v>1</v>
      </c>
      <c r="F14" cm="1">
        <f t="array" ref="F14">MATCH(Material_Master[[#This Row],[Product Category]]&amp;Material_Master[[#This Row],[ProductMetric]], 'Product Metric'!$B$2:$B$47&amp;'Product Metric'!$D$2:$D$47, 0)</f>
        <v>1</v>
      </c>
      <c r="G14" cm="1">
        <f t="array" ref="G14">MATCH(Material_Master[[#This Row],[Product Category]]&amp;Material_Master[[#This Row],[ProductGroupSimple]], 'Product Group Simple'!$B$2:$B$202&amp;'Product Group Simple'!$D$2:$D$202, 0)</f>
        <v>6</v>
      </c>
      <c r="H14" cm="1">
        <f t="array" ref="H14">MATCH(Material_Master[[#This Row],[Product Category]]&amp;Material_Master[[#This Row],[ProductGroup]], 'Product Group'!$B$2:$B$248&amp;'Product Group'!$D$2:$D$248,0)</f>
        <v>21</v>
      </c>
      <c r="I14">
        <f>INDEX(Packaging!E:E, MATCH(Material_Master[[#This Row],[Packaging]], Packaging!F:F, 0))</f>
        <v>7</v>
      </c>
      <c r="J14">
        <f>INDEX(Packaging!A:A, MATCH(Material_Master[[#This Row],[UOM]], Packaging!B:B, 0))</f>
        <v>4</v>
      </c>
      <c r="K14">
        <v>6</v>
      </c>
      <c r="L14">
        <v>1</v>
      </c>
      <c r="N14">
        <f>MATCH(Material_Master[[#This Row],[PPClass]],Packaging!$L$2:$L$7, 0)</f>
        <v>3</v>
      </c>
      <c r="O14">
        <f>MATCH(Material_Master[[#This Row],[PVClass]],Packaging!$L$2:$L$7, 0)</f>
        <v>3</v>
      </c>
      <c r="Q14">
        <v>1610</v>
      </c>
      <c r="T14" s="6" t="s">
        <v>344</v>
      </c>
      <c r="U14" s="6"/>
      <c r="V14" s="6" t="s">
        <v>1186</v>
      </c>
      <c r="W14" t="s">
        <v>1186</v>
      </c>
      <c r="X14" t="s">
        <v>1186</v>
      </c>
      <c r="Y14" t="b">
        <f>IF(Material_Master[[#This Row],[EUDR]]="Y",TRUE,FALSE)</f>
        <v>0</v>
      </c>
      <c r="Z14" t="b">
        <f>IF(Material_Master[[#This Row],[EUDR Sale]]="Y", TRUE, FALSE)</f>
        <v>0</v>
      </c>
    </row>
    <row r="15" spans="1:27" x14ac:dyDescent="0.35">
      <c r="A15">
        <v>14</v>
      </c>
      <c r="B15" s="5">
        <v>5201161806010</v>
      </c>
      <c r="C15" s="5" t="str">
        <f>Material_Master_SQL!B15</f>
        <v>ACID 68 STEARINE</v>
      </c>
      <c r="D15">
        <f>INDEX(Class!A:A, MATCH(Material_Master[[#This Row],[Class]],Class!B:B, 0))</f>
        <v>2</v>
      </c>
      <c r="E15">
        <f>INDEX('Product Category'!A:A, MATCH(Material_Master[[#This Row],[Product Category]], 'Product Category'!B:B, 0))</f>
        <v>1</v>
      </c>
      <c r="F15" cm="1">
        <f t="array" ref="F15">MATCH(Material_Master[[#This Row],[Product Category]]&amp;Material_Master[[#This Row],[ProductMetric]], 'Product Metric'!$B$2:$B$47&amp;'Product Metric'!$D$2:$D$47, 0)</f>
        <v>1</v>
      </c>
      <c r="G15" cm="1">
        <f t="array" ref="G15">MATCH(Material_Master[[#This Row],[Product Category]]&amp;Material_Master[[#This Row],[ProductGroupSimple]], 'Product Group Simple'!$B$2:$B$202&amp;'Product Group Simple'!$D$2:$D$202, 0)</f>
        <v>7</v>
      </c>
      <c r="H15" cm="1">
        <f t="array" ref="H15">MATCH(Material_Master[[#This Row],[Product Category]]&amp;Material_Master[[#This Row],[ProductGroup]], 'Product Group'!$B$2:$B$248&amp;'Product Group'!$D$2:$D$248,0)</f>
        <v>8</v>
      </c>
      <c r="I15">
        <f>INDEX(Packaging!E:E, MATCH(Material_Master[[#This Row],[Packaging]], Packaging!F:F, 0))</f>
        <v>7</v>
      </c>
      <c r="J15">
        <f>INDEX(Packaging!A:A, MATCH(Material_Master[[#This Row],[UOM]], Packaging!B:B, 0))</f>
        <v>4</v>
      </c>
      <c r="K15">
        <v>6</v>
      </c>
      <c r="L15">
        <v>1</v>
      </c>
      <c r="N15">
        <f>MATCH(Material_Master[[#This Row],[PPClass]],Packaging!$L$2:$L$7, 0)</f>
        <v>6</v>
      </c>
      <c r="O15">
        <f>MATCH(Material_Master[[#This Row],[PVClass]],Packaging!$L$2:$L$7, 0)</f>
        <v>6</v>
      </c>
      <c r="Q15">
        <v>1069</v>
      </c>
      <c r="R15" t="s">
        <v>1186</v>
      </c>
      <c r="T15" s="6" t="s">
        <v>344</v>
      </c>
      <c r="U15" s="6"/>
      <c r="V15" s="6" t="s">
        <v>1186</v>
      </c>
      <c r="W15" t="s">
        <v>1186</v>
      </c>
      <c r="X15" t="s">
        <v>1186</v>
      </c>
      <c r="Y15" t="b">
        <f>IF(Material_Master[[#This Row],[EUDR]]="Y",TRUE,FALSE)</f>
        <v>0</v>
      </c>
      <c r="Z15" t="b">
        <f>IF(Material_Master[[#This Row],[EUDR Sale]]="Y", TRUE, FALSE)</f>
        <v>0</v>
      </c>
    </row>
    <row r="16" spans="1:27" x14ac:dyDescent="0.35">
      <c r="A16">
        <v>15</v>
      </c>
      <c r="B16" s="5">
        <v>5101681506010</v>
      </c>
      <c r="C16" s="5" t="str">
        <f>Material_Master_SQL!B16</f>
        <v>ACID 68/15</v>
      </c>
      <c r="D16">
        <f>INDEX(Class!A:A, MATCH(Material_Master[[#This Row],[Class]],Class!B:B, 0))</f>
        <v>2</v>
      </c>
      <c r="E16">
        <f>INDEX('Product Category'!A:A, MATCH(Material_Master[[#This Row],[Product Category]], 'Product Category'!B:B, 0))</f>
        <v>17</v>
      </c>
      <c r="F16" cm="1">
        <f t="array" ref="F16">MATCH(Material_Master[[#This Row],[Product Category]]&amp;Material_Master[[#This Row],[ProductMetric]], 'Product Metric'!$B$2:$B$47&amp;'Product Metric'!$D$2:$D$47, 0)</f>
        <v>46</v>
      </c>
      <c r="G16" cm="1">
        <f t="array" ref="G16">MATCH(Material_Master[[#This Row],[Product Category]]&amp;Material_Master[[#This Row],[ProductGroupSimple]], 'Product Group Simple'!$B$2:$B$202&amp;'Product Group Simple'!$D$2:$D$202, 0)</f>
        <v>199</v>
      </c>
      <c r="H16" cm="1">
        <f t="array" ref="H16">MATCH(Material_Master[[#This Row],[Product Category]]&amp;Material_Master[[#This Row],[ProductGroup]], 'Product Group'!$B$2:$B$248&amp;'Product Group'!$D$2:$D$248,0)</f>
        <v>245</v>
      </c>
      <c r="I16">
        <f>INDEX(Packaging!E:E, MATCH(Material_Master[[#This Row],[Packaging]], Packaging!F:F, 0))</f>
        <v>7</v>
      </c>
      <c r="J16">
        <f>INDEX(Packaging!A:A, MATCH(Material_Master[[#This Row],[UOM]], Packaging!B:B, 0))</f>
        <v>4</v>
      </c>
      <c r="K16">
        <v>6</v>
      </c>
      <c r="L16">
        <v>1</v>
      </c>
      <c r="N16">
        <f>MATCH(Material_Master[[#This Row],[PPClass]],Packaging!$L$2:$L$7, 0)</f>
        <v>3</v>
      </c>
      <c r="O16">
        <f>MATCH(Material_Master[[#This Row],[PVClass]],Packaging!$L$2:$L$7, 0)</f>
        <v>3</v>
      </c>
      <c r="T16" s="6" t="s">
        <v>344</v>
      </c>
      <c r="U16" s="6"/>
      <c r="V16" s="6" t="s">
        <v>1186</v>
      </c>
      <c r="W16" t="s">
        <v>1186</v>
      </c>
      <c r="X16" t="s">
        <v>1186</v>
      </c>
      <c r="Y16" t="b">
        <f>IF(Material_Master[[#This Row],[EUDR]]="Y",TRUE,FALSE)</f>
        <v>0</v>
      </c>
      <c r="Z16" t="b">
        <f>IF(Material_Master[[#This Row],[EUDR Sale]]="Y", TRUE, FALSE)</f>
        <v>0</v>
      </c>
    </row>
    <row r="17" spans="1:27" x14ac:dyDescent="0.35">
      <c r="A17">
        <v>16</v>
      </c>
      <c r="B17" s="5">
        <v>5101682106010</v>
      </c>
      <c r="C17" s="5" t="str">
        <f>Material_Master_SQL!B17</f>
        <v>ACID 68/20</v>
      </c>
      <c r="D17">
        <f>INDEX(Class!A:A, MATCH(Material_Master[[#This Row],[Class]],Class!B:B, 0))</f>
        <v>2</v>
      </c>
      <c r="E17">
        <f>INDEX('Product Category'!A:A, MATCH(Material_Master[[#This Row],[Product Category]], 'Product Category'!B:B, 0))</f>
        <v>17</v>
      </c>
      <c r="F17" cm="1">
        <f t="array" ref="F17">MATCH(Material_Master[[#This Row],[Product Category]]&amp;Material_Master[[#This Row],[ProductMetric]], 'Product Metric'!$B$2:$B$47&amp;'Product Metric'!$D$2:$D$47, 0)</f>
        <v>46</v>
      </c>
      <c r="G17" cm="1">
        <f t="array" ref="G17">MATCH(Material_Master[[#This Row],[Product Category]]&amp;Material_Master[[#This Row],[ProductGroupSimple]], 'Product Group Simple'!$B$2:$B$202&amp;'Product Group Simple'!$D$2:$D$202, 0)</f>
        <v>200</v>
      </c>
      <c r="H17" cm="1">
        <f t="array" ref="H17">MATCH(Material_Master[[#This Row],[Product Category]]&amp;Material_Master[[#This Row],[ProductGroup]], 'Product Group'!$B$2:$B$248&amp;'Product Group'!$D$2:$D$248,0)</f>
        <v>246</v>
      </c>
      <c r="I17">
        <f>INDEX(Packaging!E:E, MATCH(Material_Master[[#This Row],[Packaging]], Packaging!F:F, 0))</f>
        <v>7</v>
      </c>
      <c r="J17">
        <f>INDEX(Packaging!A:A, MATCH(Material_Master[[#This Row],[UOM]], Packaging!B:B, 0))</f>
        <v>4</v>
      </c>
      <c r="K17">
        <v>6</v>
      </c>
      <c r="L17">
        <v>1</v>
      </c>
      <c r="N17">
        <f>MATCH(Material_Master[[#This Row],[PPClass]],Packaging!$L$2:$L$7, 0)</f>
        <v>3</v>
      </c>
      <c r="O17">
        <f>MATCH(Material_Master[[#This Row],[PVClass]],Packaging!$L$2:$L$7, 0)</f>
        <v>3</v>
      </c>
      <c r="T17" s="6" t="s">
        <v>344</v>
      </c>
      <c r="U17" s="6"/>
      <c r="V17" s="6" t="s">
        <v>1186</v>
      </c>
      <c r="W17" t="s">
        <v>1186</v>
      </c>
      <c r="X17" t="s">
        <v>1186</v>
      </c>
      <c r="Y17" t="b">
        <f>IF(Material_Master[[#This Row],[EUDR]]="Y",TRUE,FALSE)</f>
        <v>0</v>
      </c>
      <c r="Z17" t="b">
        <f>IF(Material_Master[[#This Row],[EUDR Sale]]="Y", TRUE, FALSE)</f>
        <v>0</v>
      </c>
    </row>
    <row r="18" spans="1:27" x14ac:dyDescent="0.35">
      <c r="A18">
        <v>17</v>
      </c>
      <c r="B18" s="5">
        <v>5101684006010</v>
      </c>
      <c r="C18" s="5" t="str">
        <f>Material_Master_SQL!B18</f>
        <v>ACID 68/40</v>
      </c>
      <c r="D18">
        <f>INDEX(Class!A:A, MATCH(Material_Master[[#This Row],[Class]],Class!B:B, 0))</f>
        <v>2</v>
      </c>
      <c r="E18">
        <f>INDEX('Product Category'!A:A, MATCH(Material_Master[[#This Row],[Product Category]], 'Product Category'!B:B, 0))</f>
        <v>17</v>
      </c>
      <c r="F18" cm="1">
        <f t="array" ref="F18">MATCH(Material_Master[[#This Row],[Product Category]]&amp;Material_Master[[#This Row],[ProductMetric]], 'Product Metric'!$B$2:$B$47&amp;'Product Metric'!$D$2:$D$47, 0)</f>
        <v>46</v>
      </c>
      <c r="G18" cm="1">
        <f t="array" ref="G18">MATCH(Material_Master[[#This Row],[Product Category]]&amp;Material_Master[[#This Row],[ProductGroupSimple]], 'Product Group Simple'!$B$2:$B$202&amp;'Product Group Simple'!$D$2:$D$202, 0)</f>
        <v>201</v>
      </c>
      <c r="H18" cm="1">
        <f t="array" ref="H18">MATCH(Material_Master[[#This Row],[Product Category]]&amp;Material_Master[[#This Row],[ProductGroup]], 'Product Group'!$B$2:$B$248&amp;'Product Group'!$D$2:$D$248,0)</f>
        <v>247</v>
      </c>
      <c r="I18">
        <f>INDEX(Packaging!E:E, MATCH(Material_Master[[#This Row],[Packaging]], Packaging!F:F, 0))</f>
        <v>7</v>
      </c>
      <c r="J18">
        <f>INDEX(Packaging!A:A, MATCH(Material_Master[[#This Row],[UOM]], Packaging!B:B, 0))</f>
        <v>4</v>
      </c>
      <c r="K18">
        <v>6</v>
      </c>
      <c r="L18">
        <v>1</v>
      </c>
      <c r="N18">
        <f>MATCH(Material_Master[[#This Row],[PPClass]],Packaging!$L$2:$L$7, 0)</f>
        <v>3</v>
      </c>
      <c r="O18">
        <f>MATCH(Material_Master[[#This Row],[PVClass]],Packaging!$L$2:$L$7, 0)</f>
        <v>3</v>
      </c>
      <c r="R18" t="s">
        <v>1186</v>
      </c>
      <c r="T18" s="6" t="s">
        <v>344</v>
      </c>
      <c r="U18" s="6"/>
      <c r="V18" s="6" t="s">
        <v>1186</v>
      </c>
      <c r="W18" t="s">
        <v>1186</v>
      </c>
      <c r="X18" t="s">
        <v>1186</v>
      </c>
      <c r="Y18" t="b">
        <f>IF(Material_Master[[#This Row],[EUDR]]="Y",TRUE,FALSE)</f>
        <v>0</v>
      </c>
      <c r="Z18" t="b">
        <f>IF(Material_Master[[#This Row],[EUDR Sale]]="Y", TRUE, FALSE)</f>
        <v>0</v>
      </c>
    </row>
    <row r="19" spans="1:27" x14ac:dyDescent="0.35">
      <c r="A19">
        <v>18</v>
      </c>
      <c r="B19" s="5">
        <v>5401800006010</v>
      </c>
      <c r="C19" s="5" t="str">
        <f>Material_Master_SQL!B19</f>
        <v>ACID 80 PURCHASE</v>
      </c>
      <c r="D19">
        <f>INDEX(Class!A:A, MATCH(Material_Master[[#This Row],[Class]],Class!B:B, 0))</f>
        <v>2</v>
      </c>
      <c r="E19">
        <f>INDEX('Product Category'!A:A, MATCH(Material_Master[[#This Row],[Product Category]], 'Product Category'!B:B, 0))</f>
        <v>2</v>
      </c>
      <c r="F19" cm="1">
        <f t="array" ref="F19">MATCH(Material_Master[[#This Row],[Product Category]]&amp;Material_Master[[#This Row],[ProductMetric]], 'Product Metric'!$B$2:$B$47&amp;'Product Metric'!$D$2:$D$47, 0)</f>
        <v>4</v>
      </c>
      <c r="G19" cm="1">
        <f t="array" ref="G19">MATCH(Material_Master[[#This Row],[Product Category]]&amp;Material_Master[[#This Row],[ProductGroupSimple]], 'Product Group Simple'!$B$2:$B$202&amp;'Product Group Simple'!$D$2:$D$202, 0)</f>
        <v>27</v>
      </c>
      <c r="H19" cm="1">
        <f t="array" ref="H19">MATCH(Material_Master[[#This Row],[Product Category]]&amp;Material_Master[[#This Row],[ProductGroup]], 'Product Group'!$B$2:$B$248&amp;'Product Group'!$D$2:$D$248,0)</f>
        <v>30</v>
      </c>
      <c r="I19">
        <f>INDEX(Packaging!E:E, MATCH(Material_Master[[#This Row],[Packaging]], Packaging!F:F, 0))</f>
        <v>7</v>
      </c>
      <c r="J19">
        <f>INDEX(Packaging!A:A, MATCH(Material_Master[[#This Row],[UOM]], Packaging!B:B, 0))</f>
        <v>4</v>
      </c>
      <c r="K19">
        <v>6</v>
      </c>
      <c r="L19">
        <v>1</v>
      </c>
      <c r="N19">
        <f>MATCH(Material_Master[[#This Row],[PPClass]],Packaging!$L$2:$L$7, 0)</f>
        <v>3</v>
      </c>
      <c r="O19">
        <f>MATCH(Material_Master[[#This Row],[PVClass]],Packaging!$L$2:$L$7, 0)</f>
        <v>3</v>
      </c>
      <c r="Q19">
        <v>4000</v>
      </c>
      <c r="T19" s="6" t="s">
        <v>344</v>
      </c>
      <c r="U19" s="6"/>
      <c r="V19" s="6" t="s">
        <v>1186</v>
      </c>
      <c r="W19" t="s">
        <v>1335</v>
      </c>
      <c r="X19" t="s">
        <v>1186</v>
      </c>
      <c r="Y19" t="b">
        <f>IF(Material_Master[[#This Row],[EUDR]]="Y",TRUE,FALSE)</f>
        <v>0</v>
      </c>
      <c r="Z19" t="b">
        <f>IF(Material_Master[[#This Row],[EUDR Sale]]="Y", TRUE, FALSE)</f>
        <v>0</v>
      </c>
    </row>
    <row r="20" spans="1:27" x14ac:dyDescent="0.35">
      <c r="A20">
        <v>19</v>
      </c>
      <c r="B20" s="5">
        <v>5101800206010</v>
      </c>
      <c r="C20" s="5" t="str">
        <f>Material_Master_SQL!B20</f>
        <v>ACID 810</v>
      </c>
      <c r="D20">
        <f>INDEX(Class!A:A, MATCH(Material_Master[[#This Row],[Class]],Class!B:B, 0))</f>
        <v>2</v>
      </c>
      <c r="E20">
        <f>INDEX('Product Category'!A:A, MATCH(Material_Master[[#This Row],[Product Category]], 'Product Category'!B:B, 0))</f>
        <v>17</v>
      </c>
      <c r="F20" cm="1">
        <f t="array" ref="F20">MATCH(Material_Master[[#This Row],[Product Category]]&amp;Material_Master[[#This Row],[ProductMetric]], 'Product Metric'!$B$2:$B$47&amp;'Product Metric'!$D$2:$D$47, 0)</f>
        <v>46</v>
      </c>
      <c r="G20" cm="1">
        <f t="array" ref="G20">MATCH(Material_Master[[#This Row],[Product Category]]&amp;Material_Master[[#This Row],[ProductGroupSimple]], 'Product Group Simple'!$B$2:$B$202&amp;'Product Group Simple'!$D$2:$D$202, 0)</f>
        <v>154</v>
      </c>
      <c r="H20" cm="1">
        <f t="array" ref="H20">MATCH(Material_Master[[#This Row],[Product Category]]&amp;Material_Master[[#This Row],[ProductGroup]], 'Product Group'!$B$2:$B$248&amp;'Product Group'!$D$2:$D$248,0)</f>
        <v>200</v>
      </c>
      <c r="I20">
        <f>INDEX(Packaging!E:E, MATCH(Material_Master[[#This Row],[Packaging]], Packaging!F:F, 0))</f>
        <v>7</v>
      </c>
      <c r="J20">
        <f>INDEX(Packaging!A:A, MATCH(Material_Master[[#This Row],[UOM]], Packaging!B:B, 0))</f>
        <v>4</v>
      </c>
      <c r="K20">
        <v>6</v>
      </c>
      <c r="L20">
        <v>1</v>
      </c>
      <c r="N20">
        <f>MATCH(Material_Master[[#This Row],[PPClass]],Packaging!$L$2:$L$7, 0)</f>
        <v>3</v>
      </c>
      <c r="O20">
        <f>MATCH(Material_Master[[#This Row],[PVClass]],Packaging!$L$2:$L$7, 0)</f>
        <v>3</v>
      </c>
      <c r="Q20">
        <v>4300</v>
      </c>
      <c r="T20" s="6" t="s">
        <v>344</v>
      </c>
      <c r="U20" s="6"/>
      <c r="V20" s="6" t="s">
        <v>1186</v>
      </c>
      <c r="W20" t="s">
        <v>1335</v>
      </c>
      <c r="X20" t="s">
        <v>1186</v>
      </c>
      <c r="Y20" t="b">
        <f>IF(Material_Master[[#This Row],[EUDR]]="Y",TRUE,FALSE)</f>
        <v>0</v>
      </c>
      <c r="Z20" t="b">
        <f>IF(Material_Master[[#This Row],[EUDR Sale]]="Y", TRUE, FALSE)</f>
        <v>0</v>
      </c>
    </row>
    <row r="21" spans="1:27" x14ac:dyDescent="0.35">
      <c r="A21">
        <v>20</v>
      </c>
      <c r="B21" s="5">
        <v>5101800106010</v>
      </c>
      <c r="C21" s="5" t="str">
        <f>Material_Master_SQL!B21</f>
        <v>ACID 810/70</v>
      </c>
      <c r="D21">
        <f>INDEX(Class!A:A, MATCH(Material_Master[[#This Row],[Class]],Class!B:B, 0))</f>
        <v>2</v>
      </c>
      <c r="E21">
        <f>INDEX('Product Category'!A:A, MATCH(Material_Master[[#This Row],[Product Category]], 'Product Category'!B:B, 0))</f>
        <v>17</v>
      </c>
      <c r="F21" cm="1">
        <f t="array" ref="F21">MATCH(Material_Master[[#This Row],[Product Category]]&amp;Material_Master[[#This Row],[ProductMetric]], 'Product Metric'!$B$2:$B$47&amp;'Product Metric'!$D$2:$D$47, 0)</f>
        <v>46</v>
      </c>
      <c r="G21" cm="1">
        <f t="array" ref="G21">MATCH(Material_Master[[#This Row],[Product Category]]&amp;Material_Master[[#This Row],[ProductGroupSimple]], 'Product Group Simple'!$B$2:$B$202&amp;'Product Group Simple'!$D$2:$D$202, 0)</f>
        <v>155</v>
      </c>
      <c r="H21" cm="1">
        <f t="array" ref="H21">MATCH(Material_Master[[#This Row],[Product Category]]&amp;Material_Master[[#This Row],[ProductGroup]], 'Product Group'!$B$2:$B$248&amp;'Product Group'!$D$2:$D$248,0)</f>
        <v>201</v>
      </c>
      <c r="I21">
        <f>INDEX(Packaging!E:E, MATCH(Material_Master[[#This Row],[Packaging]], Packaging!F:F, 0))</f>
        <v>7</v>
      </c>
      <c r="J21">
        <f>INDEX(Packaging!A:A, MATCH(Material_Master[[#This Row],[UOM]], Packaging!B:B, 0))</f>
        <v>4</v>
      </c>
      <c r="K21">
        <v>6</v>
      </c>
      <c r="L21">
        <v>1</v>
      </c>
      <c r="N21">
        <f>MATCH(Material_Master[[#This Row],[PPClass]],Packaging!$L$2:$L$7, 0)</f>
        <v>6</v>
      </c>
      <c r="O21">
        <f>MATCH(Material_Master[[#This Row],[PVClass]],Packaging!$L$2:$L$7, 0)</f>
        <v>6</v>
      </c>
      <c r="Q21">
        <v>4300</v>
      </c>
      <c r="T21" s="6" t="s">
        <v>344</v>
      </c>
      <c r="U21" s="6"/>
      <c r="V21" s="6" t="s">
        <v>1186</v>
      </c>
      <c r="W21" t="s">
        <v>1186</v>
      </c>
      <c r="X21" t="s">
        <v>1186</v>
      </c>
      <c r="Y21" t="b">
        <f>IF(Material_Master[[#This Row],[EUDR]]="Y",TRUE,FALSE)</f>
        <v>0</v>
      </c>
      <c r="Z21" t="b">
        <f>IF(Material_Master[[#This Row],[EUDR Sale]]="Y", TRUE, FALSE)</f>
        <v>0</v>
      </c>
    </row>
    <row r="22" spans="1:27" x14ac:dyDescent="0.35">
      <c r="A22">
        <v>21</v>
      </c>
      <c r="B22" s="5">
        <v>5101680206010</v>
      </c>
      <c r="C22" s="5" t="str">
        <f>Material_Master_SQL!B22</f>
        <v>ACID CRUDE 68</v>
      </c>
      <c r="D22">
        <f>INDEX(Class!A:A, MATCH(Material_Master[[#This Row],[Class]],Class!B:B, 0))</f>
        <v>6</v>
      </c>
      <c r="E22">
        <f>INDEX('Product Category'!A:A, MATCH(Material_Master[[#This Row],[Product Category]], 'Product Category'!B:B, 0))</f>
        <v>17</v>
      </c>
      <c r="F22" cm="1">
        <f t="array" ref="F22">MATCH(Material_Master[[#This Row],[Product Category]]&amp;Material_Master[[#This Row],[ProductMetric]], 'Product Metric'!$B$2:$B$47&amp;'Product Metric'!$D$2:$D$47, 0)</f>
        <v>46</v>
      </c>
      <c r="G22" cm="1">
        <f t="array" ref="G22">MATCH(Material_Master[[#This Row],[Product Category]]&amp;Material_Master[[#This Row],[ProductGroupSimple]], 'Product Group Simple'!$B$2:$B$202&amp;'Product Group Simple'!$D$2:$D$202, 0)</f>
        <v>163</v>
      </c>
      <c r="H22" cm="1">
        <f t="array" ref="H22">MATCH(Material_Master[[#This Row],[Product Category]]&amp;Material_Master[[#This Row],[ProductGroup]], 'Product Group'!$B$2:$B$248&amp;'Product Group'!$D$2:$D$248,0)</f>
        <v>209</v>
      </c>
      <c r="I22">
        <f>INDEX(Packaging!E:E, MATCH(Material_Master[[#This Row],[Packaging]], Packaging!F:F, 0))</f>
        <v>7</v>
      </c>
      <c r="J22">
        <f>INDEX(Packaging!A:A, MATCH(Material_Master[[#This Row],[UOM]], Packaging!B:B, 0))</f>
        <v>4</v>
      </c>
      <c r="K22">
        <v>6</v>
      </c>
      <c r="L22">
        <v>1</v>
      </c>
      <c r="N22">
        <f>MATCH(Material_Master[[#This Row],[PPClass]],Packaging!$L$2:$L$7, 0)</f>
        <v>6</v>
      </c>
      <c r="O22">
        <f>MATCH(Material_Master[[#This Row],[PVClass]],Packaging!$L$2:$L$7, 0)</f>
        <v>6</v>
      </c>
      <c r="P22" t="s">
        <v>10</v>
      </c>
      <c r="T22" s="6" t="s">
        <v>344</v>
      </c>
      <c r="U22" s="6"/>
      <c r="V22" s="6" t="s">
        <v>1186</v>
      </c>
      <c r="W22" t="s">
        <v>1186</v>
      </c>
      <c r="X22" t="s">
        <v>1186</v>
      </c>
      <c r="Y22" t="b">
        <f>IF(Material_Master[[#This Row],[EUDR]]="Y",TRUE,FALSE)</f>
        <v>0</v>
      </c>
      <c r="Z22" t="b">
        <f>IF(Material_Master[[#This Row],[EUDR Sale]]="Y", TRUE, FALSE)</f>
        <v>0</v>
      </c>
    </row>
    <row r="23" spans="1:27" x14ac:dyDescent="0.35">
      <c r="A23">
        <v>22</v>
      </c>
      <c r="B23" s="5">
        <v>5101880006010</v>
      </c>
      <c r="C23" s="5" t="str">
        <f>Material_Master_SQL!B23</f>
        <v>ACID CRUDE 88</v>
      </c>
      <c r="D23">
        <f>INDEX(Class!A:A, MATCH(Material_Master[[#This Row],[Class]],Class!B:B, 0))</f>
        <v>2</v>
      </c>
      <c r="E23">
        <f>INDEX('Product Category'!A:A, MATCH(Material_Master[[#This Row],[Product Category]], 'Product Category'!B:B, 0))</f>
        <v>17</v>
      </c>
      <c r="F23" cm="1">
        <f t="array" ref="F23">MATCH(Material_Master[[#This Row],[Product Category]]&amp;Material_Master[[#This Row],[ProductMetric]], 'Product Metric'!$B$2:$B$47&amp;'Product Metric'!$D$2:$D$47, 0)</f>
        <v>46</v>
      </c>
      <c r="G23" cm="1">
        <f t="array" ref="G23">MATCH(Material_Master[[#This Row],[Product Category]]&amp;Material_Master[[#This Row],[ProductGroupSimple]], 'Product Group Simple'!$B$2:$B$202&amp;'Product Group Simple'!$D$2:$D$202, 0)</f>
        <v>162</v>
      </c>
      <c r="H23" cm="1">
        <f t="array" ref="H23">MATCH(Material_Master[[#This Row],[Product Category]]&amp;Material_Master[[#This Row],[ProductGroup]], 'Product Group'!$B$2:$B$248&amp;'Product Group'!$D$2:$D$248,0)</f>
        <v>208</v>
      </c>
      <c r="I23">
        <f>INDEX(Packaging!E:E, MATCH(Material_Master[[#This Row],[Packaging]], Packaging!F:F, 0))</f>
        <v>7</v>
      </c>
      <c r="J23">
        <f>INDEX(Packaging!A:A, MATCH(Material_Master[[#This Row],[UOM]], Packaging!B:B, 0))</f>
        <v>4</v>
      </c>
      <c r="K23">
        <v>6</v>
      </c>
      <c r="L23">
        <v>1</v>
      </c>
      <c r="N23">
        <f>MATCH(Material_Master[[#This Row],[PPClass]],Packaging!$L$2:$L$7, 0)</f>
        <v>6</v>
      </c>
      <c r="O23">
        <f>MATCH(Material_Master[[#This Row],[PVClass]],Packaging!$L$2:$L$7, 0)</f>
        <v>6</v>
      </c>
      <c r="Q23">
        <v>999</v>
      </c>
      <c r="T23" s="6" t="s">
        <v>344</v>
      </c>
      <c r="U23" s="6"/>
      <c r="V23" s="6" t="s">
        <v>1186</v>
      </c>
      <c r="W23" t="s">
        <v>1186</v>
      </c>
      <c r="X23" t="s">
        <v>1186</v>
      </c>
      <c r="Y23" t="b">
        <f>IF(Material_Master[[#This Row],[EUDR]]="Y",TRUE,FALSE)</f>
        <v>0</v>
      </c>
      <c r="Z23" t="b">
        <f>IF(Material_Master[[#This Row],[EUDR Sale]]="Y", TRUE, FALSE)</f>
        <v>0</v>
      </c>
    </row>
    <row r="24" spans="1:27" x14ac:dyDescent="0.35">
      <c r="A24">
        <v>23</v>
      </c>
      <c r="B24" s="5">
        <v>5101880066010</v>
      </c>
      <c r="C24" s="5" t="str">
        <f>Material_Master_SQL!B24</f>
        <v>ACID CRUDE 88 (COCO)</v>
      </c>
      <c r="D24">
        <f>INDEX(Class!A:A, MATCH(Material_Master[[#This Row],[Class]],Class!B:B, 0))</f>
        <v>2</v>
      </c>
      <c r="E24">
        <f>INDEX('Product Category'!A:A, MATCH(Material_Master[[#This Row],[Product Category]], 'Product Category'!B:B, 0))</f>
        <v>17</v>
      </c>
      <c r="F24" cm="1">
        <f t="array" ref="F24">MATCH(Material_Master[[#This Row],[Product Category]]&amp;Material_Master[[#This Row],[ProductMetric]], 'Product Metric'!$B$2:$B$47&amp;'Product Metric'!$D$2:$D$47, 0)</f>
        <v>46</v>
      </c>
      <c r="G24" cm="1">
        <f t="array" ref="G24">MATCH(Material_Master[[#This Row],[Product Category]]&amp;Material_Master[[#This Row],[ProductGroupSimple]], 'Product Group Simple'!$B$2:$B$202&amp;'Product Group Simple'!$D$2:$D$202, 0)</f>
        <v>164</v>
      </c>
      <c r="H24" cm="1">
        <f t="array" ref="H24">MATCH(Material_Master[[#This Row],[Product Category]]&amp;Material_Master[[#This Row],[ProductGroup]], 'Product Group'!$B$2:$B$248&amp;'Product Group'!$D$2:$D$248,0)</f>
        <v>210</v>
      </c>
      <c r="I24">
        <f>INDEX(Packaging!E:E, MATCH(Material_Master[[#This Row],[Packaging]], Packaging!F:F, 0))</f>
        <v>7</v>
      </c>
      <c r="J24">
        <f>INDEX(Packaging!A:A, MATCH(Material_Master[[#This Row],[UOM]], Packaging!B:B, 0))</f>
        <v>4</v>
      </c>
      <c r="K24">
        <v>6</v>
      </c>
      <c r="L24">
        <v>1</v>
      </c>
      <c r="N24">
        <f>MATCH(Material_Master[[#This Row],[PPClass]],Packaging!$L$2:$L$7, 0)</f>
        <v>6</v>
      </c>
      <c r="O24">
        <f>MATCH(Material_Master[[#This Row],[PVClass]],Packaging!$L$2:$L$7, 0)</f>
        <v>6</v>
      </c>
      <c r="T24" s="6" t="s">
        <v>344</v>
      </c>
      <c r="U24" s="6"/>
      <c r="V24" s="6" t="s">
        <v>1186</v>
      </c>
      <c r="W24" t="s">
        <v>1186</v>
      </c>
      <c r="X24" t="s">
        <v>1186</v>
      </c>
      <c r="Y24" t="b">
        <f>IF(Material_Master[[#This Row],[EUDR]]="Y",TRUE,FALSE)</f>
        <v>0</v>
      </c>
      <c r="Z24" t="b">
        <f>IF(Material_Master[[#This Row],[EUDR Sale]]="Y", TRUE, FALSE)</f>
        <v>0</v>
      </c>
    </row>
    <row r="25" spans="1:27" x14ac:dyDescent="0.35">
      <c r="A25">
        <v>24</v>
      </c>
      <c r="B25" s="5">
        <v>5101000006010</v>
      </c>
      <c r="C25" s="5" t="str">
        <f>Material_Master_SQL!B25</f>
        <v>ACID OIL</v>
      </c>
      <c r="D25">
        <f>INDEX(Class!A:A, MATCH(Material_Master[[#This Row],[Class]],Class!B:B, 0))</f>
        <v>2</v>
      </c>
      <c r="E25">
        <f>INDEX('Product Category'!A:A, MATCH(Material_Master[[#This Row],[Product Category]], 'Product Category'!B:B, 0))</f>
        <v>7</v>
      </c>
      <c r="F25" cm="1">
        <f t="array" ref="F25">MATCH(Material_Master[[#This Row],[Product Category]]&amp;Material_Master[[#This Row],[ProductMetric]], 'Product Metric'!$B$2:$B$47&amp;'Product Metric'!$D$2:$D$47, 0)</f>
        <v>16</v>
      </c>
      <c r="G25" cm="1">
        <f t="array" ref="G25">MATCH(Material_Master[[#This Row],[Product Category]]&amp;Material_Master[[#This Row],[ProductGroupSimple]], 'Product Group Simple'!$B$2:$B$202&amp;'Product Group Simple'!$D$2:$D$202, 0)</f>
        <v>73</v>
      </c>
      <c r="H25" cm="1">
        <f t="array" ref="H25">MATCH(Material_Master[[#This Row],[Product Category]]&amp;Material_Master[[#This Row],[ProductGroup]], 'Product Group'!$B$2:$B$248&amp;'Product Group'!$D$2:$D$248,0)</f>
        <v>97</v>
      </c>
      <c r="I25">
        <f>INDEX(Packaging!E:E, MATCH(Material_Master[[#This Row],[Packaging]], Packaging!F:F, 0))</f>
        <v>7</v>
      </c>
      <c r="J25">
        <f>INDEX(Packaging!A:A, MATCH(Material_Master[[#This Row],[UOM]], Packaging!B:B, 0))</f>
        <v>4</v>
      </c>
      <c r="K25">
        <v>6</v>
      </c>
      <c r="L25">
        <v>1</v>
      </c>
      <c r="N25">
        <f>MATCH(Material_Master[[#This Row],[PPClass]],Packaging!$L$2:$L$7, 0)</f>
        <v>1</v>
      </c>
      <c r="O25">
        <f>MATCH(Material_Master[[#This Row],[PVClass]],Packaging!$L$2:$L$7, 0)</f>
        <v>1</v>
      </c>
      <c r="Q25">
        <v>384</v>
      </c>
      <c r="T25" s="6" t="s">
        <v>344</v>
      </c>
      <c r="U25" s="6"/>
      <c r="V25" s="6" t="s">
        <v>1186</v>
      </c>
      <c r="W25" t="s">
        <v>1186</v>
      </c>
      <c r="X25" t="s">
        <v>1186</v>
      </c>
      <c r="Y25" t="b">
        <f>IF(Material_Master[[#This Row],[EUDR]]="Y",TRUE,FALSE)</f>
        <v>0</v>
      </c>
      <c r="Z25" t="b">
        <f>IF(Material_Master[[#This Row],[EUDR Sale]]="Y", TRUE, FALSE)</f>
        <v>0</v>
      </c>
    </row>
    <row r="26" spans="1:27" x14ac:dyDescent="0.35">
      <c r="A26">
        <v>25</v>
      </c>
      <c r="B26" s="5">
        <v>5301020307020</v>
      </c>
      <c r="C26" s="5" t="str">
        <f>Material_Master_SQL!B26</f>
        <v>ACID OIL A-FB24000</v>
      </c>
      <c r="D26">
        <f>INDEX(Class!A:A, MATCH(Material_Master[[#This Row],[Class]],Class!B:B, 0))</f>
        <v>4</v>
      </c>
      <c r="E26">
        <f>INDEX('Product Category'!A:A, MATCH(Material_Master[[#This Row],[Product Category]], 'Product Category'!B:B, 0))</f>
        <v>7</v>
      </c>
      <c r="F26" cm="1">
        <f t="array" ref="F26">MATCH(Material_Master[[#This Row],[Product Category]]&amp;Material_Master[[#This Row],[ProductMetric]], 'Product Metric'!$B$2:$B$47&amp;'Product Metric'!$D$2:$D$47, 0)</f>
        <v>16</v>
      </c>
      <c r="G26" cm="1">
        <f t="array" ref="G26">MATCH(Material_Master[[#This Row],[Product Category]]&amp;Material_Master[[#This Row],[ProductGroupSimple]], 'Product Group Simple'!$B$2:$B$202&amp;'Product Group Simple'!$D$2:$D$202, 0)</f>
        <v>74</v>
      </c>
      <c r="H26" cm="1">
        <f t="array" ref="H26">MATCH(Material_Master[[#This Row],[Product Category]]&amp;Material_Master[[#This Row],[ProductGroup]], 'Product Group'!$B$2:$B$248&amp;'Product Group'!$D$2:$D$248,0)</f>
        <v>98</v>
      </c>
      <c r="I26">
        <f>INDEX(Packaging!E:E, MATCH(Material_Master[[#This Row],[Packaging]], Packaging!F:F, 0))</f>
        <v>5</v>
      </c>
      <c r="J26">
        <f>INDEX(Packaging!A:A, MATCH(Material_Master[[#This Row],[UOM]], Packaging!B:B, 0))</f>
        <v>4</v>
      </c>
      <c r="K26">
        <v>6</v>
      </c>
      <c r="L26">
        <v>1</v>
      </c>
      <c r="N26">
        <f>MATCH(Material_Master[[#This Row],[PPClass]],Packaging!$L$2:$L$7, 0)</f>
        <v>1</v>
      </c>
      <c r="O26">
        <f>MATCH(Material_Master[[#This Row],[PVClass]],Packaging!$L$2:$L$7, 0)</f>
        <v>1</v>
      </c>
      <c r="P26" t="s">
        <v>370</v>
      </c>
      <c r="Q26">
        <v>384</v>
      </c>
      <c r="R26" t="s">
        <v>1186</v>
      </c>
      <c r="T26" s="6" t="s">
        <v>344</v>
      </c>
      <c r="U26" s="6"/>
      <c r="V26" s="6" t="s">
        <v>1186</v>
      </c>
      <c r="W26" t="s">
        <v>1186</v>
      </c>
      <c r="X26" t="s">
        <v>371</v>
      </c>
      <c r="Y26" t="b">
        <f>IF(Material_Master[[#This Row],[EUDR]]="Y",TRUE,FALSE)</f>
        <v>0</v>
      </c>
      <c r="Z26" t="b">
        <f>IF(Material_Master[[#This Row],[EUDR Sale]]="Y", TRUE, FALSE)</f>
        <v>0</v>
      </c>
    </row>
    <row r="27" spans="1:27" x14ac:dyDescent="0.35">
      <c r="A27">
        <v>26</v>
      </c>
      <c r="B27" s="5">
        <v>5301020006010</v>
      </c>
      <c r="C27" s="5" t="str">
        <f>Material_Master_SQL!B27</f>
        <v>ACID OIL B</v>
      </c>
      <c r="D27">
        <f>INDEX(Class!A:A, MATCH(Material_Master[[#This Row],[Class]],Class!B:B, 0))</f>
        <v>2</v>
      </c>
      <c r="E27">
        <f>INDEX('Product Category'!A:A, MATCH(Material_Master[[#This Row],[Product Category]], 'Product Category'!B:B, 0))</f>
        <v>7</v>
      </c>
      <c r="F27" cm="1">
        <f t="array" ref="F27">MATCH(Material_Master[[#This Row],[Product Category]]&amp;Material_Master[[#This Row],[ProductMetric]], 'Product Metric'!$B$2:$B$47&amp;'Product Metric'!$D$2:$D$47, 0)</f>
        <v>16</v>
      </c>
      <c r="G27" cm="1">
        <f t="array" ref="G27">MATCH(Material_Master[[#This Row],[Product Category]]&amp;Material_Master[[#This Row],[ProductGroupSimple]], 'Product Group Simple'!$B$2:$B$202&amp;'Product Group Simple'!$D$2:$D$202, 0)</f>
        <v>75</v>
      </c>
      <c r="H27" cm="1">
        <f t="array" ref="H27">MATCH(Material_Master[[#This Row],[Product Category]]&amp;Material_Master[[#This Row],[ProductGroup]], 'Product Group'!$B$2:$B$248&amp;'Product Group'!$D$2:$D$248,0)</f>
        <v>99</v>
      </c>
      <c r="I27">
        <f>INDEX(Packaging!E:E, MATCH(Material_Master[[#This Row],[Packaging]], Packaging!F:F, 0))</f>
        <v>7</v>
      </c>
      <c r="J27">
        <f>INDEX(Packaging!A:A, MATCH(Material_Master[[#This Row],[UOM]], Packaging!B:B, 0))</f>
        <v>4</v>
      </c>
      <c r="K27">
        <v>6</v>
      </c>
      <c r="L27">
        <v>1</v>
      </c>
      <c r="N27">
        <f>MATCH(Material_Master[[#This Row],[PPClass]],Packaging!$L$2:$L$7, 0)</f>
        <v>1</v>
      </c>
      <c r="O27">
        <f>MATCH(Material_Master[[#This Row],[PVClass]],Packaging!$L$2:$L$7, 0)</f>
        <v>1</v>
      </c>
      <c r="Q27">
        <v>465</v>
      </c>
      <c r="R27" t="s">
        <v>1186</v>
      </c>
      <c r="T27" s="6" t="s">
        <v>344</v>
      </c>
      <c r="U27" s="6"/>
      <c r="V27" s="6" t="s">
        <v>1186</v>
      </c>
      <c r="W27" t="s">
        <v>1186</v>
      </c>
      <c r="X27" t="s">
        <v>1186</v>
      </c>
      <c r="Y27" t="b">
        <f>IF(Material_Master[[#This Row],[EUDR]]="Y",TRUE,FALSE)</f>
        <v>0</v>
      </c>
      <c r="Z27" t="b">
        <f>IF(Material_Master[[#This Row],[EUDR Sale]]="Y", TRUE, FALSE)</f>
        <v>0</v>
      </c>
    </row>
    <row r="28" spans="1:27" x14ac:dyDescent="0.35">
      <c r="A28">
        <v>27</v>
      </c>
      <c r="B28" s="5">
        <v>5301010006010</v>
      </c>
      <c r="C28" s="5" t="str">
        <f>Material_Master_SQL!B28</f>
        <v>ACID OIL C</v>
      </c>
      <c r="D28">
        <f>INDEX(Class!A:A, MATCH(Material_Master[[#This Row],[Class]],Class!B:B, 0))</f>
        <v>2</v>
      </c>
      <c r="E28">
        <f>INDEX('Product Category'!A:A, MATCH(Material_Master[[#This Row],[Product Category]], 'Product Category'!B:B, 0))</f>
        <v>7</v>
      </c>
      <c r="F28" cm="1">
        <f t="array" ref="F28">MATCH(Material_Master[[#This Row],[Product Category]]&amp;Material_Master[[#This Row],[ProductMetric]], 'Product Metric'!$B$2:$B$47&amp;'Product Metric'!$D$2:$D$47, 0)</f>
        <v>16</v>
      </c>
      <c r="G28" cm="1">
        <f t="array" ref="G28">MATCH(Material_Master[[#This Row],[Product Category]]&amp;Material_Master[[#This Row],[ProductGroupSimple]], 'Product Group Simple'!$B$2:$B$202&amp;'Product Group Simple'!$D$2:$D$202, 0)</f>
        <v>76</v>
      </c>
      <c r="H28" cm="1">
        <f t="array" ref="H28">MATCH(Material_Master[[#This Row],[Product Category]]&amp;Material_Master[[#This Row],[ProductGroup]], 'Product Group'!$B$2:$B$248&amp;'Product Group'!$D$2:$D$248,0)</f>
        <v>100</v>
      </c>
      <c r="I28">
        <f>INDEX(Packaging!E:E, MATCH(Material_Master[[#This Row],[Packaging]], Packaging!F:F, 0))</f>
        <v>7</v>
      </c>
      <c r="J28">
        <f>INDEX(Packaging!A:A, MATCH(Material_Master[[#This Row],[UOM]], Packaging!B:B, 0))</f>
        <v>4</v>
      </c>
      <c r="K28">
        <v>6</v>
      </c>
      <c r="L28">
        <v>1</v>
      </c>
      <c r="N28">
        <f>MATCH(Material_Master[[#This Row],[PPClass]],Packaging!$L$2:$L$7, 0)</f>
        <v>1</v>
      </c>
      <c r="O28">
        <f>MATCH(Material_Master[[#This Row],[PVClass]],Packaging!$L$2:$L$7, 0)</f>
        <v>1</v>
      </c>
      <c r="Q28">
        <v>267</v>
      </c>
      <c r="T28" s="6" t="s">
        <v>344</v>
      </c>
      <c r="U28" s="6"/>
      <c r="V28" s="6" t="s">
        <v>1186</v>
      </c>
      <c r="W28" t="s">
        <v>1186</v>
      </c>
      <c r="X28" t="s">
        <v>1186</v>
      </c>
      <c r="Y28" t="b">
        <f>IF(Material_Master[[#This Row],[EUDR]]="Y",TRUE,FALSE)</f>
        <v>0</v>
      </c>
      <c r="Z28" t="b">
        <f>IF(Material_Master[[#This Row],[EUDR Sale]]="Y", TRUE, FALSE)</f>
        <v>0</v>
      </c>
    </row>
    <row r="29" spans="1:27" x14ac:dyDescent="0.35">
      <c r="A29">
        <v>28</v>
      </c>
      <c r="B29" s="5">
        <v>5105020407020</v>
      </c>
      <c r="C29" s="5" t="str">
        <f>Material_Master_SQL!B29</f>
        <v>ACID OIL C F</v>
      </c>
      <c r="D29">
        <f>INDEX(Class!A:A, MATCH(Material_Master[[#This Row],[Class]],Class!B:B, 0))</f>
        <v>2</v>
      </c>
      <c r="E29">
        <f>INDEX('Product Category'!A:A, MATCH(Material_Master[[#This Row],[Product Category]], 'Product Category'!B:B, 0))</f>
        <v>7</v>
      </c>
      <c r="F29" cm="1">
        <f t="array" ref="F29">MATCH(Material_Master[[#This Row],[Product Category]]&amp;Material_Master[[#This Row],[ProductMetric]], 'Product Metric'!$B$2:$B$47&amp;'Product Metric'!$D$2:$D$47, 0)</f>
        <v>16</v>
      </c>
      <c r="G29" cm="1">
        <f t="array" ref="G29">MATCH(Material_Master[[#This Row],[Product Category]]&amp;Material_Master[[#This Row],[ProductGroupSimple]], 'Product Group Simple'!$B$2:$B$202&amp;'Product Group Simple'!$D$2:$D$202, 0)</f>
        <v>81</v>
      </c>
      <c r="H29" cm="1">
        <f t="array" ref="H29">MATCH(Material_Master[[#This Row],[Product Category]]&amp;Material_Master[[#This Row],[ProductGroup]], 'Product Group'!$B$2:$B$248&amp;'Product Group'!$D$2:$D$248,0)</f>
        <v>105</v>
      </c>
      <c r="I29">
        <f>INDEX(Packaging!E:E, MATCH(Material_Master[[#This Row],[Packaging]], Packaging!F:F, 0))</f>
        <v>7</v>
      </c>
      <c r="J29">
        <f>INDEX(Packaging!A:A, MATCH(Material_Master[[#This Row],[UOM]], Packaging!B:B, 0))</f>
        <v>4</v>
      </c>
      <c r="K29">
        <v>6</v>
      </c>
      <c r="L29">
        <v>1</v>
      </c>
      <c r="N29">
        <f>MATCH(Material_Master[[#This Row],[PPClass]],Packaging!$L$2:$L$7, 0)</f>
        <v>1</v>
      </c>
      <c r="O29">
        <f>MATCH(Material_Master[[#This Row],[PVClass]],Packaging!$L$2:$L$7, 0)</f>
        <v>1</v>
      </c>
      <c r="Q29">
        <v>486</v>
      </c>
      <c r="R29" t="s">
        <v>1186</v>
      </c>
      <c r="T29" s="6" t="s">
        <v>344</v>
      </c>
      <c r="U29" s="6"/>
      <c r="V29" s="6" t="s">
        <v>1186</v>
      </c>
      <c r="W29" t="s">
        <v>1186</v>
      </c>
      <c r="X29" t="s">
        <v>1186</v>
      </c>
      <c r="Y29" t="b">
        <f>IF(Material_Master[[#This Row],[EUDR]]="Y",TRUE,FALSE)</f>
        <v>0</v>
      </c>
      <c r="Z29" t="b">
        <f>IF(Material_Master[[#This Row],[EUDR Sale]]="Y", TRUE, FALSE)</f>
        <v>0</v>
      </c>
    </row>
    <row r="30" spans="1:27" x14ac:dyDescent="0.35">
      <c r="A30">
        <v>29</v>
      </c>
      <c r="B30" s="5">
        <v>5305020407020</v>
      </c>
      <c r="C30" s="5" t="str">
        <f>Material_Master_SQL!B30</f>
        <v>ACID OIL C F (FORBON)-FB24000</v>
      </c>
      <c r="D30">
        <f>INDEX(Class!A:A, MATCH(Material_Master[[#This Row],[Class]],Class!B:B, 0))</f>
        <v>4</v>
      </c>
      <c r="E30">
        <f>INDEX('Product Category'!A:A, MATCH(Material_Master[[#This Row],[Product Category]], 'Product Category'!B:B, 0))</f>
        <v>7</v>
      </c>
      <c r="F30" cm="1">
        <f t="array" ref="F30">MATCH(Material_Master[[#This Row],[Product Category]]&amp;Material_Master[[#This Row],[ProductMetric]], 'Product Metric'!$B$2:$B$47&amp;'Product Metric'!$D$2:$D$47, 0)</f>
        <v>16</v>
      </c>
      <c r="G30" cm="1">
        <f t="array" ref="G30">MATCH(Material_Master[[#This Row],[Product Category]]&amp;Material_Master[[#This Row],[ProductGroupSimple]], 'Product Group Simple'!$B$2:$B$202&amp;'Product Group Simple'!$D$2:$D$202, 0)</f>
        <v>81</v>
      </c>
      <c r="H30" cm="1">
        <f t="array" ref="H30">MATCH(Material_Master[[#This Row],[Product Category]]&amp;Material_Master[[#This Row],[ProductGroup]], 'Product Group'!$B$2:$B$248&amp;'Product Group'!$D$2:$D$248,0)</f>
        <v>105</v>
      </c>
      <c r="I30">
        <f>INDEX(Packaging!E:E, MATCH(Material_Master[[#This Row],[Packaging]], Packaging!F:F, 0))</f>
        <v>5</v>
      </c>
      <c r="J30">
        <f>INDEX(Packaging!A:A, MATCH(Material_Master[[#This Row],[UOM]], Packaging!B:B, 0))</f>
        <v>4</v>
      </c>
      <c r="K30">
        <v>6</v>
      </c>
      <c r="L30">
        <v>1</v>
      </c>
      <c r="N30">
        <f>MATCH(Material_Master[[#This Row],[PPClass]],Packaging!$L$2:$L$7, 0)</f>
        <v>1</v>
      </c>
      <c r="O30">
        <f>MATCH(Material_Master[[#This Row],[PVClass]],Packaging!$L$2:$L$7, 0)</f>
        <v>1</v>
      </c>
      <c r="P30" t="s">
        <v>370</v>
      </c>
      <c r="Q30">
        <v>486</v>
      </c>
      <c r="R30" t="s">
        <v>1186</v>
      </c>
      <c r="S30">
        <v>20.3</v>
      </c>
      <c r="T30" s="6" t="s">
        <v>344</v>
      </c>
      <c r="U30" s="6"/>
      <c r="V30" s="6" t="s">
        <v>1186</v>
      </c>
      <c r="W30" t="s">
        <v>1186</v>
      </c>
      <c r="X30" t="s">
        <v>371</v>
      </c>
      <c r="Y30" t="b">
        <f>IF(Material_Master[[#This Row],[EUDR]]="Y",TRUE,FALSE)</f>
        <v>0</v>
      </c>
      <c r="Z30" t="b">
        <f>IF(Material_Master[[#This Row],[EUDR Sale]]="Y", TRUE, FALSE)</f>
        <v>0</v>
      </c>
      <c r="AA30" s="5" t="s">
        <v>1336</v>
      </c>
    </row>
    <row r="31" spans="1:27" x14ac:dyDescent="0.35">
      <c r="A31">
        <v>30</v>
      </c>
      <c r="B31" s="5">
        <v>5301010007020</v>
      </c>
      <c r="C31" s="5" t="str">
        <f>Material_Master_SQL!B31</f>
        <v>ACID OIL C-FB24000</v>
      </c>
      <c r="D31">
        <f>INDEX(Class!A:A, MATCH(Material_Master[[#This Row],[Class]],Class!B:B, 0))</f>
        <v>4</v>
      </c>
      <c r="E31">
        <f>INDEX('Product Category'!A:A, MATCH(Material_Master[[#This Row],[Product Category]], 'Product Category'!B:B, 0))</f>
        <v>7</v>
      </c>
      <c r="F31" cm="1">
        <f t="array" ref="F31">MATCH(Material_Master[[#This Row],[Product Category]]&amp;Material_Master[[#This Row],[ProductMetric]], 'Product Metric'!$B$2:$B$47&amp;'Product Metric'!$D$2:$D$47, 0)</f>
        <v>16</v>
      </c>
      <c r="G31" cm="1">
        <f t="array" ref="G31">MATCH(Material_Master[[#This Row],[Product Category]]&amp;Material_Master[[#This Row],[ProductGroupSimple]], 'Product Group Simple'!$B$2:$B$202&amp;'Product Group Simple'!$D$2:$D$202, 0)</f>
        <v>76</v>
      </c>
      <c r="H31" cm="1">
        <f t="array" ref="H31">MATCH(Material_Master[[#This Row],[Product Category]]&amp;Material_Master[[#This Row],[ProductGroup]], 'Product Group'!$B$2:$B$248&amp;'Product Group'!$D$2:$D$248,0)</f>
        <v>100</v>
      </c>
      <c r="I31">
        <f>INDEX(Packaging!E:E, MATCH(Material_Master[[#This Row],[Packaging]], Packaging!F:F, 0))</f>
        <v>5</v>
      </c>
      <c r="J31">
        <f>INDEX(Packaging!A:A, MATCH(Material_Master[[#This Row],[UOM]], Packaging!B:B, 0))</f>
        <v>4</v>
      </c>
      <c r="K31">
        <v>6</v>
      </c>
      <c r="L31">
        <v>1</v>
      </c>
      <c r="N31">
        <f>MATCH(Material_Master[[#This Row],[PPClass]],Packaging!$L$2:$L$7, 0)</f>
        <v>1</v>
      </c>
      <c r="O31">
        <f>MATCH(Material_Master[[#This Row],[PVClass]],Packaging!$L$2:$L$7, 0)</f>
        <v>1</v>
      </c>
      <c r="P31" t="s">
        <v>370</v>
      </c>
      <c r="Q31">
        <v>267</v>
      </c>
      <c r="R31" t="s">
        <v>1186</v>
      </c>
      <c r="S31">
        <v>20.3</v>
      </c>
      <c r="T31" s="6" t="s">
        <v>344</v>
      </c>
      <c r="U31" s="6"/>
      <c r="V31" s="6" t="s">
        <v>1186</v>
      </c>
      <c r="W31" t="s">
        <v>1186</v>
      </c>
      <c r="X31" t="s">
        <v>371</v>
      </c>
      <c r="Y31" t="b">
        <f>IF(Material_Master[[#This Row],[EUDR]]="Y",TRUE,FALSE)</f>
        <v>0</v>
      </c>
      <c r="Z31" t="b">
        <f>IF(Material_Master[[#This Row],[EUDR Sale]]="Y", TRUE, FALSE)</f>
        <v>1</v>
      </c>
      <c r="AA31" s="5" t="s">
        <v>1337</v>
      </c>
    </row>
    <row r="32" spans="1:27" x14ac:dyDescent="0.35">
      <c r="A32">
        <v>31</v>
      </c>
      <c r="B32" s="5">
        <v>5301020106010</v>
      </c>
      <c r="C32" s="5" t="str">
        <f>Material_Master_SQL!B32</f>
        <v>ACID OIL D</v>
      </c>
      <c r="D32">
        <f>INDEX(Class!A:A, MATCH(Material_Master[[#This Row],[Class]],Class!B:B, 0))</f>
        <v>2</v>
      </c>
      <c r="E32">
        <f>INDEX('Product Category'!A:A, MATCH(Material_Master[[#This Row],[Product Category]], 'Product Category'!B:B, 0))</f>
        <v>7</v>
      </c>
      <c r="F32" cm="1">
        <f t="array" ref="F32">MATCH(Material_Master[[#This Row],[Product Category]]&amp;Material_Master[[#This Row],[ProductMetric]], 'Product Metric'!$B$2:$B$47&amp;'Product Metric'!$D$2:$D$47, 0)</f>
        <v>16</v>
      </c>
      <c r="G32" cm="1">
        <f t="array" ref="G32">MATCH(Material_Master[[#This Row],[Product Category]]&amp;Material_Master[[#This Row],[ProductGroupSimple]], 'Product Group Simple'!$B$2:$B$202&amp;'Product Group Simple'!$D$2:$D$202, 0)</f>
        <v>77</v>
      </c>
      <c r="H32" cm="1">
        <f t="array" ref="H32">MATCH(Material_Master[[#This Row],[Product Category]]&amp;Material_Master[[#This Row],[ProductGroup]], 'Product Group'!$B$2:$B$248&amp;'Product Group'!$D$2:$D$248,0)</f>
        <v>101</v>
      </c>
      <c r="I32">
        <f>INDEX(Packaging!E:E, MATCH(Material_Master[[#This Row],[Packaging]], Packaging!F:F, 0))</f>
        <v>7</v>
      </c>
      <c r="J32">
        <f>INDEX(Packaging!A:A, MATCH(Material_Master[[#This Row],[UOM]], Packaging!B:B, 0))</f>
        <v>4</v>
      </c>
      <c r="K32">
        <v>6</v>
      </c>
      <c r="L32">
        <v>1</v>
      </c>
      <c r="N32">
        <f>MATCH(Material_Master[[#This Row],[PPClass]],Packaging!$L$2:$L$7, 0)</f>
        <v>1</v>
      </c>
      <c r="O32">
        <f>MATCH(Material_Master[[#This Row],[PVClass]],Packaging!$L$2:$L$7, 0)</f>
        <v>1</v>
      </c>
      <c r="Q32">
        <v>267</v>
      </c>
      <c r="T32" s="6" t="s">
        <v>344</v>
      </c>
      <c r="U32" s="6"/>
      <c r="V32" s="6" t="s">
        <v>1186</v>
      </c>
      <c r="W32" t="s">
        <v>1186</v>
      </c>
      <c r="X32" t="s">
        <v>1186</v>
      </c>
      <c r="Y32" t="b">
        <f>IF(Material_Master[[#This Row],[EUDR]]="Y",TRUE,FALSE)</f>
        <v>0</v>
      </c>
      <c r="Z32" t="b">
        <f>IF(Material_Master[[#This Row],[EUDR Sale]]="Y", TRUE, FALSE)</f>
        <v>0</v>
      </c>
    </row>
    <row r="33" spans="1:27" x14ac:dyDescent="0.35">
      <c r="A33">
        <v>32</v>
      </c>
      <c r="B33" s="5"/>
      <c r="C33" s="5" t="str">
        <f>Material_Master_SQL!B33</f>
        <v>ACID OIL D-DF</v>
      </c>
      <c r="D33">
        <f>INDEX(Class!A:A, MATCH(Material_Master[[#This Row],[Class]],Class!B:B, 0))</f>
        <v>6</v>
      </c>
      <c r="E33">
        <f>INDEX('Product Category'!A:A, MATCH(Material_Master[[#This Row],[Product Category]], 'Product Category'!B:B, 0))</f>
        <v>7</v>
      </c>
      <c r="F33" cm="1">
        <f t="array" ref="F33">MATCH(Material_Master[[#This Row],[Product Category]]&amp;Material_Master[[#This Row],[ProductMetric]], 'Product Metric'!$B$2:$B$47&amp;'Product Metric'!$D$2:$D$47, 0)</f>
        <v>16</v>
      </c>
      <c r="G33" cm="1">
        <f t="array" ref="G33">MATCH(Material_Master[[#This Row],[Product Category]]&amp;Material_Master[[#This Row],[ProductGroupSimple]], 'Product Group Simple'!$B$2:$B$202&amp;'Product Group Simple'!$D$2:$D$202, 0)</f>
        <v>77</v>
      </c>
      <c r="H33" cm="1">
        <f t="array" ref="H33">MATCH(Material_Master[[#This Row],[Product Category]]&amp;Material_Master[[#This Row],[ProductGroup]], 'Product Group'!$B$2:$B$248&amp;'Product Group'!$D$2:$D$248,0)</f>
        <v>101</v>
      </c>
      <c r="I33">
        <f>INDEX(Packaging!E:E, MATCH(Material_Master[[#This Row],[Packaging]], Packaging!F:F, 0))</f>
        <v>7</v>
      </c>
      <c r="J33">
        <f>INDEX(Packaging!A:A, MATCH(Material_Master[[#This Row],[UOM]], Packaging!B:B, 0))</f>
        <v>4</v>
      </c>
      <c r="K33">
        <v>6</v>
      </c>
      <c r="L33">
        <v>1</v>
      </c>
      <c r="M33">
        <v>0</v>
      </c>
      <c r="N33">
        <f>MATCH(Material_Master[[#This Row],[PPClass]],Packaging!$L$2:$L$7, 0)</f>
        <v>1</v>
      </c>
      <c r="O33">
        <f>MATCH(Material_Master[[#This Row],[PVClass]],Packaging!$L$2:$L$7, 0)</f>
        <v>1</v>
      </c>
      <c r="R33" t="s">
        <v>1186</v>
      </c>
      <c r="T33" s="6" t="s">
        <v>344</v>
      </c>
      <c r="U33" s="6"/>
      <c r="V33" s="6" t="s">
        <v>1186</v>
      </c>
      <c r="W33" t="s">
        <v>1186</v>
      </c>
      <c r="X33" t="s">
        <v>1186</v>
      </c>
      <c r="Y33" t="b">
        <f>IF(Material_Master[[#This Row],[EUDR]]="Y",TRUE,FALSE)</f>
        <v>1</v>
      </c>
      <c r="Z33" t="b">
        <f>IF(Material_Master[[#This Row],[EUDR Sale]]="Y", TRUE, FALSE)</f>
        <v>1</v>
      </c>
    </row>
    <row r="34" spans="1:27" x14ac:dyDescent="0.35">
      <c r="A34">
        <v>33</v>
      </c>
      <c r="B34" s="5">
        <v>5301020207020</v>
      </c>
      <c r="C34" s="5" t="str">
        <f>Material_Master_SQL!B34</f>
        <v>ACID OIL D-FB24000</v>
      </c>
      <c r="D34">
        <f>INDEX(Class!A:A, MATCH(Material_Master[[#This Row],[Class]],Class!B:B, 0))</f>
        <v>4</v>
      </c>
      <c r="E34">
        <f>INDEX('Product Category'!A:A, MATCH(Material_Master[[#This Row],[Product Category]], 'Product Category'!B:B, 0))</f>
        <v>7</v>
      </c>
      <c r="F34" cm="1">
        <f t="array" ref="F34">MATCH(Material_Master[[#This Row],[Product Category]]&amp;Material_Master[[#This Row],[ProductMetric]], 'Product Metric'!$B$2:$B$47&amp;'Product Metric'!$D$2:$D$47, 0)</f>
        <v>16</v>
      </c>
      <c r="G34" cm="1">
        <f t="array" ref="G34">MATCH(Material_Master[[#This Row],[Product Category]]&amp;Material_Master[[#This Row],[ProductGroupSimple]], 'Product Group Simple'!$B$2:$B$202&amp;'Product Group Simple'!$D$2:$D$202, 0)</f>
        <v>77</v>
      </c>
      <c r="H34" cm="1">
        <f t="array" ref="H34">MATCH(Material_Master[[#This Row],[Product Category]]&amp;Material_Master[[#This Row],[ProductGroup]], 'Product Group'!$B$2:$B$248&amp;'Product Group'!$D$2:$D$248,0)</f>
        <v>101</v>
      </c>
      <c r="I34">
        <f>INDEX(Packaging!E:E, MATCH(Material_Master[[#This Row],[Packaging]], Packaging!F:F, 0))</f>
        <v>5</v>
      </c>
      <c r="J34">
        <f>INDEX(Packaging!A:A, MATCH(Material_Master[[#This Row],[UOM]], Packaging!B:B, 0))</f>
        <v>4</v>
      </c>
      <c r="K34">
        <v>6</v>
      </c>
      <c r="L34">
        <v>1</v>
      </c>
      <c r="N34">
        <f>MATCH(Material_Master[[#This Row],[PPClass]],Packaging!$L$2:$L$7, 0)</f>
        <v>1</v>
      </c>
      <c r="O34">
        <f>MATCH(Material_Master[[#This Row],[PVClass]],Packaging!$L$2:$L$7, 0)</f>
        <v>1</v>
      </c>
      <c r="P34" t="s">
        <v>370</v>
      </c>
      <c r="Q34">
        <v>267</v>
      </c>
      <c r="R34" t="s">
        <v>1186</v>
      </c>
      <c r="S34">
        <v>20.3</v>
      </c>
      <c r="T34" s="6" t="s">
        <v>344</v>
      </c>
      <c r="U34" s="6"/>
      <c r="V34" s="6" t="s">
        <v>1186</v>
      </c>
      <c r="W34" t="s">
        <v>1186</v>
      </c>
      <c r="X34" t="s">
        <v>371</v>
      </c>
      <c r="Y34" t="b">
        <f>IF(Material_Master[[#This Row],[EUDR]]="Y",TRUE,FALSE)</f>
        <v>0</v>
      </c>
      <c r="Z34" t="b">
        <f>IF(Material_Master[[#This Row],[EUDR Sale]]="Y", TRUE, FALSE)</f>
        <v>1</v>
      </c>
      <c r="AA34" s="5" t="s">
        <v>1337</v>
      </c>
    </row>
    <row r="35" spans="1:27" x14ac:dyDescent="0.35">
      <c r="A35">
        <v>34</v>
      </c>
      <c r="B35" s="5"/>
      <c r="C35" s="5" t="str">
        <f>Material_Master_SQL!B35</f>
        <v>ACID OIL D-FB24000-DF</v>
      </c>
      <c r="D35">
        <f>INDEX(Class!A:A, MATCH(Material_Master[[#This Row],[Class]],Class!B:B, 0))</f>
        <v>4</v>
      </c>
      <c r="E35">
        <f>INDEX('Product Category'!A:A, MATCH(Material_Master[[#This Row],[Product Category]], 'Product Category'!B:B, 0))</f>
        <v>7</v>
      </c>
      <c r="F35" cm="1">
        <f t="array" ref="F35">MATCH(Material_Master[[#This Row],[Product Category]]&amp;Material_Master[[#This Row],[ProductMetric]], 'Product Metric'!$B$2:$B$47&amp;'Product Metric'!$D$2:$D$47, 0)</f>
        <v>16</v>
      </c>
      <c r="G35" cm="1">
        <f t="array" ref="G35">MATCH(Material_Master[[#This Row],[Product Category]]&amp;Material_Master[[#This Row],[ProductGroupSimple]], 'Product Group Simple'!$B$2:$B$202&amp;'Product Group Simple'!$D$2:$D$202, 0)</f>
        <v>77</v>
      </c>
      <c r="H35" cm="1">
        <f t="array" ref="H35">MATCH(Material_Master[[#This Row],[Product Category]]&amp;Material_Master[[#This Row],[ProductGroup]], 'Product Group'!$B$2:$B$248&amp;'Product Group'!$D$2:$D$248,0)</f>
        <v>101</v>
      </c>
      <c r="I35">
        <f>INDEX(Packaging!E:E, MATCH(Material_Master[[#This Row],[Packaging]], Packaging!F:F, 0))</f>
        <v>5</v>
      </c>
      <c r="J35">
        <f>INDEX(Packaging!A:A, MATCH(Material_Master[[#This Row],[UOM]], Packaging!B:B, 0))</f>
        <v>4</v>
      </c>
      <c r="K35">
        <v>6</v>
      </c>
      <c r="L35">
        <v>1</v>
      </c>
      <c r="M35">
        <v>0</v>
      </c>
      <c r="N35">
        <f>MATCH(Material_Master[[#This Row],[PPClass]],Packaging!$L$2:$L$7, 0)</f>
        <v>1</v>
      </c>
      <c r="O35">
        <f>MATCH(Material_Master[[#This Row],[PVClass]],Packaging!$L$2:$L$7, 0)</f>
        <v>1</v>
      </c>
      <c r="P35" t="s">
        <v>370</v>
      </c>
      <c r="R35" t="s">
        <v>1186</v>
      </c>
      <c r="T35" s="6" t="s">
        <v>344</v>
      </c>
      <c r="U35" s="6"/>
      <c r="V35" s="6" t="s">
        <v>1186</v>
      </c>
      <c r="W35" t="s">
        <v>1186</v>
      </c>
      <c r="X35" t="s">
        <v>1186</v>
      </c>
      <c r="Y35" t="b">
        <f>IF(Material_Master[[#This Row],[EUDR]]="Y",TRUE,FALSE)</f>
        <v>1</v>
      </c>
      <c r="Z35" t="b">
        <f>IF(Material_Master[[#This Row],[EUDR Sale]]="Y", TRUE, FALSE)</f>
        <v>1</v>
      </c>
    </row>
    <row r="36" spans="1:27" x14ac:dyDescent="0.35">
      <c r="A36">
        <v>35</v>
      </c>
      <c r="B36" s="5">
        <v>24000035</v>
      </c>
      <c r="C36" s="5" t="str">
        <f>Material_Master_SQL!B36</f>
        <v>ACTIVATED CARBON, "CALGON", F-100, 8x30</v>
      </c>
      <c r="D36">
        <f>INDEX(Class!A:A, MATCH(Material_Master[[#This Row],[Class]],Class!B:B, 0))</f>
        <v>1</v>
      </c>
      <c r="E36">
        <f>INDEX('Product Category'!A:A, MATCH(Material_Master[[#This Row],[Product Category]], 'Product Category'!B:B, 0))</f>
        <v>8</v>
      </c>
      <c r="F36" cm="1">
        <f t="array" ref="F36">MATCH(Material_Master[[#This Row],[Product Category]]&amp;Material_Master[[#This Row],[ProductMetric]], 'Product Metric'!$B$2:$B$47&amp;'Product Metric'!$D$2:$D$47, 0)</f>
        <v>21</v>
      </c>
      <c r="G36" cm="1">
        <f t="array" ref="G36">MATCH(Material_Master[[#This Row],[Product Category]]&amp;Material_Master[[#This Row],[ProductGroupSimple]], 'Product Group Simple'!$B$2:$B$202&amp;'Product Group Simple'!$D$2:$D$202, 0)</f>
        <v>94</v>
      </c>
      <c r="H36" cm="1">
        <f t="array" ref="H36">MATCH(Material_Master[[#This Row],[Product Category]]&amp;Material_Master[[#This Row],[ProductGroup]], 'Product Group'!$B$2:$B$248&amp;'Product Group'!$D$2:$D$248,0)</f>
        <v>127</v>
      </c>
      <c r="I36">
        <f>INDEX(Packaging!E:E, MATCH(Material_Master[[#This Row],[Packaging]], Packaging!F:F, 0))</f>
        <v>7</v>
      </c>
      <c r="J36">
        <f>INDEX(Packaging!A:A, MATCH(Material_Master[[#This Row],[UOM]], Packaging!B:B, 0))</f>
        <v>4</v>
      </c>
      <c r="K36">
        <v>6</v>
      </c>
      <c r="L36">
        <v>1</v>
      </c>
      <c r="N36">
        <f>MATCH(Material_Master[[#This Row],[PPClass]],Packaging!$L$2:$L$7, 0)</f>
        <v>2</v>
      </c>
      <c r="O36">
        <f>MATCH(Material_Master[[#This Row],[PVClass]],Packaging!$L$2:$L$7, 0)</f>
        <v>2</v>
      </c>
      <c r="R36" t="s">
        <v>1186</v>
      </c>
      <c r="T36" s="6" t="s">
        <v>1338</v>
      </c>
      <c r="U36" s="6" t="s">
        <v>10</v>
      </c>
      <c r="V36" s="6" t="s">
        <v>341</v>
      </c>
      <c r="W36" t="s">
        <v>1186</v>
      </c>
      <c r="X36" t="s">
        <v>1186</v>
      </c>
      <c r="Y36" t="b">
        <f>IF(Material_Master[[#This Row],[EUDR]]="Y",TRUE,FALSE)</f>
        <v>0</v>
      </c>
      <c r="Z36" t="b">
        <f>IF(Material_Master[[#This Row],[EUDR Sale]]="Y", TRUE, FALSE)</f>
        <v>0</v>
      </c>
    </row>
    <row r="37" spans="1:27" x14ac:dyDescent="0.35">
      <c r="A37">
        <v>36</v>
      </c>
      <c r="B37" s="5">
        <v>5203100006010</v>
      </c>
      <c r="C37" s="5" t="str">
        <f>Material_Master_SQL!B37</f>
        <v>ALCOHOL 10 IRR</v>
      </c>
      <c r="D37">
        <f>INDEX(Class!A:A, MATCH(Material_Master[[#This Row],[Class]],Class!B:B, 0))</f>
        <v>2</v>
      </c>
      <c r="E37">
        <f>INDEX('Product Category'!A:A, MATCH(Material_Master[[#This Row],[Product Category]], 'Product Category'!B:B, 0))</f>
        <v>6</v>
      </c>
      <c r="F37" cm="1">
        <f t="array" ref="F37">MATCH(Material_Master[[#This Row],[Product Category]]&amp;Material_Master[[#This Row],[ProductMetric]], 'Product Metric'!$B$2:$B$47&amp;'Product Metric'!$D$2:$D$47, 0)</f>
        <v>14</v>
      </c>
      <c r="G37" cm="1">
        <f t="array" ref="G37">MATCH(Material_Master[[#This Row],[Product Category]]&amp;Material_Master[[#This Row],[ProductGroupSimple]], 'Product Group Simple'!$B$2:$B$202&amp;'Product Group Simple'!$D$2:$D$202, 0)</f>
        <v>68</v>
      </c>
      <c r="H37" cm="1">
        <f t="array" ref="H37">MATCH(Material_Master[[#This Row],[Product Category]]&amp;Material_Master[[#This Row],[ProductGroup]], 'Product Group'!$B$2:$B$248&amp;'Product Group'!$D$2:$D$248,0)</f>
        <v>89</v>
      </c>
      <c r="I37">
        <f>INDEX(Packaging!E:E, MATCH(Material_Master[[#This Row],[Packaging]], Packaging!F:F, 0))</f>
        <v>7</v>
      </c>
      <c r="J37">
        <f>INDEX(Packaging!A:A, MATCH(Material_Master[[#This Row],[UOM]], Packaging!B:B, 0))</f>
        <v>4</v>
      </c>
      <c r="K37">
        <v>6</v>
      </c>
      <c r="L37">
        <v>1</v>
      </c>
      <c r="N37">
        <f>MATCH(Material_Master[[#This Row],[PPClass]],Packaging!$L$2:$L$7, 0)</f>
        <v>3</v>
      </c>
      <c r="O37">
        <f>MATCH(Material_Master[[#This Row],[PVClass]],Packaging!$L$2:$L$7, 0)</f>
        <v>3</v>
      </c>
      <c r="R37" t="s">
        <v>1186</v>
      </c>
      <c r="T37" s="6" t="s">
        <v>344</v>
      </c>
      <c r="U37" s="6"/>
      <c r="V37" s="6" t="s">
        <v>1186</v>
      </c>
      <c r="W37" t="s">
        <v>1186</v>
      </c>
      <c r="X37" t="s">
        <v>1186</v>
      </c>
      <c r="Y37" t="b">
        <f>IF(Material_Master[[#This Row],[EUDR]]="Y",TRUE,FALSE)</f>
        <v>0</v>
      </c>
      <c r="Z37" t="b">
        <f>IF(Material_Master[[#This Row],[EUDR Sale]]="Y", TRUE, FALSE)</f>
        <v>0</v>
      </c>
    </row>
    <row r="38" spans="1:27" x14ac:dyDescent="0.35">
      <c r="A38">
        <v>37</v>
      </c>
      <c r="B38" s="5">
        <v>5203140006010</v>
      </c>
      <c r="C38" s="5" t="str">
        <f>Material_Master_SQL!B38</f>
        <v>ALCOHOL 14 IRR</v>
      </c>
      <c r="D38">
        <f>INDEX(Class!A:A, MATCH(Material_Master[[#This Row],[Class]],Class!B:B, 0))</f>
        <v>2</v>
      </c>
      <c r="E38">
        <f>INDEX('Product Category'!A:A, MATCH(Material_Master[[#This Row],[Product Category]], 'Product Category'!B:B, 0))</f>
        <v>5</v>
      </c>
      <c r="F38" cm="1">
        <f t="array" ref="F38">MATCH(Material_Master[[#This Row],[Product Category]]&amp;Material_Master[[#This Row],[ProductMetric]], 'Product Metric'!$B$2:$B$47&amp;'Product Metric'!$D$2:$D$47, 0)</f>
        <v>10</v>
      </c>
      <c r="G38" cm="1">
        <f t="array" ref="G38">MATCH(Material_Master[[#This Row],[Product Category]]&amp;Material_Master[[#This Row],[ProductGroupSimple]], 'Product Group Simple'!$B$2:$B$202&amp;'Product Group Simple'!$D$2:$D$202, 0)</f>
        <v>58</v>
      </c>
      <c r="H38" cm="1">
        <f t="array" ref="H38">MATCH(Material_Master[[#This Row],[Product Category]]&amp;Material_Master[[#This Row],[ProductGroup]], 'Product Group'!$B$2:$B$248&amp;'Product Group'!$D$2:$D$248,0)</f>
        <v>77</v>
      </c>
      <c r="I38">
        <f>INDEX(Packaging!E:E, MATCH(Material_Master[[#This Row],[Packaging]], Packaging!F:F, 0))</f>
        <v>7</v>
      </c>
      <c r="J38">
        <f>INDEX(Packaging!A:A, MATCH(Material_Master[[#This Row],[UOM]], Packaging!B:B, 0))</f>
        <v>4</v>
      </c>
      <c r="K38">
        <v>6</v>
      </c>
      <c r="L38">
        <v>1</v>
      </c>
      <c r="N38">
        <f>MATCH(Material_Master[[#This Row],[PPClass]],Packaging!$L$2:$L$7, 0)</f>
        <v>3</v>
      </c>
      <c r="O38">
        <f>MATCH(Material_Master[[#This Row],[PVClass]],Packaging!$L$2:$L$7, 0)</f>
        <v>3</v>
      </c>
      <c r="T38" s="6" t="s">
        <v>344</v>
      </c>
      <c r="U38" s="6"/>
      <c r="V38" s="6" t="s">
        <v>1186</v>
      </c>
      <c r="W38" t="s">
        <v>1186</v>
      </c>
      <c r="X38" t="s">
        <v>1186</v>
      </c>
      <c r="Y38" t="b">
        <f>IF(Material_Master[[#This Row],[EUDR]]="Y",TRUE,FALSE)</f>
        <v>0</v>
      </c>
      <c r="Z38" t="b">
        <f>IF(Material_Master[[#This Row],[EUDR Sale]]="Y", TRUE, FALSE)</f>
        <v>0</v>
      </c>
    </row>
    <row r="39" spans="1:27" x14ac:dyDescent="0.35">
      <c r="A39">
        <v>38</v>
      </c>
      <c r="B39" s="5"/>
      <c r="C39" s="5" t="str">
        <f>Material_Master_SQL!B39</f>
        <v>ALCOHOL 14 IRR-DF</v>
      </c>
      <c r="D39">
        <f>INDEX(Class!A:A, MATCH(Material_Master[[#This Row],[Class]],Class!B:B, 0))</f>
        <v>2</v>
      </c>
      <c r="E39">
        <f>INDEX('Product Category'!A:A, MATCH(Material_Master[[#This Row],[Product Category]], 'Product Category'!B:B, 0))</f>
        <v>5</v>
      </c>
      <c r="F39" cm="1">
        <f t="array" ref="F39">MATCH(Material_Master[[#This Row],[Product Category]]&amp;Material_Master[[#This Row],[ProductMetric]], 'Product Metric'!$B$2:$B$47&amp;'Product Metric'!$D$2:$D$47, 0)</f>
        <v>10</v>
      </c>
      <c r="G39" cm="1">
        <f t="array" ref="G39">MATCH(Material_Master[[#This Row],[Product Category]]&amp;Material_Master[[#This Row],[ProductGroupSimple]], 'Product Group Simple'!$B$2:$B$202&amp;'Product Group Simple'!$D$2:$D$202, 0)</f>
        <v>58</v>
      </c>
      <c r="H39" cm="1">
        <f t="array" ref="H39">MATCH(Material_Master[[#This Row],[Product Category]]&amp;Material_Master[[#This Row],[ProductGroup]], 'Product Group'!$B$2:$B$248&amp;'Product Group'!$D$2:$D$248,0)</f>
        <v>77</v>
      </c>
      <c r="I39">
        <f>INDEX(Packaging!E:E, MATCH(Material_Master[[#This Row],[Packaging]], Packaging!F:F, 0))</f>
        <v>7</v>
      </c>
      <c r="J39">
        <f>INDEX(Packaging!A:A, MATCH(Material_Master[[#This Row],[UOM]], Packaging!B:B, 0))</f>
        <v>4</v>
      </c>
      <c r="K39">
        <v>6</v>
      </c>
      <c r="L39">
        <v>1</v>
      </c>
      <c r="M39">
        <v>0</v>
      </c>
      <c r="N39">
        <f>MATCH(Material_Master[[#This Row],[PPClass]],Packaging!$L$2:$L$7, 0)</f>
        <v>3</v>
      </c>
      <c r="O39">
        <f>MATCH(Material_Master[[#This Row],[PVClass]],Packaging!$L$2:$L$7, 0)</f>
        <v>3</v>
      </c>
      <c r="R39" t="s">
        <v>1186</v>
      </c>
      <c r="T39" s="6" t="s">
        <v>344</v>
      </c>
      <c r="U39" s="6"/>
      <c r="V39" s="6" t="s">
        <v>1186</v>
      </c>
      <c r="W39" t="s">
        <v>1186</v>
      </c>
      <c r="X39" t="s">
        <v>1186</v>
      </c>
      <c r="Y39" t="b">
        <f>IF(Material_Master[[#This Row],[EUDR]]="Y",TRUE,FALSE)</f>
        <v>1</v>
      </c>
      <c r="Z39" t="b">
        <f>IF(Material_Master[[#This Row],[EUDR Sale]]="Y", TRUE, FALSE)</f>
        <v>1</v>
      </c>
    </row>
    <row r="40" spans="1:27" x14ac:dyDescent="0.35">
      <c r="A40">
        <v>39</v>
      </c>
      <c r="B40" s="5">
        <v>5203160006010</v>
      </c>
      <c r="C40" s="5" t="str">
        <f>Material_Master_SQL!B40</f>
        <v>ALCOHOL 16 IRR</v>
      </c>
      <c r="D40">
        <f>INDEX(Class!A:A, MATCH(Material_Master[[#This Row],[Class]],Class!B:B, 0))</f>
        <v>2</v>
      </c>
      <c r="E40">
        <f>INDEX('Product Category'!A:A, MATCH(Material_Master[[#This Row],[Product Category]], 'Product Category'!B:B, 0))</f>
        <v>4</v>
      </c>
      <c r="F40" cm="1">
        <f t="array" ref="F40">MATCH(Material_Master[[#This Row],[Product Category]]&amp;Material_Master[[#This Row],[ProductMetric]], 'Product Metric'!$B$2:$B$47&amp;'Product Metric'!$D$2:$D$47, 0)</f>
        <v>6</v>
      </c>
      <c r="G40" cm="1">
        <f t="array" ref="G40">MATCH(Material_Master[[#This Row],[Product Category]]&amp;Material_Master[[#This Row],[ProductGroupSimple]], 'Product Group Simple'!$B$2:$B$202&amp;'Product Group Simple'!$D$2:$D$202, 0)</f>
        <v>46</v>
      </c>
      <c r="H40" cm="1">
        <f t="array" ref="H40">MATCH(Material_Master[[#This Row],[Product Category]]&amp;Material_Master[[#This Row],[ProductGroup]], 'Product Group'!$B$2:$B$248&amp;'Product Group'!$D$2:$D$248,0)</f>
        <v>59</v>
      </c>
      <c r="I40">
        <f>INDEX(Packaging!E:E, MATCH(Material_Master[[#This Row],[Packaging]], Packaging!F:F, 0))</f>
        <v>7</v>
      </c>
      <c r="J40">
        <f>INDEX(Packaging!A:A, MATCH(Material_Master[[#This Row],[UOM]], Packaging!B:B, 0))</f>
        <v>4</v>
      </c>
      <c r="K40">
        <v>6</v>
      </c>
      <c r="L40">
        <v>1</v>
      </c>
      <c r="N40">
        <f>MATCH(Material_Master[[#This Row],[PPClass]],Packaging!$L$2:$L$7, 0)</f>
        <v>3</v>
      </c>
      <c r="O40">
        <f>MATCH(Material_Master[[#This Row],[PVClass]],Packaging!$L$2:$L$7, 0)</f>
        <v>3</v>
      </c>
      <c r="T40" s="6" t="s">
        <v>344</v>
      </c>
      <c r="U40" s="6"/>
      <c r="V40" s="6" t="s">
        <v>1186</v>
      </c>
      <c r="W40" t="s">
        <v>1186</v>
      </c>
      <c r="X40" t="s">
        <v>1186</v>
      </c>
      <c r="Y40" t="b">
        <f>IF(Material_Master[[#This Row],[EUDR]]="Y",TRUE,FALSE)</f>
        <v>0</v>
      </c>
      <c r="Z40" t="b">
        <f>IF(Material_Master[[#This Row],[EUDR Sale]]="Y", TRUE, FALSE)</f>
        <v>0</v>
      </c>
    </row>
    <row r="41" spans="1:27" x14ac:dyDescent="0.35">
      <c r="A41">
        <v>40</v>
      </c>
      <c r="B41" s="5">
        <v>5203180006010</v>
      </c>
      <c r="C41" s="5" t="str">
        <f>Material_Master_SQL!B41</f>
        <v>ALCOHOL 18 IRR</v>
      </c>
      <c r="D41">
        <f>INDEX(Class!A:A, MATCH(Material_Master[[#This Row],[Class]],Class!B:B, 0))</f>
        <v>2</v>
      </c>
      <c r="E41">
        <f>INDEX('Product Category'!A:A, MATCH(Material_Master[[#This Row],[Product Category]], 'Product Category'!B:B, 0))</f>
        <v>4</v>
      </c>
      <c r="F41" cm="1">
        <f t="array" ref="F41">MATCH(Material_Master[[#This Row],[Product Category]]&amp;Material_Master[[#This Row],[ProductMetric]], 'Product Metric'!$B$2:$B$47&amp;'Product Metric'!$D$2:$D$47, 0)</f>
        <v>7</v>
      </c>
      <c r="G41" cm="1">
        <f t="array" ref="G41">MATCH(Material_Master[[#This Row],[Product Category]]&amp;Material_Master[[#This Row],[ProductGroupSimple]], 'Product Group Simple'!$B$2:$B$202&amp;'Product Group Simple'!$D$2:$D$202, 0)</f>
        <v>47</v>
      </c>
      <c r="H41" cm="1">
        <f t="array" ref="H41">MATCH(Material_Master[[#This Row],[Product Category]]&amp;Material_Master[[#This Row],[ProductGroup]], 'Product Group'!$B$2:$B$248&amp;'Product Group'!$D$2:$D$248,0)</f>
        <v>61</v>
      </c>
      <c r="I41">
        <f>INDEX(Packaging!E:E, MATCH(Material_Master[[#This Row],[Packaging]], Packaging!F:F, 0))</f>
        <v>7</v>
      </c>
      <c r="J41">
        <f>INDEX(Packaging!A:A, MATCH(Material_Master[[#This Row],[UOM]], Packaging!B:B, 0))</f>
        <v>4</v>
      </c>
      <c r="K41">
        <v>6</v>
      </c>
      <c r="L41">
        <v>1</v>
      </c>
      <c r="N41">
        <f>MATCH(Material_Master[[#This Row],[PPClass]],Packaging!$L$2:$L$7, 0)</f>
        <v>3</v>
      </c>
      <c r="O41">
        <f>MATCH(Material_Master[[#This Row],[PVClass]],Packaging!$L$2:$L$7, 0)</f>
        <v>3</v>
      </c>
      <c r="Q41">
        <v>2420</v>
      </c>
      <c r="R41" t="s">
        <v>1186</v>
      </c>
      <c r="T41" s="6" t="s">
        <v>344</v>
      </c>
      <c r="U41" s="6"/>
      <c r="V41" s="6" t="s">
        <v>1186</v>
      </c>
      <c r="W41" t="s">
        <v>1340</v>
      </c>
      <c r="X41" t="s">
        <v>1186</v>
      </c>
      <c r="Y41" t="b">
        <f>IF(Material_Master[[#This Row],[EUDR]]="Y",TRUE,FALSE)</f>
        <v>0</v>
      </c>
      <c r="Z41" t="b">
        <f>IF(Material_Master[[#This Row],[EUDR Sale]]="Y", TRUE, FALSE)</f>
        <v>0</v>
      </c>
    </row>
    <row r="42" spans="1:27" x14ac:dyDescent="0.35">
      <c r="A42">
        <v>41</v>
      </c>
      <c r="B42" s="5"/>
      <c r="C42" s="5" t="str">
        <f>Material_Master_SQL!B42</f>
        <v>ALCOHOL 18 IRR-DF</v>
      </c>
      <c r="D42">
        <f>INDEX(Class!A:A, MATCH(Material_Master[[#This Row],[Class]],Class!B:B, 0))</f>
        <v>2</v>
      </c>
      <c r="E42">
        <f>INDEX('Product Category'!A:A, MATCH(Material_Master[[#This Row],[Product Category]], 'Product Category'!B:B, 0))</f>
        <v>4</v>
      </c>
      <c r="F42" cm="1">
        <f t="array" ref="F42">MATCH(Material_Master[[#This Row],[Product Category]]&amp;Material_Master[[#This Row],[ProductMetric]], 'Product Metric'!$B$2:$B$47&amp;'Product Metric'!$D$2:$D$47, 0)</f>
        <v>7</v>
      </c>
      <c r="G42" cm="1">
        <f t="array" ref="G42">MATCH(Material_Master[[#This Row],[Product Category]]&amp;Material_Master[[#This Row],[ProductGroupSimple]], 'Product Group Simple'!$B$2:$B$202&amp;'Product Group Simple'!$D$2:$D$202, 0)</f>
        <v>48</v>
      </c>
      <c r="H42" cm="1">
        <f t="array" ref="H42">MATCH(Material_Master[[#This Row],[Product Category]]&amp;Material_Master[[#This Row],[ProductGroup]], 'Product Group'!$B$2:$B$248&amp;'Product Group'!$D$2:$D$248,0)</f>
        <v>61</v>
      </c>
      <c r="I42">
        <f>INDEX(Packaging!E:E, MATCH(Material_Master[[#This Row],[Packaging]], Packaging!F:F, 0))</f>
        <v>7</v>
      </c>
      <c r="J42">
        <f>INDEX(Packaging!A:A, MATCH(Material_Master[[#This Row],[UOM]], Packaging!B:B, 0))</f>
        <v>4</v>
      </c>
      <c r="K42">
        <v>6</v>
      </c>
      <c r="L42">
        <v>1</v>
      </c>
      <c r="M42">
        <v>0</v>
      </c>
      <c r="N42">
        <f>MATCH(Material_Master[[#This Row],[PPClass]],Packaging!$L$2:$L$7, 0)</f>
        <v>3</v>
      </c>
      <c r="O42">
        <f>MATCH(Material_Master[[#This Row],[PVClass]],Packaging!$L$2:$L$7, 0)</f>
        <v>3</v>
      </c>
      <c r="R42" t="s">
        <v>1186</v>
      </c>
      <c r="T42" s="6" t="s">
        <v>344</v>
      </c>
      <c r="U42" s="6"/>
      <c r="V42" s="6" t="s">
        <v>1186</v>
      </c>
      <c r="W42" t="s">
        <v>1340</v>
      </c>
      <c r="X42" t="s">
        <v>1186</v>
      </c>
      <c r="Y42" t="b">
        <f>IF(Material_Master[[#This Row],[EUDR]]="Y",TRUE,FALSE)</f>
        <v>1</v>
      </c>
      <c r="Z42" t="b">
        <f>IF(Material_Master[[#This Row],[EUDR Sale]]="Y", TRUE, FALSE)</f>
        <v>1</v>
      </c>
    </row>
    <row r="43" spans="1:27" x14ac:dyDescent="0.35">
      <c r="A43">
        <v>42</v>
      </c>
      <c r="B43" s="5">
        <v>5103189506010</v>
      </c>
      <c r="C43" s="5" t="str">
        <f>Material_Master_SQL!B43</f>
        <v>ALCOHOL 18/95</v>
      </c>
      <c r="D43">
        <f>INDEX(Class!A:A, MATCH(Material_Master[[#This Row],[Class]],Class!B:B, 0))</f>
        <v>2</v>
      </c>
      <c r="E43">
        <f>INDEX('Product Category'!A:A, MATCH(Material_Master[[#This Row],[Product Category]], 'Product Category'!B:B, 0))</f>
        <v>4</v>
      </c>
      <c r="F43" cm="1">
        <f t="array" ref="F43">MATCH(Material_Master[[#This Row],[Product Category]]&amp;Material_Master[[#This Row],[ProductMetric]], 'Product Metric'!$B$2:$B$47&amp;'Product Metric'!$D$2:$D$47, 0)</f>
        <v>7</v>
      </c>
      <c r="G43" cm="1">
        <f t="array" ref="G43">MATCH(Material_Master[[#This Row],[Product Category]]&amp;Material_Master[[#This Row],[ProductGroupSimple]], 'Product Group Simple'!$B$2:$B$202&amp;'Product Group Simple'!$D$2:$D$202, 0)</f>
        <v>48</v>
      </c>
      <c r="H43" cm="1">
        <f t="array" ref="H43">MATCH(Material_Master[[#This Row],[Product Category]]&amp;Material_Master[[#This Row],[ProductGroup]], 'Product Group'!$B$2:$B$248&amp;'Product Group'!$D$2:$D$248,0)</f>
        <v>62</v>
      </c>
      <c r="I43">
        <f>INDEX(Packaging!E:E, MATCH(Material_Master[[#This Row],[Packaging]], Packaging!F:F, 0))</f>
        <v>7</v>
      </c>
      <c r="J43">
        <f>INDEX(Packaging!A:A, MATCH(Material_Master[[#This Row],[UOM]], Packaging!B:B, 0))</f>
        <v>4</v>
      </c>
      <c r="K43">
        <v>6</v>
      </c>
      <c r="L43">
        <v>1</v>
      </c>
      <c r="N43">
        <f>MATCH(Material_Master[[#This Row],[PPClass]],Packaging!$L$2:$L$7, 0)</f>
        <v>3</v>
      </c>
      <c r="O43">
        <f>MATCH(Material_Master[[#This Row],[PVClass]],Packaging!$L$2:$L$7, 0)</f>
        <v>3</v>
      </c>
      <c r="Q43">
        <v>0</v>
      </c>
      <c r="R43" t="s">
        <v>1186</v>
      </c>
      <c r="T43" s="6" t="s">
        <v>344</v>
      </c>
      <c r="U43" s="6"/>
      <c r="V43" s="6" t="s">
        <v>1186</v>
      </c>
      <c r="W43" t="s">
        <v>1186</v>
      </c>
      <c r="X43" t="s">
        <v>1186</v>
      </c>
      <c r="Y43" t="b">
        <f>IF(Material_Master[[#This Row],[EUDR]]="Y",TRUE,FALSE)</f>
        <v>0</v>
      </c>
      <c r="Z43" t="b">
        <f>IF(Material_Master[[#This Row],[EUDR Sale]]="Y", TRUE, FALSE)</f>
        <v>0</v>
      </c>
    </row>
    <row r="44" spans="1:27" x14ac:dyDescent="0.35">
      <c r="A44">
        <v>43</v>
      </c>
      <c r="B44" s="5">
        <v>5203680106010</v>
      </c>
      <c r="C44" s="5" t="str">
        <f>Material_Master_SQL!B44</f>
        <v>ALCOHOL 68</v>
      </c>
      <c r="D44">
        <f>INDEX(Class!A:A, MATCH(Material_Master[[#This Row],[Class]],Class!B:B, 0))</f>
        <v>2</v>
      </c>
      <c r="E44">
        <f>INDEX('Product Category'!A:A, MATCH(Material_Master[[#This Row],[Product Category]], 'Product Category'!B:B, 0))</f>
        <v>4</v>
      </c>
      <c r="F44" cm="1">
        <f t="array" ref="F44">MATCH(Material_Master[[#This Row],[Product Category]]&amp;Material_Master[[#This Row],[ProductMetric]], 'Product Metric'!$B$2:$B$47&amp;'Product Metric'!$D$2:$D$47, 0)</f>
        <v>8</v>
      </c>
      <c r="G44" cm="1">
        <f t="array" ref="G44">MATCH(Material_Master[[#This Row],[Product Category]]&amp;Material_Master[[#This Row],[ProductGroupSimple]], 'Product Group Simple'!$B$2:$B$202&amp;'Product Group Simple'!$D$2:$D$202, 0)</f>
        <v>51</v>
      </c>
      <c r="H44" cm="1">
        <f t="array" ref="H44">MATCH(Material_Master[[#This Row],[Product Category]]&amp;Material_Master[[#This Row],[ProductGroup]], 'Product Group'!$B$2:$B$248&amp;'Product Group'!$D$2:$D$248,0)</f>
        <v>68</v>
      </c>
      <c r="I44">
        <f>INDEX(Packaging!E:E, MATCH(Material_Master[[#This Row],[Packaging]], Packaging!F:F, 0))</f>
        <v>7</v>
      </c>
      <c r="J44">
        <f>INDEX(Packaging!A:A, MATCH(Material_Master[[#This Row],[UOM]], Packaging!B:B, 0))</f>
        <v>4</v>
      </c>
      <c r="K44">
        <v>6</v>
      </c>
      <c r="L44">
        <v>1</v>
      </c>
      <c r="N44">
        <f>MATCH(Material_Master[[#This Row],[PPClass]],Packaging!$L$2:$L$7, 0)</f>
        <v>3</v>
      </c>
      <c r="O44">
        <f>MATCH(Material_Master[[#This Row],[PVClass]],Packaging!$L$2:$L$7, 0)</f>
        <v>3</v>
      </c>
      <c r="Q44">
        <v>1620</v>
      </c>
      <c r="R44" t="s">
        <v>1186</v>
      </c>
      <c r="T44" s="6" t="s">
        <v>344</v>
      </c>
      <c r="U44" s="6"/>
      <c r="V44" s="6" t="s">
        <v>1186</v>
      </c>
      <c r="W44" t="s">
        <v>1015</v>
      </c>
      <c r="X44" t="s">
        <v>1186</v>
      </c>
      <c r="Y44" t="b">
        <f>IF(Material_Master[[#This Row],[EUDR]]="Y",TRUE,FALSE)</f>
        <v>0</v>
      </c>
      <c r="Z44" t="b">
        <f>IF(Material_Master[[#This Row],[EUDR Sale]]="Y", TRUE, FALSE)</f>
        <v>0</v>
      </c>
    </row>
    <row r="45" spans="1:27" x14ac:dyDescent="0.35">
      <c r="A45">
        <v>44</v>
      </c>
      <c r="B45" s="5"/>
      <c r="C45" s="5" t="str">
        <f>Material_Master_SQL!B45</f>
        <v>ALCOHOL 68-DF</v>
      </c>
      <c r="D45">
        <f>INDEX(Class!A:A, MATCH(Material_Master[[#This Row],[Class]],Class!B:B, 0))</f>
        <v>2</v>
      </c>
      <c r="E45">
        <f>INDEX('Product Category'!A:A, MATCH(Material_Master[[#This Row],[Product Category]], 'Product Category'!B:B, 0))</f>
        <v>4</v>
      </c>
      <c r="F45" cm="1">
        <f t="array" ref="F45">MATCH(Material_Master[[#This Row],[Product Category]]&amp;Material_Master[[#This Row],[ProductMetric]], 'Product Metric'!$B$2:$B$47&amp;'Product Metric'!$D$2:$D$47, 0)</f>
        <v>8</v>
      </c>
      <c r="G45" cm="1">
        <f t="array" ref="G45">MATCH(Material_Master[[#This Row],[Product Category]]&amp;Material_Master[[#This Row],[ProductGroupSimple]], 'Product Group Simple'!$B$2:$B$202&amp;'Product Group Simple'!$D$2:$D$202, 0)</f>
        <v>51</v>
      </c>
      <c r="H45" cm="1">
        <f t="array" ref="H45">MATCH(Material_Master[[#This Row],[Product Category]]&amp;Material_Master[[#This Row],[ProductGroup]], 'Product Group'!$B$2:$B$248&amp;'Product Group'!$D$2:$D$248,0)</f>
        <v>68</v>
      </c>
      <c r="I45">
        <f>INDEX(Packaging!E:E, MATCH(Material_Master[[#This Row],[Packaging]], Packaging!F:F, 0))</f>
        <v>7</v>
      </c>
      <c r="J45">
        <f>INDEX(Packaging!A:A, MATCH(Material_Master[[#This Row],[UOM]], Packaging!B:B, 0))</f>
        <v>4</v>
      </c>
      <c r="K45">
        <v>6</v>
      </c>
      <c r="L45">
        <v>1</v>
      </c>
      <c r="M45">
        <v>0</v>
      </c>
      <c r="N45">
        <f>MATCH(Material_Master[[#This Row],[PPClass]],Packaging!$L$2:$L$7, 0)</f>
        <v>3</v>
      </c>
      <c r="O45">
        <f>MATCH(Material_Master[[#This Row],[PVClass]],Packaging!$L$2:$L$7, 0)</f>
        <v>3</v>
      </c>
      <c r="R45" t="s">
        <v>1186</v>
      </c>
      <c r="T45" s="6" t="s">
        <v>344</v>
      </c>
      <c r="U45" s="6"/>
      <c r="V45" s="6" t="s">
        <v>1186</v>
      </c>
      <c r="W45" t="s">
        <v>1015</v>
      </c>
      <c r="X45" t="s">
        <v>1186</v>
      </c>
      <c r="Y45" t="b">
        <f>IF(Material_Master[[#This Row],[EUDR]]="Y",TRUE,FALSE)</f>
        <v>1</v>
      </c>
      <c r="Z45" t="b">
        <f>IF(Material_Master[[#This Row],[EUDR Sale]]="Y", TRUE, FALSE)</f>
        <v>1</v>
      </c>
    </row>
    <row r="46" spans="1:27" x14ac:dyDescent="0.35">
      <c r="A46">
        <v>45</v>
      </c>
      <c r="B46" s="5">
        <v>5103280006010</v>
      </c>
      <c r="C46" s="5" t="str">
        <f>Material_Master_SQL!B46</f>
        <v>ALCOHOL CRUDE 28</v>
      </c>
      <c r="D46">
        <f>INDEX(Class!A:A, MATCH(Material_Master[[#This Row],[Class]],Class!B:B, 0))</f>
        <v>2</v>
      </c>
      <c r="E46">
        <f>INDEX('Product Category'!A:A, MATCH(Material_Master[[#This Row],[Product Category]], 'Product Category'!B:B, 0))</f>
        <v>17</v>
      </c>
      <c r="F46" cm="1">
        <f t="array" ref="F46">MATCH(Material_Master[[#This Row],[Product Category]]&amp;Material_Master[[#This Row],[ProductMetric]], 'Product Metric'!$B$2:$B$47&amp;'Product Metric'!$D$2:$D$47, 0)</f>
        <v>46</v>
      </c>
      <c r="G46" cm="1">
        <f t="array" ref="G46">MATCH(Material_Master[[#This Row],[Product Category]]&amp;Material_Master[[#This Row],[ProductGroupSimple]], 'Product Group Simple'!$B$2:$B$202&amp;'Product Group Simple'!$D$2:$D$202, 0)</f>
        <v>168</v>
      </c>
      <c r="H46" cm="1">
        <f t="array" ref="H46">MATCH(Material_Master[[#This Row],[Product Category]]&amp;Material_Master[[#This Row],[ProductGroup]], 'Product Group'!$B$2:$B$248&amp;'Product Group'!$D$2:$D$248,0)</f>
        <v>214</v>
      </c>
      <c r="I46">
        <f>INDEX(Packaging!E:E, MATCH(Material_Master[[#This Row],[Packaging]], Packaging!F:F, 0))</f>
        <v>7</v>
      </c>
      <c r="J46">
        <f>INDEX(Packaging!A:A, MATCH(Material_Master[[#This Row],[UOM]], Packaging!B:B, 0))</f>
        <v>4</v>
      </c>
      <c r="K46">
        <v>6</v>
      </c>
      <c r="L46">
        <v>1</v>
      </c>
      <c r="N46">
        <f>MATCH(Material_Master[[#This Row],[PPClass]],Packaging!$L$2:$L$7, 0)</f>
        <v>6</v>
      </c>
      <c r="O46">
        <f>MATCH(Material_Master[[#This Row],[PVClass]],Packaging!$L$2:$L$7, 0)</f>
        <v>6</v>
      </c>
      <c r="Q46">
        <v>1100</v>
      </c>
      <c r="T46" s="6" t="s">
        <v>344</v>
      </c>
      <c r="U46" s="6"/>
      <c r="V46" s="6" t="s">
        <v>1186</v>
      </c>
      <c r="W46" t="s">
        <v>1186</v>
      </c>
      <c r="X46" t="s">
        <v>1186</v>
      </c>
      <c r="Y46" t="b">
        <f>IF(Material_Master[[#This Row],[EUDR]]="Y",TRUE,FALSE)</f>
        <v>0</v>
      </c>
      <c r="Z46" t="b">
        <f>IF(Material_Master[[#This Row],[EUDR Sale]]="Y", TRUE, FALSE)</f>
        <v>0</v>
      </c>
    </row>
    <row r="47" spans="1:27" x14ac:dyDescent="0.35">
      <c r="A47">
        <v>46</v>
      </c>
      <c r="B47" s="5"/>
      <c r="C47" s="5" t="str">
        <f>Material_Master_SQL!B47</f>
        <v>ALCOHOL CRUDE 28-DF</v>
      </c>
      <c r="D47">
        <f>INDEX(Class!A:A, MATCH(Material_Master[[#This Row],[Class]],Class!B:B, 0))</f>
        <v>6</v>
      </c>
      <c r="E47">
        <f>INDEX('Product Category'!A:A, MATCH(Material_Master[[#This Row],[Product Category]], 'Product Category'!B:B, 0))</f>
        <v>17</v>
      </c>
      <c r="F47" cm="1">
        <f t="array" ref="F47">MATCH(Material_Master[[#This Row],[Product Category]]&amp;Material_Master[[#This Row],[ProductMetric]], 'Product Metric'!$B$2:$B$47&amp;'Product Metric'!$D$2:$D$47, 0)</f>
        <v>46</v>
      </c>
      <c r="G47" cm="1">
        <f t="array" ref="G47">MATCH(Material_Master[[#This Row],[Product Category]]&amp;Material_Master[[#This Row],[ProductGroupSimple]], 'Product Group Simple'!$B$2:$B$202&amp;'Product Group Simple'!$D$2:$D$202, 0)</f>
        <v>168</v>
      </c>
      <c r="H47" cm="1">
        <f t="array" ref="H47">MATCH(Material_Master[[#This Row],[Product Category]]&amp;Material_Master[[#This Row],[ProductGroup]], 'Product Group'!$B$2:$B$248&amp;'Product Group'!$D$2:$D$248,0)</f>
        <v>214</v>
      </c>
      <c r="I47">
        <f>INDEX(Packaging!E:E, MATCH(Material_Master[[#This Row],[Packaging]], Packaging!F:F, 0))</f>
        <v>7</v>
      </c>
      <c r="J47">
        <f>INDEX(Packaging!A:A, MATCH(Material_Master[[#This Row],[UOM]], Packaging!B:B, 0))</f>
        <v>4</v>
      </c>
      <c r="K47">
        <v>6</v>
      </c>
      <c r="L47">
        <v>1</v>
      </c>
      <c r="M47">
        <v>0</v>
      </c>
      <c r="N47">
        <f>MATCH(Material_Master[[#This Row],[PPClass]],Packaging!$L$2:$L$7, 0)</f>
        <v>6</v>
      </c>
      <c r="O47">
        <f>MATCH(Material_Master[[#This Row],[PVClass]],Packaging!$L$2:$L$7, 0)</f>
        <v>6</v>
      </c>
      <c r="R47" t="s">
        <v>1186</v>
      </c>
      <c r="T47" s="6" t="s">
        <v>344</v>
      </c>
      <c r="U47" s="6"/>
      <c r="V47" s="6" t="s">
        <v>1186</v>
      </c>
      <c r="W47" t="s">
        <v>1186</v>
      </c>
      <c r="X47" t="s">
        <v>1186</v>
      </c>
      <c r="Y47" t="b">
        <f>IF(Material_Master[[#This Row],[EUDR]]="Y",TRUE,FALSE)</f>
        <v>1</v>
      </c>
      <c r="Z47" t="b">
        <f>IF(Material_Master[[#This Row],[EUDR Sale]]="Y", TRUE, FALSE)</f>
        <v>1</v>
      </c>
    </row>
    <row r="48" spans="1:27" x14ac:dyDescent="0.35">
      <c r="A48">
        <v>47</v>
      </c>
      <c r="B48" s="5">
        <v>5103600006010</v>
      </c>
      <c r="C48" s="5" t="str">
        <f>Material_Master_SQL!B48</f>
        <v>ALCOHOL CRUDE 60</v>
      </c>
      <c r="D48">
        <f>INDEX(Class!A:A, MATCH(Material_Master[[#This Row],[Class]],Class!B:B, 0))</f>
        <v>2</v>
      </c>
      <c r="E48">
        <f>INDEX('Product Category'!A:A, MATCH(Material_Master[[#This Row],[Product Category]], 'Product Category'!B:B, 0))</f>
        <v>17</v>
      </c>
      <c r="F48" cm="1">
        <f t="array" ref="F48">MATCH(Material_Master[[#This Row],[Product Category]]&amp;Material_Master[[#This Row],[ProductMetric]], 'Product Metric'!$B$2:$B$47&amp;'Product Metric'!$D$2:$D$47, 0)</f>
        <v>46</v>
      </c>
      <c r="G48" cm="1">
        <f t="array" ref="G48">MATCH(Material_Master[[#This Row],[Product Category]]&amp;Material_Master[[#This Row],[ProductGroupSimple]], 'Product Group Simple'!$B$2:$B$202&amp;'Product Group Simple'!$D$2:$D$202, 0)</f>
        <v>169</v>
      </c>
      <c r="H48" cm="1">
        <f t="array" ref="H48">MATCH(Material_Master[[#This Row],[Product Category]]&amp;Material_Master[[#This Row],[ProductGroup]], 'Product Group'!$B$2:$B$248&amp;'Product Group'!$D$2:$D$248,0)</f>
        <v>215</v>
      </c>
      <c r="I48">
        <f>INDEX(Packaging!E:E, MATCH(Material_Master[[#This Row],[Packaging]], Packaging!F:F, 0))</f>
        <v>7</v>
      </c>
      <c r="J48">
        <f>INDEX(Packaging!A:A, MATCH(Material_Master[[#This Row],[UOM]], Packaging!B:B, 0))</f>
        <v>4</v>
      </c>
      <c r="K48">
        <v>6</v>
      </c>
      <c r="L48">
        <v>1</v>
      </c>
      <c r="N48">
        <f>MATCH(Material_Master[[#This Row],[PPClass]],Packaging!$L$2:$L$7, 0)</f>
        <v>6</v>
      </c>
      <c r="O48">
        <f>MATCH(Material_Master[[#This Row],[PVClass]],Packaging!$L$2:$L$7, 0)</f>
        <v>6</v>
      </c>
      <c r="Q48">
        <v>3142.5</v>
      </c>
      <c r="T48" s="6" t="s">
        <v>344</v>
      </c>
      <c r="U48" s="6"/>
      <c r="V48" s="6" t="s">
        <v>1186</v>
      </c>
      <c r="W48" t="s">
        <v>1186</v>
      </c>
      <c r="X48" t="s">
        <v>1186</v>
      </c>
      <c r="Y48" t="b">
        <f>IF(Material_Master[[#This Row],[EUDR]]="Y",TRUE,FALSE)</f>
        <v>0</v>
      </c>
      <c r="Z48" t="b">
        <f>IF(Material_Master[[#This Row],[EUDR Sale]]="Y", TRUE, FALSE)</f>
        <v>0</v>
      </c>
    </row>
    <row r="49" spans="1:27" x14ac:dyDescent="0.35">
      <c r="A49">
        <v>48</v>
      </c>
      <c r="B49" s="5"/>
      <c r="C49" s="5" t="str">
        <f>Material_Master_SQL!B49</f>
        <v>ALCOHOL CRUDE 60-DF</v>
      </c>
      <c r="D49">
        <f>INDEX(Class!A:A, MATCH(Material_Master[[#This Row],[Class]],Class!B:B, 0))</f>
        <v>6</v>
      </c>
      <c r="E49">
        <f>INDEX('Product Category'!A:A, MATCH(Material_Master[[#This Row],[Product Category]], 'Product Category'!B:B, 0))</f>
        <v>17</v>
      </c>
      <c r="F49" cm="1">
        <f t="array" ref="F49">MATCH(Material_Master[[#This Row],[Product Category]]&amp;Material_Master[[#This Row],[ProductMetric]], 'Product Metric'!$B$2:$B$47&amp;'Product Metric'!$D$2:$D$47, 0)</f>
        <v>46</v>
      </c>
      <c r="G49" cm="1">
        <f t="array" ref="G49">MATCH(Material_Master[[#This Row],[Product Category]]&amp;Material_Master[[#This Row],[ProductGroupSimple]], 'Product Group Simple'!$B$2:$B$202&amp;'Product Group Simple'!$D$2:$D$202, 0)</f>
        <v>169</v>
      </c>
      <c r="H49" cm="1">
        <f t="array" ref="H49">MATCH(Material_Master[[#This Row],[Product Category]]&amp;Material_Master[[#This Row],[ProductGroup]], 'Product Group'!$B$2:$B$248&amp;'Product Group'!$D$2:$D$248,0)</f>
        <v>215</v>
      </c>
      <c r="I49">
        <f>INDEX(Packaging!E:E, MATCH(Material_Master[[#This Row],[Packaging]], Packaging!F:F, 0))</f>
        <v>7</v>
      </c>
      <c r="J49">
        <f>INDEX(Packaging!A:A, MATCH(Material_Master[[#This Row],[UOM]], Packaging!B:B, 0))</f>
        <v>4</v>
      </c>
      <c r="K49">
        <v>6</v>
      </c>
      <c r="L49">
        <v>1</v>
      </c>
      <c r="M49">
        <v>0</v>
      </c>
      <c r="N49">
        <f>MATCH(Material_Master[[#This Row],[PPClass]],Packaging!$L$2:$L$7, 0)</f>
        <v>6</v>
      </c>
      <c r="O49">
        <f>MATCH(Material_Master[[#This Row],[PVClass]],Packaging!$L$2:$L$7, 0)</f>
        <v>6</v>
      </c>
      <c r="R49" t="s">
        <v>1186</v>
      </c>
      <c r="T49" s="6" t="s">
        <v>344</v>
      </c>
      <c r="U49" s="6"/>
      <c r="V49" s="6" t="s">
        <v>1186</v>
      </c>
      <c r="W49" t="s">
        <v>1186</v>
      </c>
      <c r="X49" t="s">
        <v>1186</v>
      </c>
      <c r="Y49" t="b">
        <f>IF(Material_Master[[#This Row],[EUDR]]="Y",TRUE,FALSE)</f>
        <v>1</v>
      </c>
      <c r="Z49" t="b">
        <f>IF(Material_Master[[#This Row],[EUDR Sale]]="Y", TRUE, FALSE)</f>
        <v>1</v>
      </c>
    </row>
    <row r="50" spans="1:27" x14ac:dyDescent="0.35">
      <c r="A50">
        <v>49</v>
      </c>
      <c r="B50" s="5">
        <v>5103680106010</v>
      </c>
      <c r="C50" s="5" t="str">
        <f>Material_Master_SQL!B50</f>
        <v>ALCOHOL CRUDE 68</v>
      </c>
      <c r="D50">
        <f>INDEX(Class!A:A, MATCH(Material_Master[[#This Row],[Class]],Class!B:B, 0))</f>
        <v>2</v>
      </c>
      <c r="E50">
        <f>INDEX('Product Category'!A:A, MATCH(Material_Master[[#This Row],[Product Category]], 'Product Category'!B:B, 0))</f>
        <v>17</v>
      </c>
      <c r="F50" cm="1">
        <f t="array" ref="F50">MATCH(Material_Master[[#This Row],[Product Category]]&amp;Material_Master[[#This Row],[ProductMetric]], 'Product Metric'!$B$2:$B$47&amp;'Product Metric'!$D$2:$D$47, 0)</f>
        <v>46</v>
      </c>
      <c r="G50" cm="1">
        <f t="array" ref="G50">MATCH(Material_Master[[#This Row],[Product Category]]&amp;Material_Master[[#This Row],[ProductGroupSimple]], 'Product Group Simple'!$B$2:$B$202&amp;'Product Group Simple'!$D$2:$D$202, 0)</f>
        <v>170</v>
      </c>
      <c r="H50" cm="1">
        <f t="array" ref="H50">MATCH(Material_Master[[#This Row],[Product Category]]&amp;Material_Master[[#This Row],[ProductGroup]], 'Product Group'!$B$2:$B$248&amp;'Product Group'!$D$2:$D$248,0)</f>
        <v>216</v>
      </c>
      <c r="I50">
        <f>INDEX(Packaging!E:E, MATCH(Material_Master[[#This Row],[Packaging]], Packaging!F:F, 0))</f>
        <v>7</v>
      </c>
      <c r="J50">
        <f>INDEX(Packaging!A:A, MATCH(Material_Master[[#This Row],[UOM]], Packaging!B:B, 0))</f>
        <v>4</v>
      </c>
      <c r="K50">
        <v>6</v>
      </c>
      <c r="L50">
        <v>1</v>
      </c>
      <c r="N50">
        <f>MATCH(Material_Master[[#This Row],[PPClass]],Packaging!$L$2:$L$7, 0)</f>
        <v>6</v>
      </c>
      <c r="O50">
        <f>MATCH(Material_Master[[#This Row],[PVClass]],Packaging!$L$2:$L$7, 0)</f>
        <v>6</v>
      </c>
      <c r="Q50">
        <v>2338.4</v>
      </c>
      <c r="T50" s="6" t="s">
        <v>344</v>
      </c>
      <c r="U50" s="6"/>
      <c r="V50" s="6" t="s">
        <v>1186</v>
      </c>
      <c r="W50" t="s">
        <v>1186</v>
      </c>
      <c r="X50" t="s">
        <v>1186</v>
      </c>
      <c r="Y50" t="b">
        <f>IF(Material_Master[[#This Row],[EUDR]]="Y",TRUE,FALSE)</f>
        <v>0</v>
      </c>
      <c r="Z50" t="b">
        <f>IF(Material_Master[[#This Row],[EUDR Sale]]="Y", TRUE, FALSE)</f>
        <v>0</v>
      </c>
    </row>
    <row r="51" spans="1:27" x14ac:dyDescent="0.35">
      <c r="A51">
        <v>50</v>
      </c>
      <c r="B51" s="5">
        <v>5103800006010</v>
      </c>
      <c r="C51" s="5" t="str">
        <f>Material_Master_SQL!B51</f>
        <v>ALCOHOL CRUDE 80</v>
      </c>
      <c r="D51">
        <f>INDEX(Class!A:A, MATCH(Material_Master[[#This Row],[Class]],Class!B:B, 0))</f>
        <v>2</v>
      </c>
      <c r="E51">
        <f>INDEX('Product Category'!A:A, MATCH(Material_Master[[#This Row],[Product Category]], 'Product Category'!B:B, 0))</f>
        <v>17</v>
      </c>
      <c r="F51" cm="1">
        <f t="array" ref="F51">MATCH(Material_Master[[#This Row],[Product Category]]&amp;Material_Master[[#This Row],[ProductMetric]], 'Product Metric'!$B$2:$B$47&amp;'Product Metric'!$D$2:$D$47, 0)</f>
        <v>46</v>
      </c>
      <c r="G51" cm="1">
        <f t="array" ref="G51">MATCH(Material_Master[[#This Row],[Product Category]]&amp;Material_Master[[#This Row],[ProductGroupSimple]], 'Product Group Simple'!$B$2:$B$202&amp;'Product Group Simple'!$D$2:$D$202, 0)</f>
        <v>171</v>
      </c>
      <c r="H51" cm="1">
        <f t="array" ref="H51">MATCH(Material_Master[[#This Row],[Product Category]]&amp;Material_Master[[#This Row],[ProductGroup]], 'Product Group'!$B$2:$B$248&amp;'Product Group'!$D$2:$D$248,0)</f>
        <v>217</v>
      </c>
      <c r="I51">
        <f>INDEX(Packaging!E:E, MATCH(Material_Master[[#This Row],[Packaging]], Packaging!F:F, 0))</f>
        <v>7</v>
      </c>
      <c r="J51">
        <f>INDEX(Packaging!A:A, MATCH(Material_Master[[#This Row],[UOM]], Packaging!B:B, 0))</f>
        <v>4</v>
      </c>
      <c r="K51">
        <v>6</v>
      </c>
      <c r="L51">
        <v>1</v>
      </c>
      <c r="N51">
        <f>MATCH(Material_Master[[#This Row],[PPClass]],Packaging!$L$2:$L$7, 0)</f>
        <v>6</v>
      </c>
      <c r="O51">
        <f>MATCH(Material_Master[[#This Row],[PVClass]],Packaging!$L$2:$L$7, 0)</f>
        <v>6</v>
      </c>
      <c r="Q51">
        <v>3142.5</v>
      </c>
      <c r="T51" s="6" t="s">
        <v>344</v>
      </c>
      <c r="U51" s="6"/>
      <c r="V51" s="6" t="s">
        <v>1186</v>
      </c>
      <c r="W51" t="s">
        <v>1186</v>
      </c>
      <c r="X51" t="s">
        <v>1186</v>
      </c>
      <c r="Y51" t="b">
        <f>IF(Material_Master[[#This Row],[EUDR]]="Y",TRUE,FALSE)</f>
        <v>0</v>
      </c>
      <c r="Z51" t="b">
        <f>IF(Material_Master[[#This Row],[EUDR Sale]]="Y", TRUE, FALSE)</f>
        <v>0</v>
      </c>
    </row>
    <row r="52" spans="1:27" x14ac:dyDescent="0.35">
      <c r="A52">
        <v>51</v>
      </c>
      <c r="B52" s="5">
        <v>5103680006010</v>
      </c>
      <c r="C52" s="5" t="str">
        <f>Material_Master_SQL!B52</f>
        <v>ALCOHOL CRUDE C6C8</v>
      </c>
      <c r="D52">
        <f>INDEX(Class!A:A, MATCH(Material_Master[[#This Row],[Class]],Class!B:B, 0))</f>
        <v>2</v>
      </c>
      <c r="E52">
        <f>INDEX('Product Category'!A:A, MATCH(Material_Master[[#This Row],[Product Category]], 'Product Category'!B:B, 0))</f>
        <v>17</v>
      </c>
      <c r="F52" cm="1">
        <f t="array" ref="F52">MATCH(Material_Master[[#This Row],[Product Category]]&amp;Material_Master[[#This Row],[ProductMetric]], 'Product Metric'!$B$2:$B$47&amp;'Product Metric'!$D$2:$D$47, 0)</f>
        <v>46</v>
      </c>
      <c r="G52" cm="1">
        <f t="array" ref="G52">MATCH(Material_Master[[#This Row],[Product Category]]&amp;Material_Master[[#This Row],[ProductGroupSimple]], 'Product Group Simple'!$B$2:$B$202&amp;'Product Group Simple'!$D$2:$D$202, 0)</f>
        <v>167</v>
      </c>
      <c r="H52" cm="1">
        <f t="array" ref="H52">MATCH(Material_Master[[#This Row],[Product Category]]&amp;Material_Master[[#This Row],[ProductGroup]], 'Product Group'!$B$2:$B$248&amp;'Product Group'!$D$2:$D$248,0)</f>
        <v>213</v>
      </c>
      <c r="I52">
        <f>INDEX(Packaging!E:E, MATCH(Material_Master[[#This Row],[Packaging]], Packaging!F:F, 0))</f>
        <v>7</v>
      </c>
      <c r="J52">
        <f>INDEX(Packaging!A:A, MATCH(Material_Master[[#This Row],[UOM]], Packaging!B:B, 0))</f>
        <v>4</v>
      </c>
      <c r="K52">
        <v>6</v>
      </c>
      <c r="L52">
        <v>1</v>
      </c>
      <c r="N52">
        <f>MATCH(Material_Master[[#This Row],[PPClass]],Packaging!$L$2:$L$7, 0)</f>
        <v>6</v>
      </c>
      <c r="O52">
        <f>MATCH(Material_Master[[#This Row],[PVClass]],Packaging!$L$2:$L$7, 0)</f>
        <v>6</v>
      </c>
      <c r="Q52">
        <v>3142.5</v>
      </c>
      <c r="T52" s="6" t="s">
        <v>344</v>
      </c>
      <c r="U52" s="6"/>
      <c r="V52" s="6" t="s">
        <v>1186</v>
      </c>
      <c r="W52" t="s">
        <v>1186</v>
      </c>
      <c r="X52" t="s">
        <v>1186</v>
      </c>
      <c r="Y52" t="b">
        <f>IF(Material_Master[[#This Row],[EUDR]]="Y",TRUE,FALSE)</f>
        <v>0</v>
      </c>
      <c r="Z52" t="b">
        <f>IF(Material_Master[[#This Row],[EUDR Sale]]="Y", TRUE, FALSE)</f>
        <v>0</v>
      </c>
    </row>
    <row r="53" spans="1:27" x14ac:dyDescent="0.35">
      <c r="A53">
        <v>52</v>
      </c>
      <c r="B53" s="5">
        <v>5103189006010</v>
      </c>
      <c r="C53" s="5" t="str">
        <f>Material_Master_SQL!B53</f>
        <v>ALCOHOL CRUDE DEO</v>
      </c>
      <c r="D53">
        <f>INDEX(Class!A:A, MATCH(Material_Master[[#This Row],[Class]],Class!B:B, 0))</f>
        <v>6</v>
      </c>
      <c r="E53">
        <f>INDEX('Product Category'!A:A, MATCH(Material_Master[[#This Row],[Product Category]], 'Product Category'!B:B, 0))</f>
        <v>17</v>
      </c>
      <c r="F53" cm="1">
        <f t="array" ref="F53">MATCH(Material_Master[[#This Row],[Product Category]]&amp;Material_Master[[#This Row],[ProductMetric]], 'Product Metric'!$B$2:$B$47&amp;'Product Metric'!$D$2:$D$47, 0)</f>
        <v>46</v>
      </c>
      <c r="G53" cm="1">
        <f t="array" ref="G53">MATCH(Material_Master[[#This Row],[Product Category]]&amp;Material_Master[[#This Row],[ProductGroupSimple]], 'Product Group Simple'!$B$2:$B$202&amp;'Product Group Simple'!$D$2:$D$202, 0)</f>
        <v>172</v>
      </c>
      <c r="H53" cm="1">
        <f t="array" ref="H53">MATCH(Material_Master[[#This Row],[Product Category]]&amp;Material_Master[[#This Row],[ProductGroup]], 'Product Group'!$B$2:$B$248&amp;'Product Group'!$D$2:$D$248,0)</f>
        <v>218</v>
      </c>
      <c r="I53">
        <f>INDEX(Packaging!E:E, MATCH(Material_Master[[#This Row],[Packaging]], Packaging!F:F, 0))</f>
        <v>7</v>
      </c>
      <c r="J53">
        <f>INDEX(Packaging!A:A, MATCH(Material_Master[[#This Row],[UOM]], Packaging!B:B, 0))</f>
        <v>4</v>
      </c>
      <c r="K53">
        <v>6</v>
      </c>
      <c r="L53">
        <v>1</v>
      </c>
      <c r="N53">
        <f>MATCH(Material_Master[[#This Row],[PPClass]],Packaging!$L$2:$L$7, 0)</f>
        <v>6</v>
      </c>
      <c r="O53">
        <f>MATCH(Material_Master[[#This Row],[PVClass]],Packaging!$L$2:$L$7, 0)</f>
        <v>6</v>
      </c>
      <c r="Q53">
        <v>2178</v>
      </c>
      <c r="R53" t="s">
        <v>1186</v>
      </c>
      <c r="T53" s="6" t="s">
        <v>344</v>
      </c>
      <c r="U53" s="6" t="s">
        <v>1186</v>
      </c>
      <c r="V53" s="6" t="s">
        <v>1186</v>
      </c>
      <c r="W53" t="s">
        <v>1186</v>
      </c>
      <c r="X53" t="s">
        <v>1186</v>
      </c>
      <c r="Y53" t="b">
        <f>IF(Material_Master[[#This Row],[EUDR]]="Y",TRUE,FALSE)</f>
        <v>0</v>
      </c>
      <c r="Z53" t="b">
        <f>IF(Material_Master[[#This Row],[EUDR Sale]]="Y", TRUE, FALSE)</f>
        <v>0</v>
      </c>
    </row>
    <row r="54" spans="1:27" x14ac:dyDescent="0.35">
      <c r="A54">
        <v>53</v>
      </c>
      <c r="B54" s="5"/>
      <c r="C54" s="5" t="str">
        <f>Material_Master_SQL!B54</f>
        <v>ALCOHOL CRUDE DEO-DF</v>
      </c>
      <c r="D54">
        <f>INDEX(Class!A:A, MATCH(Material_Master[[#This Row],[Class]],Class!B:B, 0))</f>
        <v>6</v>
      </c>
      <c r="E54">
        <f>INDEX('Product Category'!A:A, MATCH(Material_Master[[#This Row],[Product Category]], 'Product Category'!B:B, 0))</f>
        <v>17</v>
      </c>
      <c r="F54" cm="1">
        <f t="array" ref="F54">MATCH(Material_Master[[#This Row],[Product Category]]&amp;Material_Master[[#This Row],[ProductMetric]], 'Product Metric'!$B$2:$B$47&amp;'Product Metric'!$D$2:$D$47, 0)</f>
        <v>46</v>
      </c>
      <c r="G54" cm="1">
        <f t="array" ref="G54">MATCH(Material_Master[[#This Row],[Product Category]]&amp;Material_Master[[#This Row],[ProductGroupSimple]], 'Product Group Simple'!$B$2:$B$202&amp;'Product Group Simple'!$D$2:$D$202, 0)</f>
        <v>172</v>
      </c>
      <c r="H54" cm="1">
        <f t="array" ref="H54">MATCH(Material_Master[[#This Row],[Product Category]]&amp;Material_Master[[#This Row],[ProductGroup]], 'Product Group'!$B$2:$B$248&amp;'Product Group'!$D$2:$D$248,0)</f>
        <v>218</v>
      </c>
      <c r="I54">
        <f>INDEX(Packaging!E:E, MATCH(Material_Master[[#This Row],[Packaging]], Packaging!F:F, 0))</f>
        <v>7</v>
      </c>
      <c r="J54">
        <f>INDEX(Packaging!A:A, MATCH(Material_Master[[#This Row],[UOM]], Packaging!B:B, 0))</f>
        <v>4</v>
      </c>
      <c r="K54">
        <v>6</v>
      </c>
      <c r="L54">
        <v>1</v>
      </c>
      <c r="M54">
        <v>0</v>
      </c>
      <c r="N54">
        <f>MATCH(Material_Master[[#This Row],[PPClass]],Packaging!$L$2:$L$7, 0)</f>
        <v>6</v>
      </c>
      <c r="O54">
        <f>MATCH(Material_Master[[#This Row],[PVClass]],Packaging!$L$2:$L$7, 0)</f>
        <v>6</v>
      </c>
      <c r="R54" t="s">
        <v>1186</v>
      </c>
      <c r="T54" s="6" t="s">
        <v>344</v>
      </c>
      <c r="U54" s="6"/>
      <c r="V54" s="6" t="s">
        <v>1186</v>
      </c>
      <c r="W54" t="s">
        <v>1186</v>
      </c>
      <c r="X54" t="s">
        <v>1186</v>
      </c>
      <c r="Y54" t="b">
        <f>IF(Material_Master[[#This Row],[EUDR]]="Y",TRUE,FALSE)</f>
        <v>1</v>
      </c>
      <c r="Z54" t="b">
        <f>IF(Material_Master[[#This Row],[EUDR Sale]]="Y", TRUE, FALSE)</f>
        <v>1</v>
      </c>
    </row>
    <row r="55" spans="1:27" x14ac:dyDescent="0.35">
      <c r="A55">
        <v>54</v>
      </c>
      <c r="B55" s="5">
        <v>5250110306010</v>
      </c>
      <c r="C55" s="5" t="str">
        <f>Material_Master_SQL!B55</f>
        <v>AMISOL CDE-G</v>
      </c>
      <c r="D55">
        <f>INDEX(Class!A:A, MATCH(Material_Master[[#This Row],[Class]],Class!B:B, 0))</f>
        <v>2</v>
      </c>
      <c r="E55">
        <f>INDEX('Product Category'!A:A, MATCH(Material_Master[[#This Row],[Product Category]], 'Product Category'!B:B, 0))</f>
        <v>9</v>
      </c>
      <c r="F55" cm="1">
        <f t="array" ref="F55">MATCH(Material_Master[[#This Row],[Product Category]]&amp;Material_Master[[#This Row],[ProductMetric]], 'Product Metric'!$B$2:$B$47&amp;'Product Metric'!$D$2:$D$47, 0)</f>
        <v>22</v>
      </c>
      <c r="G55" cm="1">
        <f t="array" ref="G55">MATCH(Material_Master[[#This Row],[Product Category]]&amp;Material_Master[[#This Row],[ProductGroupSimple]], 'Product Group Simple'!$B$2:$B$202&amp;'Product Group Simple'!$D$2:$D$202, 0)</f>
        <v>110</v>
      </c>
      <c r="H55" cm="1">
        <f t="array" ref="H55">MATCH(Material_Master[[#This Row],[Product Category]]&amp;Material_Master[[#This Row],[ProductGroup]], 'Product Group'!$B$2:$B$248&amp;'Product Group'!$D$2:$D$248,0)</f>
        <v>147</v>
      </c>
      <c r="I55">
        <f>INDEX(Packaging!E:E, MATCH(Material_Master[[#This Row],[Packaging]], Packaging!F:F, 0))</f>
        <v>7</v>
      </c>
      <c r="J55">
        <f>INDEX(Packaging!A:A, MATCH(Material_Master[[#This Row],[UOM]], Packaging!B:B, 0))</f>
        <v>4</v>
      </c>
      <c r="K55">
        <v>6</v>
      </c>
      <c r="L55">
        <v>1</v>
      </c>
      <c r="N55">
        <f>MATCH(Material_Master[[#This Row],[PPClass]],Packaging!$L$2:$L$7, 0)</f>
        <v>3</v>
      </c>
      <c r="O55">
        <f>MATCH(Material_Master[[#This Row],[PVClass]],Packaging!$L$2:$L$7, 0)</f>
        <v>3</v>
      </c>
      <c r="Q55">
        <v>1700</v>
      </c>
      <c r="R55" t="s">
        <v>1186</v>
      </c>
      <c r="T55" s="6" t="s">
        <v>402</v>
      </c>
      <c r="U55" s="6"/>
      <c r="V55" s="6" t="s">
        <v>1186</v>
      </c>
      <c r="W55" t="s">
        <v>1186</v>
      </c>
      <c r="X55" t="s">
        <v>1186</v>
      </c>
      <c r="Y55" t="b">
        <f>IF(Material_Master[[#This Row],[EUDR]]="Y",TRUE,FALSE)</f>
        <v>0</v>
      </c>
      <c r="Z55" t="b">
        <f>IF(Material_Master[[#This Row],[EUDR Sale]]="Y", TRUE, FALSE)</f>
        <v>0</v>
      </c>
      <c r="AA55" s="5" t="s">
        <v>1341</v>
      </c>
    </row>
    <row r="56" spans="1:27" x14ac:dyDescent="0.35">
      <c r="A56">
        <v>55</v>
      </c>
      <c r="B56" s="5">
        <v>5250110301090</v>
      </c>
      <c r="C56" s="5" t="str">
        <f>Material_Master_SQL!B56</f>
        <v>AMISOL CDE-G-SD200</v>
      </c>
      <c r="D56">
        <f>INDEX(Class!A:A, MATCH(Material_Master[[#This Row],[Class]],Class!B:B, 0))</f>
        <v>4</v>
      </c>
      <c r="E56">
        <f>INDEX('Product Category'!A:A, MATCH(Material_Master[[#This Row],[Product Category]], 'Product Category'!B:B, 0))</f>
        <v>9</v>
      </c>
      <c r="F56" cm="1">
        <f t="array" ref="F56">MATCH(Material_Master[[#This Row],[Product Category]]&amp;Material_Master[[#This Row],[ProductMetric]], 'Product Metric'!$B$2:$B$47&amp;'Product Metric'!$D$2:$D$47, 0)</f>
        <v>22</v>
      </c>
      <c r="G56" cm="1">
        <f t="array" ref="G56">MATCH(Material_Master[[#This Row],[Product Category]]&amp;Material_Master[[#This Row],[ProductGroupSimple]], 'Product Group Simple'!$B$2:$B$202&amp;'Product Group Simple'!$D$2:$D$202, 0)</f>
        <v>110</v>
      </c>
      <c r="H56" cm="1">
        <f t="array" ref="H56">MATCH(Material_Master[[#This Row],[Product Category]]&amp;Material_Master[[#This Row],[ProductGroup]], 'Product Group'!$B$2:$B$248&amp;'Product Group'!$D$2:$D$248,0)</f>
        <v>147</v>
      </c>
      <c r="I56">
        <f>INDEX(Packaging!E:E, MATCH(Material_Master[[#This Row],[Packaging]], Packaging!F:F, 0))</f>
        <v>3</v>
      </c>
      <c r="J56">
        <f>INDEX(Packaging!A:A, MATCH(Material_Master[[#This Row],[UOM]], Packaging!B:B, 0))</f>
        <v>2</v>
      </c>
      <c r="K56">
        <v>6</v>
      </c>
      <c r="L56">
        <v>0.2</v>
      </c>
      <c r="M56">
        <v>0.2</v>
      </c>
      <c r="N56">
        <f>MATCH(Material_Master[[#This Row],[PPClass]],Packaging!$L$2:$L$7, 0)</f>
        <v>4</v>
      </c>
      <c r="O56">
        <f>MATCH(Material_Master[[#This Row],[PVClass]],Packaging!$L$2:$L$7, 0)</f>
        <v>4</v>
      </c>
      <c r="P56" t="s">
        <v>404</v>
      </c>
      <c r="Q56">
        <v>1700</v>
      </c>
      <c r="R56" t="s">
        <v>405</v>
      </c>
      <c r="S56">
        <v>0.2</v>
      </c>
      <c r="T56" s="6" t="s">
        <v>402</v>
      </c>
      <c r="U56" s="6"/>
      <c r="V56" s="6" t="s">
        <v>1186</v>
      </c>
      <c r="W56" t="s">
        <v>1186</v>
      </c>
      <c r="X56" t="s">
        <v>1186</v>
      </c>
      <c r="Y56" t="b">
        <f>IF(Material_Master[[#This Row],[EUDR]]="Y",TRUE,FALSE)</f>
        <v>0</v>
      </c>
      <c r="Z56" t="b">
        <f>IF(Material_Master[[#This Row],[EUDR Sale]]="Y", TRUE, FALSE)</f>
        <v>0</v>
      </c>
      <c r="AA56" s="5" t="s">
        <v>1341</v>
      </c>
    </row>
    <row r="57" spans="1:27" x14ac:dyDescent="0.35">
      <c r="A57">
        <v>56</v>
      </c>
      <c r="B57" s="5">
        <v>5250110106010</v>
      </c>
      <c r="C57" s="5" t="str">
        <f>Material_Master_SQL!B57</f>
        <v>AMISOL KD-1G</v>
      </c>
      <c r="D57">
        <f>INDEX(Class!A:A, MATCH(Material_Master[[#This Row],[Class]],Class!B:B, 0))</f>
        <v>2</v>
      </c>
      <c r="E57">
        <f>INDEX('Product Category'!A:A, MATCH(Material_Master[[#This Row],[Product Category]], 'Product Category'!B:B, 0))</f>
        <v>9</v>
      </c>
      <c r="F57" cm="1">
        <f t="array" ref="F57">MATCH(Material_Master[[#This Row],[Product Category]]&amp;Material_Master[[#This Row],[ProductMetric]], 'Product Metric'!$B$2:$B$47&amp;'Product Metric'!$D$2:$D$47, 0)</f>
        <v>22</v>
      </c>
      <c r="G57" cm="1">
        <f t="array" ref="G57">MATCH(Material_Master[[#This Row],[Product Category]]&amp;Material_Master[[#This Row],[ProductGroupSimple]], 'Product Group Simple'!$B$2:$B$202&amp;'Product Group Simple'!$D$2:$D$202, 0)</f>
        <v>109</v>
      </c>
      <c r="H57" cm="1">
        <f t="array" ref="H57">MATCH(Material_Master[[#This Row],[Product Category]]&amp;Material_Master[[#This Row],[ProductGroup]], 'Product Group'!$B$2:$B$248&amp;'Product Group'!$D$2:$D$248,0)</f>
        <v>146</v>
      </c>
      <c r="I57">
        <f>INDEX(Packaging!E:E, MATCH(Material_Master[[#This Row],[Packaging]], Packaging!F:F, 0))</f>
        <v>7</v>
      </c>
      <c r="J57">
        <f>INDEX(Packaging!A:A, MATCH(Material_Master[[#This Row],[UOM]], Packaging!B:B, 0))</f>
        <v>4</v>
      </c>
      <c r="K57">
        <v>6</v>
      </c>
      <c r="L57">
        <v>1</v>
      </c>
      <c r="N57">
        <f>MATCH(Material_Master[[#This Row],[PPClass]],Packaging!$L$2:$L$7, 0)</f>
        <v>3</v>
      </c>
      <c r="O57">
        <f>MATCH(Material_Master[[#This Row],[PVClass]],Packaging!$L$2:$L$7, 0)</f>
        <v>3</v>
      </c>
      <c r="Q57">
        <v>1700</v>
      </c>
      <c r="R57" t="s">
        <v>1186</v>
      </c>
      <c r="T57" s="6" t="s">
        <v>402</v>
      </c>
      <c r="U57" s="6"/>
      <c r="V57" s="6" t="s">
        <v>1186</v>
      </c>
      <c r="W57" t="s">
        <v>1186</v>
      </c>
      <c r="X57" t="s">
        <v>1186</v>
      </c>
      <c r="Y57" t="b">
        <f>IF(Material_Master[[#This Row],[EUDR]]="Y",TRUE,FALSE)</f>
        <v>0</v>
      </c>
      <c r="Z57" t="b">
        <f>IF(Material_Master[[#This Row],[EUDR Sale]]="Y", TRUE, FALSE)</f>
        <v>0</v>
      </c>
      <c r="AA57" s="5" t="s">
        <v>1341</v>
      </c>
    </row>
    <row r="58" spans="1:27" x14ac:dyDescent="0.35">
      <c r="A58">
        <v>57</v>
      </c>
      <c r="B58" s="5">
        <v>5250110101090</v>
      </c>
      <c r="C58" s="5" t="str">
        <f>Material_Master_SQL!B58</f>
        <v>AMISOL KD-1G-SD200</v>
      </c>
      <c r="D58">
        <f>INDEX(Class!A:A, MATCH(Material_Master[[#This Row],[Class]],Class!B:B, 0))</f>
        <v>4</v>
      </c>
      <c r="E58">
        <f>INDEX('Product Category'!A:A, MATCH(Material_Master[[#This Row],[Product Category]], 'Product Category'!B:B, 0))</f>
        <v>9</v>
      </c>
      <c r="F58" cm="1">
        <f t="array" ref="F58">MATCH(Material_Master[[#This Row],[Product Category]]&amp;Material_Master[[#This Row],[ProductMetric]], 'Product Metric'!$B$2:$B$47&amp;'Product Metric'!$D$2:$D$47, 0)</f>
        <v>22</v>
      </c>
      <c r="G58" cm="1">
        <f t="array" ref="G58">MATCH(Material_Master[[#This Row],[Product Category]]&amp;Material_Master[[#This Row],[ProductGroupSimple]], 'Product Group Simple'!$B$2:$B$202&amp;'Product Group Simple'!$D$2:$D$202, 0)</f>
        <v>109</v>
      </c>
      <c r="H58" cm="1">
        <f t="array" ref="H58">MATCH(Material_Master[[#This Row],[Product Category]]&amp;Material_Master[[#This Row],[ProductGroup]], 'Product Group'!$B$2:$B$248&amp;'Product Group'!$D$2:$D$248,0)</f>
        <v>146</v>
      </c>
      <c r="I58">
        <f>INDEX(Packaging!E:E, MATCH(Material_Master[[#This Row],[Packaging]], Packaging!F:F, 0))</f>
        <v>3</v>
      </c>
      <c r="J58">
        <f>INDEX(Packaging!A:A, MATCH(Material_Master[[#This Row],[UOM]], Packaging!B:B, 0))</f>
        <v>2</v>
      </c>
      <c r="K58">
        <v>6</v>
      </c>
      <c r="L58">
        <v>0.2</v>
      </c>
      <c r="M58">
        <v>0.15</v>
      </c>
      <c r="N58">
        <f>MATCH(Material_Master[[#This Row],[PPClass]],Packaging!$L$2:$L$7, 0)</f>
        <v>4</v>
      </c>
      <c r="O58">
        <f>MATCH(Material_Master[[#This Row],[PVClass]],Packaging!$L$2:$L$7, 0)</f>
        <v>4</v>
      </c>
      <c r="P58" t="s">
        <v>404</v>
      </c>
      <c r="Q58">
        <v>1700</v>
      </c>
      <c r="R58" t="s">
        <v>405</v>
      </c>
      <c r="S58">
        <v>0.2</v>
      </c>
      <c r="T58" s="6" t="s">
        <v>402</v>
      </c>
      <c r="U58" s="6"/>
      <c r="V58" s="6" t="s">
        <v>1186</v>
      </c>
      <c r="W58" t="s">
        <v>1186</v>
      </c>
      <c r="X58" t="s">
        <v>1186</v>
      </c>
      <c r="Y58" t="b">
        <f>IF(Material_Master[[#This Row],[EUDR]]="Y",TRUE,FALSE)</f>
        <v>0</v>
      </c>
      <c r="Z58" t="b">
        <f>IF(Material_Master[[#This Row],[EUDR Sale]]="Y", TRUE, FALSE)</f>
        <v>0</v>
      </c>
      <c r="AA58" s="5" t="s">
        <v>1341</v>
      </c>
    </row>
    <row r="59" spans="1:27" x14ac:dyDescent="0.35">
      <c r="A59">
        <v>58</v>
      </c>
      <c r="B59" s="5">
        <v>5250110206010</v>
      </c>
      <c r="C59" s="5" t="str">
        <f>Material_Master_SQL!B59</f>
        <v>AMISOL KD-3G</v>
      </c>
      <c r="D59">
        <f>INDEX(Class!A:A, MATCH(Material_Master[[#This Row],[Class]],Class!B:B, 0))</f>
        <v>2</v>
      </c>
      <c r="E59">
        <f>INDEX('Product Category'!A:A, MATCH(Material_Master[[#This Row],[Product Category]], 'Product Category'!B:B, 0))</f>
        <v>9</v>
      </c>
      <c r="F59" cm="1">
        <f t="array" ref="F59">MATCH(Material_Master[[#This Row],[Product Category]]&amp;Material_Master[[#This Row],[ProductMetric]], 'Product Metric'!$B$2:$B$47&amp;'Product Metric'!$D$2:$D$47, 0)</f>
        <v>22</v>
      </c>
      <c r="G59" cm="1">
        <f t="array" ref="G59">MATCH(Material_Master[[#This Row],[Product Category]]&amp;Material_Master[[#This Row],[ProductGroupSimple]], 'Product Group Simple'!$B$2:$B$202&amp;'Product Group Simple'!$D$2:$D$202, 0)</f>
        <v>110</v>
      </c>
      <c r="H59" cm="1">
        <f t="array" ref="H59">MATCH(Material_Master[[#This Row],[Product Category]]&amp;Material_Master[[#This Row],[ProductGroup]], 'Product Group'!$B$2:$B$248&amp;'Product Group'!$D$2:$D$248,0)</f>
        <v>147</v>
      </c>
      <c r="I59">
        <f>INDEX(Packaging!E:E, MATCH(Material_Master[[#This Row],[Packaging]], Packaging!F:F, 0))</f>
        <v>7</v>
      </c>
      <c r="J59">
        <f>INDEX(Packaging!A:A, MATCH(Material_Master[[#This Row],[UOM]], Packaging!B:B, 0))</f>
        <v>4</v>
      </c>
      <c r="K59">
        <v>6</v>
      </c>
      <c r="L59">
        <v>1</v>
      </c>
      <c r="N59">
        <f>MATCH(Material_Master[[#This Row],[PPClass]],Packaging!$L$2:$L$7, 0)</f>
        <v>3</v>
      </c>
      <c r="O59">
        <f>MATCH(Material_Master[[#This Row],[PVClass]],Packaging!$L$2:$L$7, 0)</f>
        <v>3</v>
      </c>
      <c r="Q59">
        <v>1700</v>
      </c>
      <c r="R59" t="s">
        <v>1186</v>
      </c>
      <c r="T59" s="6" t="s">
        <v>402</v>
      </c>
      <c r="U59" s="6"/>
      <c r="V59" s="6" t="s">
        <v>1186</v>
      </c>
      <c r="W59" t="s">
        <v>1186</v>
      </c>
      <c r="X59" t="s">
        <v>1186</v>
      </c>
      <c r="Y59" t="b">
        <f>IF(Material_Master[[#This Row],[EUDR]]="Y",TRUE,FALSE)</f>
        <v>0</v>
      </c>
      <c r="Z59" t="b">
        <f>IF(Material_Master[[#This Row],[EUDR Sale]]="Y", TRUE, FALSE)</f>
        <v>0</v>
      </c>
      <c r="AA59" s="5" t="s">
        <v>1341</v>
      </c>
    </row>
    <row r="60" spans="1:27" x14ac:dyDescent="0.35">
      <c r="A60">
        <v>59</v>
      </c>
      <c r="B60" s="5">
        <v>5250110201090</v>
      </c>
      <c r="C60" s="5" t="str">
        <f>Material_Master_SQL!B60</f>
        <v>AMISOL KD-3G-SD200</v>
      </c>
      <c r="D60">
        <f>INDEX(Class!A:A, MATCH(Material_Master[[#This Row],[Class]],Class!B:B, 0))</f>
        <v>4</v>
      </c>
      <c r="E60">
        <f>INDEX('Product Category'!A:A, MATCH(Material_Master[[#This Row],[Product Category]], 'Product Category'!B:B, 0))</f>
        <v>9</v>
      </c>
      <c r="F60" cm="1">
        <f t="array" ref="F60">MATCH(Material_Master[[#This Row],[Product Category]]&amp;Material_Master[[#This Row],[ProductMetric]], 'Product Metric'!$B$2:$B$47&amp;'Product Metric'!$D$2:$D$47, 0)</f>
        <v>22</v>
      </c>
      <c r="G60" cm="1">
        <f t="array" ref="G60">MATCH(Material_Master[[#This Row],[Product Category]]&amp;Material_Master[[#This Row],[ProductGroupSimple]], 'Product Group Simple'!$B$2:$B$202&amp;'Product Group Simple'!$D$2:$D$202, 0)</f>
        <v>110</v>
      </c>
      <c r="H60" cm="1">
        <f t="array" ref="H60">MATCH(Material_Master[[#This Row],[Product Category]]&amp;Material_Master[[#This Row],[ProductGroup]], 'Product Group'!$B$2:$B$248&amp;'Product Group'!$D$2:$D$248,0)</f>
        <v>147</v>
      </c>
      <c r="I60">
        <f>INDEX(Packaging!E:E, MATCH(Material_Master[[#This Row],[Packaging]], Packaging!F:F, 0))</f>
        <v>3</v>
      </c>
      <c r="J60">
        <f>INDEX(Packaging!A:A, MATCH(Material_Master[[#This Row],[UOM]], Packaging!B:B, 0))</f>
        <v>2</v>
      </c>
      <c r="K60">
        <v>6</v>
      </c>
      <c r="L60">
        <v>0.2</v>
      </c>
      <c r="M60">
        <v>0.2</v>
      </c>
      <c r="N60">
        <f>MATCH(Material_Master[[#This Row],[PPClass]],Packaging!$L$2:$L$7, 0)</f>
        <v>4</v>
      </c>
      <c r="O60">
        <f>MATCH(Material_Master[[#This Row],[PVClass]],Packaging!$L$2:$L$7, 0)</f>
        <v>4</v>
      </c>
      <c r="P60" t="s">
        <v>404</v>
      </c>
      <c r="Q60">
        <v>1700</v>
      </c>
      <c r="R60" t="s">
        <v>405</v>
      </c>
      <c r="S60">
        <v>0.2</v>
      </c>
      <c r="T60" s="6" t="s">
        <v>402</v>
      </c>
      <c r="U60" s="6"/>
      <c r="V60" s="6" t="s">
        <v>1186</v>
      </c>
      <c r="W60" t="s">
        <v>1186</v>
      </c>
      <c r="X60" t="s">
        <v>1186</v>
      </c>
      <c r="Y60" t="b">
        <f>IF(Material_Master[[#This Row],[EUDR]]="Y",TRUE,FALSE)</f>
        <v>0</v>
      </c>
      <c r="Z60" t="b">
        <f>IF(Material_Master[[#This Row],[EUDR Sale]]="Y", TRUE, FALSE)</f>
        <v>0</v>
      </c>
      <c r="AA60" s="5" t="s">
        <v>1341</v>
      </c>
    </row>
    <row r="61" spans="1:27" x14ac:dyDescent="0.35">
      <c r="A61">
        <v>60</v>
      </c>
      <c r="B61" s="5">
        <v>30000000</v>
      </c>
      <c r="C61" s="5" t="str">
        <f>Material_Master_SQL!B61</f>
        <v>AUTOMOTIVE DIESEL OIL (ADO)</v>
      </c>
      <c r="D61">
        <f>INDEX(Class!A:A, MATCH(Material_Master[[#This Row],[Class]],Class!B:B, 0))</f>
        <v>1</v>
      </c>
      <c r="E61">
        <f>INDEX('Product Category'!A:A, MATCH(Material_Master[[#This Row],[Product Category]], 'Product Category'!B:B, 0))</f>
        <v>8</v>
      </c>
      <c r="F61" cm="1">
        <f t="array" ref="F61">MATCH(Material_Master[[#This Row],[Product Category]]&amp;Material_Master[[#This Row],[ProductMetric]], 'Product Metric'!$B$2:$B$47&amp;'Product Metric'!$D$2:$D$47, 0)</f>
        <v>21</v>
      </c>
      <c r="G61" cm="1">
        <f t="array" ref="G61">MATCH(Material_Master[[#This Row],[Product Category]]&amp;Material_Master[[#This Row],[ProductGroupSimple]], 'Product Group Simple'!$B$2:$B$202&amp;'Product Group Simple'!$D$2:$D$202, 0)</f>
        <v>97</v>
      </c>
      <c r="H61" cm="1">
        <f t="array" ref="H61">MATCH(Material_Master[[#This Row],[Product Category]]&amp;Material_Master[[#This Row],[ProductGroup]], 'Product Group'!$B$2:$B$248&amp;'Product Group'!$D$2:$D$248,0)</f>
        <v>131</v>
      </c>
      <c r="I61">
        <f>INDEX(Packaging!E:E, MATCH(Material_Master[[#This Row],[Packaging]], Packaging!F:F, 0))</f>
        <v>7</v>
      </c>
      <c r="J61">
        <f>INDEX(Packaging!A:A, MATCH(Material_Master[[#This Row],[UOM]], Packaging!B:B, 0))</f>
        <v>4</v>
      </c>
      <c r="K61">
        <v>6</v>
      </c>
      <c r="L61">
        <v>1</v>
      </c>
      <c r="N61">
        <f>MATCH(Material_Master[[#This Row],[PPClass]],Packaging!$L$2:$L$7, 0)</f>
        <v>2</v>
      </c>
      <c r="O61">
        <f>MATCH(Material_Master[[#This Row],[PVClass]],Packaging!$L$2:$L$7, 0)</f>
        <v>2</v>
      </c>
      <c r="T61" s="6" t="s">
        <v>413</v>
      </c>
      <c r="U61" s="6"/>
      <c r="V61" s="6" t="s">
        <v>1186</v>
      </c>
      <c r="W61" t="s">
        <v>1186</v>
      </c>
      <c r="X61" t="s">
        <v>1186</v>
      </c>
      <c r="Y61" t="b">
        <f>IF(Material_Master[[#This Row],[EUDR]]="Y",TRUE,FALSE)</f>
        <v>0</v>
      </c>
      <c r="Z61" t="b">
        <f>IF(Material_Master[[#This Row],[EUDR Sale]]="Y", TRUE, FALSE)</f>
        <v>0</v>
      </c>
    </row>
    <row r="62" spans="1:27" x14ac:dyDescent="0.35">
      <c r="A62">
        <v>61</v>
      </c>
      <c r="B62" s="5">
        <v>5301020107020</v>
      </c>
      <c r="C62" s="5" t="str">
        <f>Material_Master_SQL!B62</f>
        <v>BDAC BB21F (FORBON)-FB24000</v>
      </c>
      <c r="D62">
        <f>INDEX(Class!A:A, MATCH(Material_Master[[#This Row],[Class]],Class!B:B, 0))</f>
        <v>4</v>
      </c>
      <c r="E62">
        <f>INDEX('Product Category'!A:A, MATCH(Material_Master[[#This Row],[Product Category]], 'Product Category'!B:B, 0))</f>
        <v>7</v>
      </c>
      <c r="F62" cm="1">
        <f t="array" ref="F62">MATCH(Material_Master[[#This Row],[Product Category]]&amp;Material_Master[[#This Row],[ProductMetric]], 'Product Metric'!$B$2:$B$47&amp;'Product Metric'!$D$2:$D$47, 0)</f>
        <v>16</v>
      </c>
      <c r="G62" cm="1">
        <f t="array" ref="G62">MATCH(Material_Master[[#This Row],[Product Category]]&amp;Material_Master[[#This Row],[ProductGroupSimple]], 'Product Group Simple'!$B$2:$B$202&amp;'Product Group Simple'!$D$2:$D$202, 0)</f>
        <v>75</v>
      </c>
      <c r="H62" cm="1">
        <f t="array" ref="H62">MATCH(Material_Master[[#This Row],[Product Category]]&amp;Material_Master[[#This Row],[ProductGroup]], 'Product Group'!$B$2:$B$248&amp;'Product Group'!$D$2:$D$248,0)</f>
        <v>99</v>
      </c>
      <c r="I62">
        <f>INDEX(Packaging!E:E, MATCH(Material_Master[[#This Row],[Packaging]], Packaging!F:F, 0))</f>
        <v>5</v>
      </c>
      <c r="J62">
        <f>INDEX(Packaging!A:A, MATCH(Material_Master[[#This Row],[UOM]], Packaging!B:B, 0))</f>
        <v>4</v>
      </c>
      <c r="K62">
        <v>6</v>
      </c>
      <c r="L62">
        <v>1</v>
      </c>
      <c r="N62">
        <f>MATCH(Material_Master[[#This Row],[PPClass]],Packaging!$L$2:$L$7, 0)</f>
        <v>1</v>
      </c>
      <c r="O62">
        <f>MATCH(Material_Master[[#This Row],[PVClass]],Packaging!$L$2:$L$7, 0)</f>
        <v>1</v>
      </c>
      <c r="P62" t="s">
        <v>370</v>
      </c>
      <c r="Q62">
        <v>465</v>
      </c>
      <c r="R62" t="s">
        <v>1186</v>
      </c>
      <c r="S62">
        <v>21.4</v>
      </c>
      <c r="T62" s="6" t="s">
        <v>344</v>
      </c>
      <c r="U62" s="6"/>
      <c r="V62" s="6" t="s">
        <v>1186</v>
      </c>
      <c r="W62" t="s">
        <v>1186</v>
      </c>
      <c r="X62" t="s">
        <v>371</v>
      </c>
      <c r="Y62" t="b">
        <f>IF(Material_Master[[#This Row],[EUDR]]="Y",TRUE,FALSE)</f>
        <v>0</v>
      </c>
      <c r="Z62" t="b">
        <f>IF(Material_Master[[#This Row],[EUDR Sale]]="Y", TRUE, FALSE)</f>
        <v>1</v>
      </c>
      <c r="AA62" s="5" t="s">
        <v>1337</v>
      </c>
    </row>
    <row r="63" spans="1:27" x14ac:dyDescent="0.35">
      <c r="A63">
        <v>62</v>
      </c>
      <c r="B63" s="5">
        <v>5301020007020</v>
      </c>
      <c r="C63" s="5" t="str">
        <f>Material_Master_SQL!B63</f>
        <v>BDAC BB21-FB24000</v>
      </c>
      <c r="D63">
        <f>INDEX(Class!A:A, MATCH(Material_Master[[#This Row],[Class]],Class!B:B, 0))</f>
        <v>4</v>
      </c>
      <c r="E63">
        <f>INDEX('Product Category'!A:A, MATCH(Material_Master[[#This Row],[Product Category]], 'Product Category'!B:B, 0))</f>
        <v>7</v>
      </c>
      <c r="F63" cm="1">
        <f t="array" ref="F63">MATCH(Material_Master[[#This Row],[Product Category]]&amp;Material_Master[[#This Row],[ProductMetric]], 'Product Metric'!$B$2:$B$47&amp;'Product Metric'!$D$2:$D$47, 0)</f>
        <v>16</v>
      </c>
      <c r="G63" cm="1">
        <f t="array" ref="G63">MATCH(Material_Master[[#This Row],[Product Category]]&amp;Material_Master[[#This Row],[ProductGroupSimple]], 'Product Group Simple'!$B$2:$B$202&amp;'Product Group Simple'!$D$2:$D$202, 0)</f>
        <v>75</v>
      </c>
      <c r="H63" cm="1">
        <f t="array" ref="H63">MATCH(Material_Master[[#This Row],[Product Category]]&amp;Material_Master[[#This Row],[ProductGroup]], 'Product Group'!$B$2:$B$248&amp;'Product Group'!$D$2:$D$248,0)</f>
        <v>99</v>
      </c>
      <c r="I63">
        <f>INDEX(Packaging!E:E, MATCH(Material_Master[[#This Row],[Packaging]], Packaging!F:F, 0))</f>
        <v>5</v>
      </c>
      <c r="J63">
        <f>INDEX(Packaging!A:A, MATCH(Material_Master[[#This Row],[UOM]], Packaging!B:B, 0))</f>
        <v>4</v>
      </c>
      <c r="K63">
        <v>6</v>
      </c>
      <c r="L63">
        <v>1</v>
      </c>
      <c r="N63">
        <f>MATCH(Material_Master[[#This Row],[PPClass]],Packaging!$L$2:$L$7, 0)</f>
        <v>1</v>
      </c>
      <c r="O63">
        <f>MATCH(Material_Master[[#This Row],[PVClass]],Packaging!$L$2:$L$7, 0)</f>
        <v>1</v>
      </c>
      <c r="P63" t="s">
        <v>370</v>
      </c>
      <c r="Q63">
        <v>465</v>
      </c>
      <c r="R63" t="s">
        <v>1186</v>
      </c>
      <c r="S63">
        <v>21.4</v>
      </c>
      <c r="T63" s="6" t="s">
        <v>344</v>
      </c>
      <c r="U63" s="6"/>
      <c r="V63" s="6" t="s">
        <v>1186</v>
      </c>
      <c r="W63" t="s">
        <v>1186</v>
      </c>
      <c r="X63" t="s">
        <v>371</v>
      </c>
      <c r="Y63" t="b">
        <f>IF(Material_Master[[#This Row],[EUDR]]="Y",TRUE,FALSE)</f>
        <v>0</v>
      </c>
      <c r="Z63" t="b">
        <f>IF(Material_Master[[#This Row],[EUDR Sale]]="Y", TRUE, FALSE)</f>
        <v>1</v>
      </c>
      <c r="AA63" s="5" t="s">
        <v>1337</v>
      </c>
    </row>
    <row r="64" spans="1:27" x14ac:dyDescent="0.35">
      <c r="A64">
        <v>63</v>
      </c>
      <c r="B64" s="5">
        <v>5301010306010</v>
      </c>
      <c r="C64" s="5" t="str">
        <f>Material_Master_SQL!B64</f>
        <v>BDAC BM</v>
      </c>
      <c r="D64">
        <f>INDEX(Class!A:A, MATCH(Material_Master[[#This Row],[Class]],Class!B:B, 0))</f>
        <v>2</v>
      </c>
      <c r="E64">
        <f>INDEX('Product Category'!A:A, MATCH(Material_Master[[#This Row],[Product Category]], 'Product Category'!B:B, 0))</f>
        <v>7</v>
      </c>
      <c r="F64" cm="1">
        <f t="array" ref="F64">MATCH(Material_Master[[#This Row],[Product Category]]&amp;Material_Master[[#This Row],[ProductMetric]], 'Product Metric'!$B$2:$B$47&amp;'Product Metric'!$D$2:$D$47, 0)</f>
        <v>16</v>
      </c>
      <c r="G64" cm="1">
        <f t="array" ref="G64">MATCH(Material_Master[[#This Row],[Product Category]]&amp;Material_Master[[#This Row],[ProductGroupSimple]], 'Product Group Simple'!$B$2:$B$202&amp;'Product Group Simple'!$D$2:$D$202, 0)</f>
        <v>78</v>
      </c>
      <c r="H64" cm="1">
        <f t="array" ref="H64">MATCH(Material_Master[[#This Row],[Product Category]]&amp;Material_Master[[#This Row],[ProductGroup]], 'Product Group'!$B$2:$B$248&amp;'Product Group'!$D$2:$D$248,0)</f>
        <v>102</v>
      </c>
      <c r="I64">
        <f>INDEX(Packaging!E:E, MATCH(Material_Master[[#This Row],[Packaging]], Packaging!F:F, 0))</f>
        <v>7</v>
      </c>
      <c r="J64">
        <f>INDEX(Packaging!A:A, MATCH(Material_Master[[#This Row],[UOM]], Packaging!B:B, 0))</f>
        <v>4</v>
      </c>
      <c r="K64">
        <v>6</v>
      </c>
      <c r="L64">
        <v>1</v>
      </c>
      <c r="N64">
        <f>MATCH(Material_Master[[#This Row],[PPClass]],Packaging!$L$2:$L$7, 0)</f>
        <v>1</v>
      </c>
      <c r="O64">
        <f>MATCH(Material_Master[[#This Row],[PVClass]],Packaging!$L$2:$L$7, 0)</f>
        <v>1</v>
      </c>
      <c r="Q64">
        <v>0</v>
      </c>
      <c r="R64" t="s">
        <v>1186</v>
      </c>
      <c r="T64" s="6" t="s">
        <v>344</v>
      </c>
      <c r="U64" s="6" t="s">
        <v>1186</v>
      </c>
      <c r="V64" s="6" t="s">
        <v>1186</v>
      </c>
      <c r="W64" t="s">
        <v>1186</v>
      </c>
      <c r="X64" t="s">
        <v>1186</v>
      </c>
      <c r="Y64" t="b">
        <f>IF(Material_Master[[#This Row],[EUDR]]="Y",TRUE,FALSE)</f>
        <v>0</v>
      </c>
      <c r="Z64" t="b">
        <f>IF(Material_Master[[#This Row],[EUDR Sale]]="Y", TRUE, FALSE)</f>
        <v>0</v>
      </c>
    </row>
    <row r="65" spans="1:27" x14ac:dyDescent="0.35">
      <c r="A65">
        <v>64</v>
      </c>
      <c r="B65" s="5">
        <v>5301010306010</v>
      </c>
      <c r="C65" s="5" t="str">
        <f>Material_Master_SQL!B65</f>
        <v>BDAC BM11</v>
      </c>
      <c r="D65">
        <f>INDEX(Class!A:A, MATCH(Material_Master[[#This Row],[Class]],Class!B:B, 0))</f>
        <v>2</v>
      </c>
      <c r="E65">
        <f>INDEX('Product Category'!A:A, MATCH(Material_Master[[#This Row],[Product Category]], 'Product Category'!B:B, 0))</f>
        <v>7</v>
      </c>
      <c r="F65" cm="1">
        <f t="array" ref="F65">MATCH(Material_Master[[#This Row],[Product Category]]&amp;Material_Master[[#This Row],[ProductMetric]], 'Product Metric'!$B$2:$B$47&amp;'Product Metric'!$D$2:$D$47, 0)</f>
        <v>16</v>
      </c>
      <c r="G65" cm="1">
        <f t="array" ref="G65">MATCH(Material_Master[[#This Row],[Product Category]]&amp;Material_Master[[#This Row],[ProductGroupSimple]], 'Product Group Simple'!$B$2:$B$202&amp;'Product Group Simple'!$D$2:$D$202, 0)</f>
        <v>78</v>
      </c>
      <c r="H65" cm="1">
        <f t="array" ref="H65">MATCH(Material_Master[[#This Row],[Product Category]]&amp;Material_Master[[#This Row],[ProductGroup]], 'Product Group'!$B$2:$B$248&amp;'Product Group'!$D$2:$D$248,0)</f>
        <v>102</v>
      </c>
      <c r="I65">
        <f>INDEX(Packaging!E:E, MATCH(Material_Master[[#This Row],[Packaging]], Packaging!F:F, 0))</f>
        <v>7</v>
      </c>
      <c r="J65">
        <f>INDEX(Packaging!A:A, MATCH(Material_Master[[#This Row],[UOM]], Packaging!B:B, 0))</f>
        <v>4</v>
      </c>
      <c r="K65">
        <v>6</v>
      </c>
      <c r="L65">
        <v>1</v>
      </c>
      <c r="N65">
        <f>MATCH(Material_Master[[#This Row],[PPClass]],Packaging!$L$2:$L$7, 0)</f>
        <v>1</v>
      </c>
      <c r="O65">
        <f>MATCH(Material_Master[[#This Row],[PVClass]],Packaging!$L$2:$L$7, 0)</f>
        <v>1</v>
      </c>
      <c r="Q65">
        <v>0</v>
      </c>
      <c r="R65" t="s">
        <v>1186</v>
      </c>
      <c r="T65" s="6" t="s">
        <v>344</v>
      </c>
      <c r="U65" s="6" t="s">
        <v>1186</v>
      </c>
      <c r="V65" s="6" t="s">
        <v>1186</v>
      </c>
      <c r="W65" t="s">
        <v>1186</v>
      </c>
      <c r="X65" t="s">
        <v>1186</v>
      </c>
      <c r="Y65" t="b">
        <f>IF(Material_Master[[#This Row],[EUDR]]="Y",TRUE,FALSE)</f>
        <v>0</v>
      </c>
      <c r="Z65" t="b">
        <f>IF(Material_Master[[#This Row],[EUDR Sale]]="Y", TRUE, FALSE)</f>
        <v>0</v>
      </c>
    </row>
    <row r="66" spans="1:27" x14ac:dyDescent="0.35">
      <c r="A66">
        <v>65</v>
      </c>
      <c r="B66" s="5">
        <v>5301010307020</v>
      </c>
      <c r="C66" s="5" t="str">
        <f>Material_Master_SQL!B66</f>
        <v>BDAC BM-FB24000</v>
      </c>
      <c r="D66">
        <f>INDEX(Class!A:A, MATCH(Material_Master[[#This Row],[Class]],Class!B:B, 0))</f>
        <v>4</v>
      </c>
      <c r="E66">
        <f>INDEX('Product Category'!A:A, MATCH(Material_Master[[#This Row],[Product Category]], 'Product Category'!B:B, 0))</f>
        <v>7</v>
      </c>
      <c r="F66" cm="1">
        <f t="array" ref="F66">MATCH(Material_Master[[#This Row],[Product Category]]&amp;Material_Master[[#This Row],[ProductMetric]], 'Product Metric'!$B$2:$B$47&amp;'Product Metric'!$D$2:$D$47, 0)</f>
        <v>16</v>
      </c>
      <c r="G66" cm="1">
        <f t="array" ref="G66">MATCH(Material_Master[[#This Row],[Product Category]]&amp;Material_Master[[#This Row],[ProductGroupSimple]], 'Product Group Simple'!$B$2:$B$202&amp;'Product Group Simple'!$D$2:$D$202, 0)</f>
        <v>78</v>
      </c>
      <c r="H66" cm="1">
        <f t="array" ref="H66">MATCH(Material_Master[[#This Row],[Product Category]]&amp;Material_Master[[#This Row],[ProductGroup]], 'Product Group'!$B$2:$B$248&amp;'Product Group'!$D$2:$D$248,0)</f>
        <v>102</v>
      </c>
      <c r="I66">
        <f>INDEX(Packaging!E:E, MATCH(Material_Master[[#This Row],[Packaging]], Packaging!F:F, 0))</f>
        <v>5</v>
      </c>
      <c r="J66">
        <f>INDEX(Packaging!A:A, MATCH(Material_Master[[#This Row],[UOM]], Packaging!B:B, 0))</f>
        <v>4</v>
      </c>
      <c r="K66">
        <v>6</v>
      </c>
      <c r="L66">
        <v>1</v>
      </c>
      <c r="N66">
        <f>MATCH(Material_Master[[#This Row],[PPClass]],Packaging!$L$2:$L$7, 0)</f>
        <v>1</v>
      </c>
      <c r="O66">
        <f>MATCH(Material_Master[[#This Row],[PVClass]],Packaging!$L$2:$L$7, 0)</f>
        <v>1</v>
      </c>
      <c r="P66" t="s">
        <v>370</v>
      </c>
      <c r="R66" t="s">
        <v>1186</v>
      </c>
      <c r="S66">
        <v>21.8</v>
      </c>
      <c r="T66" s="6" t="s">
        <v>344</v>
      </c>
      <c r="U66" s="6" t="s">
        <v>1186</v>
      </c>
      <c r="V66" s="6" t="s">
        <v>1186</v>
      </c>
      <c r="W66" t="s">
        <v>1186</v>
      </c>
      <c r="X66" t="s">
        <v>371</v>
      </c>
      <c r="Y66" t="b">
        <f>IF(Material_Master[[#This Row],[EUDR]]="Y",TRUE,FALSE)</f>
        <v>0</v>
      </c>
      <c r="Z66" t="b">
        <f>IF(Material_Master[[#This Row],[EUDR Sale]]="Y", TRUE, FALSE)</f>
        <v>0</v>
      </c>
    </row>
    <row r="67" spans="1:27" x14ac:dyDescent="0.35">
      <c r="A67">
        <v>66</v>
      </c>
      <c r="B67" s="5">
        <v>5303020206010</v>
      </c>
      <c r="C67" s="5" t="str">
        <f>Material_Master_SQL!B67</f>
        <v>BDFA  BB11</v>
      </c>
      <c r="D67">
        <f>INDEX(Class!A:A, MATCH(Material_Master[[#This Row],[Class]],Class!B:B, 0))</f>
        <v>2</v>
      </c>
      <c r="E67">
        <f>INDEX('Product Category'!A:A, MATCH(Material_Master[[#This Row],[Product Category]], 'Product Category'!B:B, 0))</f>
        <v>7</v>
      </c>
      <c r="F67" cm="1">
        <f t="array" ref="F67">MATCH(Material_Master[[#This Row],[Product Category]]&amp;Material_Master[[#This Row],[ProductMetric]], 'Product Metric'!$B$2:$B$47&amp;'Product Metric'!$D$2:$D$47, 0)</f>
        <v>18</v>
      </c>
      <c r="G67" cm="1">
        <f t="array" ref="G67">MATCH(Material_Master[[#This Row],[Product Category]]&amp;Material_Master[[#This Row],[ProductGroupSimple]], 'Product Group Simple'!$B$2:$B$202&amp;'Product Group Simple'!$D$2:$D$202, 0)</f>
        <v>79</v>
      </c>
      <c r="H67" cm="1">
        <f t="array" ref="H67">MATCH(Material_Master[[#This Row],[Product Category]]&amp;Material_Master[[#This Row],[ProductGroup]], 'Product Group'!$B$2:$B$248&amp;'Product Group'!$D$2:$D$248,0)</f>
        <v>108</v>
      </c>
      <c r="I67">
        <f>INDEX(Packaging!E:E, MATCH(Material_Master[[#This Row],[Packaging]], Packaging!F:F, 0))</f>
        <v>7</v>
      </c>
      <c r="J67">
        <f>INDEX(Packaging!A:A, MATCH(Material_Master[[#This Row],[UOM]], Packaging!B:B, 0))</f>
        <v>4</v>
      </c>
      <c r="K67">
        <v>6</v>
      </c>
      <c r="L67">
        <v>1</v>
      </c>
      <c r="N67">
        <f>MATCH(Material_Master[[#This Row],[PPClass]],Packaging!$L$2:$L$7, 0)</f>
        <v>1</v>
      </c>
      <c r="O67">
        <f>MATCH(Material_Master[[#This Row],[PVClass]],Packaging!$L$2:$L$7, 0)</f>
        <v>1</v>
      </c>
      <c r="Q67">
        <v>1232</v>
      </c>
      <c r="R67" t="s">
        <v>1186</v>
      </c>
      <c r="T67" s="6" t="s">
        <v>344</v>
      </c>
      <c r="U67" s="6"/>
      <c r="V67" s="6" t="s">
        <v>1186</v>
      </c>
      <c r="W67" t="s">
        <v>1186</v>
      </c>
      <c r="X67" t="s">
        <v>1186</v>
      </c>
      <c r="Y67" t="b">
        <f>IF(Material_Master[[#This Row],[EUDR]]="Y",TRUE,FALSE)</f>
        <v>0</v>
      </c>
      <c r="Z67" t="b">
        <f>IF(Material_Master[[#This Row],[EUDR Sale]]="Y", TRUE, FALSE)</f>
        <v>0</v>
      </c>
    </row>
    <row r="68" spans="1:27" x14ac:dyDescent="0.35">
      <c r="A68">
        <v>67</v>
      </c>
      <c r="B68" s="5"/>
      <c r="C68" s="5" t="str">
        <f>Material_Master_SQL!B68</f>
        <v>BDFA BM11</v>
      </c>
      <c r="D68">
        <f>INDEX(Class!A:A, MATCH(Material_Master[[#This Row],[Class]],Class!B:B, 0))</f>
        <v>2</v>
      </c>
      <c r="E68">
        <f>INDEX('Product Category'!A:A, MATCH(Material_Master[[#This Row],[Product Category]], 'Product Category'!B:B, 0))</f>
        <v>7</v>
      </c>
      <c r="F68" cm="1">
        <f t="array" ref="F68">MATCH(Material_Master[[#This Row],[Product Category]]&amp;Material_Master[[#This Row],[ProductMetric]], 'Product Metric'!$B$2:$B$47&amp;'Product Metric'!$D$2:$D$47, 0)</f>
        <v>17</v>
      </c>
      <c r="G68" cm="1">
        <f t="array" ref="G68">MATCH(Material_Master[[#This Row],[Product Category]]&amp;Material_Master[[#This Row],[ProductGroupSimple]], 'Product Group Simple'!$B$2:$B$202&amp;'Product Group Simple'!$D$2:$D$202, 0)</f>
        <v>79</v>
      </c>
      <c r="H68" cm="1">
        <f t="array" ref="H68">MATCH(Material_Master[[#This Row],[Product Category]]&amp;Material_Master[[#This Row],[ProductGroup]], 'Product Group'!$B$2:$B$248&amp;'Product Group'!$D$2:$D$248,0)</f>
        <v>103</v>
      </c>
      <c r="I68">
        <f>INDEX(Packaging!E:E, MATCH(Material_Master[[#This Row],[Packaging]], Packaging!F:F, 0))</f>
        <v>7</v>
      </c>
      <c r="J68">
        <f>INDEX(Packaging!A:A, MATCH(Material_Master[[#This Row],[UOM]], Packaging!B:B, 0))</f>
        <v>4</v>
      </c>
      <c r="K68">
        <v>6</v>
      </c>
      <c r="L68">
        <v>1</v>
      </c>
      <c r="N68">
        <f>MATCH(Material_Master[[#This Row],[PPClass]],Packaging!$L$2:$L$7, 0)</f>
        <v>1</v>
      </c>
      <c r="O68">
        <f>MATCH(Material_Master[[#This Row],[PVClass]],Packaging!$L$2:$L$7, 0)</f>
        <v>1</v>
      </c>
      <c r="Q68">
        <v>0</v>
      </c>
      <c r="R68" t="s">
        <v>1186</v>
      </c>
      <c r="T68" s="6" t="s">
        <v>344</v>
      </c>
      <c r="U68" s="6"/>
      <c r="V68" s="6" t="s">
        <v>1186</v>
      </c>
      <c r="W68" t="s">
        <v>1186</v>
      </c>
      <c r="X68" t="s">
        <v>1186</v>
      </c>
      <c r="Y68" t="b">
        <f>IF(Material_Master[[#This Row],[EUDR]]="Y",TRUE,FALSE)</f>
        <v>0</v>
      </c>
      <c r="Z68" t="b">
        <f>IF(Material_Master[[#This Row],[EUDR Sale]]="Y", TRUE, FALSE)</f>
        <v>0</v>
      </c>
    </row>
    <row r="69" spans="1:27" x14ac:dyDescent="0.35">
      <c r="A69">
        <v>68</v>
      </c>
      <c r="B69" s="5">
        <v>5302000006010</v>
      </c>
      <c r="C69" s="5" t="str">
        <f>Material_Master_SQL!B69</f>
        <v>Bottom Distillate Glycerin</v>
      </c>
      <c r="D69">
        <f>INDEX(Class!A:A, MATCH(Material_Master[[#This Row],[Class]],Class!B:B, 0))</f>
        <v>2</v>
      </c>
      <c r="E69">
        <f>INDEX('Product Category'!A:A, MATCH(Material_Master[[#This Row],[Product Category]], 'Product Category'!B:B, 0))</f>
        <v>7</v>
      </c>
      <c r="F69" cm="1">
        <f t="array" ref="F69">MATCH(Material_Master[[#This Row],[Product Category]]&amp;Material_Master[[#This Row],[ProductMetric]], 'Product Metric'!$B$2:$B$47&amp;'Product Metric'!$D$2:$D$47, 0)</f>
        <v>16</v>
      </c>
      <c r="G69" cm="1">
        <f t="array" ref="G69">MATCH(Material_Master[[#This Row],[Product Category]]&amp;Material_Master[[#This Row],[ProductGroupSimple]], 'Product Group Simple'!$B$2:$B$202&amp;'Product Group Simple'!$D$2:$D$202, 0)</f>
        <v>80</v>
      </c>
      <c r="H69" cm="1">
        <f t="array" ref="H69">MATCH(Material_Master[[#This Row],[Product Category]]&amp;Material_Master[[#This Row],[ProductGroup]], 'Product Group'!$B$2:$B$248&amp;'Product Group'!$D$2:$D$248,0)</f>
        <v>104</v>
      </c>
      <c r="I69">
        <f>INDEX(Packaging!E:E, MATCH(Material_Master[[#This Row],[Packaging]], Packaging!F:F, 0))</f>
        <v>7</v>
      </c>
      <c r="J69">
        <f>INDEX(Packaging!A:A, MATCH(Material_Master[[#This Row],[UOM]], Packaging!B:B, 0))</f>
        <v>4</v>
      </c>
      <c r="K69">
        <v>6</v>
      </c>
      <c r="L69">
        <v>1</v>
      </c>
      <c r="N69">
        <f>MATCH(Material_Master[[#This Row],[PPClass]],Packaging!$L$2:$L$7, 0)</f>
        <v>1</v>
      </c>
      <c r="O69">
        <f>MATCH(Material_Master[[#This Row],[PVClass]],Packaging!$L$2:$L$7, 0)</f>
        <v>1</v>
      </c>
      <c r="Q69">
        <v>-66</v>
      </c>
      <c r="T69" s="6" t="s">
        <v>344</v>
      </c>
      <c r="U69" s="6"/>
      <c r="V69" s="6" t="s">
        <v>1186</v>
      </c>
      <c r="W69" t="s">
        <v>1186</v>
      </c>
      <c r="X69" t="s">
        <v>1186</v>
      </c>
      <c r="Y69" t="b">
        <f>IF(Material_Master[[#This Row],[EUDR]]="Y",TRUE,FALSE)</f>
        <v>0</v>
      </c>
      <c r="Z69" t="b">
        <f>IF(Material_Master[[#This Row],[EUDR Sale]]="Y", TRUE, FALSE)</f>
        <v>0</v>
      </c>
      <c r="AA69" s="5" t="s">
        <v>1342</v>
      </c>
    </row>
    <row r="70" spans="1:27" x14ac:dyDescent="0.35">
      <c r="A70">
        <v>69</v>
      </c>
      <c r="B70" s="5">
        <v>5302000107040</v>
      </c>
      <c r="C70" s="5" t="str">
        <f>Material_Master_SQL!B70</f>
        <v>BOTTOM DISTILLATE GLYCERIN 2-FB21000</v>
      </c>
      <c r="D70">
        <f>INDEX(Class!A:A, MATCH(Material_Master[[#This Row],[Class]],Class!B:B, 0))</f>
        <v>4</v>
      </c>
      <c r="E70">
        <f>INDEX('Product Category'!A:A, MATCH(Material_Master[[#This Row],[Product Category]], 'Product Category'!B:B, 0))</f>
        <v>7</v>
      </c>
      <c r="F70" cm="1">
        <f t="array" ref="F70">MATCH(Material_Master[[#This Row],[Product Category]]&amp;Material_Master[[#This Row],[ProductMetric]], 'Product Metric'!$B$2:$B$47&amp;'Product Metric'!$D$2:$D$47, 0)</f>
        <v>16</v>
      </c>
      <c r="G70" cm="1">
        <f t="array" ref="G70">MATCH(Material_Master[[#This Row],[Product Category]]&amp;Material_Master[[#This Row],[ProductGroupSimple]], 'Product Group Simple'!$B$2:$B$202&amp;'Product Group Simple'!$D$2:$D$202, 0)</f>
        <v>80</v>
      </c>
      <c r="H70" cm="1">
        <f t="array" ref="H70">MATCH(Material_Master[[#This Row],[Product Category]]&amp;Material_Master[[#This Row],[ProductGroup]], 'Product Group'!$B$2:$B$248&amp;'Product Group'!$D$2:$D$248,0)</f>
        <v>104</v>
      </c>
      <c r="I70">
        <f>INDEX(Packaging!E:E, MATCH(Material_Master[[#This Row],[Packaging]], Packaging!F:F, 0))</f>
        <v>5</v>
      </c>
      <c r="J70">
        <f>INDEX(Packaging!A:A, MATCH(Material_Master[[#This Row],[UOM]], Packaging!B:B, 0))</f>
        <v>4</v>
      </c>
      <c r="K70">
        <v>6</v>
      </c>
      <c r="L70">
        <v>1</v>
      </c>
      <c r="N70">
        <f>MATCH(Material_Master[[#This Row],[PPClass]],Packaging!$L$2:$L$7, 0)</f>
        <v>1</v>
      </c>
      <c r="O70">
        <f>MATCH(Material_Master[[#This Row],[PVClass]],Packaging!$L$2:$L$7, 0)</f>
        <v>1</v>
      </c>
      <c r="P70" t="s">
        <v>422</v>
      </c>
      <c r="Q70">
        <v>-66</v>
      </c>
      <c r="R70" t="s">
        <v>1186</v>
      </c>
      <c r="S70">
        <v>25</v>
      </c>
      <c r="T70" s="6" t="s">
        <v>344</v>
      </c>
      <c r="U70" s="6"/>
      <c r="V70" s="6" t="s">
        <v>1186</v>
      </c>
      <c r="W70" t="s">
        <v>1186</v>
      </c>
      <c r="X70" t="s">
        <v>371</v>
      </c>
      <c r="Y70" t="b">
        <f>IF(Material_Master[[#This Row],[EUDR]]="Y",TRUE,FALSE)</f>
        <v>0</v>
      </c>
      <c r="Z70" t="b">
        <f>IF(Material_Master[[#This Row],[EUDR Sale]]="Y", TRUE, FALSE)</f>
        <v>0</v>
      </c>
      <c r="AA70" s="5" t="s">
        <v>1342</v>
      </c>
    </row>
    <row r="71" spans="1:27" x14ac:dyDescent="0.35">
      <c r="A71">
        <v>70</v>
      </c>
      <c r="B71" s="5"/>
      <c r="C71" s="5" t="str">
        <f>Material_Master_SQL!B71</f>
        <v>BOTTOM DISTILLATE GLYCERIN 2-FB21000-DF</v>
      </c>
      <c r="D71">
        <f>INDEX(Class!A:A, MATCH(Material_Master[[#This Row],[Class]],Class!B:B, 0))</f>
        <v>4</v>
      </c>
      <c r="E71">
        <f>INDEX('Product Category'!A:A, MATCH(Material_Master[[#This Row],[Product Category]], 'Product Category'!B:B, 0))</f>
        <v>7</v>
      </c>
      <c r="F71" cm="1">
        <f t="array" ref="F71">MATCH(Material_Master[[#This Row],[Product Category]]&amp;Material_Master[[#This Row],[ProductMetric]], 'Product Metric'!$B$2:$B$47&amp;'Product Metric'!$D$2:$D$47, 0)</f>
        <v>16</v>
      </c>
      <c r="G71" cm="1">
        <f t="array" ref="G71">MATCH(Material_Master[[#This Row],[Product Category]]&amp;Material_Master[[#This Row],[ProductGroupSimple]], 'Product Group Simple'!$B$2:$B$202&amp;'Product Group Simple'!$D$2:$D$202, 0)</f>
        <v>80</v>
      </c>
      <c r="H71" cm="1">
        <f t="array" ref="H71">MATCH(Material_Master[[#This Row],[Product Category]]&amp;Material_Master[[#This Row],[ProductGroup]], 'Product Group'!$B$2:$B$248&amp;'Product Group'!$D$2:$D$248,0)</f>
        <v>104</v>
      </c>
      <c r="I71">
        <f>INDEX(Packaging!E:E, MATCH(Material_Master[[#This Row],[Packaging]], Packaging!F:F, 0))</f>
        <v>5</v>
      </c>
      <c r="J71">
        <f>INDEX(Packaging!A:A, MATCH(Material_Master[[#This Row],[UOM]], Packaging!B:B, 0))</f>
        <v>4</v>
      </c>
      <c r="K71">
        <v>6</v>
      </c>
      <c r="L71">
        <v>1</v>
      </c>
      <c r="M71">
        <v>0</v>
      </c>
      <c r="N71">
        <f>MATCH(Material_Master[[#This Row],[PPClass]],Packaging!$L$2:$L$7, 0)</f>
        <v>1</v>
      </c>
      <c r="O71">
        <f>MATCH(Material_Master[[#This Row],[PVClass]],Packaging!$L$2:$L$7, 0)</f>
        <v>1</v>
      </c>
      <c r="P71" t="s">
        <v>422</v>
      </c>
      <c r="R71" t="s">
        <v>1186</v>
      </c>
      <c r="T71" s="6" t="s">
        <v>344</v>
      </c>
      <c r="U71" s="6"/>
      <c r="V71" s="6" t="s">
        <v>1186</v>
      </c>
      <c r="W71" t="s">
        <v>1186</v>
      </c>
      <c r="X71" t="s">
        <v>1186</v>
      </c>
      <c r="Y71" t="b">
        <f>IF(Material_Master[[#This Row],[EUDR]]="Y",TRUE,FALSE)</f>
        <v>1</v>
      </c>
      <c r="Z71" t="b">
        <f>IF(Material_Master[[#This Row],[EUDR Sale]]="Y", TRUE, FALSE)</f>
        <v>1</v>
      </c>
    </row>
    <row r="72" spans="1:27" x14ac:dyDescent="0.35">
      <c r="A72">
        <v>71</v>
      </c>
      <c r="B72" s="5"/>
      <c r="C72" s="5" t="str">
        <f>Material_Master_SQL!B72</f>
        <v>Bottom Distillate Glycerin-DF</v>
      </c>
      <c r="D72">
        <f>INDEX(Class!A:A, MATCH(Material_Master[[#This Row],[Class]],Class!B:B, 0))</f>
        <v>6</v>
      </c>
      <c r="E72">
        <f>INDEX('Product Category'!A:A, MATCH(Material_Master[[#This Row],[Product Category]], 'Product Category'!B:B, 0))</f>
        <v>7</v>
      </c>
      <c r="F72" cm="1">
        <f t="array" ref="F72">MATCH(Material_Master[[#This Row],[Product Category]]&amp;Material_Master[[#This Row],[ProductMetric]], 'Product Metric'!$B$2:$B$47&amp;'Product Metric'!$D$2:$D$47, 0)</f>
        <v>16</v>
      </c>
      <c r="G72" cm="1">
        <f t="array" ref="G72">MATCH(Material_Master[[#This Row],[Product Category]]&amp;Material_Master[[#This Row],[ProductGroupSimple]], 'Product Group Simple'!$B$2:$B$202&amp;'Product Group Simple'!$D$2:$D$202, 0)</f>
        <v>80</v>
      </c>
      <c r="H72" cm="1">
        <f t="array" ref="H72">MATCH(Material_Master[[#This Row],[Product Category]]&amp;Material_Master[[#This Row],[ProductGroup]], 'Product Group'!$B$2:$B$248&amp;'Product Group'!$D$2:$D$248,0)</f>
        <v>104</v>
      </c>
      <c r="I72">
        <f>INDEX(Packaging!E:E, MATCH(Material_Master[[#This Row],[Packaging]], Packaging!F:F, 0))</f>
        <v>7</v>
      </c>
      <c r="J72">
        <f>INDEX(Packaging!A:A, MATCH(Material_Master[[#This Row],[UOM]], Packaging!B:B, 0))</f>
        <v>4</v>
      </c>
      <c r="K72">
        <v>6</v>
      </c>
      <c r="L72">
        <v>1</v>
      </c>
      <c r="M72">
        <v>0</v>
      </c>
      <c r="N72">
        <f>MATCH(Material_Master[[#This Row],[PPClass]],Packaging!$L$2:$L$7, 0)</f>
        <v>1</v>
      </c>
      <c r="O72">
        <f>MATCH(Material_Master[[#This Row],[PVClass]],Packaging!$L$2:$L$7, 0)</f>
        <v>1</v>
      </c>
      <c r="R72" t="s">
        <v>1186</v>
      </c>
      <c r="T72" s="6" t="s">
        <v>344</v>
      </c>
      <c r="U72" s="6"/>
      <c r="V72" s="6" t="s">
        <v>1186</v>
      </c>
      <c r="W72" t="s">
        <v>1186</v>
      </c>
      <c r="X72" t="s">
        <v>1186</v>
      </c>
      <c r="Y72" t="b">
        <f>IF(Material_Master[[#This Row],[EUDR]]="Y",TRUE,FALSE)</f>
        <v>1</v>
      </c>
      <c r="Z72" t="b">
        <f>IF(Material_Master[[#This Row],[EUDR Sale]]="Y", TRUE, FALSE)</f>
        <v>1</v>
      </c>
    </row>
    <row r="73" spans="1:27" x14ac:dyDescent="0.35">
      <c r="A73">
        <v>72</v>
      </c>
      <c r="B73" s="5">
        <v>5302000001070</v>
      </c>
      <c r="C73" s="5" t="str">
        <f>Material_Master_SQL!B73</f>
        <v>Bottom Distillate Glycerin-SD240</v>
      </c>
      <c r="D73">
        <f>INDEX(Class!A:A, MATCH(Material_Master[[#This Row],[Class]],Class!B:B, 0))</f>
        <v>4</v>
      </c>
      <c r="E73">
        <f>INDEX('Product Category'!A:A, MATCH(Material_Master[[#This Row],[Product Category]], 'Product Category'!B:B, 0))</f>
        <v>7</v>
      </c>
      <c r="F73" cm="1">
        <f t="array" ref="F73">MATCH(Material_Master[[#This Row],[Product Category]]&amp;Material_Master[[#This Row],[ProductMetric]], 'Product Metric'!$B$2:$B$47&amp;'Product Metric'!$D$2:$D$47, 0)</f>
        <v>16</v>
      </c>
      <c r="G73" cm="1">
        <f t="array" ref="G73">MATCH(Material_Master[[#This Row],[Product Category]]&amp;Material_Master[[#This Row],[ProductGroupSimple]], 'Product Group Simple'!$B$2:$B$202&amp;'Product Group Simple'!$D$2:$D$202, 0)</f>
        <v>80</v>
      </c>
      <c r="H73" cm="1">
        <f t="array" ref="H73">MATCH(Material_Master[[#This Row],[Product Category]]&amp;Material_Master[[#This Row],[ProductGroup]], 'Product Group'!$B$2:$B$248&amp;'Product Group'!$D$2:$D$248,0)</f>
        <v>104</v>
      </c>
      <c r="I73">
        <f>INDEX(Packaging!E:E, MATCH(Material_Master[[#This Row],[Packaging]], Packaging!F:F, 0))</f>
        <v>3</v>
      </c>
      <c r="J73">
        <f>INDEX(Packaging!A:A, MATCH(Material_Master[[#This Row],[UOM]], Packaging!B:B, 0))</f>
        <v>2</v>
      </c>
      <c r="K73">
        <v>6</v>
      </c>
      <c r="L73">
        <v>0.24</v>
      </c>
      <c r="M73">
        <v>0.15</v>
      </c>
      <c r="N73">
        <f>MATCH(Material_Master[[#This Row],[PPClass]],Packaging!$L$2:$L$7, 0)</f>
        <v>4</v>
      </c>
      <c r="O73">
        <f>MATCH(Material_Master[[#This Row],[PVClass]],Packaging!$L$2:$L$7, 0)</f>
        <v>1</v>
      </c>
      <c r="Q73">
        <v>-66</v>
      </c>
      <c r="R73" t="s">
        <v>1186</v>
      </c>
      <c r="S73">
        <v>0.24</v>
      </c>
      <c r="T73" s="6" t="s">
        <v>344</v>
      </c>
      <c r="U73" s="6"/>
      <c r="V73" s="6" t="s">
        <v>1186</v>
      </c>
      <c r="W73" t="s">
        <v>1186</v>
      </c>
      <c r="X73" t="s">
        <v>1186</v>
      </c>
      <c r="Y73" t="b">
        <f>IF(Material_Master[[#This Row],[EUDR]]="Y",TRUE,FALSE)</f>
        <v>0</v>
      </c>
      <c r="Z73" t="b">
        <f>IF(Material_Master[[#This Row],[EUDR Sale]]="Y", TRUE, FALSE)</f>
        <v>0</v>
      </c>
    </row>
    <row r="74" spans="1:27" x14ac:dyDescent="0.35">
      <c r="A74">
        <v>73</v>
      </c>
      <c r="B74" s="5"/>
      <c r="C74" s="5" t="str">
        <f>Material_Master_SQL!B74</f>
        <v>Bottom Distillate Glycerin-SD240-DF</v>
      </c>
      <c r="D74">
        <f>INDEX(Class!A:A, MATCH(Material_Master[[#This Row],[Class]],Class!B:B, 0))</f>
        <v>6</v>
      </c>
      <c r="E74">
        <f>INDEX('Product Category'!A:A, MATCH(Material_Master[[#This Row],[Product Category]], 'Product Category'!B:B, 0))</f>
        <v>7</v>
      </c>
      <c r="F74" cm="1">
        <f t="array" ref="F74">MATCH(Material_Master[[#This Row],[Product Category]]&amp;Material_Master[[#This Row],[ProductMetric]], 'Product Metric'!$B$2:$B$47&amp;'Product Metric'!$D$2:$D$47, 0)</f>
        <v>16</v>
      </c>
      <c r="G74" cm="1">
        <f t="array" ref="G74">MATCH(Material_Master[[#This Row],[Product Category]]&amp;Material_Master[[#This Row],[ProductGroupSimple]], 'Product Group Simple'!$B$2:$B$202&amp;'Product Group Simple'!$D$2:$D$202, 0)</f>
        <v>80</v>
      </c>
      <c r="H74" cm="1">
        <f t="array" ref="H74">MATCH(Material_Master[[#This Row],[Product Category]]&amp;Material_Master[[#This Row],[ProductGroup]], 'Product Group'!$B$2:$B$248&amp;'Product Group'!$D$2:$D$248,0)</f>
        <v>104</v>
      </c>
      <c r="I74">
        <f>INDEX(Packaging!E:E, MATCH(Material_Master[[#This Row],[Packaging]], Packaging!F:F, 0))</f>
        <v>3</v>
      </c>
      <c r="J74">
        <f>INDEX(Packaging!A:A, MATCH(Material_Master[[#This Row],[UOM]], Packaging!B:B, 0))</f>
        <v>2</v>
      </c>
      <c r="K74">
        <v>6</v>
      </c>
      <c r="L74">
        <v>0.24</v>
      </c>
      <c r="M74">
        <v>0.15</v>
      </c>
      <c r="N74">
        <f>MATCH(Material_Master[[#This Row],[PPClass]],Packaging!$L$2:$L$7, 0)</f>
        <v>4</v>
      </c>
      <c r="O74">
        <f>MATCH(Material_Master[[#This Row],[PVClass]],Packaging!$L$2:$L$7, 0)</f>
        <v>1</v>
      </c>
      <c r="R74" t="s">
        <v>1186</v>
      </c>
      <c r="T74" s="6" t="s">
        <v>344</v>
      </c>
      <c r="U74" s="6"/>
      <c r="V74" s="6" t="s">
        <v>1186</v>
      </c>
      <c r="W74" t="s">
        <v>1186</v>
      </c>
      <c r="X74" t="s">
        <v>1186</v>
      </c>
      <c r="Y74" t="b">
        <f>IF(Material_Master[[#This Row],[EUDR]]="Y",TRUE,FALSE)</f>
        <v>1</v>
      </c>
      <c r="Z74" t="b">
        <f>IF(Material_Master[[#This Row],[EUDR Sale]]="Y", TRUE, FALSE)</f>
        <v>1</v>
      </c>
    </row>
    <row r="75" spans="1:27" x14ac:dyDescent="0.35">
      <c r="A75">
        <v>74</v>
      </c>
      <c r="B75" s="5"/>
      <c r="C75" s="5" t="str">
        <f>Material_Master_SQL!B75</f>
        <v>Bottom Distillate Glycerin-SD250-DF</v>
      </c>
      <c r="D75">
        <f>INDEX(Class!A:A, MATCH(Material_Master[[#This Row],[Class]],Class!B:B, 0))</f>
        <v>6</v>
      </c>
      <c r="E75">
        <f>INDEX('Product Category'!A:A, MATCH(Material_Master[[#This Row],[Product Category]], 'Product Category'!B:B, 0))</f>
        <v>7</v>
      </c>
      <c r="F75" cm="1">
        <f t="array" ref="F75">MATCH(Material_Master[[#This Row],[Product Category]]&amp;Material_Master[[#This Row],[ProductMetric]], 'Product Metric'!$B$2:$B$47&amp;'Product Metric'!$D$2:$D$47, 0)</f>
        <v>16</v>
      </c>
      <c r="G75" cm="1">
        <f t="array" ref="G75">MATCH(Material_Master[[#This Row],[Product Category]]&amp;Material_Master[[#This Row],[ProductGroupSimple]], 'Product Group Simple'!$B$2:$B$202&amp;'Product Group Simple'!$D$2:$D$202, 0)</f>
        <v>80</v>
      </c>
      <c r="H75" cm="1">
        <f t="array" ref="H75">MATCH(Material_Master[[#This Row],[Product Category]]&amp;Material_Master[[#This Row],[ProductGroup]], 'Product Group'!$B$2:$B$248&amp;'Product Group'!$D$2:$D$248,0)</f>
        <v>104</v>
      </c>
      <c r="I75">
        <f>INDEX(Packaging!E:E, MATCH(Material_Master[[#This Row],[Packaging]], Packaging!F:F, 0))</f>
        <v>3</v>
      </c>
      <c r="J75">
        <f>INDEX(Packaging!A:A, MATCH(Material_Master[[#This Row],[UOM]], Packaging!B:B, 0))</f>
        <v>2</v>
      </c>
      <c r="K75">
        <v>6</v>
      </c>
      <c r="L75">
        <v>0.25</v>
      </c>
      <c r="M75">
        <v>0.15</v>
      </c>
      <c r="N75">
        <f>MATCH(Material_Master[[#This Row],[PPClass]],Packaging!$L$2:$L$7, 0)</f>
        <v>4</v>
      </c>
      <c r="O75">
        <f>MATCH(Material_Master[[#This Row],[PVClass]],Packaging!$L$2:$L$7, 0)</f>
        <v>1</v>
      </c>
      <c r="R75" t="s">
        <v>1186</v>
      </c>
      <c r="T75" s="6" t="s">
        <v>344</v>
      </c>
      <c r="U75" s="6"/>
      <c r="V75" s="6" t="s">
        <v>1186</v>
      </c>
      <c r="W75" t="s">
        <v>1186</v>
      </c>
      <c r="X75" t="s">
        <v>1186</v>
      </c>
      <c r="Y75" t="b">
        <f>IF(Material_Master[[#This Row],[EUDR]]="Y",TRUE,FALSE)</f>
        <v>1</v>
      </c>
      <c r="Z75" t="b">
        <f>IF(Material_Master[[#This Row],[EUDR Sale]]="Y", TRUE, FALSE)</f>
        <v>1</v>
      </c>
    </row>
    <row r="76" spans="1:27" x14ac:dyDescent="0.35">
      <c r="A76">
        <v>75</v>
      </c>
      <c r="B76" s="5">
        <v>5305020106010</v>
      </c>
      <c r="C76" s="5" t="str">
        <f>Material_Master_SQL!B76</f>
        <v>BOTTOM DISTILLATE METHYL ESTER</v>
      </c>
      <c r="D76">
        <f>INDEX(Class!A:A, MATCH(Material_Master[[#This Row],[Class]],Class!B:B, 0))</f>
        <v>2</v>
      </c>
      <c r="E76">
        <f>INDEX('Product Category'!A:A, MATCH(Material_Master[[#This Row],[Product Category]], 'Product Category'!B:B, 0))</f>
        <v>7</v>
      </c>
      <c r="F76" cm="1">
        <f t="array" ref="F76">MATCH(Material_Master[[#This Row],[Product Category]]&amp;Material_Master[[#This Row],[ProductMetric]], 'Product Metric'!$B$2:$B$47&amp;'Product Metric'!$D$2:$D$47, 0)</f>
        <v>16</v>
      </c>
      <c r="G76" cm="1">
        <f t="array" ref="G76">MATCH(Material_Master[[#This Row],[Product Category]]&amp;Material_Master[[#This Row],[ProductGroupSimple]], 'Product Group Simple'!$B$2:$B$202&amp;'Product Group Simple'!$D$2:$D$202, 0)</f>
        <v>81</v>
      </c>
      <c r="H76" cm="1">
        <f t="array" ref="H76">MATCH(Material_Master[[#This Row],[Product Category]]&amp;Material_Master[[#This Row],[ProductGroup]], 'Product Group'!$B$2:$B$248&amp;'Product Group'!$D$2:$D$248,0)</f>
        <v>105</v>
      </c>
      <c r="I76">
        <f>INDEX(Packaging!E:E, MATCH(Material_Master[[#This Row],[Packaging]], Packaging!F:F, 0))</f>
        <v>7</v>
      </c>
      <c r="J76">
        <f>INDEX(Packaging!A:A, MATCH(Material_Master[[#This Row],[UOM]], Packaging!B:B, 0))</f>
        <v>4</v>
      </c>
      <c r="K76">
        <v>6</v>
      </c>
      <c r="L76">
        <v>1</v>
      </c>
      <c r="N76">
        <f>MATCH(Material_Master[[#This Row],[PPClass]],Packaging!$L$2:$L$7, 0)</f>
        <v>1</v>
      </c>
      <c r="O76">
        <f>MATCH(Material_Master[[#This Row],[PVClass]],Packaging!$L$2:$L$7, 0)</f>
        <v>1</v>
      </c>
      <c r="Q76">
        <v>486</v>
      </c>
      <c r="T76" s="6" t="s">
        <v>344</v>
      </c>
      <c r="U76" s="6"/>
      <c r="V76" s="6" t="s">
        <v>1186</v>
      </c>
      <c r="W76" t="s">
        <v>1186</v>
      </c>
      <c r="X76" t="s">
        <v>1186</v>
      </c>
      <c r="Y76" t="b">
        <f>IF(Material_Master[[#This Row],[EUDR]]="Y",TRUE,FALSE)</f>
        <v>0</v>
      </c>
      <c r="Z76" t="b">
        <f>IF(Material_Master[[#This Row],[EUDR Sale]]="Y", TRUE, FALSE)</f>
        <v>0</v>
      </c>
    </row>
    <row r="77" spans="1:27" x14ac:dyDescent="0.35">
      <c r="A77">
        <v>76</v>
      </c>
      <c r="B77" s="5">
        <v>5305020307020</v>
      </c>
      <c r="C77" s="5" t="str">
        <f>Material_Master_SQL!B77</f>
        <v>BOTTOM DISTILLATE METHYL ESTER F-FB24000</v>
      </c>
      <c r="D77">
        <f>INDEX(Class!A:A, MATCH(Material_Master[[#This Row],[Class]],Class!B:B, 0))</f>
        <v>4</v>
      </c>
      <c r="E77">
        <f>INDEX('Product Category'!A:A, MATCH(Material_Master[[#This Row],[Product Category]], 'Product Category'!B:B, 0))</f>
        <v>7</v>
      </c>
      <c r="F77" cm="1">
        <f t="array" ref="F77">MATCH(Material_Master[[#This Row],[Product Category]]&amp;Material_Master[[#This Row],[ProductMetric]], 'Product Metric'!$B$2:$B$47&amp;'Product Metric'!$D$2:$D$47, 0)</f>
        <v>16</v>
      </c>
      <c r="G77" cm="1">
        <f t="array" ref="G77">MATCH(Material_Master[[#This Row],[Product Category]]&amp;Material_Master[[#This Row],[ProductGroupSimple]], 'Product Group Simple'!$B$2:$B$202&amp;'Product Group Simple'!$D$2:$D$202, 0)</f>
        <v>81</v>
      </c>
      <c r="H77" cm="1">
        <f t="array" ref="H77">MATCH(Material_Master[[#This Row],[Product Category]]&amp;Material_Master[[#This Row],[ProductGroup]], 'Product Group'!$B$2:$B$248&amp;'Product Group'!$D$2:$D$248,0)</f>
        <v>105</v>
      </c>
      <c r="I77">
        <f>INDEX(Packaging!E:E, MATCH(Material_Master[[#This Row],[Packaging]], Packaging!F:F, 0))</f>
        <v>5</v>
      </c>
      <c r="J77">
        <f>INDEX(Packaging!A:A, MATCH(Material_Master[[#This Row],[UOM]], Packaging!B:B, 0))</f>
        <v>4</v>
      </c>
      <c r="K77">
        <v>6</v>
      </c>
      <c r="L77">
        <v>1</v>
      </c>
      <c r="N77">
        <f>MATCH(Material_Master[[#This Row],[PPClass]],Packaging!$L$2:$L$7, 0)</f>
        <v>1</v>
      </c>
      <c r="O77">
        <f>MATCH(Material_Master[[#This Row],[PVClass]],Packaging!$L$2:$L$7, 0)</f>
        <v>1</v>
      </c>
      <c r="P77" t="s">
        <v>370</v>
      </c>
      <c r="Q77">
        <v>486</v>
      </c>
      <c r="R77" t="s">
        <v>1186</v>
      </c>
      <c r="S77">
        <v>21.4</v>
      </c>
      <c r="T77" s="6" t="s">
        <v>344</v>
      </c>
      <c r="U77" s="6"/>
      <c r="V77" s="6" t="s">
        <v>1186</v>
      </c>
      <c r="W77" t="s">
        <v>1186</v>
      </c>
      <c r="X77" t="s">
        <v>371</v>
      </c>
      <c r="Y77" t="b">
        <f>IF(Material_Master[[#This Row],[EUDR]]="Y",TRUE,FALSE)</f>
        <v>0</v>
      </c>
      <c r="Z77" t="b">
        <f>IF(Material_Master[[#This Row],[EUDR Sale]]="Y", TRUE, FALSE)</f>
        <v>0</v>
      </c>
      <c r="AA77" s="5" t="s">
        <v>1336</v>
      </c>
    </row>
    <row r="78" spans="1:27" x14ac:dyDescent="0.35">
      <c r="A78">
        <v>77</v>
      </c>
      <c r="B78" s="5"/>
      <c r="C78" s="5" t="str">
        <f>Material_Master_SQL!B78</f>
        <v>BOTTOM DISTILLATE METHYL ESTER F-FB24-DF</v>
      </c>
      <c r="D78">
        <f>INDEX(Class!A:A, MATCH(Material_Master[[#This Row],[Class]],Class!B:B, 0))</f>
        <v>4</v>
      </c>
      <c r="E78">
        <f>INDEX('Product Category'!A:A, MATCH(Material_Master[[#This Row],[Product Category]], 'Product Category'!B:B, 0))</f>
        <v>7</v>
      </c>
      <c r="F78" cm="1">
        <f t="array" ref="F78">MATCH(Material_Master[[#This Row],[Product Category]]&amp;Material_Master[[#This Row],[ProductMetric]], 'Product Metric'!$B$2:$B$47&amp;'Product Metric'!$D$2:$D$47, 0)</f>
        <v>16</v>
      </c>
      <c r="G78" cm="1">
        <f t="array" ref="G78">MATCH(Material_Master[[#This Row],[Product Category]]&amp;Material_Master[[#This Row],[ProductGroupSimple]], 'Product Group Simple'!$B$2:$B$202&amp;'Product Group Simple'!$D$2:$D$202, 0)</f>
        <v>81</v>
      </c>
      <c r="H78" cm="1">
        <f t="array" ref="H78">MATCH(Material_Master[[#This Row],[Product Category]]&amp;Material_Master[[#This Row],[ProductGroup]], 'Product Group'!$B$2:$B$248&amp;'Product Group'!$D$2:$D$248,0)</f>
        <v>105</v>
      </c>
      <c r="I78">
        <f>INDEX(Packaging!E:E, MATCH(Material_Master[[#This Row],[Packaging]], Packaging!F:F, 0))</f>
        <v>5</v>
      </c>
      <c r="J78">
        <f>INDEX(Packaging!A:A, MATCH(Material_Master[[#This Row],[UOM]], Packaging!B:B, 0))</f>
        <v>4</v>
      </c>
      <c r="K78">
        <v>6</v>
      </c>
      <c r="L78">
        <v>1</v>
      </c>
      <c r="M78">
        <v>0</v>
      </c>
      <c r="N78">
        <f>MATCH(Material_Master[[#This Row],[PPClass]],Packaging!$L$2:$L$7, 0)</f>
        <v>1</v>
      </c>
      <c r="O78">
        <f>MATCH(Material_Master[[#This Row],[PVClass]],Packaging!$L$2:$L$7, 0)</f>
        <v>1</v>
      </c>
      <c r="P78" t="s">
        <v>370</v>
      </c>
      <c r="R78" t="s">
        <v>1186</v>
      </c>
      <c r="T78" s="6" t="s">
        <v>344</v>
      </c>
      <c r="U78" s="6"/>
      <c r="V78" s="6" t="s">
        <v>1186</v>
      </c>
      <c r="W78" t="s">
        <v>1186</v>
      </c>
      <c r="X78" t="s">
        <v>1186</v>
      </c>
      <c r="Y78" t="b">
        <f>IF(Material_Master[[#This Row],[EUDR]]="Y",TRUE,FALSE)</f>
        <v>1</v>
      </c>
      <c r="Z78" t="b">
        <f>IF(Material_Master[[#This Row],[EUDR Sale]]="Y", TRUE, FALSE)</f>
        <v>1</v>
      </c>
    </row>
    <row r="79" spans="1:27" x14ac:dyDescent="0.35">
      <c r="A79">
        <v>78</v>
      </c>
      <c r="B79" s="5">
        <v>5305020100000</v>
      </c>
      <c r="C79" s="5" t="str">
        <f>Material_Master_SQL!B79</f>
        <v>BOTTOM DISTILLATE METHYL ESTER-D190</v>
      </c>
      <c r="D79">
        <f>INDEX(Class!A:A, MATCH(Material_Master[[#This Row],[Class]],Class!B:B, 0))</f>
        <v>4</v>
      </c>
      <c r="E79">
        <f>INDEX('Product Category'!A:A, MATCH(Material_Master[[#This Row],[Product Category]], 'Product Category'!B:B, 0))</f>
        <v>7</v>
      </c>
      <c r="F79" cm="1">
        <f t="array" ref="F79">MATCH(Material_Master[[#This Row],[Product Category]]&amp;Material_Master[[#This Row],[ProductMetric]], 'Product Metric'!$B$2:$B$47&amp;'Product Metric'!$D$2:$D$47, 0)</f>
        <v>16</v>
      </c>
      <c r="G79" cm="1">
        <f t="array" ref="G79">MATCH(Material_Master[[#This Row],[Product Category]]&amp;Material_Master[[#This Row],[ProductGroupSimple]], 'Product Group Simple'!$B$2:$B$202&amp;'Product Group Simple'!$D$2:$D$202, 0)</f>
        <v>81</v>
      </c>
      <c r="H79" cm="1">
        <f t="array" ref="H79">MATCH(Material_Master[[#This Row],[Product Category]]&amp;Material_Master[[#This Row],[ProductGroup]], 'Product Group'!$B$2:$B$248&amp;'Product Group'!$D$2:$D$248,0)</f>
        <v>105</v>
      </c>
      <c r="I79">
        <f>INDEX(Packaging!E:E, MATCH(Material_Master[[#This Row],[Packaging]], Packaging!F:F, 0))</f>
        <v>3</v>
      </c>
      <c r="J79">
        <f>INDEX(Packaging!A:A, MATCH(Material_Master[[#This Row],[UOM]], Packaging!B:B, 0))</f>
        <v>2</v>
      </c>
      <c r="K79">
        <v>6</v>
      </c>
      <c r="L79">
        <v>0.19</v>
      </c>
      <c r="M79">
        <v>0.15</v>
      </c>
      <c r="N79">
        <f>MATCH(Material_Master[[#This Row],[PPClass]],Packaging!$L$2:$L$7, 0)</f>
        <v>4</v>
      </c>
      <c r="O79">
        <f>MATCH(Material_Master[[#This Row],[PVClass]],Packaging!$L$2:$L$7, 0)</f>
        <v>1</v>
      </c>
      <c r="P79" t="s">
        <v>433</v>
      </c>
      <c r="Q79">
        <v>486</v>
      </c>
      <c r="R79" t="s">
        <v>1186</v>
      </c>
      <c r="S79">
        <v>0.19</v>
      </c>
      <c r="T79" s="6" t="s">
        <v>344</v>
      </c>
      <c r="U79" s="6"/>
      <c r="V79" s="6" t="s">
        <v>1186</v>
      </c>
      <c r="W79" t="s">
        <v>1186</v>
      </c>
      <c r="X79" t="s">
        <v>1186</v>
      </c>
      <c r="Y79" t="b">
        <f>IF(Material_Master[[#This Row],[EUDR]]="Y",TRUE,FALSE)</f>
        <v>0</v>
      </c>
      <c r="Z79" t="b">
        <f>IF(Material_Master[[#This Row],[EUDR Sale]]="Y", TRUE, FALSE)</f>
        <v>0</v>
      </c>
      <c r="AA79" s="5" t="s">
        <v>1336</v>
      </c>
    </row>
    <row r="80" spans="1:27" x14ac:dyDescent="0.35">
      <c r="A80">
        <v>79</v>
      </c>
      <c r="B80" s="5"/>
      <c r="C80" s="5" t="str">
        <f>Material_Master_SQL!B80</f>
        <v>BOTTOM DISTILLATE METHYL ESTER-D190-DF</v>
      </c>
      <c r="D80">
        <f>INDEX(Class!A:A, MATCH(Material_Master[[#This Row],[Class]],Class!B:B, 0))</f>
        <v>4</v>
      </c>
      <c r="E80">
        <f>INDEX('Product Category'!A:A, MATCH(Material_Master[[#This Row],[Product Category]], 'Product Category'!B:B, 0))</f>
        <v>7</v>
      </c>
      <c r="F80" cm="1">
        <f t="array" ref="F80">MATCH(Material_Master[[#This Row],[Product Category]]&amp;Material_Master[[#This Row],[ProductMetric]], 'Product Metric'!$B$2:$B$47&amp;'Product Metric'!$D$2:$D$47, 0)</f>
        <v>16</v>
      </c>
      <c r="G80" cm="1">
        <f t="array" ref="G80">MATCH(Material_Master[[#This Row],[Product Category]]&amp;Material_Master[[#This Row],[ProductGroupSimple]], 'Product Group Simple'!$B$2:$B$202&amp;'Product Group Simple'!$D$2:$D$202, 0)</f>
        <v>81</v>
      </c>
      <c r="H80" cm="1">
        <f t="array" ref="H80">MATCH(Material_Master[[#This Row],[Product Category]]&amp;Material_Master[[#This Row],[ProductGroup]], 'Product Group'!$B$2:$B$248&amp;'Product Group'!$D$2:$D$248,0)</f>
        <v>105</v>
      </c>
      <c r="I80">
        <f>INDEX(Packaging!E:E, MATCH(Material_Master[[#This Row],[Packaging]], Packaging!F:F, 0))</f>
        <v>3</v>
      </c>
      <c r="J80">
        <f>INDEX(Packaging!A:A, MATCH(Material_Master[[#This Row],[UOM]], Packaging!B:B, 0))</f>
        <v>2</v>
      </c>
      <c r="K80">
        <v>6</v>
      </c>
      <c r="L80">
        <v>0.19</v>
      </c>
      <c r="M80">
        <v>0.15</v>
      </c>
      <c r="N80">
        <f>MATCH(Material_Master[[#This Row],[PPClass]],Packaging!$L$2:$L$7, 0)</f>
        <v>4</v>
      </c>
      <c r="O80">
        <f>MATCH(Material_Master[[#This Row],[PVClass]],Packaging!$L$2:$L$7, 0)</f>
        <v>1</v>
      </c>
      <c r="P80" t="s">
        <v>433</v>
      </c>
      <c r="R80" t="s">
        <v>1186</v>
      </c>
      <c r="T80" s="6" t="s">
        <v>344</v>
      </c>
      <c r="U80" s="6"/>
      <c r="V80" s="6" t="s">
        <v>1186</v>
      </c>
      <c r="W80" t="s">
        <v>1186</v>
      </c>
      <c r="X80" t="s">
        <v>1186</v>
      </c>
      <c r="Y80" t="b">
        <f>IF(Material_Master[[#This Row],[EUDR]]="Y",TRUE,FALSE)</f>
        <v>1</v>
      </c>
      <c r="Z80" t="b">
        <f>IF(Material_Master[[#This Row],[EUDR Sale]]="Y", TRUE, FALSE)</f>
        <v>1</v>
      </c>
    </row>
    <row r="81" spans="1:27" x14ac:dyDescent="0.35">
      <c r="A81">
        <v>80</v>
      </c>
      <c r="B81" s="5"/>
      <c r="C81" s="5" t="str">
        <f>Material_Master_SQL!B81</f>
        <v>BOTTOM DISTILLATE METHYL ESTER-DF</v>
      </c>
      <c r="D81">
        <f>INDEX(Class!A:A, MATCH(Material_Master[[#This Row],[Class]],Class!B:B, 0))</f>
        <v>6</v>
      </c>
      <c r="E81">
        <f>INDEX('Product Category'!A:A, MATCH(Material_Master[[#This Row],[Product Category]], 'Product Category'!B:B, 0))</f>
        <v>7</v>
      </c>
      <c r="F81" cm="1">
        <f t="array" ref="F81">MATCH(Material_Master[[#This Row],[Product Category]]&amp;Material_Master[[#This Row],[ProductMetric]], 'Product Metric'!$B$2:$B$47&amp;'Product Metric'!$D$2:$D$47, 0)</f>
        <v>16</v>
      </c>
      <c r="G81" cm="1">
        <f t="array" ref="G81">MATCH(Material_Master[[#This Row],[Product Category]]&amp;Material_Master[[#This Row],[ProductGroupSimple]], 'Product Group Simple'!$B$2:$B$202&amp;'Product Group Simple'!$D$2:$D$202, 0)</f>
        <v>81</v>
      </c>
      <c r="H81" cm="1">
        <f t="array" ref="H81">MATCH(Material_Master[[#This Row],[Product Category]]&amp;Material_Master[[#This Row],[ProductGroup]], 'Product Group'!$B$2:$B$248&amp;'Product Group'!$D$2:$D$248,0)</f>
        <v>105</v>
      </c>
      <c r="I81">
        <f>INDEX(Packaging!E:E, MATCH(Material_Master[[#This Row],[Packaging]], Packaging!F:F, 0))</f>
        <v>7</v>
      </c>
      <c r="J81">
        <f>INDEX(Packaging!A:A, MATCH(Material_Master[[#This Row],[UOM]], Packaging!B:B, 0))</f>
        <v>4</v>
      </c>
      <c r="K81">
        <v>6</v>
      </c>
      <c r="L81">
        <v>1</v>
      </c>
      <c r="M81">
        <v>0</v>
      </c>
      <c r="N81">
        <f>MATCH(Material_Master[[#This Row],[PPClass]],Packaging!$L$2:$L$7, 0)</f>
        <v>1</v>
      </c>
      <c r="O81">
        <f>MATCH(Material_Master[[#This Row],[PVClass]],Packaging!$L$2:$L$7, 0)</f>
        <v>1</v>
      </c>
      <c r="R81" t="s">
        <v>1186</v>
      </c>
      <c r="T81" s="6" t="s">
        <v>344</v>
      </c>
      <c r="U81" s="6"/>
      <c r="V81" s="6" t="s">
        <v>1186</v>
      </c>
      <c r="W81" t="s">
        <v>1186</v>
      </c>
      <c r="X81" t="s">
        <v>1186</v>
      </c>
      <c r="Y81" t="b">
        <f>IF(Material_Master[[#This Row],[EUDR]]="Y",TRUE,FALSE)</f>
        <v>1</v>
      </c>
      <c r="Z81" t="b">
        <f>IF(Material_Master[[#This Row],[EUDR Sale]]="Y", TRUE, FALSE)</f>
        <v>1</v>
      </c>
    </row>
    <row r="82" spans="1:27" x14ac:dyDescent="0.35">
      <c r="A82">
        <v>81</v>
      </c>
      <c r="B82" s="5">
        <v>5305020106010</v>
      </c>
      <c r="C82" s="5" t="str">
        <f>Material_Master_SQL!B82</f>
        <v>BOTTOM DISTILLATE METHYL ESTER-EU</v>
      </c>
      <c r="D82">
        <f>INDEX(Class!A:A, MATCH(Material_Master[[#This Row],[Class]],Class!B:B, 0))</f>
        <v>2</v>
      </c>
      <c r="E82">
        <f>INDEX('Product Category'!A:A, MATCH(Material_Master[[#This Row],[Product Category]], 'Product Category'!B:B, 0))</f>
        <v>7</v>
      </c>
      <c r="F82" cm="1">
        <f t="array" ref="F82">MATCH(Material_Master[[#This Row],[Product Category]]&amp;Material_Master[[#This Row],[ProductMetric]], 'Product Metric'!$B$2:$B$47&amp;'Product Metric'!$D$2:$D$47, 0)</f>
        <v>16</v>
      </c>
      <c r="G82" cm="1">
        <f t="array" ref="G82">MATCH(Material_Master[[#This Row],[Product Category]]&amp;Material_Master[[#This Row],[ProductGroupSimple]], 'Product Group Simple'!$B$2:$B$202&amp;'Product Group Simple'!$D$2:$D$202, 0)</f>
        <v>81</v>
      </c>
      <c r="H82" cm="1">
        <f t="array" ref="H82">MATCH(Material_Master[[#This Row],[Product Category]]&amp;Material_Master[[#This Row],[ProductGroup]], 'Product Group'!$B$2:$B$248&amp;'Product Group'!$D$2:$D$248,0)</f>
        <v>105</v>
      </c>
      <c r="I82">
        <f>INDEX(Packaging!E:E, MATCH(Material_Master[[#This Row],[Packaging]], Packaging!F:F, 0))</f>
        <v>7</v>
      </c>
      <c r="J82">
        <f>INDEX(Packaging!A:A, MATCH(Material_Master[[#This Row],[UOM]], Packaging!B:B, 0))</f>
        <v>4</v>
      </c>
      <c r="K82">
        <v>6</v>
      </c>
      <c r="L82">
        <v>1</v>
      </c>
      <c r="N82">
        <f>MATCH(Material_Master[[#This Row],[PPClass]],Packaging!$L$2:$L$7, 0)</f>
        <v>1</v>
      </c>
      <c r="O82">
        <f>MATCH(Material_Master[[#This Row],[PVClass]],Packaging!$L$2:$L$7, 0)</f>
        <v>1</v>
      </c>
      <c r="Q82">
        <v>486</v>
      </c>
      <c r="T82" s="6" t="s">
        <v>344</v>
      </c>
      <c r="U82" s="6"/>
      <c r="V82" s="6" t="s">
        <v>1186</v>
      </c>
      <c r="W82" t="s">
        <v>1186</v>
      </c>
      <c r="X82" t="s">
        <v>1186</v>
      </c>
      <c r="Y82" t="b">
        <f>IF(Material_Master[[#This Row],[EUDR]]="Y",TRUE,FALSE)</f>
        <v>0</v>
      </c>
      <c r="Z82" t="b">
        <f>IF(Material_Master[[#This Row],[EUDR Sale]]="Y", TRUE, FALSE)</f>
        <v>0</v>
      </c>
    </row>
    <row r="83" spans="1:27" x14ac:dyDescent="0.35">
      <c r="A83">
        <v>82</v>
      </c>
      <c r="B83" s="5">
        <v>5305020207020</v>
      </c>
      <c r="C83" s="5" t="str">
        <f>Material_Master_SQL!B83</f>
        <v>BOTTOM DISTILLATE METHYL ESTER-FB24000</v>
      </c>
      <c r="D83">
        <f>INDEX(Class!A:A, MATCH(Material_Master[[#This Row],[Class]],Class!B:B, 0))</f>
        <v>4</v>
      </c>
      <c r="E83">
        <f>INDEX('Product Category'!A:A, MATCH(Material_Master[[#This Row],[Product Category]], 'Product Category'!B:B, 0))</f>
        <v>7</v>
      </c>
      <c r="F83" cm="1">
        <f t="array" ref="F83">MATCH(Material_Master[[#This Row],[Product Category]]&amp;Material_Master[[#This Row],[ProductMetric]], 'Product Metric'!$B$2:$B$47&amp;'Product Metric'!$D$2:$D$47, 0)</f>
        <v>16</v>
      </c>
      <c r="G83" cm="1">
        <f t="array" ref="G83">MATCH(Material_Master[[#This Row],[Product Category]]&amp;Material_Master[[#This Row],[ProductGroupSimple]], 'Product Group Simple'!$B$2:$B$202&amp;'Product Group Simple'!$D$2:$D$202, 0)</f>
        <v>81</v>
      </c>
      <c r="H83" cm="1">
        <f t="array" ref="H83">MATCH(Material_Master[[#This Row],[Product Category]]&amp;Material_Master[[#This Row],[ProductGroup]], 'Product Group'!$B$2:$B$248&amp;'Product Group'!$D$2:$D$248,0)</f>
        <v>105</v>
      </c>
      <c r="I83">
        <f>INDEX(Packaging!E:E, MATCH(Material_Master[[#This Row],[Packaging]], Packaging!F:F, 0))</f>
        <v>5</v>
      </c>
      <c r="J83">
        <f>INDEX(Packaging!A:A, MATCH(Material_Master[[#This Row],[UOM]], Packaging!B:B, 0))</f>
        <v>4</v>
      </c>
      <c r="K83">
        <v>6</v>
      </c>
      <c r="L83">
        <v>1</v>
      </c>
      <c r="N83">
        <f>MATCH(Material_Master[[#This Row],[PPClass]],Packaging!$L$2:$L$7, 0)</f>
        <v>1</v>
      </c>
      <c r="O83">
        <f>MATCH(Material_Master[[#This Row],[PVClass]],Packaging!$L$2:$L$7, 0)</f>
        <v>1</v>
      </c>
      <c r="P83" t="s">
        <v>370</v>
      </c>
      <c r="Q83">
        <v>486</v>
      </c>
      <c r="S83">
        <v>21.4</v>
      </c>
      <c r="T83" s="6" t="s">
        <v>344</v>
      </c>
      <c r="U83" s="6"/>
      <c r="V83" s="6" t="s">
        <v>1186</v>
      </c>
      <c r="W83" t="s">
        <v>1186</v>
      </c>
      <c r="X83" t="s">
        <v>371</v>
      </c>
      <c r="Y83" t="b">
        <f>IF(Material_Master[[#This Row],[EUDR]]="Y",TRUE,FALSE)</f>
        <v>0</v>
      </c>
      <c r="Z83" t="b">
        <f>IF(Material_Master[[#This Row],[EUDR Sale]]="Y", TRUE, FALSE)</f>
        <v>0</v>
      </c>
      <c r="AA83" s="5" t="s">
        <v>1336</v>
      </c>
    </row>
    <row r="84" spans="1:27" x14ac:dyDescent="0.35">
      <c r="A84">
        <v>83</v>
      </c>
      <c r="B84" s="5"/>
      <c r="C84" s="5" t="str">
        <f>Material_Master_SQL!B84</f>
        <v>BOTTOM DISTILLATE METHYL ESTER-FB24-DF</v>
      </c>
      <c r="D84">
        <f>INDEX(Class!A:A, MATCH(Material_Master[[#This Row],[Class]],Class!B:B, 0))</f>
        <v>4</v>
      </c>
      <c r="E84">
        <f>INDEX('Product Category'!A:A, MATCH(Material_Master[[#This Row],[Product Category]], 'Product Category'!B:B, 0))</f>
        <v>7</v>
      </c>
      <c r="F84" cm="1">
        <f t="array" ref="F84">MATCH(Material_Master[[#This Row],[Product Category]]&amp;Material_Master[[#This Row],[ProductMetric]], 'Product Metric'!$B$2:$B$47&amp;'Product Metric'!$D$2:$D$47, 0)</f>
        <v>16</v>
      </c>
      <c r="G84" cm="1">
        <f t="array" ref="G84">MATCH(Material_Master[[#This Row],[Product Category]]&amp;Material_Master[[#This Row],[ProductGroupSimple]], 'Product Group Simple'!$B$2:$B$202&amp;'Product Group Simple'!$D$2:$D$202, 0)</f>
        <v>81</v>
      </c>
      <c r="H84" cm="1">
        <f t="array" ref="H84">MATCH(Material_Master[[#This Row],[Product Category]]&amp;Material_Master[[#This Row],[ProductGroup]], 'Product Group'!$B$2:$B$248&amp;'Product Group'!$D$2:$D$248,0)</f>
        <v>105</v>
      </c>
      <c r="I84">
        <f>INDEX(Packaging!E:E, MATCH(Material_Master[[#This Row],[Packaging]], Packaging!F:F, 0))</f>
        <v>5</v>
      </c>
      <c r="J84">
        <f>INDEX(Packaging!A:A, MATCH(Material_Master[[#This Row],[UOM]], Packaging!B:B, 0))</f>
        <v>4</v>
      </c>
      <c r="K84">
        <v>6</v>
      </c>
      <c r="L84">
        <v>1</v>
      </c>
      <c r="M84">
        <v>0</v>
      </c>
      <c r="N84">
        <f>MATCH(Material_Master[[#This Row],[PPClass]],Packaging!$L$2:$L$7, 0)</f>
        <v>1</v>
      </c>
      <c r="O84">
        <f>MATCH(Material_Master[[#This Row],[PVClass]],Packaging!$L$2:$L$7, 0)</f>
        <v>1</v>
      </c>
      <c r="P84" t="s">
        <v>370</v>
      </c>
      <c r="R84" t="s">
        <v>1186</v>
      </c>
      <c r="T84" s="6" t="s">
        <v>344</v>
      </c>
      <c r="U84" s="6"/>
      <c r="V84" s="6" t="s">
        <v>1186</v>
      </c>
      <c r="W84" t="s">
        <v>1186</v>
      </c>
      <c r="X84" t="s">
        <v>1186</v>
      </c>
      <c r="Y84" t="b">
        <f>IF(Material_Master[[#This Row],[EUDR]]="Y",TRUE,FALSE)</f>
        <v>1</v>
      </c>
      <c r="Z84" t="b">
        <f>IF(Material_Master[[#This Row],[EUDR Sale]]="Y", TRUE, FALSE)</f>
        <v>1</v>
      </c>
    </row>
    <row r="85" spans="1:27" x14ac:dyDescent="0.35">
      <c r="A85">
        <v>84</v>
      </c>
      <c r="B85" s="5">
        <v>5111020006010</v>
      </c>
      <c r="C85" s="5" t="str">
        <f>Material_Master_SQL!B85</f>
        <v>CATALYST SPENT</v>
      </c>
      <c r="D85">
        <f>INDEX(Class!A:A, MATCH(Material_Master[[#This Row],[Class]],Class!B:B, 0))</f>
        <v>2</v>
      </c>
      <c r="E85">
        <f>INDEX('Product Category'!A:A, MATCH(Material_Master[[#This Row],[Product Category]], 'Product Category'!B:B, 0))</f>
        <v>8</v>
      </c>
      <c r="F85" cm="1">
        <f t="array" ref="F85">MATCH(Material_Master[[#This Row],[Product Category]]&amp;Material_Master[[#This Row],[ProductMetric]], 'Product Metric'!$B$2:$B$47&amp;'Product Metric'!$D$2:$D$47, 0)</f>
        <v>21</v>
      </c>
      <c r="G85" cm="1">
        <f t="array" ref="G85">MATCH(Material_Master[[#This Row],[Product Category]]&amp;Material_Master[[#This Row],[ProductGroupSimple]], 'Product Group Simple'!$B$2:$B$202&amp;'Product Group Simple'!$D$2:$D$202, 0)</f>
        <v>95</v>
      </c>
      <c r="H85" cm="1">
        <f t="array" ref="H85">MATCH(Material_Master[[#This Row],[Product Category]]&amp;Material_Master[[#This Row],[ProductGroup]], 'Product Group'!$B$2:$B$248&amp;'Product Group'!$D$2:$D$248,0)</f>
        <v>128</v>
      </c>
      <c r="I85">
        <f>INDEX(Packaging!E:E, MATCH(Material_Master[[#This Row],[Packaging]], Packaging!F:F, 0))</f>
        <v>7</v>
      </c>
      <c r="J85">
        <f>INDEX(Packaging!A:A, MATCH(Material_Master[[#This Row],[UOM]], Packaging!B:B, 0))</f>
        <v>4</v>
      </c>
      <c r="K85">
        <v>6</v>
      </c>
      <c r="L85">
        <v>1</v>
      </c>
      <c r="N85">
        <f>MATCH(Material_Master[[#This Row],[PPClass]],Packaging!$L$2:$L$7, 0)</f>
        <v>2</v>
      </c>
      <c r="O85">
        <f>MATCH(Material_Master[[#This Row],[PVClass]],Packaging!$L$2:$L$7, 0)</f>
        <v>2</v>
      </c>
      <c r="T85" s="6" t="s">
        <v>344</v>
      </c>
      <c r="U85" s="6"/>
      <c r="V85" s="6" t="s">
        <v>1186</v>
      </c>
      <c r="W85" t="s">
        <v>1186</v>
      </c>
      <c r="X85" t="s">
        <v>1186</v>
      </c>
      <c r="Y85" t="b">
        <f>IF(Material_Master[[#This Row],[EUDR]]="Y",TRUE,FALSE)</f>
        <v>0</v>
      </c>
      <c r="Z85" t="b">
        <f>IF(Material_Master[[#This Row],[EUDR Sale]]="Y", TRUE, FALSE)</f>
        <v>0</v>
      </c>
    </row>
    <row r="86" spans="1:27" x14ac:dyDescent="0.35">
      <c r="A86">
        <v>85</v>
      </c>
      <c r="B86" s="5">
        <v>24000070</v>
      </c>
      <c r="C86" s="5" t="str">
        <f>Material_Master_SQL!B86</f>
        <v>CATALYST, TITANIUM ALKOXIDE</v>
      </c>
      <c r="D86">
        <f>INDEX(Class!A:A, MATCH(Material_Master[[#This Row],[Class]],Class!B:B, 0))</f>
        <v>1</v>
      </c>
      <c r="E86">
        <f>INDEX('Product Category'!A:A, MATCH(Material_Master[[#This Row],[Product Category]], 'Product Category'!B:B, 0))</f>
        <v>8</v>
      </c>
      <c r="F86" cm="1">
        <f t="array" ref="F86">MATCH(Material_Master[[#This Row],[Product Category]]&amp;Material_Master[[#This Row],[ProductMetric]], 'Product Metric'!$B$2:$B$47&amp;'Product Metric'!$D$2:$D$47, 0)</f>
        <v>21</v>
      </c>
      <c r="G86" cm="1">
        <f t="array" ref="G86">MATCH(Material_Master[[#This Row],[Product Category]]&amp;Material_Master[[#This Row],[ProductGroupSimple]], 'Product Group Simple'!$B$2:$B$202&amp;'Product Group Simple'!$D$2:$D$202, 0)</f>
        <v>108</v>
      </c>
      <c r="H86" cm="1">
        <f t="array" ref="H86">MATCH(Material_Master[[#This Row],[Product Category]]&amp;Material_Master[[#This Row],[ProductGroup]], 'Product Group'!$B$2:$B$248&amp;'Product Group'!$D$2:$D$248,0)</f>
        <v>145</v>
      </c>
      <c r="I86">
        <f>INDEX(Packaging!E:E, MATCH(Material_Master[[#This Row],[Packaging]], Packaging!F:F, 0))</f>
        <v>7</v>
      </c>
      <c r="J86">
        <f>INDEX(Packaging!A:A, MATCH(Material_Master[[#This Row],[UOM]], Packaging!B:B, 0))</f>
        <v>4</v>
      </c>
      <c r="K86">
        <v>6</v>
      </c>
      <c r="L86">
        <v>1</v>
      </c>
      <c r="N86">
        <f>MATCH(Material_Master[[#This Row],[PPClass]],Packaging!$L$2:$L$7, 0)</f>
        <v>2</v>
      </c>
      <c r="O86">
        <f>MATCH(Material_Master[[#This Row],[PVClass]],Packaging!$L$2:$L$7, 0)</f>
        <v>2</v>
      </c>
      <c r="R86" t="s">
        <v>1186</v>
      </c>
      <c r="T86" s="6" t="s">
        <v>1338</v>
      </c>
      <c r="U86" s="6" t="s">
        <v>10</v>
      </c>
      <c r="V86" s="6" t="s">
        <v>341</v>
      </c>
      <c r="W86" t="s">
        <v>1186</v>
      </c>
      <c r="X86" t="s">
        <v>1186</v>
      </c>
      <c r="Y86" t="b">
        <f>IF(Material_Master[[#This Row],[EUDR]]="Y",TRUE,FALSE)</f>
        <v>0</v>
      </c>
      <c r="Z86" t="b">
        <f>IF(Material_Master[[#This Row],[EUDR Sale]]="Y", TRUE, FALSE)</f>
        <v>0</v>
      </c>
    </row>
    <row r="87" spans="1:27" x14ac:dyDescent="0.35">
      <c r="A87">
        <v>86</v>
      </c>
      <c r="B87" s="5">
        <v>24000163</v>
      </c>
      <c r="C87" s="5" t="str">
        <f>Material_Master_SQL!B87</f>
        <v>CAUSTIC SODA LIQUID 48%.</v>
      </c>
      <c r="D87">
        <f>INDEX(Class!A:A, MATCH(Material_Master[[#This Row],[Class]],Class!B:B, 0))</f>
        <v>1</v>
      </c>
      <c r="E87">
        <f>INDEX('Product Category'!A:A, MATCH(Material_Master[[#This Row],[Product Category]], 'Product Category'!B:B, 0))</f>
        <v>8</v>
      </c>
      <c r="F87" cm="1">
        <f t="array" ref="F87">MATCH(Material_Master[[#This Row],[Product Category]]&amp;Material_Master[[#This Row],[ProductMetric]], 'Product Metric'!$B$2:$B$47&amp;'Product Metric'!$D$2:$D$47, 0)</f>
        <v>21</v>
      </c>
      <c r="G87" cm="1">
        <f t="array" ref="G87">MATCH(Material_Master[[#This Row],[Product Category]]&amp;Material_Master[[#This Row],[ProductGroupSimple]], 'Product Group Simple'!$B$2:$B$202&amp;'Product Group Simple'!$D$2:$D$202, 0)</f>
        <v>106</v>
      </c>
      <c r="H87" cm="1">
        <f t="array" ref="H87">MATCH(Material_Master[[#This Row],[Product Category]]&amp;Material_Master[[#This Row],[ProductGroup]], 'Product Group'!$B$2:$B$248&amp;'Product Group'!$D$2:$D$248,0)</f>
        <v>143</v>
      </c>
      <c r="I87">
        <f>INDEX(Packaging!E:E, MATCH(Material_Master[[#This Row],[Packaging]], Packaging!F:F, 0))</f>
        <v>7</v>
      </c>
      <c r="J87">
        <f>INDEX(Packaging!A:A, MATCH(Material_Master[[#This Row],[UOM]], Packaging!B:B, 0))</f>
        <v>4</v>
      </c>
      <c r="K87">
        <v>6</v>
      </c>
      <c r="L87">
        <v>1</v>
      </c>
      <c r="N87">
        <f>MATCH(Material_Master[[#This Row],[PPClass]],Packaging!$L$2:$L$7, 0)</f>
        <v>2</v>
      </c>
      <c r="O87">
        <f>MATCH(Material_Master[[#This Row],[PVClass]],Packaging!$L$2:$L$7, 0)</f>
        <v>2</v>
      </c>
      <c r="R87" t="s">
        <v>1186</v>
      </c>
      <c r="T87" s="6" t="s">
        <v>413</v>
      </c>
      <c r="U87" s="6"/>
      <c r="V87" s="6" t="s">
        <v>1186</v>
      </c>
      <c r="W87" t="s">
        <v>1186</v>
      </c>
      <c r="X87" t="s">
        <v>1186</v>
      </c>
      <c r="Y87" t="b">
        <f>IF(Material_Master[[#This Row],[EUDR]]="Y",TRUE,FALSE)</f>
        <v>0</v>
      </c>
      <c r="Z87" t="b">
        <f>IF(Material_Master[[#This Row],[EUDR Sale]]="Y", TRUE, FALSE)</f>
        <v>0</v>
      </c>
    </row>
    <row r="88" spans="1:27" x14ac:dyDescent="0.35">
      <c r="A88">
        <v>87</v>
      </c>
      <c r="B88" s="5"/>
      <c r="C88" s="5" t="str">
        <f>Material_Master_SQL!B88</f>
        <v>CAUSTIC SODA, CONCENTRATION: 45-48%</v>
      </c>
      <c r="D88">
        <f>INDEX(Class!A:A, MATCH(Material_Master[[#This Row],[Class]],Class!B:B, 0))</f>
        <v>1</v>
      </c>
      <c r="E88">
        <f>INDEX('Product Category'!A:A, MATCH(Material_Master[[#This Row],[Product Category]], 'Product Category'!B:B, 0))</f>
        <v>8</v>
      </c>
      <c r="F88" cm="1">
        <f t="array" ref="F88">MATCH(Material_Master[[#This Row],[Product Category]]&amp;Material_Master[[#This Row],[ProductMetric]], 'Product Metric'!$B$2:$B$47&amp;'Product Metric'!$D$2:$D$47, 0)</f>
        <v>21</v>
      </c>
      <c r="G88" cm="1">
        <f t="array" ref="G88">MATCH(Material_Master[[#This Row],[Product Category]]&amp;Material_Master[[#This Row],[ProductGroupSimple]], 'Product Group Simple'!$B$2:$B$202&amp;'Product Group Simple'!$D$2:$D$202, 0)</f>
        <v>106</v>
      </c>
      <c r="H88" cm="1">
        <f t="array" ref="H88">MATCH(Material_Master[[#This Row],[Product Category]]&amp;Material_Master[[#This Row],[ProductGroup]], 'Product Group'!$B$2:$B$248&amp;'Product Group'!$D$2:$D$248,0)</f>
        <v>143</v>
      </c>
      <c r="I88">
        <f>INDEX(Packaging!E:E, MATCH(Material_Master[[#This Row],[Packaging]], Packaging!F:F, 0))</f>
        <v>7</v>
      </c>
      <c r="J88">
        <f>INDEX(Packaging!A:A, MATCH(Material_Master[[#This Row],[UOM]], Packaging!B:B, 0))</f>
        <v>4</v>
      </c>
      <c r="K88">
        <v>6</v>
      </c>
      <c r="L88">
        <v>1</v>
      </c>
      <c r="N88">
        <f>MATCH(Material_Master[[#This Row],[PPClass]],Packaging!$L$2:$L$7, 0)</f>
        <v>2</v>
      </c>
      <c r="O88">
        <f>MATCH(Material_Master[[#This Row],[PVClass]],Packaging!$L$2:$L$7, 0)</f>
        <v>2</v>
      </c>
      <c r="R88" t="s">
        <v>1186</v>
      </c>
      <c r="T88" s="6" t="s">
        <v>1186</v>
      </c>
      <c r="U88" s="6"/>
      <c r="V88" s="6" t="s">
        <v>1186</v>
      </c>
      <c r="W88" t="s">
        <v>1186</v>
      </c>
      <c r="X88" t="s">
        <v>1186</v>
      </c>
      <c r="Y88" t="b">
        <f>IF(Material_Master[[#This Row],[EUDR]]="Y",TRUE,FALSE)</f>
        <v>0</v>
      </c>
      <c r="Z88" t="b">
        <f>IF(Material_Master[[#This Row],[EUDR Sale]]="Y", TRUE, FALSE)</f>
        <v>0</v>
      </c>
    </row>
    <row r="89" spans="1:27" x14ac:dyDescent="0.35">
      <c r="A89">
        <v>88</v>
      </c>
      <c r="B89" s="5"/>
      <c r="C89" s="5" t="str">
        <f>Material_Master_SQL!B89</f>
        <v>CAUSTIC SODA, CONCENTRATION: MIN. 40%</v>
      </c>
      <c r="D89">
        <f>INDEX(Class!A:A, MATCH(Material_Master[[#This Row],[Class]],Class!B:B, 0))</f>
        <v>1</v>
      </c>
      <c r="E89">
        <f>INDEX('Product Category'!A:A, MATCH(Material_Master[[#This Row],[Product Category]], 'Product Category'!B:B, 0))</f>
        <v>8</v>
      </c>
      <c r="F89" cm="1">
        <f t="array" ref="F89">MATCH(Material_Master[[#This Row],[Product Category]]&amp;Material_Master[[#This Row],[ProductMetric]], 'Product Metric'!$B$2:$B$47&amp;'Product Metric'!$D$2:$D$47, 0)</f>
        <v>21</v>
      </c>
      <c r="G89" cm="1">
        <f t="array" ref="G89">MATCH(Material_Master[[#This Row],[Product Category]]&amp;Material_Master[[#This Row],[ProductGroupSimple]], 'Product Group Simple'!$B$2:$B$202&amp;'Product Group Simple'!$D$2:$D$202, 0)</f>
        <v>106</v>
      </c>
      <c r="H89" cm="1">
        <f t="array" ref="H89">MATCH(Material_Master[[#This Row],[Product Category]]&amp;Material_Master[[#This Row],[ProductGroup]], 'Product Group'!$B$2:$B$248&amp;'Product Group'!$D$2:$D$248,0)</f>
        <v>143</v>
      </c>
      <c r="I89">
        <f>INDEX(Packaging!E:E, MATCH(Material_Master[[#This Row],[Packaging]], Packaging!F:F, 0))</f>
        <v>7</v>
      </c>
      <c r="J89">
        <f>INDEX(Packaging!A:A, MATCH(Material_Master[[#This Row],[UOM]], Packaging!B:B, 0))</f>
        <v>4</v>
      </c>
      <c r="K89">
        <v>6</v>
      </c>
      <c r="L89">
        <v>1</v>
      </c>
      <c r="N89">
        <f>MATCH(Material_Master[[#This Row],[PPClass]],Packaging!$L$2:$L$7, 0)</f>
        <v>2</v>
      </c>
      <c r="O89">
        <f>MATCH(Material_Master[[#This Row],[PVClass]],Packaging!$L$2:$L$7, 0)</f>
        <v>2</v>
      </c>
      <c r="R89" t="s">
        <v>1186</v>
      </c>
      <c r="T89" s="6" t="s">
        <v>1186</v>
      </c>
      <c r="U89" s="6"/>
      <c r="V89" s="6" t="s">
        <v>1186</v>
      </c>
      <c r="W89" t="s">
        <v>1186</v>
      </c>
      <c r="X89" t="s">
        <v>1186</v>
      </c>
      <c r="Y89" t="b">
        <f>IF(Material_Master[[#This Row],[EUDR]]="Y",TRUE,FALSE)</f>
        <v>0</v>
      </c>
      <c r="Z89" t="b">
        <f>IF(Material_Master[[#This Row],[EUDR Sale]]="Y", TRUE, FALSE)</f>
        <v>0</v>
      </c>
    </row>
    <row r="90" spans="1:27" x14ac:dyDescent="0.35">
      <c r="A90">
        <v>89</v>
      </c>
      <c r="B90" s="5"/>
      <c r="C90" s="5" t="str">
        <f>Material_Master_SQL!B90</f>
        <v>CAUSTIC SODA, CONCENTRATION: MIN. 45%</v>
      </c>
      <c r="D90">
        <f>INDEX(Class!A:A, MATCH(Material_Master[[#This Row],[Class]],Class!B:B, 0))</f>
        <v>1</v>
      </c>
      <c r="E90">
        <f>INDEX('Product Category'!A:A, MATCH(Material_Master[[#This Row],[Product Category]], 'Product Category'!B:B, 0))</f>
        <v>8</v>
      </c>
      <c r="F90" cm="1">
        <f t="array" ref="F90">MATCH(Material_Master[[#This Row],[Product Category]]&amp;Material_Master[[#This Row],[ProductMetric]], 'Product Metric'!$B$2:$B$47&amp;'Product Metric'!$D$2:$D$47, 0)</f>
        <v>21</v>
      </c>
      <c r="G90" cm="1">
        <f t="array" ref="G90">MATCH(Material_Master[[#This Row],[Product Category]]&amp;Material_Master[[#This Row],[ProductGroupSimple]], 'Product Group Simple'!$B$2:$B$202&amp;'Product Group Simple'!$D$2:$D$202, 0)</f>
        <v>106</v>
      </c>
      <c r="H90" cm="1">
        <f t="array" ref="H90">MATCH(Material_Master[[#This Row],[Product Category]]&amp;Material_Master[[#This Row],[ProductGroup]], 'Product Group'!$B$2:$B$248&amp;'Product Group'!$D$2:$D$248,0)</f>
        <v>143</v>
      </c>
      <c r="I90">
        <f>INDEX(Packaging!E:E, MATCH(Material_Master[[#This Row],[Packaging]], Packaging!F:F, 0))</f>
        <v>7</v>
      </c>
      <c r="J90">
        <f>INDEX(Packaging!A:A, MATCH(Material_Master[[#This Row],[UOM]], Packaging!B:B, 0))</f>
        <v>4</v>
      </c>
      <c r="K90">
        <v>6</v>
      </c>
      <c r="L90">
        <v>1</v>
      </c>
      <c r="N90">
        <f>MATCH(Material_Master[[#This Row],[PPClass]],Packaging!$L$2:$L$7, 0)</f>
        <v>2</v>
      </c>
      <c r="O90">
        <f>MATCH(Material_Master[[#This Row],[PVClass]],Packaging!$L$2:$L$7, 0)</f>
        <v>2</v>
      </c>
      <c r="T90" s="6" t="s">
        <v>413</v>
      </c>
      <c r="U90" s="6"/>
      <c r="V90" s="6" t="s">
        <v>1186</v>
      </c>
      <c r="W90" t="s">
        <v>1186</v>
      </c>
      <c r="X90" t="s">
        <v>1186</v>
      </c>
      <c r="Y90" t="b">
        <f>IF(Material_Master[[#This Row],[EUDR]]="Y",TRUE,FALSE)</f>
        <v>0</v>
      </c>
      <c r="Z90" t="b">
        <f>IF(Material_Master[[#This Row],[EUDR Sale]]="Y", TRUE, FALSE)</f>
        <v>0</v>
      </c>
    </row>
    <row r="91" spans="1:27" x14ac:dyDescent="0.35">
      <c r="A91">
        <v>90</v>
      </c>
      <c r="B91" s="5">
        <v>5000020006010</v>
      </c>
      <c r="C91" s="5" t="str">
        <f>Material_Master_SQL!B91</f>
        <v>CNO</v>
      </c>
      <c r="D91">
        <f>INDEX(Class!A:A, MATCH(Material_Master[[#This Row],[Class]],Class!B:B, 0))</f>
        <v>5</v>
      </c>
      <c r="E91">
        <f>INDEX('Product Category'!A:A, MATCH(Material_Master[[#This Row],[Product Category]], 'Product Category'!B:B, 0))</f>
        <v>14</v>
      </c>
      <c r="F91" cm="1">
        <f t="array" ref="F91">MATCH(Material_Master[[#This Row],[Product Category]]&amp;Material_Master[[#This Row],[ProductMetric]], 'Product Metric'!$B$2:$B$47&amp;'Product Metric'!$D$2:$D$47, 0)</f>
        <v>30</v>
      </c>
      <c r="G91" cm="1">
        <f t="array" ref="G91">MATCH(Material_Master[[#This Row],[Product Category]]&amp;Material_Master[[#This Row],[ProductGroupSimple]], 'Product Group Simple'!$B$2:$B$202&amp;'Product Group Simple'!$D$2:$D$202, 0)</f>
        <v>133</v>
      </c>
      <c r="H91" cm="1">
        <f t="array" ref="H91">MATCH(Material_Master[[#This Row],[Product Category]]&amp;Material_Master[[#This Row],[ProductGroup]], 'Product Group'!$B$2:$B$248&amp;'Product Group'!$D$2:$D$248,0)</f>
        <v>175</v>
      </c>
      <c r="I91">
        <f>INDEX(Packaging!E:E, MATCH(Material_Master[[#This Row],[Packaging]], Packaging!F:F, 0))</f>
        <v>7</v>
      </c>
      <c r="J91">
        <f>INDEX(Packaging!A:A, MATCH(Material_Master[[#This Row],[UOM]], Packaging!B:B, 0))</f>
        <v>4</v>
      </c>
      <c r="K91">
        <v>6</v>
      </c>
      <c r="L91">
        <v>1</v>
      </c>
      <c r="N91">
        <f>MATCH(Material_Master[[#This Row],[PPClass]],Packaging!$L$2:$L$7, 0)</f>
        <v>5</v>
      </c>
      <c r="O91">
        <f>MATCH(Material_Master[[#This Row],[PVClass]],Packaging!$L$2:$L$7, 0)</f>
        <v>5</v>
      </c>
      <c r="Q91">
        <v>0</v>
      </c>
      <c r="T91" s="6" t="s">
        <v>344</v>
      </c>
      <c r="U91" s="6"/>
      <c r="V91" s="6" t="s">
        <v>1186</v>
      </c>
      <c r="W91" t="s">
        <v>1186</v>
      </c>
      <c r="X91" t="s">
        <v>1186</v>
      </c>
      <c r="Y91" t="b">
        <f>IF(Material_Master[[#This Row],[EUDR]]="Y",TRUE,FALSE)</f>
        <v>0</v>
      </c>
      <c r="Z91" t="b">
        <f>IF(Material_Master[[#This Row],[EUDR Sale]]="Y", TRUE, FALSE)</f>
        <v>0</v>
      </c>
    </row>
    <row r="92" spans="1:27" x14ac:dyDescent="0.35">
      <c r="A92">
        <v>91</v>
      </c>
      <c r="B92" s="5">
        <v>5000010006010</v>
      </c>
      <c r="C92" s="5" t="str">
        <f>Material_Master_SQL!B92</f>
        <v>CPKO</v>
      </c>
      <c r="D92">
        <f>INDEX(Class!A:A, MATCH(Material_Master[[#This Row],[Class]],Class!B:B, 0))</f>
        <v>5</v>
      </c>
      <c r="E92">
        <f>INDEX('Product Category'!A:A, MATCH(Material_Master[[#This Row],[Product Category]], 'Product Category'!B:B, 0))</f>
        <v>14</v>
      </c>
      <c r="F92" cm="1">
        <f t="array" ref="F92">MATCH(Material_Master[[#This Row],[Product Category]]&amp;Material_Master[[#This Row],[ProductMetric]], 'Product Metric'!$B$2:$B$47&amp;'Product Metric'!$D$2:$D$47, 0)</f>
        <v>31</v>
      </c>
      <c r="G92" cm="1">
        <f t="array" ref="G92">MATCH(Material_Master[[#This Row],[Product Category]]&amp;Material_Master[[#This Row],[ProductGroupSimple]], 'Product Group Simple'!$B$2:$B$202&amp;'Product Group Simple'!$D$2:$D$202, 0)</f>
        <v>134</v>
      </c>
      <c r="H92" cm="1">
        <f t="array" ref="H92">MATCH(Material_Master[[#This Row],[Product Category]]&amp;Material_Master[[#This Row],[ProductGroup]], 'Product Group'!$B$2:$B$248&amp;'Product Group'!$D$2:$D$248,0)</f>
        <v>176</v>
      </c>
      <c r="I92">
        <f>INDEX(Packaging!E:E, MATCH(Material_Master[[#This Row],[Packaging]], Packaging!F:F, 0))</f>
        <v>7</v>
      </c>
      <c r="J92">
        <f>INDEX(Packaging!A:A, MATCH(Material_Master[[#This Row],[UOM]], Packaging!B:B, 0))</f>
        <v>4</v>
      </c>
      <c r="K92">
        <v>6</v>
      </c>
      <c r="L92">
        <v>1</v>
      </c>
      <c r="N92">
        <f>MATCH(Material_Master[[#This Row],[PPClass]],Packaging!$L$2:$L$7, 0)</f>
        <v>5</v>
      </c>
      <c r="O92">
        <f>MATCH(Material_Master[[#This Row],[PVClass]],Packaging!$L$2:$L$7, 0)</f>
        <v>5</v>
      </c>
      <c r="Q92">
        <v>908</v>
      </c>
      <c r="T92" s="6" t="s">
        <v>344</v>
      </c>
      <c r="U92" s="6"/>
      <c r="V92" s="6" t="s">
        <v>1186</v>
      </c>
      <c r="W92" t="s">
        <v>1186</v>
      </c>
      <c r="X92" t="s">
        <v>1186</v>
      </c>
      <c r="Y92" t="b">
        <f>IF(Material_Master[[#This Row],[EUDR]]="Y",TRUE,FALSE)</f>
        <v>0</v>
      </c>
      <c r="Z92" t="b">
        <f>IF(Material_Master[[#This Row],[EUDR Sale]]="Y", TRUE, FALSE)</f>
        <v>0</v>
      </c>
    </row>
    <row r="93" spans="1:27" x14ac:dyDescent="0.35">
      <c r="A93">
        <v>92</v>
      </c>
      <c r="B93" s="5">
        <v>1000050</v>
      </c>
      <c r="C93" s="5" t="str">
        <f>Material_Master_SQL!B93</f>
        <v>CPKO MB</v>
      </c>
      <c r="D93">
        <f>INDEX(Class!A:A, MATCH(Material_Master[[#This Row],[Class]],Class!B:B, 0))</f>
        <v>5</v>
      </c>
      <c r="E93">
        <f>INDEX('Product Category'!A:A, MATCH(Material_Master[[#This Row],[Product Category]], 'Product Category'!B:B, 0))</f>
        <v>14</v>
      </c>
      <c r="F93" cm="1">
        <f t="array" ref="F93">MATCH(Material_Master[[#This Row],[Product Category]]&amp;Material_Master[[#This Row],[ProductMetric]], 'Product Metric'!$B$2:$B$47&amp;'Product Metric'!$D$2:$D$47, 0)</f>
        <v>31</v>
      </c>
      <c r="G93" cm="1">
        <f t="array" ref="G93">MATCH(Material_Master[[#This Row],[Product Category]]&amp;Material_Master[[#This Row],[ProductGroupSimple]], 'Product Group Simple'!$B$2:$B$202&amp;'Product Group Simple'!$D$2:$D$202, 0)</f>
        <v>134</v>
      </c>
      <c r="H93" cm="1">
        <f t="array" ref="H93">MATCH(Material_Master[[#This Row],[Product Category]]&amp;Material_Master[[#This Row],[ProductGroup]], 'Product Group'!$B$2:$B$248&amp;'Product Group'!$D$2:$D$248,0)</f>
        <v>176</v>
      </c>
      <c r="I93">
        <f>INDEX(Packaging!E:E, MATCH(Material_Master[[#This Row],[Packaging]], Packaging!F:F, 0))</f>
        <v>7</v>
      </c>
      <c r="J93">
        <f>INDEX(Packaging!A:A, MATCH(Material_Master[[#This Row],[UOM]], Packaging!B:B, 0))</f>
        <v>4</v>
      </c>
      <c r="K93">
        <v>6</v>
      </c>
      <c r="L93">
        <v>1</v>
      </c>
      <c r="N93">
        <f>MATCH(Material_Master[[#This Row],[PPClass]],Packaging!$L$2:$L$7, 0)</f>
        <v>5</v>
      </c>
      <c r="O93">
        <f>MATCH(Material_Master[[#This Row],[PVClass]],Packaging!$L$2:$L$7, 0)</f>
        <v>5</v>
      </c>
      <c r="T93" s="6" t="s">
        <v>344</v>
      </c>
      <c r="U93" s="6"/>
      <c r="V93" s="6" t="s">
        <v>1186</v>
      </c>
      <c r="W93" t="s">
        <v>1186</v>
      </c>
      <c r="X93" t="s">
        <v>1186</v>
      </c>
      <c r="Y93" t="b">
        <f>IF(Material_Master[[#This Row],[EUDR]]="Y",TRUE,FALSE)</f>
        <v>0</v>
      </c>
      <c r="Z93" t="b">
        <f>IF(Material_Master[[#This Row],[EUDR Sale]]="Y", TRUE, FALSE)</f>
        <v>0</v>
      </c>
    </row>
    <row r="94" spans="1:27" x14ac:dyDescent="0.35">
      <c r="A94">
        <v>93</v>
      </c>
      <c r="B94" s="5"/>
      <c r="C94" s="5" t="str">
        <f>Material_Master_SQL!B94</f>
        <v>CPKO-DF</v>
      </c>
      <c r="D94">
        <f>INDEX(Class!A:A, MATCH(Material_Master[[#This Row],[Class]],Class!B:B, 0))</f>
        <v>5</v>
      </c>
      <c r="E94">
        <f>INDEX('Product Category'!A:A, MATCH(Material_Master[[#This Row],[Product Category]], 'Product Category'!B:B, 0))</f>
        <v>14</v>
      </c>
      <c r="F94" cm="1">
        <f t="array" ref="F94">MATCH(Material_Master[[#This Row],[Product Category]]&amp;Material_Master[[#This Row],[ProductMetric]], 'Product Metric'!$B$2:$B$47&amp;'Product Metric'!$D$2:$D$47, 0)</f>
        <v>31</v>
      </c>
      <c r="G94" cm="1">
        <f t="array" ref="G94">MATCH(Material_Master[[#This Row],[Product Category]]&amp;Material_Master[[#This Row],[ProductGroupSimple]], 'Product Group Simple'!$B$2:$B$202&amp;'Product Group Simple'!$D$2:$D$202, 0)</f>
        <v>134</v>
      </c>
      <c r="H94" cm="1">
        <f t="array" ref="H94">MATCH(Material_Master[[#This Row],[Product Category]]&amp;Material_Master[[#This Row],[ProductGroup]], 'Product Group'!$B$2:$B$248&amp;'Product Group'!$D$2:$D$248,0)</f>
        <v>176</v>
      </c>
      <c r="I94">
        <f>INDEX(Packaging!E:E, MATCH(Material_Master[[#This Row],[Packaging]], Packaging!F:F, 0))</f>
        <v>7</v>
      </c>
      <c r="J94">
        <f>INDEX(Packaging!A:A, MATCH(Material_Master[[#This Row],[UOM]], Packaging!B:B, 0))</f>
        <v>4</v>
      </c>
      <c r="K94">
        <v>6</v>
      </c>
      <c r="L94">
        <v>1</v>
      </c>
      <c r="M94">
        <v>0</v>
      </c>
      <c r="N94">
        <f>MATCH(Material_Master[[#This Row],[PPClass]],Packaging!$L$2:$L$7, 0)</f>
        <v>5</v>
      </c>
      <c r="O94">
        <f>MATCH(Material_Master[[#This Row],[PVClass]],Packaging!$L$2:$L$7, 0)</f>
        <v>5</v>
      </c>
      <c r="R94" t="s">
        <v>1186</v>
      </c>
      <c r="T94" s="6" t="s">
        <v>344</v>
      </c>
      <c r="U94" s="6"/>
      <c r="V94" s="6" t="s">
        <v>1186</v>
      </c>
      <c r="W94" t="s">
        <v>1186</v>
      </c>
      <c r="X94" t="s">
        <v>1186</v>
      </c>
      <c r="Y94" t="b">
        <f>IF(Material_Master[[#This Row],[EUDR]]="Y",TRUE,FALSE)</f>
        <v>1</v>
      </c>
      <c r="Z94" t="b">
        <f>IF(Material_Master[[#This Row],[EUDR Sale]]="Y", TRUE, FALSE)</f>
        <v>1</v>
      </c>
    </row>
    <row r="95" spans="1:27" x14ac:dyDescent="0.35">
      <c r="A95">
        <v>94</v>
      </c>
      <c r="B95" s="5">
        <v>5000050006010</v>
      </c>
      <c r="C95" s="5" t="str">
        <f>Material_Master_SQL!B95</f>
        <v>CPO</v>
      </c>
      <c r="D95">
        <f>INDEX(Class!A:A, MATCH(Material_Master[[#This Row],[Class]],Class!B:B, 0))</f>
        <v>5</v>
      </c>
      <c r="E95">
        <f>INDEX('Product Category'!A:A, MATCH(Material_Master[[#This Row],[Product Category]], 'Product Category'!B:B, 0))</f>
        <v>14</v>
      </c>
      <c r="F95" cm="1">
        <f t="array" ref="F95">MATCH(Material_Master[[#This Row],[Product Category]]&amp;Material_Master[[#This Row],[ProductMetric]], 'Product Metric'!$B$2:$B$47&amp;'Product Metric'!$D$2:$D$47, 0)</f>
        <v>33</v>
      </c>
      <c r="G95" cm="1">
        <f t="array" ref="G95">MATCH(Material_Master[[#This Row],[Product Category]]&amp;Material_Master[[#This Row],[ProductGroupSimple]], 'Product Group Simple'!$B$2:$B$202&amp;'Product Group Simple'!$D$2:$D$202, 0)</f>
        <v>136</v>
      </c>
      <c r="H95" cm="1">
        <f t="array" ref="H95">MATCH(Material_Master[[#This Row],[Product Category]]&amp;Material_Master[[#This Row],[ProductGroup]], 'Product Group'!$B$2:$B$248&amp;'Product Group'!$D$2:$D$248,0)</f>
        <v>178</v>
      </c>
      <c r="I95">
        <f>INDEX(Packaging!E:E, MATCH(Material_Master[[#This Row],[Packaging]], Packaging!F:F, 0))</f>
        <v>7</v>
      </c>
      <c r="J95">
        <f>INDEX(Packaging!A:A, MATCH(Material_Master[[#This Row],[UOM]], Packaging!B:B, 0))</f>
        <v>4</v>
      </c>
      <c r="K95">
        <v>6</v>
      </c>
      <c r="L95">
        <v>1</v>
      </c>
      <c r="N95">
        <f>MATCH(Material_Master[[#This Row],[PPClass]],Packaging!$L$2:$L$7, 0)</f>
        <v>5</v>
      </c>
      <c r="O95">
        <f>MATCH(Material_Master[[#This Row],[PVClass]],Packaging!$L$2:$L$7, 0)</f>
        <v>5</v>
      </c>
      <c r="R95" t="s">
        <v>1186</v>
      </c>
      <c r="T95" s="6" t="s">
        <v>1186</v>
      </c>
      <c r="U95" s="6" t="s">
        <v>1186</v>
      </c>
      <c r="V95" s="6" t="s">
        <v>1186</v>
      </c>
      <c r="W95" t="s">
        <v>1186</v>
      </c>
      <c r="X95" t="s">
        <v>1186</v>
      </c>
      <c r="Y95" t="b">
        <f>IF(Material_Master[[#This Row],[EUDR]]="Y",TRUE,FALSE)</f>
        <v>0</v>
      </c>
      <c r="Z95" t="b">
        <f>IF(Material_Master[[#This Row],[EUDR Sale]]="Y", TRUE, FALSE)</f>
        <v>0</v>
      </c>
      <c r="AA95" s="5" t="s">
        <v>1343</v>
      </c>
    </row>
    <row r="96" spans="1:27" x14ac:dyDescent="0.35">
      <c r="A96">
        <v>95</v>
      </c>
      <c r="B96" s="5">
        <v>5000050076010</v>
      </c>
      <c r="C96" s="5" t="str">
        <f>Material_Master_SQL!B96</f>
        <v>CPO DMO</v>
      </c>
      <c r="D96">
        <f>INDEX(Class!A:A, MATCH(Material_Master[[#This Row],[Class]],Class!B:B, 0))</f>
        <v>5</v>
      </c>
      <c r="E96">
        <f>INDEX('Product Category'!A:A, MATCH(Material_Master[[#This Row],[Product Category]], 'Product Category'!B:B, 0))</f>
        <v>14</v>
      </c>
      <c r="F96" cm="1">
        <f t="array" ref="F96">MATCH(Material_Master[[#This Row],[Product Category]]&amp;Material_Master[[#This Row],[ProductMetric]], 'Product Metric'!$B$2:$B$47&amp;'Product Metric'!$D$2:$D$47, 0)</f>
        <v>34</v>
      </c>
      <c r="G96" cm="1">
        <f t="array" ref="G96">MATCH(Material_Master[[#This Row],[Product Category]]&amp;Material_Master[[#This Row],[ProductGroupSimple]], 'Product Group Simple'!$B$2:$B$202&amp;'Product Group Simple'!$D$2:$D$202, 0)</f>
        <v>136</v>
      </c>
      <c r="H96" cm="1">
        <f t="array" ref="H96">MATCH(Material_Master[[#This Row],[Product Category]]&amp;Material_Master[[#This Row],[ProductGroup]], 'Product Group'!$B$2:$B$248&amp;'Product Group'!$D$2:$D$248,0)</f>
        <v>179</v>
      </c>
      <c r="I96">
        <f>INDEX(Packaging!E:E, MATCH(Material_Master[[#This Row],[Packaging]], Packaging!F:F, 0))</f>
        <v>7</v>
      </c>
      <c r="J96">
        <f>INDEX(Packaging!A:A, MATCH(Material_Master[[#This Row],[UOM]], Packaging!B:B, 0))</f>
        <v>4</v>
      </c>
      <c r="K96">
        <v>6</v>
      </c>
      <c r="L96">
        <v>1</v>
      </c>
      <c r="N96">
        <f>MATCH(Material_Master[[#This Row],[PPClass]],Packaging!$L$2:$L$7, 0)</f>
        <v>5</v>
      </c>
      <c r="O96">
        <f>MATCH(Material_Master[[#This Row],[PVClass]],Packaging!$L$2:$L$7, 0)</f>
        <v>5</v>
      </c>
      <c r="R96" t="s">
        <v>1186</v>
      </c>
      <c r="T96" s="6" t="s">
        <v>1186</v>
      </c>
      <c r="U96" s="6" t="s">
        <v>1186</v>
      </c>
      <c r="V96" s="6" t="s">
        <v>1186</v>
      </c>
      <c r="W96" t="s">
        <v>1186</v>
      </c>
      <c r="X96" t="s">
        <v>1186</v>
      </c>
      <c r="Y96" t="b">
        <f>IF(Material_Master[[#This Row],[EUDR]]="Y",TRUE,FALSE)</f>
        <v>0</v>
      </c>
      <c r="Z96" t="b">
        <f>IF(Material_Master[[#This Row],[EUDR Sale]]="Y", TRUE, FALSE)</f>
        <v>0</v>
      </c>
    </row>
    <row r="97" spans="1:26" x14ac:dyDescent="0.35">
      <c r="A97">
        <v>96</v>
      </c>
      <c r="B97" s="5"/>
      <c r="C97" s="5" t="str">
        <f>Material_Master_SQL!B97</f>
        <v>CPO MB</v>
      </c>
      <c r="D97">
        <f>INDEX(Class!A:A, MATCH(Material_Master[[#This Row],[Class]],Class!B:B, 0))</f>
        <v>5</v>
      </c>
      <c r="E97">
        <f>INDEX('Product Category'!A:A, MATCH(Material_Master[[#This Row],[Product Category]], 'Product Category'!B:B, 0))</f>
        <v>14</v>
      </c>
      <c r="F97" cm="1">
        <f t="array" ref="F97">MATCH(Material_Master[[#This Row],[Product Category]]&amp;Material_Master[[#This Row],[ProductMetric]], 'Product Metric'!$B$2:$B$47&amp;'Product Metric'!$D$2:$D$47, 0)</f>
        <v>33</v>
      </c>
      <c r="G97" cm="1">
        <f t="array" ref="G97">MATCH(Material_Master[[#This Row],[Product Category]]&amp;Material_Master[[#This Row],[ProductGroupSimple]], 'Product Group Simple'!$B$2:$B$202&amp;'Product Group Simple'!$D$2:$D$202, 0)</f>
        <v>136</v>
      </c>
      <c r="H97" cm="1">
        <f t="array" ref="H97">MATCH(Material_Master[[#This Row],[Product Category]]&amp;Material_Master[[#This Row],[ProductGroup]], 'Product Group'!$B$2:$B$248&amp;'Product Group'!$D$2:$D$248,0)</f>
        <v>178</v>
      </c>
      <c r="I97">
        <f>INDEX(Packaging!E:E, MATCH(Material_Master[[#This Row],[Packaging]], Packaging!F:F, 0))</f>
        <v>7</v>
      </c>
      <c r="J97">
        <f>INDEX(Packaging!A:A, MATCH(Material_Master[[#This Row],[UOM]], Packaging!B:B, 0))</f>
        <v>4</v>
      </c>
      <c r="K97">
        <v>6</v>
      </c>
      <c r="L97">
        <v>1</v>
      </c>
      <c r="N97">
        <f>MATCH(Material_Master[[#This Row],[PPClass]],Packaging!$L$2:$L$7, 0)</f>
        <v>5</v>
      </c>
      <c r="O97">
        <f>MATCH(Material_Master[[#This Row],[PVClass]],Packaging!$L$2:$L$7, 0)</f>
        <v>5</v>
      </c>
      <c r="Q97">
        <v>1320</v>
      </c>
      <c r="T97" s="6" t="s">
        <v>344</v>
      </c>
      <c r="U97" s="6"/>
      <c r="V97" s="6" t="s">
        <v>1186</v>
      </c>
      <c r="W97" t="s">
        <v>1186</v>
      </c>
      <c r="X97" t="s">
        <v>1186</v>
      </c>
      <c r="Y97" t="b">
        <f>IF(Material_Master[[#This Row],[EUDR]]="Y",TRUE,FALSE)</f>
        <v>0</v>
      </c>
      <c r="Z97" t="b">
        <f>IF(Material_Master[[#This Row],[EUDR Sale]]="Y", TRUE, FALSE)</f>
        <v>0</v>
      </c>
    </row>
    <row r="98" spans="1:26" x14ac:dyDescent="0.35">
      <c r="A98">
        <v>97</v>
      </c>
      <c r="B98" s="5"/>
      <c r="C98" s="5" t="str">
        <f>Material_Master_SQL!B98</f>
        <v>CRUDE ACID 68</v>
      </c>
      <c r="D98">
        <f>INDEX(Class!A:A, MATCH(Material_Master[[#This Row],[Class]],Class!B:B, 0))</f>
        <v>2</v>
      </c>
      <c r="E98">
        <f>INDEX('Product Category'!A:A, MATCH(Material_Master[[#This Row],[Product Category]], 'Product Category'!B:B, 0))</f>
        <v>1</v>
      </c>
      <c r="F98" cm="1">
        <f t="array" ref="F98">MATCH(Material_Master[[#This Row],[Product Category]]&amp;Material_Master[[#This Row],[ProductMetric]], 'Product Metric'!$B$2:$B$47&amp;'Product Metric'!$D$2:$D$47, 0)</f>
        <v>1</v>
      </c>
      <c r="G98" cm="1">
        <f t="array" ref="G98">MATCH(Material_Master[[#This Row],[Product Category]]&amp;Material_Master[[#This Row],[ProductGroupSimple]], 'Product Group Simple'!$B$2:$B$202&amp;'Product Group Simple'!$D$2:$D$202, 0)</f>
        <v>20</v>
      </c>
      <c r="H98" cm="1">
        <f t="array" ref="H98">MATCH(Material_Master[[#This Row],[Product Category]]&amp;Material_Master[[#This Row],[ProductGroup]], 'Product Group'!$B$2:$B$248&amp;'Product Group'!$D$2:$D$248,0)</f>
        <v>22</v>
      </c>
      <c r="I98">
        <f>INDEX(Packaging!E:E, MATCH(Material_Master[[#This Row],[Packaging]], Packaging!F:F, 0))</f>
        <v>7</v>
      </c>
      <c r="J98">
        <f>INDEX(Packaging!A:A, MATCH(Material_Master[[#This Row],[UOM]], Packaging!B:B, 0))</f>
        <v>4</v>
      </c>
      <c r="K98">
        <v>6</v>
      </c>
      <c r="L98">
        <v>1</v>
      </c>
      <c r="N98">
        <f>MATCH(Material_Master[[#This Row],[PPClass]],Packaging!$L$2:$L$7, 0)</f>
        <v>6</v>
      </c>
      <c r="O98">
        <f>MATCH(Material_Master[[#This Row],[PVClass]],Packaging!$L$2:$L$7, 0)</f>
        <v>6</v>
      </c>
      <c r="Q98">
        <v>1537</v>
      </c>
      <c r="R98" t="s">
        <v>1186</v>
      </c>
      <c r="T98" s="6" t="s">
        <v>344</v>
      </c>
      <c r="U98" s="6"/>
      <c r="V98" s="6" t="s">
        <v>1186</v>
      </c>
      <c r="W98" t="s">
        <v>1186</v>
      </c>
      <c r="X98" t="s">
        <v>1186</v>
      </c>
      <c r="Y98" t="b">
        <f>IF(Material_Master[[#This Row],[EUDR]]="Y",TRUE,FALSE)</f>
        <v>0</v>
      </c>
      <c r="Z98" t="b">
        <f>IF(Material_Master[[#This Row],[EUDR Sale]]="Y", TRUE, FALSE)</f>
        <v>0</v>
      </c>
    </row>
    <row r="99" spans="1:26" x14ac:dyDescent="0.35">
      <c r="A99">
        <v>98</v>
      </c>
      <c r="B99" s="5"/>
      <c r="C99" s="5" t="str">
        <f>Material_Master_SQL!B99</f>
        <v>CRUDE COCONUT OIL</v>
      </c>
      <c r="D99">
        <f>INDEX(Class!A:A, MATCH(Material_Master[[#This Row],[Class]],Class!B:B, 0))</f>
        <v>5</v>
      </c>
      <c r="E99">
        <f>INDEX('Product Category'!A:A, MATCH(Material_Master[[#This Row],[Product Category]], 'Product Category'!B:B, 0))</f>
        <v>14</v>
      </c>
      <c r="F99" cm="1">
        <f t="array" ref="F99">MATCH(Material_Master[[#This Row],[Product Category]]&amp;Material_Master[[#This Row],[ProductMetric]], 'Product Metric'!$B$2:$B$47&amp;'Product Metric'!$D$2:$D$47, 0)</f>
        <v>30</v>
      </c>
      <c r="G99" cm="1">
        <f t="array" ref="G99">MATCH(Material_Master[[#This Row],[Product Category]]&amp;Material_Master[[#This Row],[ProductGroupSimple]], 'Product Group Simple'!$B$2:$B$202&amp;'Product Group Simple'!$D$2:$D$202, 0)</f>
        <v>133</v>
      </c>
      <c r="H99" cm="1">
        <f t="array" ref="H99">MATCH(Material_Master[[#This Row],[Product Category]]&amp;Material_Master[[#This Row],[ProductGroup]], 'Product Group'!$B$2:$B$248&amp;'Product Group'!$D$2:$D$248,0)</f>
        <v>175</v>
      </c>
      <c r="I99">
        <f>INDEX(Packaging!E:E, MATCH(Material_Master[[#This Row],[Packaging]], Packaging!F:F, 0))</f>
        <v>7</v>
      </c>
      <c r="J99">
        <f>INDEX(Packaging!A:A, MATCH(Material_Master[[#This Row],[UOM]], Packaging!B:B, 0))</f>
        <v>4</v>
      </c>
      <c r="K99">
        <v>6</v>
      </c>
      <c r="L99">
        <v>1</v>
      </c>
      <c r="N99">
        <f>MATCH(Material_Master[[#This Row],[PPClass]],Packaging!$L$2:$L$7, 0)</f>
        <v>5</v>
      </c>
      <c r="O99">
        <f>MATCH(Material_Master[[#This Row],[PVClass]],Packaging!$L$2:$L$7, 0)</f>
        <v>5</v>
      </c>
      <c r="Q99">
        <v>0</v>
      </c>
      <c r="T99" s="6" t="s">
        <v>344</v>
      </c>
      <c r="U99" s="6"/>
      <c r="V99" s="6" t="s">
        <v>1186</v>
      </c>
      <c r="W99" t="s">
        <v>1186</v>
      </c>
      <c r="X99" t="s">
        <v>1186</v>
      </c>
      <c r="Y99" t="b">
        <f>IF(Material_Master[[#This Row],[EUDR]]="Y",TRUE,FALSE)</f>
        <v>0</v>
      </c>
      <c r="Z99" t="b">
        <f>IF(Material_Master[[#This Row],[EUDR Sale]]="Y", TRUE, FALSE)</f>
        <v>0</v>
      </c>
    </row>
    <row r="100" spans="1:26" x14ac:dyDescent="0.35">
      <c r="A100">
        <v>99</v>
      </c>
      <c r="B100" s="5"/>
      <c r="C100" s="5" t="str">
        <f>Material_Master_SQL!B100</f>
        <v>Crude Coconut Oil2</v>
      </c>
      <c r="D100">
        <f>INDEX(Class!A:A, MATCH(Material_Master[[#This Row],[Class]],Class!B:B, 0))</f>
        <v>2</v>
      </c>
      <c r="E100">
        <f>INDEX('Product Category'!A:A, MATCH(Material_Master[[#This Row],[Product Category]], 'Product Category'!B:B, 0))</f>
        <v>14</v>
      </c>
      <c r="F100" cm="1">
        <f t="array" ref="F100">MATCH(Material_Master[[#This Row],[Product Category]]&amp;Material_Master[[#This Row],[ProductMetric]], 'Product Metric'!$B$2:$B$47&amp;'Product Metric'!$D$2:$D$47, 0)</f>
        <v>30</v>
      </c>
      <c r="G100" cm="1">
        <f t="array" ref="G100">MATCH(Material_Master[[#This Row],[Product Category]]&amp;Material_Master[[#This Row],[ProductGroupSimple]], 'Product Group Simple'!$B$2:$B$202&amp;'Product Group Simple'!$D$2:$D$202, 0)</f>
        <v>133</v>
      </c>
      <c r="H100" cm="1">
        <f t="array" ref="H100">MATCH(Material_Master[[#This Row],[Product Category]]&amp;Material_Master[[#This Row],[ProductGroup]], 'Product Group'!$B$2:$B$248&amp;'Product Group'!$D$2:$D$248,0)</f>
        <v>175</v>
      </c>
      <c r="I100">
        <f>INDEX(Packaging!E:E, MATCH(Material_Master[[#This Row],[Packaging]], Packaging!F:F, 0))</f>
        <v>2</v>
      </c>
      <c r="J100">
        <f>INDEX(Packaging!A:A, MATCH(Material_Master[[#This Row],[UOM]], Packaging!B:B, 0))</f>
        <v>4</v>
      </c>
      <c r="K100">
        <v>6</v>
      </c>
      <c r="L100">
        <v>1</v>
      </c>
      <c r="N100">
        <f>MATCH(Material_Master[[#This Row],[PPClass]],Packaging!$L$2:$L$7, 0)</f>
        <v>5</v>
      </c>
      <c r="O100">
        <f>MATCH(Material_Master[[#This Row],[PVClass]],Packaging!$L$2:$L$7, 0)</f>
        <v>5</v>
      </c>
      <c r="R100" t="s">
        <v>1186</v>
      </c>
      <c r="T100" s="6" t="s">
        <v>1186</v>
      </c>
      <c r="U100" s="6"/>
      <c r="V100" s="6" t="s">
        <v>1186</v>
      </c>
      <c r="W100" t="s">
        <v>1186</v>
      </c>
      <c r="X100" t="s">
        <v>1186</v>
      </c>
      <c r="Y100" t="b">
        <f>IF(Material_Master[[#This Row],[EUDR]]="Y",TRUE,FALSE)</f>
        <v>0</v>
      </c>
      <c r="Z100" t="b">
        <f>IF(Material_Master[[#This Row],[EUDR Sale]]="Y", TRUE, FALSE)</f>
        <v>0</v>
      </c>
    </row>
    <row r="101" spans="1:26" x14ac:dyDescent="0.35">
      <c r="A101">
        <v>100</v>
      </c>
      <c r="B101" s="5">
        <v>5103020106010</v>
      </c>
      <c r="C101" s="5" t="str">
        <f>Material_Master_SQL!B101</f>
        <v>CRUDE ECOROL WAX BF</v>
      </c>
      <c r="D101">
        <f>INDEX(Class!A:A, MATCH(Material_Master[[#This Row],[Class]],Class!B:B, 0))</f>
        <v>2</v>
      </c>
      <c r="E101">
        <f>INDEX('Product Category'!A:A, MATCH(Material_Master[[#This Row],[Product Category]], 'Product Category'!B:B, 0))</f>
        <v>7</v>
      </c>
      <c r="F101" cm="1">
        <f t="array" ref="F101">MATCH(Material_Master[[#This Row],[Product Category]]&amp;Material_Master[[#This Row],[ProductMetric]], 'Product Metric'!$B$2:$B$47&amp;'Product Metric'!$D$2:$D$47, 0)</f>
        <v>16</v>
      </c>
      <c r="G101" cm="1">
        <f t="array" ref="G101">MATCH(Material_Master[[#This Row],[Product Category]]&amp;Material_Master[[#This Row],[ProductGroupSimple]], 'Product Group Simple'!$B$2:$B$202&amp;'Product Group Simple'!$D$2:$D$202, 0)</f>
        <v>79</v>
      </c>
      <c r="H101" cm="1">
        <f t="array" ref="H101">MATCH(Material_Master[[#This Row],[Product Category]]&amp;Material_Master[[#This Row],[ProductGroup]], 'Product Group'!$B$2:$B$248&amp;'Product Group'!$D$2:$D$248,0)</f>
        <v>106</v>
      </c>
      <c r="I101">
        <f>INDEX(Packaging!E:E, MATCH(Material_Master[[#This Row],[Packaging]], Packaging!F:F, 0))</f>
        <v>7</v>
      </c>
      <c r="J101">
        <f>INDEX(Packaging!A:A, MATCH(Material_Master[[#This Row],[UOM]], Packaging!B:B, 0))</f>
        <v>4</v>
      </c>
      <c r="K101">
        <v>6</v>
      </c>
      <c r="L101">
        <v>1</v>
      </c>
      <c r="N101">
        <f>MATCH(Material_Master[[#This Row],[PPClass]],Packaging!$L$2:$L$7, 0)</f>
        <v>1</v>
      </c>
      <c r="O101">
        <f>MATCH(Material_Master[[#This Row],[PVClass]],Packaging!$L$2:$L$7, 0)</f>
        <v>1</v>
      </c>
      <c r="R101" t="s">
        <v>1186</v>
      </c>
      <c r="T101" s="6" t="s">
        <v>1186</v>
      </c>
      <c r="U101" s="6" t="s">
        <v>1186</v>
      </c>
      <c r="V101" s="6" t="s">
        <v>1186</v>
      </c>
      <c r="W101" t="s">
        <v>1186</v>
      </c>
      <c r="X101" t="s">
        <v>1186</v>
      </c>
      <c r="Y101" t="b">
        <f>IF(Material_Master[[#This Row],[EUDR]]="Y",TRUE,FALSE)</f>
        <v>0</v>
      </c>
      <c r="Z101" t="b">
        <f>IF(Material_Master[[#This Row],[EUDR Sale]]="Y", TRUE, FALSE)</f>
        <v>0</v>
      </c>
    </row>
    <row r="102" spans="1:26" x14ac:dyDescent="0.35">
      <c r="A102">
        <v>101</v>
      </c>
      <c r="B102" s="5"/>
      <c r="C102" s="5" t="str">
        <f>Material_Master_SQL!B102</f>
        <v>CRUDE FATTY ACID</v>
      </c>
      <c r="D102">
        <f>INDEX(Class!A:A, MATCH(Material_Master[[#This Row],[Class]],Class!B:B, 0))</f>
        <v>6</v>
      </c>
      <c r="E102">
        <f>INDEX('Product Category'!A:A, MATCH(Material_Master[[#This Row],[Product Category]], 'Product Category'!B:B, 0))</f>
        <v>17</v>
      </c>
      <c r="F102" cm="1">
        <f t="array" ref="F102">MATCH(Material_Master[[#This Row],[Product Category]]&amp;Material_Master[[#This Row],[ProductMetric]], 'Product Metric'!$B$2:$B$47&amp;'Product Metric'!$D$2:$D$47, 0)</f>
        <v>46</v>
      </c>
      <c r="G102" cm="1">
        <f t="array" ref="G102">MATCH(Material_Master[[#This Row],[Product Category]]&amp;Material_Master[[#This Row],[ProductGroupSimple]], 'Product Group Simple'!$B$2:$B$202&amp;'Product Group Simple'!$D$2:$D$202, 0)</f>
        <v>161</v>
      </c>
      <c r="H102" cm="1">
        <f t="array" ref="H102">MATCH(Material_Master[[#This Row],[Product Category]]&amp;Material_Master[[#This Row],[ProductGroup]], 'Product Group'!$B$2:$B$248&amp;'Product Group'!$D$2:$D$248,0)</f>
        <v>207</v>
      </c>
      <c r="I102">
        <f>INDEX(Packaging!E:E, MATCH(Material_Master[[#This Row],[Packaging]], Packaging!F:F, 0))</f>
        <v>7</v>
      </c>
      <c r="J102">
        <f>INDEX(Packaging!A:A, MATCH(Material_Master[[#This Row],[UOM]], Packaging!B:B, 0))</f>
        <v>4</v>
      </c>
      <c r="K102">
        <v>6</v>
      </c>
      <c r="L102">
        <v>1</v>
      </c>
      <c r="N102">
        <f>MATCH(Material_Master[[#This Row],[PPClass]],Packaging!$L$2:$L$7, 0)</f>
        <v>6</v>
      </c>
      <c r="O102">
        <f>MATCH(Material_Master[[#This Row],[PVClass]],Packaging!$L$2:$L$7, 0)</f>
        <v>6</v>
      </c>
      <c r="Q102">
        <v>999</v>
      </c>
      <c r="R102" t="s">
        <v>1186</v>
      </c>
      <c r="T102" s="6" t="s">
        <v>1186</v>
      </c>
      <c r="U102" s="6" t="s">
        <v>1186</v>
      </c>
      <c r="V102" s="6" t="s">
        <v>1186</v>
      </c>
      <c r="W102" t="s">
        <v>1186</v>
      </c>
      <c r="X102" t="s">
        <v>1186</v>
      </c>
      <c r="Y102" t="b">
        <f>IF(Material_Master[[#This Row],[EUDR]]="Y",TRUE,FALSE)</f>
        <v>0</v>
      </c>
      <c r="Z102" t="b">
        <f>IF(Material_Master[[#This Row],[EUDR Sale]]="Y", TRUE, FALSE)</f>
        <v>0</v>
      </c>
    </row>
    <row r="103" spans="1:26" x14ac:dyDescent="0.35">
      <c r="A103">
        <v>102</v>
      </c>
      <c r="B103" s="5"/>
      <c r="C103" s="5" t="str">
        <f>Material_Master_SQL!B103</f>
        <v>CRUDE FATTY ALCOHOL 1</v>
      </c>
      <c r="D103">
        <f>INDEX(Class!A:A, MATCH(Material_Master[[#This Row],[Class]],Class!B:B, 0))</f>
        <v>6</v>
      </c>
      <c r="E103">
        <f>INDEX('Product Category'!A:A, MATCH(Material_Master[[#This Row],[Product Category]], 'Product Category'!B:B, 0))</f>
        <v>17</v>
      </c>
      <c r="F103" cm="1">
        <f t="array" ref="F103">MATCH(Material_Master[[#This Row],[Product Category]]&amp;Material_Master[[#This Row],[ProductMetric]], 'Product Metric'!$B$2:$B$47&amp;'Product Metric'!$D$2:$D$47, 0)</f>
        <v>46</v>
      </c>
      <c r="G103" cm="1">
        <f t="array" ref="G103">MATCH(Material_Master[[#This Row],[Product Category]]&amp;Material_Master[[#This Row],[ProductGroupSimple]], 'Product Group Simple'!$B$2:$B$202&amp;'Product Group Simple'!$D$2:$D$202, 0)</f>
        <v>165</v>
      </c>
      <c r="H103" cm="1">
        <f t="array" ref="H103">MATCH(Material_Master[[#This Row],[Product Category]]&amp;Material_Master[[#This Row],[ProductGroup]], 'Product Group'!$B$2:$B$248&amp;'Product Group'!$D$2:$D$248,0)</f>
        <v>211</v>
      </c>
      <c r="I103">
        <f>INDEX(Packaging!E:E, MATCH(Material_Master[[#This Row],[Packaging]], Packaging!F:F, 0))</f>
        <v>7</v>
      </c>
      <c r="J103">
        <f>INDEX(Packaging!A:A, MATCH(Material_Master[[#This Row],[UOM]], Packaging!B:B, 0))</f>
        <v>4</v>
      </c>
      <c r="K103">
        <v>6</v>
      </c>
      <c r="L103">
        <v>1</v>
      </c>
      <c r="N103">
        <f>MATCH(Material_Master[[#This Row],[PPClass]],Packaging!$L$2:$L$7, 0)</f>
        <v>6</v>
      </c>
      <c r="O103">
        <f>MATCH(Material_Master[[#This Row],[PVClass]],Packaging!$L$2:$L$7, 0)</f>
        <v>6</v>
      </c>
      <c r="R103" t="s">
        <v>1186</v>
      </c>
      <c r="T103" s="6" t="s">
        <v>1186</v>
      </c>
      <c r="U103" s="6" t="s">
        <v>1186</v>
      </c>
      <c r="V103" s="6" t="s">
        <v>1186</v>
      </c>
      <c r="W103" t="s">
        <v>1186</v>
      </c>
      <c r="X103" t="s">
        <v>1186</v>
      </c>
      <c r="Y103" t="b">
        <f>IF(Material_Master[[#This Row],[EUDR]]="Y",TRUE,FALSE)</f>
        <v>0</v>
      </c>
      <c r="Z103" t="b">
        <f>IF(Material_Master[[#This Row],[EUDR Sale]]="Y", TRUE, FALSE)</f>
        <v>0</v>
      </c>
    </row>
    <row r="104" spans="1:26" x14ac:dyDescent="0.35">
      <c r="A104">
        <v>103</v>
      </c>
      <c r="B104" s="5"/>
      <c r="C104" s="5" t="str">
        <f>Material_Master_SQL!B104</f>
        <v>CRUDE FATTY ALCOHOL 2</v>
      </c>
      <c r="D104">
        <f>INDEX(Class!A:A, MATCH(Material_Master[[#This Row],[Class]],Class!B:B, 0))</f>
        <v>6</v>
      </c>
      <c r="E104">
        <f>INDEX('Product Category'!A:A, MATCH(Material_Master[[#This Row],[Product Category]], 'Product Category'!B:B, 0))</f>
        <v>17</v>
      </c>
      <c r="F104" cm="1">
        <f t="array" ref="F104">MATCH(Material_Master[[#This Row],[Product Category]]&amp;Material_Master[[#This Row],[ProductMetric]], 'Product Metric'!$B$2:$B$47&amp;'Product Metric'!$D$2:$D$47, 0)</f>
        <v>46</v>
      </c>
      <c r="G104" cm="1">
        <f t="array" ref="G104">MATCH(Material_Master[[#This Row],[Product Category]]&amp;Material_Master[[#This Row],[ProductGroupSimple]], 'Product Group Simple'!$B$2:$B$202&amp;'Product Group Simple'!$D$2:$D$202, 0)</f>
        <v>166</v>
      </c>
      <c r="H104" cm="1">
        <f t="array" ref="H104">MATCH(Material_Master[[#This Row],[Product Category]]&amp;Material_Master[[#This Row],[ProductGroup]], 'Product Group'!$B$2:$B$248&amp;'Product Group'!$D$2:$D$248,0)</f>
        <v>212</v>
      </c>
      <c r="I104">
        <f>INDEX(Packaging!E:E, MATCH(Material_Master[[#This Row],[Packaging]], Packaging!F:F, 0))</f>
        <v>7</v>
      </c>
      <c r="J104">
        <f>INDEX(Packaging!A:A, MATCH(Material_Master[[#This Row],[UOM]], Packaging!B:B, 0))</f>
        <v>4</v>
      </c>
      <c r="K104">
        <v>6</v>
      </c>
      <c r="L104">
        <v>1</v>
      </c>
      <c r="N104">
        <f>MATCH(Material_Master[[#This Row],[PPClass]],Packaging!$L$2:$L$7, 0)</f>
        <v>6</v>
      </c>
      <c r="O104">
        <f>MATCH(Material_Master[[#This Row],[PVClass]],Packaging!$L$2:$L$7, 0)</f>
        <v>6</v>
      </c>
      <c r="R104" t="s">
        <v>1186</v>
      </c>
      <c r="T104" s="6" t="s">
        <v>1186</v>
      </c>
      <c r="U104" s="6" t="s">
        <v>1186</v>
      </c>
      <c r="V104" s="6" t="s">
        <v>1186</v>
      </c>
      <c r="W104" t="s">
        <v>1186</v>
      </c>
      <c r="X104" t="s">
        <v>1186</v>
      </c>
      <c r="Y104" t="b">
        <f>IF(Material_Master[[#This Row],[EUDR]]="Y",TRUE,FALSE)</f>
        <v>0</v>
      </c>
      <c r="Z104" t="b">
        <f>IF(Material_Master[[#This Row],[EUDR Sale]]="Y", TRUE, FALSE)</f>
        <v>0</v>
      </c>
    </row>
    <row r="105" spans="1:26" x14ac:dyDescent="0.35">
      <c r="A105">
        <v>104</v>
      </c>
      <c r="B105" s="5">
        <v>5126030000610</v>
      </c>
      <c r="C105" s="5" t="str">
        <f>Material_Master_SQL!B105</f>
        <v>CRUDE OE</v>
      </c>
      <c r="D105">
        <f>INDEX(Class!A:A, MATCH(Material_Master[[#This Row],[Class]],Class!B:B, 0))</f>
        <v>6</v>
      </c>
      <c r="E105">
        <f>INDEX('Product Category'!A:A, MATCH(Material_Master[[#This Row],[Product Category]], 'Product Category'!B:B, 0))</f>
        <v>17</v>
      </c>
      <c r="F105" cm="1">
        <f t="array" ref="F105">MATCH(Material_Master[[#This Row],[Product Category]]&amp;Material_Master[[#This Row],[ProductMetric]], 'Product Metric'!$B$2:$B$47&amp;'Product Metric'!$D$2:$D$47, 0)</f>
        <v>46</v>
      </c>
      <c r="G105" cm="1">
        <f t="array" ref="G105">MATCH(Material_Master[[#This Row],[Product Category]]&amp;Material_Master[[#This Row],[ProductGroupSimple]], 'Product Group Simple'!$B$2:$B$202&amp;'Product Group Simple'!$D$2:$D$202, 0)</f>
        <v>176</v>
      </c>
      <c r="H105" cm="1">
        <f t="array" ref="H105">MATCH(Material_Master[[#This Row],[Product Category]]&amp;Material_Master[[#This Row],[ProductGroup]], 'Product Group'!$B$2:$B$248&amp;'Product Group'!$D$2:$D$248,0)</f>
        <v>222</v>
      </c>
      <c r="I105">
        <f>INDEX(Packaging!E:E, MATCH(Material_Master[[#This Row],[Packaging]], Packaging!F:F, 0))</f>
        <v>7</v>
      </c>
      <c r="J105">
        <f>INDEX(Packaging!A:A, MATCH(Material_Master[[#This Row],[UOM]], Packaging!B:B, 0))</f>
        <v>4</v>
      </c>
      <c r="K105">
        <v>6</v>
      </c>
      <c r="L105">
        <v>1</v>
      </c>
      <c r="N105">
        <f>MATCH(Material_Master[[#This Row],[PPClass]],Packaging!$L$2:$L$7, 0)</f>
        <v>6</v>
      </c>
      <c r="O105">
        <f>MATCH(Material_Master[[#This Row],[PVClass]],Packaging!$L$2:$L$7, 0)</f>
        <v>6</v>
      </c>
      <c r="R105" t="s">
        <v>1186</v>
      </c>
      <c r="T105" s="6" t="s">
        <v>402</v>
      </c>
      <c r="U105" s="6"/>
      <c r="V105" s="6" t="s">
        <v>1186</v>
      </c>
      <c r="W105" t="s">
        <v>1186</v>
      </c>
      <c r="X105" t="s">
        <v>1186</v>
      </c>
      <c r="Y105" t="b">
        <f>IF(Material_Master[[#This Row],[EUDR]]="Y",TRUE,FALSE)</f>
        <v>0</v>
      </c>
      <c r="Z105" t="b">
        <f>IF(Material_Master[[#This Row],[EUDR Sale]]="Y", TRUE, FALSE)</f>
        <v>0</v>
      </c>
    </row>
    <row r="106" spans="1:26" x14ac:dyDescent="0.35">
      <c r="A106">
        <v>105</v>
      </c>
      <c r="B106" s="5">
        <v>5000090006010</v>
      </c>
      <c r="C106" s="5" t="str">
        <f>Material_Master_SQL!B106</f>
        <v>CRUDE PALM KERNEL OLEIN</v>
      </c>
      <c r="D106">
        <f>INDEX(Class!A:A, MATCH(Material_Master[[#This Row],[Class]],Class!B:B, 0))</f>
        <v>5</v>
      </c>
      <c r="E106">
        <f>INDEX('Product Category'!A:A, MATCH(Material_Master[[#This Row],[Product Category]], 'Product Category'!B:B, 0))</f>
        <v>14</v>
      </c>
      <c r="F106" cm="1">
        <f t="array" ref="F106">MATCH(Material_Master[[#This Row],[Product Category]]&amp;Material_Master[[#This Row],[ProductMetric]], 'Product Metric'!$B$2:$B$47&amp;'Product Metric'!$D$2:$D$47, 0)</f>
        <v>32</v>
      </c>
      <c r="G106" cm="1">
        <f t="array" ref="G106">MATCH(Material_Master[[#This Row],[Product Category]]&amp;Material_Master[[#This Row],[ProductGroupSimple]], 'Product Group Simple'!$B$2:$B$202&amp;'Product Group Simple'!$D$2:$D$202, 0)</f>
        <v>135</v>
      </c>
      <c r="H106" cm="1">
        <f t="array" ref="H106">MATCH(Material_Master[[#This Row],[Product Category]]&amp;Material_Master[[#This Row],[ProductGroup]], 'Product Group'!$B$2:$B$248&amp;'Product Group'!$D$2:$D$248,0)</f>
        <v>177</v>
      </c>
      <c r="I106">
        <f>INDEX(Packaging!E:E, MATCH(Material_Master[[#This Row],[Packaging]], Packaging!F:F, 0))</f>
        <v>7</v>
      </c>
      <c r="J106">
        <f>INDEX(Packaging!A:A, MATCH(Material_Master[[#This Row],[UOM]], Packaging!B:B, 0))</f>
        <v>4</v>
      </c>
      <c r="K106">
        <v>6</v>
      </c>
      <c r="L106">
        <v>1</v>
      </c>
      <c r="N106">
        <f>MATCH(Material_Master[[#This Row],[PPClass]],Packaging!$L$2:$L$7, 0)</f>
        <v>5</v>
      </c>
      <c r="O106">
        <f>MATCH(Material_Master[[#This Row],[PVClass]],Packaging!$L$2:$L$7, 0)</f>
        <v>5</v>
      </c>
      <c r="Q106">
        <v>1340</v>
      </c>
      <c r="T106" s="6" t="s">
        <v>344</v>
      </c>
      <c r="U106" s="6"/>
      <c r="V106" s="6" t="s">
        <v>1186</v>
      </c>
      <c r="W106" t="s">
        <v>1186</v>
      </c>
      <c r="X106" t="s">
        <v>1186</v>
      </c>
      <c r="Y106" t="b">
        <f>IF(Material_Master[[#This Row],[EUDR]]="Y",TRUE,FALSE)</f>
        <v>0</v>
      </c>
      <c r="Z106" t="b">
        <f>IF(Material_Master[[#This Row],[EUDR Sale]]="Y", TRUE, FALSE)</f>
        <v>0</v>
      </c>
    </row>
    <row r="107" spans="1:26" x14ac:dyDescent="0.35">
      <c r="A107">
        <v>106</v>
      </c>
      <c r="B107" s="5">
        <v>5000050006010</v>
      </c>
      <c r="C107" s="5" t="str">
        <f>Material_Master_SQL!B107</f>
        <v>CRUDE PALM OIL</v>
      </c>
      <c r="D107">
        <f>INDEX(Class!A:A, MATCH(Material_Master[[#This Row],[Class]],Class!B:B, 0))</f>
        <v>5</v>
      </c>
      <c r="E107">
        <f>INDEX('Product Category'!A:A, MATCH(Material_Master[[#This Row],[Product Category]], 'Product Category'!B:B, 0))</f>
        <v>14</v>
      </c>
      <c r="F107" cm="1">
        <f t="array" ref="F107">MATCH(Material_Master[[#This Row],[Product Category]]&amp;Material_Master[[#This Row],[ProductMetric]], 'Product Metric'!$B$2:$B$47&amp;'Product Metric'!$D$2:$D$47, 0)</f>
        <v>33</v>
      </c>
      <c r="G107" cm="1">
        <f t="array" ref="G107">MATCH(Material_Master[[#This Row],[Product Category]]&amp;Material_Master[[#This Row],[ProductGroupSimple]], 'Product Group Simple'!$B$2:$B$202&amp;'Product Group Simple'!$D$2:$D$202, 0)</f>
        <v>136</v>
      </c>
      <c r="H107" cm="1">
        <f t="array" ref="H107">MATCH(Material_Master[[#This Row],[Product Category]]&amp;Material_Master[[#This Row],[ProductGroup]], 'Product Group'!$B$2:$B$248&amp;'Product Group'!$D$2:$D$248,0)</f>
        <v>178</v>
      </c>
      <c r="I107">
        <f>INDEX(Packaging!E:E, MATCH(Material_Master[[#This Row],[Packaging]], Packaging!F:F, 0))</f>
        <v>7</v>
      </c>
      <c r="J107">
        <f>INDEX(Packaging!A:A, MATCH(Material_Master[[#This Row],[UOM]], Packaging!B:B, 0))</f>
        <v>4</v>
      </c>
      <c r="K107">
        <v>6</v>
      </c>
      <c r="L107">
        <v>1</v>
      </c>
      <c r="N107">
        <f>MATCH(Material_Master[[#This Row],[PPClass]],Packaging!$L$2:$L$7, 0)</f>
        <v>5</v>
      </c>
      <c r="O107">
        <f>MATCH(Material_Master[[#This Row],[PVClass]],Packaging!$L$2:$L$7, 0)</f>
        <v>5</v>
      </c>
      <c r="Q107">
        <v>708</v>
      </c>
      <c r="R107" t="s">
        <v>1186</v>
      </c>
      <c r="T107" s="6" t="s">
        <v>1186</v>
      </c>
      <c r="U107" s="6" t="s">
        <v>1186</v>
      </c>
      <c r="V107" s="6" t="s">
        <v>1186</v>
      </c>
      <c r="W107" t="s">
        <v>1186</v>
      </c>
      <c r="X107" t="s">
        <v>1186</v>
      </c>
      <c r="Y107" t="b">
        <f>IF(Material_Master[[#This Row],[EUDR]]="Y",TRUE,FALSE)</f>
        <v>0</v>
      </c>
      <c r="Z107" t="b">
        <f>IF(Material_Master[[#This Row],[EUDR Sale]]="Y", TRUE, FALSE)</f>
        <v>0</v>
      </c>
    </row>
    <row r="108" spans="1:26" x14ac:dyDescent="0.35">
      <c r="A108">
        <v>107</v>
      </c>
      <c r="B108" s="5">
        <v>5104002040610</v>
      </c>
      <c r="C108" s="5" t="str">
        <f>Material_Master_SQL!B108</f>
        <v>CRUDE UFA HIGH IV</v>
      </c>
      <c r="D108">
        <f>INDEX(Class!A:A, MATCH(Material_Master[[#This Row],[Class]],Class!B:B, 0))</f>
        <v>2</v>
      </c>
      <c r="E108">
        <f>INDEX('Product Category'!A:A, MATCH(Material_Master[[#This Row],[Product Category]], 'Product Category'!B:B, 0))</f>
        <v>17</v>
      </c>
      <c r="F108" cm="1">
        <f t="array" ref="F108">MATCH(Material_Master[[#This Row],[Product Category]]&amp;Material_Master[[#This Row],[ProductMetric]], 'Product Metric'!$B$2:$B$47&amp;'Product Metric'!$D$2:$D$47, 0)</f>
        <v>46</v>
      </c>
      <c r="G108" cm="1">
        <f t="array" ref="G108">MATCH(Material_Master[[#This Row],[Product Category]]&amp;Material_Master[[#This Row],[ProductGroupSimple]], 'Product Group Simple'!$B$2:$B$202&amp;'Product Group Simple'!$D$2:$D$202, 0)</f>
        <v>177</v>
      </c>
      <c r="H108" cm="1">
        <f t="array" ref="H108">MATCH(Material_Master[[#This Row],[Product Category]]&amp;Material_Master[[#This Row],[ProductGroup]], 'Product Group'!$B$2:$B$248&amp;'Product Group'!$D$2:$D$248,0)</f>
        <v>223</v>
      </c>
      <c r="I108">
        <f>INDEX(Packaging!E:E, MATCH(Material_Master[[#This Row],[Packaging]], Packaging!F:F, 0))</f>
        <v>7</v>
      </c>
      <c r="J108">
        <f>INDEX(Packaging!A:A, MATCH(Material_Master[[#This Row],[UOM]], Packaging!B:B, 0))</f>
        <v>4</v>
      </c>
      <c r="K108">
        <v>6</v>
      </c>
      <c r="L108">
        <v>1</v>
      </c>
      <c r="N108">
        <f>MATCH(Material_Master[[#This Row],[PPClass]],Packaging!$L$2:$L$7, 0)</f>
        <v>6</v>
      </c>
      <c r="O108">
        <f>MATCH(Material_Master[[#This Row],[PVClass]],Packaging!$L$2:$L$7, 0)</f>
        <v>6</v>
      </c>
      <c r="Q108">
        <v>3849.3</v>
      </c>
      <c r="T108" s="6" t="s">
        <v>344</v>
      </c>
      <c r="U108" s="6"/>
      <c r="V108" s="6" t="s">
        <v>1186</v>
      </c>
      <c r="W108" t="s">
        <v>1186</v>
      </c>
      <c r="X108" t="s">
        <v>1186</v>
      </c>
      <c r="Y108" t="b">
        <f>IF(Material_Master[[#This Row],[EUDR]]="Y",TRUE,FALSE)</f>
        <v>0</v>
      </c>
      <c r="Z108" t="b">
        <f>IF(Material_Master[[#This Row],[EUDR Sale]]="Y", TRUE, FALSE)</f>
        <v>0</v>
      </c>
    </row>
    <row r="109" spans="1:26" x14ac:dyDescent="0.35">
      <c r="A109">
        <v>108</v>
      </c>
      <c r="B109" s="5">
        <v>5104001040610</v>
      </c>
      <c r="C109" s="5" t="str">
        <f>Material_Master_SQL!B109</f>
        <v>CRUDE UFA LOW IV</v>
      </c>
      <c r="D109">
        <f>INDEX(Class!A:A, MATCH(Material_Master[[#This Row],[Class]],Class!B:B, 0))</f>
        <v>2</v>
      </c>
      <c r="E109">
        <f>INDEX('Product Category'!A:A, MATCH(Material_Master[[#This Row],[Product Category]], 'Product Category'!B:B, 0))</f>
        <v>17</v>
      </c>
      <c r="F109" cm="1">
        <f t="array" ref="F109">MATCH(Material_Master[[#This Row],[Product Category]]&amp;Material_Master[[#This Row],[ProductMetric]], 'Product Metric'!$B$2:$B$47&amp;'Product Metric'!$D$2:$D$47, 0)</f>
        <v>46</v>
      </c>
      <c r="G109" cm="1">
        <f t="array" ref="G109">MATCH(Material_Master[[#This Row],[Product Category]]&amp;Material_Master[[#This Row],[ProductGroupSimple]], 'Product Group Simple'!$B$2:$B$202&amp;'Product Group Simple'!$D$2:$D$202, 0)</f>
        <v>178</v>
      </c>
      <c r="H109" cm="1">
        <f t="array" ref="H109">MATCH(Material_Master[[#This Row],[Product Category]]&amp;Material_Master[[#This Row],[ProductGroup]], 'Product Group'!$B$2:$B$248&amp;'Product Group'!$D$2:$D$248,0)</f>
        <v>224</v>
      </c>
      <c r="I109">
        <f>INDEX(Packaging!E:E, MATCH(Material_Master[[#This Row],[Packaging]], Packaging!F:F, 0))</f>
        <v>7</v>
      </c>
      <c r="J109">
        <f>INDEX(Packaging!A:A, MATCH(Material_Master[[#This Row],[UOM]], Packaging!B:B, 0))</f>
        <v>4</v>
      </c>
      <c r="K109">
        <v>6</v>
      </c>
      <c r="L109">
        <v>1</v>
      </c>
      <c r="N109">
        <f>MATCH(Material_Master[[#This Row],[PPClass]],Packaging!$L$2:$L$7, 0)</f>
        <v>6</v>
      </c>
      <c r="O109">
        <f>MATCH(Material_Master[[#This Row],[PVClass]],Packaging!$L$2:$L$7, 0)</f>
        <v>6</v>
      </c>
      <c r="Q109">
        <v>3015.9</v>
      </c>
      <c r="T109" s="6" t="s">
        <v>344</v>
      </c>
      <c r="U109" s="6"/>
      <c r="V109" s="6" t="s">
        <v>1186</v>
      </c>
      <c r="W109" t="s">
        <v>1186</v>
      </c>
      <c r="X109" t="s">
        <v>1186</v>
      </c>
      <c r="Y109" t="b">
        <f>IF(Material_Master[[#This Row],[EUDR]]="Y",TRUE,FALSE)</f>
        <v>0</v>
      </c>
      <c r="Z109" t="b">
        <f>IF(Material_Master[[#This Row],[EUDR Sale]]="Y", TRUE, FALSE)</f>
        <v>0</v>
      </c>
    </row>
    <row r="110" spans="1:26" x14ac:dyDescent="0.35">
      <c r="A110">
        <v>109</v>
      </c>
      <c r="B110" s="5">
        <v>5100000106010</v>
      </c>
      <c r="C110" s="5" t="str">
        <f>Material_Master_SQL!B110</f>
        <v>DEACIDIFIED OIL</v>
      </c>
      <c r="D110">
        <f>INDEX(Class!A:A, MATCH(Material_Master[[#This Row],[Class]],Class!B:B, 0))</f>
        <v>2</v>
      </c>
      <c r="E110">
        <f>INDEX('Product Category'!A:A, MATCH(Material_Master[[#This Row],[Product Category]], 'Product Category'!B:B, 0))</f>
        <v>17</v>
      </c>
      <c r="F110" cm="1">
        <f t="array" ref="F110">MATCH(Material_Master[[#This Row],[Product Category]]&amp;Material_Master[[#This Row],[ProductMetric]], 'Product Metric'!$B$2:$B$47&amp;'Product Metric'!$D$2:$D$47, 0)</f>
        <v>46</v>
      </c>
      <c r="G110" cm="1">
        <f t="array" ref="G110">MATCH(Material_Master[[#This Row],[Product Category]]&amp;Material_Master[[#This Row],[ProductGroupSimple]], 'Product Group Simple'!$B$2:$B$202&amp;'Product Group Simple'!$D$2:$D$202, 0)</f>
        <v>179</v>
      </c>
      <c r="H110" cm="1">
        <f t="array" ref="H110">MATCH(Material_Master[[#This Row],[Product Category]]&amp;Material_Master[[#This Row],[ProductGroup]], 'Product Group'!$B$2:$B$248&amp;'Product Group'!$D$2:$D$248,0)</f>
        <v>225</v>
      </c>
      <c r="I110">
        <f>INDEX(Packaging!E:E, MATCH(Material_Master[[#This Row],[Packaging]], Packaging!F:F, 0))</f>
        <v>7</v>
      </c>
      <c r="J110">
        <f>INDEX(Packaging!A:A, MATCH(Material_Master[[#This Row],[UOM]], Packaging!B:B, 0))</f>
        <v>4</v>
      </c>
      <c r="K110">
        <v>6</v>
      </c>
      <c r="L110">
        <v>1</v>
      </c>
      <c r="N110">
        <f>MATCH(Material_Master[[#This Row],[PPClass]],Packaging!$L$2:$L$7, 0)</f>
        <v>6</v>
      </c>
      <c r="O110">
        <f>MATCH(Material_Master[[#This Row],[PVClass]],Packaging!$L$2:$L$7, 0)</f>
        <v>6</v>
      </c>
      <c r="Q110">
        <v>958</v>
      </c>
      <c r="T110" s="6" t="s">
        <v>344</v>
      </c>
      <c r="U110" s="6"/>
      <c r="V110" s="6" t="s">
        <v>1186</v>
      </c>
      <c r="W110" t="s">
        <v>1186</v>
      </c>
      <c r="X110" t="s">
        <v>1186</v>
      </c>
      <c r="Y110" t="b">
        <f>IF(Material_Master[[#This Row],[EUDR]]="Y",TRUE,FALSE)</f>
        <v>0</v>
      </c>
      <c r="Z110" t="b">
        <f>IF(Material_Master[[#This Row],[EUDR Sale]]="Y", TRUE, FALSE)</f>
        <v>0</v>
      </c>
    </row>
    <row r="111" spans="1:26" x14ac:dyDescent="0.35">
      <c r="A111">
        <v>110</v>
      </c>
      <c r="B111" s="5"/>
      <c r="C111" s="5" t="str">
        <f>Material_Master_SQL!B111</f>
        <v>DEACIDIFIED OIL-DF</v>
      </c>
      <c r="D111">
        <f>INDEX(Class!A:A, MATCH(Material_Master[[#This Row],[Class]],Class!B:B, 0))</f>
        <v>6</v>
      </c>
      <c r="E111">
        <f>INDEX('Product Category'!A:A, MATCH(Material_Master[[#This Row],[Product Category]], 'Product Category'!B:B, 0))</f>
        <v>17</v>
      </c>
      <c r="F111" cm="1">
        <f t="array" ref="F111">MATCH(Material_Master[[#This Row],[Product Category]]&amp;Material_Master[[#This Row],[ProductMetric]], 'Product Metric'!$B$2:$B$47&amp;'Product Metric'!$D$2:$D$47, 0)</f>
        <v>46</v>
      </c>
      <c r="G111" cm="1">
        <f t="array" ref="G111">MATCH(Material_Master[[#This Row],[Product Category]]&amp;Material_Master[[#This Row],[ProductGroupSimple]], 'Product Group Simple'!$B$2:$B$202&amp;'Product Group Simple'!$D$2:$D$202, 0)</f>
        <v>179</v>
      </c>
      <c r="H111" cm="1">
        <f t="array" ref="H111">MATCH(Material_Master[[#This Row],[Product Category]]&amp;Material_Master[[#This Row],[ProductGroup]], 'Product Group'!$B$2:$B$248&amp;'Product Group'!$D$2:$D$248,0)</f>
        <v>225</v>
      </c>
      <c r="I111">
        <f>INDEX(Packaging!E:E, MATCH(Material_Master[[#This Row],[Packaging]], Packaging!F:F, 0))</f>
        <v>7</v>
      </c>
      <c r="J111">
        <f>INDEX(Packaging!A:A, MATCH(Material_Master[[#This Row],[UOM]], Packaging!B:B, 0))</f>
        <v>4</v>
      </c>
      <c r="K111">
        <v>6</v>
      </c>
      <c r="L111">
        <v>1</v>
      </c>
      <c r="M111">
        <v>0</v>
      </c>
      <c r="N111">
        <f>MATCH(Material_Master[[#This Row],[PPClass]],Packaging!$L$2:$L$7, 0)</f>
        <v>6</v>
      </c>
      <c r="O111">
        <f>MATCH(Material_Master[[#This Row],[PVClass]],Packaging!$L$2:$L$7, 0)</f>
        <v>6</v>
      </c>
      <c r="R111" t="s">
        <v>1186</v>
      </c>
      <c r="T111" s="6" t="s">
        <v>344</v>
      </c>
      <c r="U111" s="6"/>
      <c r="V111" s="6" t="s">
        <v>1186</v>
      </c>
      <c r="W111" t="s">
        <v>1186</v>
      </c>
      <c r="X111" t="s">
        <v>1186</v>
      </c>
      <c r="Y111" t="b">
        <f>IF(Material_Master[[#This Row],[EUDR]]="Y",TRUE,FALSE)</f>
        <v>1</v>
      </c>
      <c r="Z111" t="b">
        <f>IF(Material_Master[[#This Row],[EUDR Sale]]="Y", TRUE, FALSE)</f>
        <v>1</v>
      </c>
    </row>
    <row r="112" spans="1:26" x14ac:dyDescent="0.35">
      <c r="A112">
        <v>111</v>
      </c>
      <c r="B112" s="5">
        <v>24000546</v>
      </c>
      <c r="C112" s="5" t="str">
        <f>Material_Master_SQL!B112</f>
        <v>DIETHANOLAMINE 99 WT% MIN</v>
      </c>
      <c r="D112">
        <f>INDEX(Class!A:A, MATCH(Material_Master[[#This Row],[Class]],Class!B:B, 0))</f>
        <v>1</v>
      </c>
      <c r="E112">
        <f>INDEX('Product Category'!A:A, MATCH(Material_Master[[#This Row],[Product Category]], 'Product Category'!B:B, 0))</f>
        <v>8</v>
      </c>
      <c r="F112" cm="1">
        <f t="array" ref="F112">MATCH(Material_Master[[#This Row],[Product Category]]&amp;Material_Master[[#This Row],[ProductMetric]], 'Product Metric'!$B$2:$B$47&amp;'Product Metric'!$D$2:$D$47, 0)</f>
        <v>21</v>
      </c>
      <c r="G112" cm="1">
        <f t="array" ref="G112">MATCH(Material_Master[[#This Row],[Product Category]]&amp;Material_Master[[#This Row],[ProductGroupSimple]], 'Product Group Simple'!$B$2:$B$202&amp;'Product Group Simple'!$D$2:$D$202, 0)</f>
        <v>97</v>
      </c>
      <c r="H112" cm="1">
        <f t="array" ref="H112">MATCH(Material_Master[[#This Row],[Product Category]]&amp;Material_Master[[#This Row],[ProductGroup]], 'Product Group'!$B$2:$B$248&amp;'Product Group'!$D$2:$D$248,0)</f>
        <v>132</v>
      </c>
      <c r="I112">
        <f>INDEX(Packaging!E:E, MATCH(Material_Master[[#This Row],[Packaging]], Packaging!F:F, 0))</f>
        <v>7</v>
      </c>
      <c r="J112">
        <f>INDEX(Packaging!A:A, MATCH(Material_Master[[#This Row],[UOM]], Packaging!B:B, 0))</f>
        <v>4</v>
      </c>
      <c r="K112">
        <v>6</v>
      </c>
      <c r="L112">
        <v>1</v>
      </c>
      <c r="N112">
        <f>MATCH(Material_Master[[#This Row],[PPClass]],Packaging!$L$2:$L$7, 0)</f>
        <v>2</v>
      </c>
      <c r="O112">
        <f>MATCH(Material_Master[[#This Row],[PVClass]],Packaging!$L$2:$L$7, 0)</f>
        <v>2</v>
      </c>
      <c r="R112" t="s">
        <v>1186</v>
      </c>
      <c r="T112" s="6" t="s">
        <v>413</v>
      </c>
      <c r="U112" s="6" t="s">
        <v>1186</v>
      </c>
      <c r="V112" s="6" t="s">
        <v>1186</v>
      </c>
      <c r="W112" t="s">
        <v>1186</v>
      </c>
      <c r="X112" t="s">
        <v>1186</v>
      </c>
      <c r="Y112" t="b">
        <f>IF(Material_Master[[#This Row],[EUDR]]="Y",TRUE,FALSE)</f>
        <v>0</v>
      </c>
      <c r="Z112" t="b">
        <f>IF(Material_Master[[#This Row],[EUDR Sale]]="Y", TRUE, FALSE)</f>
        <v>0</v>
      </c>
    </row>
    <row r="113" spans="1:27" x14ac:dyDescent="0.35">
      <c r="A113">
        <v>112</v>
      </c>
      <c r="B113" s="5">
        <v>5104002010610</v>
      </c>
      <c r="C113" s="5" t="str">
        <f>Material_Master_SQL!B113</f>
        <v>DIST. UFA HIGH IV</v>
      </c>
      <c r="D113">
        <f>INDEX(Class!A:A, MATCH(Material_Master[[#This Row],[Class]],Class!B:B, 0))</f>
        <v>2</v>
      </c>
      <c r="E113">
        <f>INDEX('Product Category'!A:A, MATCH(Material_Master[[#This Row],[Product Category]], 'Product Category'!B:B, 0))</f>
        <v>16</v>
      </c>
      <c r="F113" cm="1">
        <f t="array" ref="F113">MATCH(Material_Master[[#This Row],[Product Category]]&amp;Material_Master[[#This Row],[ProductMetric]], 'Product Metric'!$B$2:$B$47&amp;'Product Metric'!$D$2:$D$47, 0)</f>
        <v>43</v>
      </c>
      <c r="G113" cm="1">
        <f t="array" ref="G113">MATCH(Material_Master[[#This Row],[Product Category]]&amp;Material_Master[[#This Row],[ProductGroupSimple]], 'Product Group Simple'!$B$2:$B$202&amp;'Product Group Simple'!$D$2:$D$202, 0)</f>
        <v>144</v>
      </c>
      <c r="H113" cm="1">
        <f t="array" ref="H113">MATCH(Material_Master[[#This Row],[Product Category]]&amp;Material_Master[[#This Row],[ProductGroup]], 'Product Group'!$B$2:$B$248&amp;'Product Group'!$D$2:$D$248,0)</f>
        <v>188</v>
      </c>
      <c r="I113">
        <f>INDEX(Packaging!E:E, MATCH(Material_Master[[#This Row],[Packaging]], Packaging!F:F, 0))</f>
        <v>7</v>
      </c>
      <c r="J113">
        <f>INDEX(Packaging!A:A, MATCH(Material_Master[[#This Row],[UOM]], Packaging!B:B, 0))</f>
        <v>4</v>
      </c>
      <c r="K113">
        <v>6</v>
      </c>
      <c r="L113">
        <v>1</v>
      </c>
      <c r="N113">
        <f>MATCH(Material_Master[[#This Row],[PPClass]],Packaging!$L$2:$L$7, 0)</f>
        <v>6</v>
      </c>
      <c r="O113">
        <f>MATCH(Material_Master[[#This Row],[PVClass]],Packaging!$L$2:$L$7, 0)</f>
        <v>6</v>
      </c>
      <c r="Q113">
        <v>4277</v>
      </c>
      <c r="R113" t="s">
        <v>1186</v>
      </c>
      <c r="T113" s="6" t="s">
        <v>72</v>
      </c>
      <c r="U113" s="6"/>
      <c r="V113" s="6" t="s">
        <v>1186</v>
      </c>
      <c r="W113" t="s">
        <v>1186</v>
      </c>
      <c r="X113" t="s">
        <v>1186</v>
      </c>
      <c r="Y113" t="b">
        <f>IF(Material_Master[[#This Row],[EUDR]]="Y",TRUE,FALSE)</f>
        <v>0</v>
      </c>
      <c r="Z113" t="b">
        <f>IF(Material_Master[[#This Row],[EUDR Sale]]="Y", TRUE, FALSE)</f>
        <v>0</v>
      </c>
    </row>
    <row r="114" spans="1:27" x14ac:dyDescent="0.35">
      <c r="A114">
        <v>113</v>
      </c>
      <c r="B114" s="5">
        <v>5104001010610</v>
      </c>
      <c r="C114" s="5" t="str">
        <f>Material_Master_SQL!B114</f>
        <v>DIST. UFA LOW IV</v>
      </c>
      <c r="D114">
        <f>INDEX(Class!A:A, MATCH(Material_Master[[#This Row],[Class]],Class!B:B, 0))</f>
        <v>2</v>
      </c>
      <c r="E114">
        <f>INDEX('Product Category'!A:A, MATCH(Material_Master[[#This Row],[Product Category]], 'Product Category'!B:B, 0))</f>
        <v>16</v>
      </c>
      <c r="F114" cm="1">
        <f t="array" ref="F114">MATCH(Material_Master[[#This Row],[Product Category]]&amp;Material_Master[[#This Row],[ProductMetric]], 'Product Metric'!$B$2:$B$47&amp;'Product Metric'!$D$2:$D$47, 0)</f>
        <v>43</v>
      </c>
      <c r="G114" cm="1">
        <f t="array" ref="G114">MATCH(Material_Master[[#This Row],[Product Category]]&amp;Material_Master[[#This Row],[ProductGroupSimple]], 'Product Group Simple'!$B$2:$B$202&amp;'Product Group Simple'!$D$2:$D$202, 0)</f>
        <v>145</v>
      </c>
      <c r="H114" cm="1">
        <f t="array" ref="H114">MATCH(Material_Master[[#This Row],[Product Category]]&amp;Material_Master[[#This Row],[ProductGroup]], 'Product Group'!$B$2:$B$248&amp;'Product Group'!$D$2:$D$248,0)</f>
        <v>189</v>
      </c>
      <c r="I114">
        <f>INDEX(Packaging!E:E, MATCH(Material_Master[[#This Row],[Packaging]], Packaging!F:F, 0))</f>
        <v>7</v>
      </c>
      <c r="J114">
        <f>INDEX(Packaging!A:A, MATCH(Material_Master[[#This Row],[UOM]], Packaging!B:B, 0))</f>
        <v>4</v>
      </c>
      <c r="K114">
        <v>6</v>
      </c>
      <c r="L114">
        <v>1</v>
      </c>
      <c r="N114">
        <f>MATCH(Material_Master[[#This Row],[PPClass]],Packaging!$L$2:$L$7, 0)</f>
        <v>6</v>
      </c>
      <c r="O114">
        <f>MATCH(Material_Master[[#This Row],[PVClass]],Packaging!$L$2:$L$7, 0)</f>
        <v>6</v>
      </c>
      <c r="Q114">
        <v>3351</v>
      </c>
      <c r="T114" s="6" t="s">
        <v>72</v>
      </c>
      <c r="U114" s="6"/>
      <c r="V114" s="6" t="s">
        <v>1186</v>
      </c>
      <c r="W114" t="s">
        <v>1186</v>
      </c>
      <c r="X114" t="s">
        <v>1186</v>
      </c>
      <c r="Y114" t="b">
        <f>IF(Material_Master[[#This Row],[EUDR]]="Y",TRUE,FALSE)</f>
        <v>0</v>
      </c>
      <c r="Z114" t="b">
        <f>IF(Material_Master[[#This Row],[EUDR Sale]]="Y", TRUE, FALSE)</f>
        <v>0</v>
      </c>
    </row>
    <row r="115" spans="1:27" x14ac:dyDescent="0.35">
      <c r="A115">
        <v>114</v>
      </c>
      <c r="B115" s="5"/>
      <c r="C115" s="5" t="str">
        <f>Material_Master_SQL!B115</f>
        <v>DIST. UFA LOW IV EX-WME</v>
      </c>
      <c r="D115">
        <f>INDEX(Class!A:A, MATCH(Material_Master[[#This Row],[Class]],Class!B:B, 0))</f>
        <v>2</v>
      </c>
      <c r="E115">
        <f>INDEX('Product Category'!A:A, MATCH(Material_Master[[#This Row],[Product Category]], 'Product Category'!B:B, 0))</f>
        <v>16</v>
      </c>
      <c r="F115" cm="1">
        <f t="array" ref="F115">MATCH(Material_Master[[#This Row],[Product Category]]&amp;Material_Master[[#This Row],[ProductMetric]], 'Product Metric'!$B$2:$B$47&amp;'Product Metric'!$D$2:$D$47, 0)</f>
        <v>43</v>
      </c>
      <c r="G115" cm="1">
        <f t="array" ref="G115">MATCH(Material_Master[[#This Row],[Product Category]]&amp;Material_Master[[#This Row],[ProductGroupSimple]], 'Product Group Simple'!$B$2:$B$202&amp;'Product Group Simple'!$D$2:$D$202, 0)</f>
        <v>145</v>
      </c>
      <c r="H115" cm="1">
        <f t="array" ref="H115">MATCH(Material_Master[[#This Row],[Product Category]]&amp;Material_Master[[#This Row],[ProductGroup]], 'Product Group'!$B$2:$B$248&amp;'Product Group'!$D$2:$D$248,0)</f>
        <v>189</v>
      </c>
      <c r="I115">
        <f>INDEX(Packaging!E:E, MATCH(Material_Master[[#This Row],[Packaging]], Packaging!F:F, 0))</f>
        <v>7</v>
      </c>
      <c r="J115">
        <f>INDEX(Packaging!A:A, MATCH(Material_Master[[#This Row],[UOM]], Packaging!B:B, 0))</f>
        <v>4</v>
      </c>
      <c r="K115">
        <v>6</v>
      </c>
      <c r="L115">
        <v>1</v>
      </c>
      <c r="N115">
        <f>MATCH(Material_Master[[#This Row],[PPClass]],Packaging!$L$2:$L$7, 0)</f>
        <v>6</v>
      </c>
      <c r="O115">
        <f>MATCH(Material_Master[[#This Row],[PVClass]],Packaging!$L$2:$L$7, 0)</f>
        <v>6</v>
      </c>
      <c r="Q115">
        <v>3351</v>
      </c>
      <c r="R115" t="s">
        <v>1186</v>
      </c>
      <c r="T115" s="6" t="s">
        <v>72</v>
      </c>
      <c r="U115" s="6"/>
      <c r="V115" s="6" t="s">
        <v>1186</v>
      </c>
      <c r="W115" t="s">
        <v>1186</v>
      </c>
      <c r="X115" t="s">
        <v>1186</v>
      </c>
      <c r="Y115" t="b">
        <f>IF(Material_Master[[#This Row],[EUDR]]="Y",TRUE,FALSE)</f>
        <v>0</v>
      </c>
      <c r="Z115" t="b">
        <f>IF(Material_Master[[#This Row],[EUDR Sale]]="Y", TRUE, FALSE)</f>
        <v>0</v>
      </c>
    </row>
    <row r="116" spans="1:27" x14ac:dyDescent="0.35">
      <c r="A116">
        <v>115</v>
      </c>
      <c r="B116" s="5">
        <v>5201089907020</v>
      </c>
      <c r="C116" s="5" t="str">
        <f>Material_Master_SQL!B116</f>
        <v>DO NOT USE</v>
      </c>
      <c r="D116">
        <f>INDEX(Class!A:A, MATCH(Material_Master[[#This Row],[Class]],Class!B:B, 0))</f>
        <v>2</v>
      </c>
      <c r="E116">
        <f>INDEX('Product Category'!A:A, MATCH(Material_Master[[#This Row],[Product Category]], 'Product Category'!B:B, 0))</f>
        <v>8</v>
      </c>
      <c r="F116" cm="1">
        <f t="array" ref="F116">MATCH(Material_Master[[#This Row],[Product Category]]&amp;Material_Master[[#This Row],[ProductMetric]], 'Product Metric'!$B$2:$B$47&amp;'Product Metric'!$D$2:$D$47, 0)</f>
        <v>21</v>
      </c>
      <c r="G116" cm="1">
        <f t="array" ref="G116">MATCH(Material_Master[[#This Row],[Product Category]]&amp;Material_Master[[#This Row],[ProductGroupSimple]], 'Product Group Simple'!$B$2:$B$202&amp;'Product Group Simple'!$D$2:$D$202, 0)</f>
        <v>95</v>
      </c>
      <c r="H116" cm="1">
        <f t="array" ref="H116">MATCH(Material_Master[[#This Row],[Product Category]]&amp;Material_Master[[#This Row],[ProductGroup]], 'Product Group'!$B$2:$B$248&amp;'Product Group'!$D$2:$D$248,0)</f>
        <v>128</v>
      </c>
      <c r="I116">
        <f>INDEX(Packaging!E:E, MATCH(Material_Master[[#This Row],[Packaging]], Packaging!F:F, 0))</f>
        <v>7</v>
      </c>
      <c r="J116">
        <f>INDEX(Packaging!A:A, MATCH(Material_Master[[#This Row],[UOM]], Packaging!B:B, 0))</f>
        <v>4</v>
      </c>
      <c r="K116">
        <v>6</v>
      </c>
      <c r="L116">
        <v>1</v>
      </c>
      <c r="N116">
        <f>MATCH(Material_Master[[#This Row],[PPClass]],Packaging!$L$2:$L$7, 0)</f>
        <v>2</v>
      </c>
      <c r="O116">
        <f>MATCH(Material_Master[[#This Row],[PVClass]],Packaging!$L$2:$L$7, 0)</f>
        <v>2</v>
      </c>
      <c r="T116" s="6" t="s">
        <v>344</v>
      </c>
      <c r="U116" s="6"/>
      <c r="V116" s="6" t="s">
        <v>1186</v>
      </c>
      <c r="W116" t="s">
        <v>1186</v>
      </c>
      <c r="X116" t="s">
        <v>1186</v>
      </c>
      <c r="Y116" t="b">
        <f>IF(Material_Master[[#This Row],[EUDR]]="Y",TRUE,FALSE)</f>
        <v>0</v>
      </c>
      <c r="Z116" t="b">
        <f>IF(Material_Master[[#This Row],[EUDR Sale]]="Y", TRUE, FALSE)</f>
        <v>0</v>
      </c>
    </row>
    <row r="117" spans="1:27" x14ac:dyDescent="0.35">
      <c r="A117">
        <v>116</v>
      </c>
      <c r="B117" s="5">
        <v>5303020101030</v>
      </c>
      <c r="C117" s="5" t="str">
        <f>Material_Master_SQL!B117</f>
        <v>ECO TS/50-SD170</v>
      </c>
      <c r="D117">
        <f>INDEX(Class!A:A, MATCH(Material_Master[[#This Row],[Class]],Class!B:B, 0))</f>
        <v>4</v>
      </c>
      <c r="E117">
        <f>INDEX('Product Category'!A:A, MATCH(Material_Master[[#This Row],[Product Category]], 'Product Category'!B:B, 0))</f>
        <v>7</v>
      </c>
      <c r="F117" cm="1">
        <f t="array" ref="F117">MATCH(Material_Master[[#This Row],[Product Category]]&amp;Material_Master[[#This Row],[ProductMetric]], 'Product Metric'!$B$2:$B$47&amp;'Product Metric'!$D$2:$D$47, 0)</f>
        <v>16</v>
      </c>
      <c r="G117" cm="1">
        <f t="array" ref="G117">MATCH(Material_Master[[#This Row],[Product Category]]&amp;Material_Master[[#This Row],[ProductGroupSimple]], 'Product Group Simple'!$B$2:$B$202&amp;'Product Group Simple'!$D$2:$D$202, 0)</f>
        <v>86</v>
      </c>
      <c r="H117" cm="1">
        <f t="array" ref="H117">MATCH(Material_Master[[#This Row],[Product Category]]&amp;Material_Master[[#This Row],[ProductGroup]], 'Product Group'!$B$2:$B$248&amp;'Product Group'!$D$2:$D$248,0)</f>
        <v>119</v>
      </c>
      <c r="I117">
        <f>INDEX(Packaging!E:E, MATCH(Material_Master[[#This Row],[Packaging]], Packaging!F:F, 0))</f>
        <v>3</v>
      </c>
      <c r="J117">
        <f>INDEX(Packaging!A:A, MATCH(Material_Master[[#This Row],[UOM]], Packaging!B:B, 0))</f>
        <v>2</v>
      </c>
      <c r="K117">
        <v>6</v>
      </c>
      <c r="L117">
        <v>0.17</v>
      </c>
      <c r="M117">
        <v>0.15</v>
      </c>
      <c r="N117">
        <f>MATCH(Material_Master[[#This Row],[PPClass]],Packaging!$L$2:$L$7, 0)</f>
        <v>1</v>
      </c>
      <c r="O117">
        <f>MATCH(Material_Master[[#This Row],[PVClass]],Packaging!$L$2:$L$7, 0)</f>
        <v>1</v>
      </c>
      <c r="Q117">
        <v>0</v>
      </c>
      <c r="S117">
        <v>0.17</v>
      </c>
      <c r="T117" s="6" t="s">
        <v>344</v>
      </c>
      <c r="U117" s="6"/>
      <c r="V117" s="6" t="s">
        <v>1186</v>
      </c>
      <c r="W117" t="s">
        <v>1186</v>
      </c>
      <c r="X117" t="s">
        <v>1186</v>
      </c>
      <c r="Y117" t="b">
        <f>IF(Material_Master[[#This Row],[EUDR]]="Y",TRUE,FALSE)</f>
        <v>0</v>
      </c>
      <c r="Z117" t="b">
        <f>IF(Material_Master[[#This Row],[EUDR Sale]]="Y", TRUE, FALSE)</f>
        <v>0</v>
      </c>
    </row>
    <row r="118" spans="1:27" x14ac:dyDescent="0.35">
      <c r="A118">
        <v>117</v>
      </c>
      <c r="B118" s="5">
        <v>5202990006010</v>
      </c>
      <c r="C118" s="5" t="str">
        <f>Material_Master_SQL!B118</f>
        <v>ECOCEROL</v>
      </c>
      <c r="D118">
        <f>INDEX(Class!A:A, MATCH(Material_Master[[#This Row],[Class]],Class!B:B, 0))</f>
        <v>2</v>
      </c>
      <c r="E118">
        <f>INDEX('Product Category'!A:A, MATCH(Material_Master[[#This Row],[Product Category]], 'Product Category'!B:B, 0))</f>
        <v>11</v>
      </c>
      <c r="F118" cm="1">
        <f t="array" ref="F118">MATCH(Material_Master[[#This Row],[Product Category]]&amp;Material_Master[[#This Row],[ProductMetric]], 'Product Metric'!$B$2:$B$47&amp;'Product Metric'!$D$2:$D$47, 0)</f>
        <v>27</v>
      </c>
      <c r="G118" cm="1">
        <f t="array" ref="G118">MATCH(Material_Master[[#This Row],[Product Category]]&amp;Material_Master[[#This Row],[ProductGroupSimple]], 'Product Group Simple'!$B$2:$B$202&amp;'Product Group Simple'!$D$2:$D$202, 0)</f>
        <v>118</v>
      </c>
      <c r="H118" cm="1">
        <f t="array" ref="H118">MATCH(Material_Master[[#This Row],[Product Category]]&amp;Material_Master[[#This Row],[ProductGroup]], 'Product Group'!$B$2:$B$248&amp;'Product Group'!$D$2:$D$248,0)</f>
        <v>157</v>
      </c>
      <c r="I118">
        <f>INDEX(Packaging!E:E, MATCH(Material_Master[[#This Row],[Packaging]], Packaging!F:F, 0))</f>
        <v>7</v>
      </c>
      <c r="J118">
        <f>INDEX(Packaging!A:A, MATCH(Material_Master[[#This Row],[UOM]], Packaging!B:B, 0))</f>
        <v>4</v>
      </c>
      <c r="K118">
        <v>6</v>
      </c>
      <c r="L118">
        <v>1</v>
      </c>
      <c r="N118">
        <f>MATCH(Material_Master[[#This Row],[PPClass]],Packaging!$L$2:$L$7, 0)</f>
        <v>3</v>
      </c>
      <c r="O118">
        <f>MATCH(Material_Master[[#This Row],[PVClass]],Packaging!$L$2:$L$7, 0)</f>
        <v>3</v>
      </c>
      <c r="P118" t="s">
        <v>467</v>
      </c>
      <c r="Q118">
        <v>430</v>
      </c>
      <c r="T118" s="6" t="s">
        <v>344</v>
      </c>
      <c r="U118" s="6"/>
      <c r="V118" s="6" t="s">
        <v>1186</v>
      </c>
      <c r="W118" t="s">
        <v>1344</v>
      </c>
      <c r="X118" t="s">
        <v>1186</v>
      </c>
      <c r="Y118" t="b">
        <f>IF(Material_Master[[#This Row],[EUDR]]="Y",TRUE,FALSE)</f>
        <v>0</v>
      </c>
      <c r="Z118" t="b">
        <f>IF(Material_Master[[#This Row],[EUDR Sale]]="Y", TRUE, FALSE)</f>
        <v>1</v>
      </c>
      <c r="AA118" s="5" t="s">
        <v>1345</v>
      </c>
    </row>
    <row r="119" spans="1:27" x14ac:dyDescent="0.35">
      <c r="A119">
        <v>118</v>
      </c>
      <c r="B119" s="5">
        <v>5202990066010</v>
      </c>
      <c r="C119" s="5" t="str">
        <f>Material_Master_SQL!B119</f>
        <v>ECOCEROL (COCO)</v>
      </c>
      <c r="D119">
        <f>INDEX(Class!A:A, MATCH(Material_Master[[#This Row],[Class]],Class!B:B, 0))</f>
        <v>2</v>
      </c>
      <c r="E119">
        <f>INDEX('Product Category'!A:A, MATCH(Material_Master[[#This Row],[Product Category]], 'Product Category'!B:B, 0))</f>
        <v>11</v>
      </c>
      <c r="F119" cm="1">
        <f t="array" ref="F119">MATCH(Material_Master[[#This Row],[Product Category]]&amp;Material_Master[[#This Row],[ProductMetric]], 'Product Metric'!$B$2:$B$47&amp;'Product Metric'!$D$2:$D$47, 0)</f>
        <v>27</v>
      </c>
      <c r="G119" cm="1">
        <f t="array" ref="G119">MATCH(Material_Master[[#This Row],[Product Category]]&amp;Material_Master[[#This Row],[ProductGroupSimple]], 'Product Group Simple'!$B$2:$B$202&amp;'Product Group Simple'!$D$2:$D$202, 0)</f>
        <v>118</v>
      </c>
      <c r="H119" cm="1">
        <f t="array" ref="H119">MATCH(Material_Master[[#This Row],[Product Category]]&amp;Material_Master[[#This Row],[ProductGroup]], 'Product Group'!$B$2:$B$248&amp;'Product Group'!$D$2:$D$248,0)</f>
        <v>159</v>
      </c>
      <c r="I119">
        <f>INDEX(Packaging!E:E, MATCH(Material_Master[[#This Row],[Packaging]], Packaging!F:F, 0))</f>
        <v>7</v>
      </c>
      <c r="J119">
        <f>INDEX(Packaging!A:A, MATCH(Material_Master[[#This Row],[UOM]], Packaging!B:B, 0))</f>
        <v>4</v>
      </c>
      <c r="K119">
        <v>6</v>
      </c>
      <c r="L119">
        <v>1</v>
      </c>
      <c r="N119">
        <f>MATCH(Material_Master[[#This Row],[PPClass]],Packaging!$L$2:$L$7, 0)</f>
        <v>3</v>
      </c>
      <c r="O119">
        <f>MATCH(Material_Master[[#This Row],[PVClass]],Packaging!$L$2:$L$7, 0)</f>
        <v>3</v>
      </c>
      <c r="Q119">
        <v>630</v>
      </c>
      <c r="R119" t="s">
        <v>1186</v>
      </c>
      <c r="T119" s="6" t="s">
        <v>344</v>
      </c>
      <c r="U119" s="6"/>
      <c r="V119" s="6" t="s">
        <v>1186</v>
      </c>
      <c r="W119" t="s">
        <v>1186</v>
      </c>
      <c r="X119" t="s">
        <v>1186</v>
      </c>
      <c r="Y119" t="b">
        <f>IF(Material_Master[[#This Row],[EUDR]]="Y",TRUE,FALSE)</f>
        <v>0</v>
      </c>
      <c r="Z119" t="b">
        <f>IF(Material_Master[[#This Row],[EUDR Sale]]="Y", TRUE, FALSE)</f>
        <v>1</v>
      </c>
      <c r="AA119" s="5" t="s">
        <v>1345</v>
      </c>
    </row>
    <row r="120" spans="1:27" x14ac:dyDescent="0.35">
      <c r="A120">
        <v>119</v>
      </c>
      <c r="B120" s="5">
        <v>5202990063060</v>
      </c>
      <c r="C120" s="5" t="str">
        <f>Material_Master_SQL!B120</f>
        <v>ECOCEROL (COCO)-IBC1270</v>
      </c>
      <c r="D120">
        <f>INDEX(Class!A:A, MATCH(Material_Master[[#This Row],[Class]],Class!B:B, 0))</f>
        <v>4</v>
      </c>
      <c r="E120">
        <f>INDEX('Product Category'!A:A, MATCH(Material_Master[[#This Row],[Product Category]], 'Product Category'!B:B, 0))</f>
        <v>11</v>
      </c>
      <c r="F120" cm="1">
        <f t="array" ref="F120">MATCH(Material_Master[[#This Row],[Product Category]]&amp;Material_Master[[#This Row],[ProductMetric]], 'Product Metric'!$B$2:$B$47&amp;'Product Metric'!$D$2:$D$47, 0)</f>
        <v>27</v>
      </c>
      <c r="G120" cm="1">
        <f t="array" ref="G120">MATCH(Material_Master[[#This Row],[Product Category]]&amp;Material_Master[[#This Row],[ProductGroupSimple]], 'Product Group Simple'!$B$2:$B$202&amp;'Product Group Simple'!$D$2:$D$202, 0)</f>
        <v>118</v>
      </c>
      <c r="H120" cm="1">
        <f t="array" ref="H120">MATCH(Material_Master[[#This Row],[Product Category]]&amp;Material_Master[[#This Row],[ProductGroup]], 'Product Group'!$B$2:$B$248&amp;'Product Group'!$D$2:$D$248,0)</f>
        <v>159</v>
      </c>
      <c r="I120">
        <f>INDEX(Packaging!E:E, MATCH(Material_Master[[#This Row],[Packaging]], Packaging!F:F, 0))</f>
        <v>6</v>
      </c>
      <c r="J120">
        <f>INDEX(Packaging!A:A, MATCH(Material_Master[[#This Row],[UOM]], Packaging!B:B, 0))</f>
        <v>3</v>
      </c>
      <c r="K120">
        <v>6</v>
      </c>
      <c r="L120">
        <v>1.27</v>
      </c>
      <c r="M120">
        <v>1.25</v>
      </c>
      <c r="N120">
        <f>MATCH(Material_Master[[#This Row],[PPClass]],Packaging!$L$2:$L$7, 0)</f>
        <v>4</v>
      </c>
      <c r="O120">
        <f>MATCH(Material_Master[[#This Row],[PVClass]],Packaging!$L$2:$L$7, 0)</f>
        <v>4</v>
      </c>
      <c r="P120" t="s">
        <v>470</v>
      </c>
      <c r="Q120">
        <v>630</v>
      </c>
      <c r="R120" t="s">
        <v>471</v>
      </c>
      <c r="S120">
        <v>1.27</v>
      </c>
      <c r="T120" s="6" t="s">
        <v>344</v>
      </c>
      <c r="U120" s="6"/>
      <c r="V120" s="6" t="s">
        <v>1186</v>
      </c>
      <c r="W120" t="s">
        <v>1186</v>
      </c>
      <c r="X120" t="s">
        <v>1186</v>
      </c>
      <c r="Y120" t="b">
        <f>IF(Material_Master[[#This Row],[EUDR]]="Y",TRUE,FALSE)</f>
        <v>0</v>
      </c>
      <c r="Z120" t="b">
        <f>IF(Material_Master[[#This Row],[EUDR Sale]]="Y", TRUE, FALSE)</f>
        <v>1</v>
      </c>
      <c r="AA120" s="5" t="s">
        <v>1345</v>
      </c>
    </row>
    <row r="121" spans="1:27" x14ac:dyDescent="0.35">
      <c r="A121">
        <v>120</v>
      </c>
      <c r="B121" s="5">
        <v>5202990062070</v>
      </c>
      <c r="C121" s="5" t="str">
        <f>Material_Master_SQL!B121</f>
        <v>ECOCEROL (COCO)-PD250</v>
      </c>
      <c r="D121">
        <f>INDEX(Class!A:A, MATCH(Material_Master[[#This Row],[Class]],Class!B:B, 0))</f>
        <v>4</v>
      </c>
      <c r="E121">
        <f>INDEX('Product Category'!A:A, MATCH(Material_Master[[#This Row],[Product Category]], 'Product Category'!B:B, 0))</f>
        <v>11</v>
      </c>
      <c r="F121" cm="1">
        <f t="array" ref="F121">MATCH(Material_Master[[#This Row],[Product Category]]&amp;Material_Master[[#This Row],[ProductMetric]], 'Product Metric'!$B$2:$B$47&amp;'Product Metric'!$D$2:$D$47, 0)</f>
        <v>27</v>
      </c>
      <c r="G121" cm="1">
        <f t="array" ref="G121">MATCH(Material_Master[[#This Row],[Product Category]]&amp;Material_Master[[#This Row],[ProductGroupSimple]], 'Product Group Simple'!$B$2:$B$202&amp;'Product Group Simple'!$D$2:$D$202, 0)</f>
        <v>118</v>
      </c>
      <c r="H121" cm="1">
        <f t="array" ref="H121">MATCH(Material_Master[[#This Row],[Product Category]]&amp;Material_Master[[#This Row],[ProductGroup]], 'Product Group'!$B$2:$B$248&amp;'Product Group'!$D$2:$D$248,0)</f>
        <v>159</v>
      </c>
      <c r="I121">
        <f>INDEX(Packaging!E:E, MATCH(Material_Master[[#This Row],[Packaging]], Packaging!F:F, 0))</f>
        <v>3</v>
      </c>
      <c r="J121">
        <f>INDEX(Packaging!A:A, MATCH(Material_Master[[#This Row],[UOM]], Packaging!B:B, 0))</f>
        <v>2</v>
      </c>
      <c r="K121">
        <v>6</v>
      </c>
      <c r="L121">
        <v>0.25</v>
      </c>
      <c r="N121">
        <f>MATCH(Material_Master[[#This Row],[PPClass]],Packaging!$L$2:$L$7, 0)</f>
        <v>4</v>
      </c>
      <c r="O121">
        <f>MATCH(Material_Master[[#This Row],[PVClass]],Packaging!$L$2:$L$7, 0)</f>
        <v>4</v>
      </c>
      <c r="P121" t="s">
        <v>473</v>
      </c>
      <c r="Q121">
        <v>1100</v>
      </c>
      <c r="R121" t="s">
        <v>474</v>
      </c>
      <c r="S121">
        <v>0.25</v>
      </c>
      <c r="T121" s="6" t="s">
        <v>344</v>
      </c>
      <c r="U121" s="6"/>
      <c r="V121" s="6" t="s">
        <v>1186</v>
      </c>
      <c r="W121" t="s">
        <v>1186</v>
      </c>
      <c r="X121" t="s">
        <v>1186</v>
      </c>
      <c r="Y121" t="b">
        <f>IF(Material_Master[[#This Row],[EUDR]]="Y",TRUE,FALSE)</f>
        <v>0</v>
      </c>
      <c r="Z121" t="b">
        <f>IF(Material_Master[[#This Row],[EUDR Sale]]="Y", TRUE, FALSE)</f>
        <v>0</v>
      </c>
    </row>
    <row r="122" spans="1:27" x14ac:dyDescent="0.35">
      <c r="A122">
        <v>121</v>
      </c>
      <c r="B122" s="5">
        <v>5202990026010</v>
      </c>
      <c r="C122" s="5" t="str">
        <f>Material_Master_SQL!B122</f>
        <v>ECOCEROL FOOD GRADE</v>
      </c>
      <c r="D122">
        <f>INDEX(Class!A:A, MATCH(Material_Master[[#This Row],[Class]],Class!B:B, 0))</f>
        <v>2</v>
      </c>
      <c r="E122">
        <f>INDEX('Product Category'!A:A, MATCH(Material_Master[[#This Row],[Product Category]], 'Product Category'!B:B, 0))</f>
        <v>11</v>
      </c>
      <c r="F122" cm="1">
        <f t="array" ref="F122">MATCH(Material_Master[[#This Row],[Product Category]]&amp;Material_Master[[#This Row],[ProductMetric]], 'Product Metric'!$B$2:$B$47&amp;'Product Metric'!$D$2:$D$47, 0)</f>
        <v>27</v>
      </c>
      <c r="G122" cm="1">
        <f t="array" ref="G122">MATCH(Material_Master[[#This Row],[Product Category]]&amp;Material_Master[[#This Row],[ProductGroupSimple]], 'Product Group Simple'!$B$2:$B$202&amp;'Product Group Simple'!$D$2:$D$202, 0)</f>
        <v>118</v>
      </c>
      <c r="H122" cm="1">
        <f t="array" ref="H122">MATCH(Material_Master[[#This Row],[Product Category]]&amp;Material_Master[[#This Row],[ProductGroup]], 'Product Group'!$B$2:$B$248&amp;'Product Group'!$D$2:$D$248,0)</f>
        <v>157</v>
      </c>
      <c r="I122">
        <f>INDEX(Packaging!E:E, MATCH(Material_Master[[#This Row],[Packaging]], Packaging!F:F, 0))</f>
        <v>7</v>
      </c>
      <c r="J122">
        <f>INDEX(Packaging!A:A, MATCH(Material_Master[[#This Row],[UOM]], Packaging!B:B, 0))</f>
        <v>4</v>
      </c>
      <c r="K122">
        <v>6</v>
      </c>
      <c r="L122">
        <v>1</v>
      </c>
      <c r="N122">
        <f>MATCH(Material_Master[[#This Row],[PPClass]],Packaging!$L$2:$L$7, 0)</f>
        <v>3</v>
      </c>
      <c r="O122">
        <f>MATCH(Material_Master[[#This Row],[PVClass]],Packaging!$L$2:$L$7, 0)</f>
        <v>3</v>
      </c>
      <c r="P122" t="s">
        <v>467</v>
      </c>
      <c r="Q122">
        <v>430</v>
      </c>
      <c r="T122" s="6" t="s">
        <v>344</v>
      </c>
      <c r="U122" s="6"/>
      <c r="V122" s="6" t="s">
        <v>1186</v>
      </c>
      <c r="W122" t="s">
        <v>1344</v>
      </c>
      <c r="X122" t="s">
        <v>1186</v>
      </c>
      <c r="Y122" t="b">
        <f>IF(Material_Master[[#This Row],[EUDR]]="Y",TRUE,FALSE)</f>
        <v>0</v>
      </c>
      <c r="Z122" t="b">
        <f>IF(Material_Master[[#This Row],[EUDR Sale]]="Y", TRUE, FALSE)</f>
        <v>1</v>
      </c>
      <c r="AA122" s="5" t="s">
        <v>1346</v>
      </c>
    </row>
    <row r="123" spans="1:27" x14ac:dyDescent="0.35">
      <c r="A123">
        <v>122</v>
      </c>
      <c r="B123" s="5"/>
      <c r="C123" s="5" t="str">
        <f>Material_Master_SQL!B123</f>
        <v>ECOCEROL FOOD GRADE-DF</v>
      </c>
      <c r="D123">
        <f>INDEX(Class!A:A, MATCH(Material_Master[[#This Row],[Class]],Class!B:B, 0))</f>
        <v>2</v>
      </c>
      <c r="E123">
        <f>INDEX('Product Category'!A:A, MATCH(Material_Master[[#This Row],[Product Category]], 'Product Category'!B:B, 0))</f>
        <v>11</v>
      </c>
      <c r="F123" cm="1">
        <f t="array" ref="F123">MATCH(Material_Master[[#This Row],[Product Category]]&amp;Material_Master[[#This Row],[ProductMetric]], 'Product Metric'!$B$2:$B$47&amp;'Product Metric'!$D$2:$D$47, 0)</f>
        <v>27</v>
      </c>
      <c r="G123" cm="1">
        <f t="array" ref="G123">MATCH(Material_Master[[#This Row],[Product Category]]&amp;Material_Master[[#This Row],[ProductGroupSimple]], 'Product Group Simple'!$B$2:$B$202&amp;'Product Group Simple'!$D$2:$D$202, 0)</f>
        <v>118</v>
      </c>
      <c r="H123" cm="1">
        <f t="array" ref="H123">MATCH(Material_Master[[#This Row],[Product Category]]&amp;Material_Master[[#This Row],[ProductGroup]], 'Product Group'!$B$2:$B$248&amp;'Product Group'!$D$2:$D$248,0)</f>
        <v>157</v>
      </c>
      <c r="I123">
        <f>INDEX(Packaging!E:E, MATCH(Material_Master[[#This Row],[Packaging]], Packaging!F:F, 0))</f>
        <v>7</v>
      </c>
      <c r="J123">
        <f>INDEX(Packaging!A:A, MATCH(Material_Master[[#This Row],[UOM]], Packaging!B:B, 0))</f>
        <v>4</v>
      </c>
      <c r="K123">
        <v>6</v>
      </c>
      <c r="L123">
        <v>1</v>
      </c>
      <c r="M123">
        <v>0</v>
      </c>
      <c r="N123">
        <f>MATCH(Material_Master[[#This Row],[PPClass]],Packaging!$L$2:$L$7, 0)</f>
        <v>3</v>
      </c>
      <c r="O123">
        <f>MATCH(Material_Master[[#This Row],[PVClass]],Packaging!$L$2:$L$7, 0)</f>
        <v>3</v>
      </c>
      <c r="P123" t="s">
        <v>467</v>
      </c>
      <c r="R123" t="s">
        <v>1186</v>
      </c>
      <c r="T123" s="6" t="s">
        <v>344</v>
      </c>
      <c r="U123" s="6"/>
      <c r="V123" s="6" t="s">
        <v>1186</v>
      </c>
      <c r="W123" t="s">
        <v>1344</v>
      </c>
      <c r="X123" t="s">
        <v>1186</v>
      </c>
      <c r="Y123" t="b">
        <f>IF(Material_Master[[#This Row],[EUDR]]="Y",TRUE,FALSE)</f>
        <v>1</v>
      </c>
      <c r="Z123" t="b">
        <f>IF(Material_Master[[#This Row],[EUDR Sale]]="Y", TRUE, FALSE)</f>
        <v>1</v>
      </c>
    </row>
    <row r="124" spans="1:27" x14ac:dyDescent="0.35">
      <c r="A124">
        <v>123</v>
      </c>
      <c r="B124" s="5">
        <v>5202990027010</v>
      </c>
      <c r="C124" s="5" t="str">
        <f>Material_Master_SQL!B124</f>
        <v>ECOCEROL FOOD GRADE-FB18000</v>
      </c>
      <c r="D124">
        <f>INDEX(Class!A:A, MATCH(Material_Master[[#This Row],[Class]],Class!B:B, 0))</f>
        <v>4</v>
      </c>
      <c r="E124">
        <f>INDEX('Product Category'!A:A, MATCH(Material_Master[[#This Row],[Product Category]], 'Product Category'!B:B, 0))</f>
        <v>11</v>
      </c>
      <c r="F124" cm="1">
        <f t="array" ref="F124">MATCH(Material_Master[[#This Row],[Product Category]]&amp;Material_Master[[#This Row],[ProductMetric]], 'Product Metric'!$B$2:$B$47&amp;'Product Metric'!$D$2:$D$47, 0)</f>
        <v>27</v>
      </c>
      <c r="G124" cm="1">
        <f t="array" ref="G124">MATCH(Material_Master[[#This Row],[Product Category]]&amp;Material_Master[[#This Row],[ProductGroupSimple]], 'Product Group Simple'!$B$2:$B$202&amp;'Product Group Simple'!$D$2:$D$202, 0)</f>
        <v>118</v>
      </c>
      <c r="H124" cm="1">
        <f t="array" ref="H124">MATCH(Material_Master[[#This Row],[Product Category]]&amp;Material_Master[[#This Row],[ProductGroup]], 'Product Group'!$B$2:$B$248&amp;'Product Group'!$D$2:$D$248,0)</f>
        <v>157</v>
      </c>
      <c r="I124">
        <f>INDEX(Packaging!E:E, MATCH(Material_Master[[#This Row],[Packaging]], Packaging!F:F, 0))</f>
        <v>5</v>
      </c>
      <c r="J124">
        <f>INDEX(Packaging!A:A, MATCH(Material_Master[[#This Row],[UOM]], Packaging!B:B, 0))</f>
        <v>4</v>
      </c>
      <c r="K124">
        <v>6</v>
      </c>
      <c r="L124">
        <v>1</v>
      </c>
      <c r="N124">
        <f>MATCH(Material_Master[[#This Row],[PPClass]],Packaging!$L$2:$L$7, 0)</f>
        <v>3</v>
      </c>
      <c r="O124">
        <f>MATCH(Material_Master[[#This Row],[PVClass]],Packaging!$L$2:$L$7, 0)</f>
        <v>3</v>
      </c>
      <c r="P124" t="s">
        <v>478</v>
      </c>
      <c r="Q124">
        <v>430</v>
      </c>
      <c r="S124">
        <v>22.3</v>
      </c>
      <c r="T124" s="6" t="s">
        <v>344</v>
      </c>
      <c r="U124" s="6"/>
      <c r="V124" s="6" t="s">
        <v>1186</v>
      </c>
      <c r="W124" t="s">
        <v>1344</v>
      </c>
      <c r="X124" t="s">
        <v>371</v>
      </c>
      <c r="Y124" t="b">
        <f>IF(Material_Master[[#This Row],[EUDR]]="Y",TRUE,FALSE)</f>
        <v>0</v>
      </c>
      <c r="Z124" t="b">
        <f>IF(Material_Master[[#This Row],[EUDR Sale]]="Y", TRUE, FALSE)</f>
        <v>1</v>
      </c>
    </row>
    <row r="125" spans="1:27" x14ac:dyDescent="0.35">
      <c r="A125">
        <v>124</v>
      </c>
      <c r="B125" s="5"/>
      <c r="C125" s="5" t="str">
        <f>Material_Master_SQL!B125</f>
        <v>ECOCEROL FOOD GRADE-FB18000-DF</v>
      </c>
      <c r="D125">
        <f>INDEX(Class!A:A, MATCH(Material_Master[[#This Row],[Class]],Class!B:B, 0))</f>
        <v>4</v>
      </c>
      <c r="E125">
        <f>INDEX('Product Category'!A:A, MATCH(Material_Master[[#This Row],[Product Category]], 'Product Category'!B:B, 0))</f>
        <v>11</v>
      </c>
      <c r="F125" cm="1">
        <f t="array" ref="F125">MATCH(Material_Master[[#This Row],[Product Category]]&amp;Material_Master[[#This Row],[ProductMetric]], 'Product Metric'!$B$2:$B$47&amp;'Product Metric'!$D$2:$D$47, 0)</f>
        <v>27</v>
      </c>
      <c r="G125" cm="1">
        <f t="array" ref="G125">MATCH(Material_Master[[#This Row],[Product Category]]&amp;Material_Master[[#This Row],[ProductGroupSimple]], 'Product Group Simple'!$B$2:$B$202&amp;'Product Group Simple'!$D$2:$D$202, 0)</f>
        <v>118</v>
      </c>
      <c r="H125" cm="1">
        <f t="array" ref="H125">MATCH(Material_Master[[#This Row],[Product Category]]&amp;Material_Master[[#This Row],[ProductGroup]], 'Product Group'!$B$2:$B$248&amp;'Product Group'!$D$2:$D$248,0)</f>
        <v>157</v>
      </c>
      <c r="I125">
        <f>INDEX(Packaging!E:E, MATCH(Material_Master[[#This Row],[Packaging]], Packaging!F:F, 0))</f>
        <v>5</v>
      </c>
      <c r="J125">
        <f>INDEX(Packaging!A:A, MATCH(Material_Master[[#This Row],[UOM]], Packaging!B:B, 0))</f>
        <v>4</v>
      </c>
      <c r="K125">
        <v>6</v>
      </c>
      <c r="L125">
        <v>1</v>
      </c>
      <c r="M125">
        <v>0</v>
      </c>
      <c r="N125">
        <f>MATCH(Material_Master[[#This Row],[PPClass]],Packaging!$L$2:$L$7, 0)</f>
        <v>3</v>
      </c>
      <c r="O125">
        <f>MATCH(Material_Master[[#This Row],[PVClass]],Packaging!$L$2:$L$7, 0)</f>
        <v>3</v>
      </c>
      <c r="P125" t="s">
        <v>478</v>
      </c>
      <c r="R125" t="s">
        <v>1186</v>
      </c>
      <c r="T125" s="6" t="s">
        <v>344</v>
      </c>
      <c r="U125" s="6"/>
      <c r="V125" s="6" t="s">
        <v>1186</v>
      </c>
      <c r="W125" t="s">
        <v>1344</v>
      </c>
      <c r="X125" t="s">
        <v>1186</v>
      </c>
      <c r="Y125" t="b">
        <f>IF(Material_Master[[#This Row],[EUDR]]="Y",TRUE,FALSE)</f>
        <v>1</v>
      </c>
      <c r="Z125" t="b">
        <f>IF(Material_Master[[#This Row],[EUDR Sale]]="Y", TRUE, FALSE)</f>
        <v>1</v>
      </c>
    </row>
    <row r="126" spans="1:27" x14ac:dyDescent="0.35">
      <c r="A126">
        <v>125</v>
      </c>
      <c r="B126" s="5">
        <v>5202990023060</v>
      </c>
      <c r="C126" s="5" t="str">
        <f>Material_Master_SQL!B126</f>
        <v>ECOCEROL FOOD GRADE-IBC1270</v>
      </c>
      <c r="D126">
        <f>INDEX(Class!A:A, MATCH(Material_Master[[#This Row],[Class]],Class!B:B, 0))</f>
        <v>4</v>
      </c>
      <c r="E126">
        <f>INDEX('Product Category'!A:A, MATCH(Material_Master[[#This Row],[Product Category]], 'Product Category'!B:B, 0))</f>
        <v>11</v>
      </c>
      <c r="F126" cm="1">
        <f t="array" ref="F126">MATCH(Material_Master[[#This Row],[Product Category]]&amp;Material_Master[[#This Row],[ProductMetric]], 'Product Metric'!$B$2:$B$47&amp;'Product Metric'!$D$2:$D$47, 0)</f>
        <v>27</v>
      </c>
      <c r="G126" cm="1">
        <f t="array" ref="G126">MATCH(Material_Master[[#This Row],[Product Category]]&amp;Material_Master[[#This Row],[ProductGroupSimple]], 'Product Group Simple'!$B$2:$B$202&amp;'Product Group Simple'!$D$2:$D$202, 0)</f>
        <v>118</v>
      </c>
      <c r="H126" cm="1">
        <f t="array" ref="H126">MATCH(Material_Master[[#This Row],[Product Category]]&amp;Material_Master[[#This Row],[ProductGroup]], 'Product Group'!$B$2:$B$248&amp;'Product Group'!$D$2:$D$248,0)</f>
        <v>157</v>
      </c>
      <c r="I126">
        <f>INDEX(Packaging!E:E, MATCH(Material_Master[[#This Row],[Packaging]], Packaging!F:F, 0))</f>
        <v>6</v>
      </c>
      <c r="J126">
        <f>INDEX(Packaging!A:A, MATCH(Material_Master[[#This Row],[UOM]], Packaging!B:B, 0))</f>
        <v>3</v>
      </c>
      <c r="K126">
        <v>6</v>
      </c>
      <c r="L126">
        <v>1.27</v>
      </c>
      <c r="M126">
        <v>1.25</v>
      </c>
      <c r="N126">
        <f>MATCH(Material_Master[[#This Row],[PPClass]],Packaging!$L$2:$L$7, 0)</f>
        <v>4</v>
      </c>
      <c r="O126">
        <f>MATCH(Material_Master[[#This Row],[PVClass]],Packaging!$L$2:$L$7, 0)</f>
        <v>4</v>
      </c>
      <c r="P126" t="s">
        <v>470</v>
      </c>
      <c r="Q126">
        <v>430</v>
      </c>
      <c r="R126" t="s">
        <v>471</v>
      </c>
      <c r="S126">
        <v>1.27</v>
      </c>
      <c r="T126" s="6" t="s">
        <v>344</v>
      </c>
      <c r="U126" s="6"/>
      <c r="V126" s="6" t="s">
        <v>1186</v>
      </c>
      <c r="W126" t="s">
        <v>1344</v>
      </c>
      <c r="X126" t="s">
        <v>1186</v>
      </c>
      <c r="Y126" t="b">
        <f>IF(Material_Master[[#This Row],[EUDR]]="Y",TRUE,FALSE)</f>
        <v>0</v>
      </c>
      <c r="Z126" t="b">
        <f>IF(Material_Master[[#This Row],[EUDR Sale]]="Y", TRUE, FALSE)</f>
        <v>1</v>
      </c>
      <c r="AA126" s="5" t="s">
        <v>1346</v>
      </c>
    </row>
    <row r="127" spans="1:27" x14ac:dyDescent="0.35">
      <c r="A127">
        <v>126</v>
      </c>
      <c r="B127" s="5"/>
      <c r="C127" s="5" t="str">
        <f>Material_Master_SQL!B127</f>
        <v>ECOCEROL FOOD GRADE-IBC1270-DF</v>
      </c>
      <c r="D127">
        <f>INDEX(Class!A:A, MATCH(Material_Master[[#This Row],[Class]],Class!B:B, 0))</f>
        <v>4</v>
      </c>
      <c r="E127">
        <f>INDEX('Product Category'!A:A, MATCH(Material_Master[[#This Row],[Product Category]], 'Product Category'!B:B, 0))</f>
        <v>11</v>
      </c>
      <c r="F127" cm="1">
        <f t="array" ref="F127">MATCH(Material_Master[[#This Row],[Product Category]]&amp;Material_Master[[#This Row],[ProductMetric]], 'Product Metric'!$B$2:$B$47&amp;'Product Metric'!$D$2:$D$47, 0)</f>
        <v>27</v>
      </c>
      <c r="G127" cm="1">
        <f t="array" ref="G127">MATCH(Material_Master[[#This Row],[Product Category]]&amp;Material_Master[[#This Row],[ProductGroupSimple]], 'Product Group Simple'!$B$2:$B$202&amp;'Product Group Simple'!$D$2:$D$202, 0)</f>
        <v>118</v>
      </c>
      <c r="H127" cm="1">
        <f t="array" ref="H127">MATCH(Material_Master[[#This Row],[Product Category]]&amp;Material_Master[[#This Row],[ProductGroup]], 'Product Group'!$B$2:$B$248&amp;'Product Group'!$D$2:$D$248,0)</f>
        <v>157</v>
      </c>
      <c r="I127">
        <f>INDEX(Packaging!E:E, MATCH(Material_Master[[#This Row],[Packaging]], Packaging!F:F, 0))</f>
        <v>6</v>
      </c>
      <c r="J127">
        <f>INDEX(Packaging!A:A, MATCH(Material_Master[[#This Row],[UOM]], Packaging!B:B, 0))</f>
        <v>3</v>
      </c>
      <c r="K127">
        <v>6</v>
      </c>
      <c r="L127">
        <v>1.27</v>
      </c>
      <c r="M127">
        <v>1.25</v>
      </c>
      <c r="N127">
        <f>MATCH(Material_Master[[#This Row],[PPClass]],Packaging!$L$2:$L$7, 0)</f>
        <v>4</v>
      </c>
      <c r="O127">
        <f>MATCH(Material_Master[[#This Row],[PVClass]],Packaging!$L$2:$L$7, 0)</f>
        <v>4</v>
      </c>
      <c r="P127" t="s">
        <v>470</v>
      </c>
      <c r="R127" t="s">
        <v>1186</v>
      </c>
      <c r="T127" s="6" t="s">
        <v>344</v>
      </c>
      <c r="U127" s="6"/>
      <c r="V127" s="6" t="s">
        <v>1186</v>
      </c>
      <c r="W127" t="s">
        <v>1344</v>
      </c>
      <c r="X127" t="s">
        <v>1186</v>
      </c>
      <c r="Y127" t="b">
        <f>IF(Material_Master[[#This Row],[EUDR]]="Y",TRUE,FALSE)</f>
        <v>1</v>
      </c>
      <c r="Z127" t="b">
        <f>IF(Material_Master[[#This Row],[EUDR Sale]]="Y", TRUE, FALSE)</f>
        <v>1</v>
      </c>
    </row>
    <row r="128" spans="1:27" x14ac:dyDescent="0.35">
      <c r="A128">
        <v>127</v>
      </c>
      <c r="B128" s="5">
        <v>5202990022070</v>
      </c>
      <c r="C128" s="5" t="str">
        <f>Material_Master_SQL!B128</f>
        <v>ECOCEROL FOOD GRADE-PD250</v>
      </c>
      <c r="D128">
        <f>INDEX(Class!A:A, MATCH(Material_Master[[#This Row],[Class]],Class!B:B, 0))</f>
        <v>4</v>
      </c>
      <c r="E128">
        <f>INDEX('Product Category'!A:A, MATCH(Material_Master[[#This Row],[Product Category]], 'Product Category'!B:B, 0))</f>
        <v>11</v>
      </c>
      <c r="F128" cm="1">
        <f t="array" ref="F128">MATCH(Material_Master[[#This Row],[Product Category]]&amp;Material_Master[[#This Row],[ProductMetric]], 'Product Metric'!$B$2:$B$47&amp;'Product Metric'!$D$2:$D$47, 0)</f>
        <v>27</v>
      </c>
      <c r="G128" cm="1">
        <f t="array" ref="G128">MATCH(Material_Master[[#This Row],[Product Category]]&amp;Material_Master[[#This Row],[ProductGroupSimple]], 'Product Group Simple'!$B$2:$B$202&amp;'Product Group Simple'!$D$2:$D$202, 0)</f>
        <v>118</v>
      </c>
      <c r="H128" cm="1">
        <f t="array" ref="H128">MATCH(Material_Master[[#This Row],[Product Category]]&amp;Material_Master[[#This Row],[ProductGroup]], 'Product Group'!$B$2:$B$248&amp;'Product Group'!$D$2:$D$248,0)</f>
        <v>157</v>
      </c>
      <c r="I128">
        <f>INDEX(Packaging!E:E, MATCH(Material_Master[[#This Row],[Packaging]], Packaging!F:F, 0))</f>
        <v>3</v>
      </c>
      <c r="J128">
        <f>INDEX(Packaging!A:A, MATCH(Material_Master[[#This Row],[UOM]], Packaging!B:B, 0))</f>
        <v>2</v>
      </c>
      <c r="K128">
        <v>6</v>
      </c>
      <c r="L128">
        <v>0.25</v>
      </c>
      <c r="N128">
        <f>MATCH(Material_Master[[#This Row],[PPClass]],Packaging!$L$2:$L$7, 0)</f>
        <v>4</v>
      </c>
      <c r="O128">
        <f>MATCH(Material_Master[[#This Row],[PVClass]],Packaging!$L$2:$L$7, 0)</f>
        <v>4</v>
      </c>
      <c r="P128" t="s">
        <v>467</v>
      </c>
      <c r="Q128">
        <v>430</v>
      </c>
      <c r="S128">
        <v>0.25</v>
      </c>
      <c r="T128" s="6" t="s">
        <v>344</v>
      </c>
      <c r="U128" s="6"/>
      <c r="V128" s="6" t="s">
        <v>1186</v>
      </c>
      <c r="W128" t="s">
        <v>1344</v>
      </c>
      <c r="X128" t="s">
        <v>1186</v>
      </c>
      <c r="Y128" t="b">
        <f>IF(Material_Master[[#This Row],[EUDR]]="Y",TRUE,FALSE)</f>
        <v>0</v>
      </c>
      <c r="Z128" t="b">
        <f>IF(Material_Master[[#This Row],[EUDR Sale]]="Y", TRUE, FALSE)</f>
        <v>1</v>
      </c>
      <c r="AA128" s="5" t="s">
        <v>1346</v>
      </c>
    </row>
    <row r="129" spans="1:27" x14ac:dyDescent="0.35">
      <c r="A129">
        <v>128</v>
      </c>
      <c r="B129" s="5"/>
      <c r="C129" s="5" t="str">
        <f>Material_Master_SQL!B129</f>
        <v>ECOCEROL FOOD GRADE-PD250-DF</v>
      </c>
      <c r="D129">
        <f>INDEX(Class!A:A, MATCH(Material_Master[[#This Row],[Class]],Class!B:B, 0))</f>
        <v>4</v>
      </c>
      <c r="E129">
        <f>INDEX('Product Category'!A:A, MATCH(Material_Master[[#This Row],[Product Category]], 'Product Category'!B:B, 0))</f>
        <v>11</v>
      </c>
      <c r="F129" cm="1">
        <f t="array" ref="F129">MATCH(Material_Master[[#This Row],[Product Category]]&amp;Material_Master[[#This Row],[ProductMetric]], 'Product Metric'!$B$2:$B$47&amp;'Product Metric'!$D$2:$D$47, 0)</f>
        <v>27</v>
      </c>
      <c r="G129" cm="1">
        <f t="array" ref="G129">MATCH(Material_Master[[#This Row],[Product Category]]&amp;Material_Master[[#This Row],[ProductGroupSimple]], 'Product Group Simple'!$B$2:$B$202&amp;'Product Group Simple'!$D$2:$D$202, 0)</f>
        <v>118</v>
      </c>
      <c r="H129" cm="1">
        <f t="array" ref="H129">MATCH(Material_Master[[#This Row],[Product Category]]&amp;Material_Master[[#This Row],[ProductGroup]], 'Product Group'!$B$2:$B$248&amp;'Product Group'!$D$2:$D$248,0)</f>
        <v>157</v>
      </c>
      <c r="I129">
        <f>INDEX(Packaging!E:E, MATCH(Material_Master[[#This Row],[Packaging]], Packaging!F:F, 0))</f>
        <v>3</v>
      </c>
      <c r="J129">
        <f>INDEX(Packaging!A:A, MATCH(Material_Master[[#This Row],[UOM]], Packaging!B:B, 0))</f>
        <v>2</v>
      </c>
      <c r="K129">
        <v>6</v>
      </c>
      <c r="L129">
        <v>0.25</v>
      </c>
      <c r="M129">
        <v>0</v>
      </c>
      <c r="N129">
        <f>MATCH(Material_Master[[#This Row],[PPClass]],Packaging!$L$2:$L$7, 0)</f>
        <v>4</v>
      </c>
      <c r="O129">
        <f>MATCH(Material_Master[[#This Row],[PVClass]],Packaging!$L$2:$L$7, 0)</f>
        <v>4</v>
      </c>
      <c r="P129" t="s">
        <v>467</v>
      </c>
      <c r="R129" t="s">
        <v>1186</v>
      </c>
      <c r="T129" s="6" t="s">
        <v>344</v>
      </c>
      <c r="U129" s="6"/>
      <c r="V129" s="6" t="s">
        <v>1186</v>
      </c>
      <c r="W129" t="s">
        <v>1344</v>
      </c>
      <c r="X129" t="s">
        <v>1186</v>
      </c>
      <c r="Y129" t="b">
        <f>IF(Material_Master[[#This Row],[EUDR]]="Y",TRUE,FALSE)</f>
        <v>1</v>
      </c>
      <c r="Z129" t="b">
        <f>IF(Material_Master[[#This Row],[EUDR Sale]]="Y", TRUE, FALSE)</f>
        <v>1</v>
      </c>
    </row>
    <row r="130" spans="1:27" x14ac:dyDescent="0.35">
      <c r="A130">
        <v>129</v>
      </c>
      <c r="B130" s="5">
        <v>5202990021070</v>
      </c>
      <c r="C130" s="5" t="str">
        <f>Material_Master_SQL!B130</f>
        <v>ECOCEROL FOOD GRADE-SD250</v>
      </c>
      <c r="D130">
        <f>INDEX(Class!A:A, MATCH(Material_Master[[#This Row],[Class]],Class!B:B, 0))</f>
        <v>4</v>
      </c>
      <c r="E130">
        <f>INDEX('Product Category'!A:A, MATCH(Material_Master[[#This Row],[Product Category]], 'Product Category'!B:B, 0))</f>
        <v>11</v>
      </c>
      <c r="F130" cm="1">
        <f t="array" ref="F130">MATCH(Material_Master[[#This Row],[Product Category]]&amp;Material_Master[[#This Row],[ProductMetric]], 'Product Metric'!$B$2:$B$47&amp;'Product Metric'!$D$2:$D$47, 0)</f>
        <v>27</v>
      </c>
      <c r="G130" cm="1">
        <f t="array" ref="G130">MATCH(Material_Master[[#This Row],[Product Category]]&amp;Material_Master[[#This Row],[ProductGroupSimple]], 'Product Group Simple'!$B$2:$B$202&amp;'Product Group Simple'!$D$2:$D$202, 0)</f>
        <v>118</v>
      </c>
      <c r="H130" cm="1">
        <f t="array" ref="H130">MATCH(Material_Master[[#This Row],[Product Category]]&amp;Material_Master[[#This Row],[ProductGroup]], 'Product Group'!$B$2:$B$248&amp;'Product Group'!$D$2:$D$248,0)</f>
        <v>157</v>
      </c>
      <c r="I130">
        <f>INDEX(Packaging!E:E, MATCH(Material_Master[[#This Row],[Packaging]], Packaging!F:F, 0))</f>
        <v>3</v>
      </c>
      <c r="J130">
        <f>INDEX(Packaging!A:A, MATCH(Material_Master[[#This Row],[UOM]], Packaging!B:B, 0))</f>
        <v>2</v>
      </c>
      <c r="K130">
        <v>6</v>
      </c>
      <c r="L130">
        <v>0.25</v>
      </c>
      <c r="N130">
        <f>MATCH(Material_Master[[#This Row],[PPClass]],Packaging!$L$2:$L$7, 0)</f>
        <v>4</v>
      </c>
      <c r="O130">
        <f>MATCH(Material_Master[[#This Row],[PVClass]],Packaging!$L$2:$L$7, 0)</f>
        <v>4</v>
      </c>
      <c r="P130" t="s">
        <v>467</v>
      </c>
      <c r="Q130">
        <v>430</v>
      </c>
      <c r="S130">
        <v>0.25</v>
      </c>
      <c r="T130" s="6" t="s">
        <v>344</v>
      </c>
      <c r="U130" s="6"/>
      <c r="V130" s="6" t="s">
        <v>1186</v>
      </c>
      <c r="W130" t="s">
        <v>1344</v>
      </c>
      <c r="X130" t="s">
        <v>1186</v>
      </c>
      <c r="Y130" t="b">
        <f>IF(Material_Master[[#This Row],[EUDR]]="Y",TRUE,FALSE)</f>
        <v>0</v>
      </c>
      <c r="Z130" t="b">
        <f>IF(Material_Master[[#This Row],[EUDR Sale]]="Y", TRUE, FALSE)</f>
        <v>1</v>
      </c>
      <c r="AA130" s="5" t="s">
        <v>1346</v>
      </c>
    </row>
    <row r="131" spans="1:27" x14ac:dyDescent="0.35">
      <c r="A131">
        <v>130</v>
      </c>
      <c r="B131" s="5"/>
      <c r="C131" s="5" t="str">
        <f>Material_Master_SQL!B131</f>
        <v>ECOCEROL FOOD GRADE-SD250-DF</v>
      </c>
      <c r="D131">
        <f>INDEX(Class!A:A, MATCH(Material_Master[[#This Row],[Class]],Class!B:B, 0))</f>
        <v>4</v>
      </c>
      <c r="E131">
        <f>INDEX('Product Category'!A:A, MATCH(Material_Master[[#This Row],[Product Category]], 'Product Category'!B:B, 0))</f>
        <v>11</v>
      </c>
      <c r="F131" cm="1">
        <f t="array" ref="F131">MATCH(Material_Master[[#This Row],[Product Category]]&amp;Material_Master[[#This Row],[ProductMetric]], 'Product Metric'!$B$2:$B$47&amp;'Product Metric'!$D$2:$D$47, 0)</f>
        <v>27</v>
      </c>
      <c r="G131" cm="1">
        <f t="array" ref="G131">MATCH(Material_Master[[#This Row],[Product Category]]&amp;Material_Master[[#This Row],[ProductGroupSimple]], 'Product Group Simple'!$B$2:$B$202&amp;'Product Group Simple'!$D$2:$D$202, 0)</f>
        <v>118</v>
      </c>
      <c r="H131" cm="1">
        <f t="array" ref="H131">MATCH(Material_Master[[#This Row],[Product Category]]&amp;Material_Master[[#This Row],[ProductGroup]], 'Product Group'!$B$2:$B$248&amp;'Product Group'!$D$2:$D$248,0)</f>
        <v>157</v>
      </c>
      <c r="I131">
        <f>INDEX(Packaging!E:E, MATCH(Material_Master[[#This Row],[Packaging]], Packaging!F:F, 0))</f>
        <v>3</v>
      </c>
      <c r="J131">
        <f>INDEX(Packaging!A:A, MATCH(Material_Master[[#This Row],[UOM]], Packaging!B:B, 0))</f>
        <v>2</v>
      </c>
      <c r="K131">
        <v>6</v>
      </c>
      <c r="L131">
        <v>0.25</v>
      </c>
      <c r="M131">
        <v>0</v>
      </c>
      <c r="N131">
        <f>MATCH(Material_Master[[#This Row],[PPClass]],Packaging!$L$2:$L$7, 0)</f>
        <v>4</v>
      </c>
      <c r="O131">
        <f>MATCH(Material_Master[[#This Row],[PVClass]],Packaging!$L$2:$L$7, 0)</f>
        <v>4</v>
      </c>
      <c r="P131" t="s">
        <v>467</v>
      </c>
      <c r="R131" t="s">
        <v>1186</v>
      </c>
      <c r="T131" s="6" t="s">
        <v>344</v>
      </c>
      <c r="U131" s="6"/>
      <c r="V131" s="6" t="s">
        <v>1186</v>
      </c>
      <c r="W131" t="s">
        <v>1344</v>
      </c>
      <c r="X131" t="s">
        <v>1186</v>
      </c>
      <c r="Y131" t="b">
        <f>IF(Material_Master[[#This Row],[EUDR]]="Y",TRUE,FALSE)</f>
        <v>1</v>
      </c>
      <c r="Z131" t="b">
        <f>IF(Material_Master[[#This Row],[EUDR Sale]]="Y", TRUE, FALSE)</f>
        <v>1</v>
      </c>
    </row>
    <row r="132" spans="1:27" x14ac:dyDescent="0.35">
      <c r="A132">
        <v>131</v>
      </c>
      <c r="B132" s="5"/>
      <c r="C132" s="5" t="str">
        <f>Material_Master_SQL!B132</f>
        <v>ECOCEROL-DF</v>
      </c>
      <c r="D132">
        <f>INDEX(Class!A:A, MATCH(Material_Master[[#This Row],[Class]],Class!B:B, 0))</f>
        <v>2</v>
      </c>
      <c r="E132">
        <f>INDEX('Product Category'!A:A, MATCH(Material_Master[[#This Row],[Product Category]], 'Product Category'!B:B, 0))</f>
        <v>11</v>
      </c>
      <c r="F132" cm="1">
        <f t="array" ref="F132">MATCH(Material_Master[[#This Row],[Product Category]]&amp;Material_Master[[#This Row],[ProductMetric]], 'Product Metric'!$B$2:$B$47&amp;'Product Metric'!$D$2:$D$47, 0)</f>
        <v>27</v>
      </c>
      <c r="G132" cm="1">
        <f t="array" ref="G132">MATCH(Material_Master[[#This Row],[Product Category]]&amp;Material_Master[[#This Row],[ProductGroupSimple]], 'Product Group Simple'!$B$2:$B$202&amp;'Product Group Simple'!$D$2:$D$202, 0)</f>
        <v>118</v>
      </c>
      <c r="H132" cm="1">
        <f t="array" ref="H132">MATCH(Material_Master[[#This Row],[Product Category]]&amp;Material_Master[[#This Row],[ProductGroup]], 'Product Group'!$B$2:$B$248&amp;'Product Group'!$D$2:$D$248,0)</f>
        <v>157</v>
      </c>
      <c r="I132">
        <f>INDEX(Packaging!E:E, MATCH(Material_Master[[#This Row],[Packaging]], Packaging!F:F, 0))</f>
        <v>7</v>
      </c>
      <c r="J132">
        <f>INDEX(Packaging!A:A, MATCH(Material_Master[[#This Row],[UOM]], Packaging!B:B, 0))</f>
        <v>4</v>
      </c>
      <c r="K132">
        <v>6</v>
      </c>
      <c r="L132">
        <v>1</v>
      </c>
      <c r="M132">
        <v>0</v>
      </c>
      <c r="N132">
        <f>MATCH(Material_Master[[#This Row],[PPClass]],Packaging!$L$2:$L$7, 0)</f>
        <v>3</v>
      </c>
      <c r="O132">
        <f>MATCH(Material_Master[[#This Row],[PVClass]],Packaging!$L$2:$L$7, 0)</f>
        <v>3</v>
      </c>
      <c r="P132" t="s">
        <v>467</v>
      </c>
      <c r="R132" t="s">
        <v>1186</v>
      </c>
      <c r="T132" s="6" t="s">
        <v>344</v>
      </c>
      <c r="U132" s="6"/>
      <c r="V132" s="6" t="s">
        <v>1186</v>
      </c>
      <c r="W132" t="s">
        <v>1344</v>
      </c>
      <c r="X132" t="s">
        <v>1186</v>
      </c>
      <c r="Y132" t="b">
        <f>IF(Material_Master[[#This Row],[EUDR]]="Y",TRUE,FALSE)</f>
        <v>1</v>
      </c>
      <c r="Z132" t="b">
        <f>IF(Material_Master[[#This Row],[EUDR Sale]]="Y", TRUE, FALSE)</f>
        <v>1</v>
      </c>
    </row>
    <row r="133" spans="1:27" x14ac:dyDescent="0.35">
      <c r="A133">
        <v>132</v>
      </c>
      <c r="B133" s="5">
        <v>5202990007030</v>
      </c>
      <c r="C133" s="5" t="str">
        <f>Material_Master_SQL!B133</f>
        <v>ECOCEROL-FB16000</v>
      </c>
      <c r="D133">
        <f>INDEX(Class!A:A, MATCH(Material_Master[[#This Row],[Class]],Class!B:B, 0))</f>
        <v>4</v>
      </c>
      <c r="E133">
        <f>INDEX('Product Category'!A:A, MATCH(Material_Master[[#This Row],[Product Category]], 'Product Category'!B:B, 0))</f>
        <v>11</v>
      </c>
      <c r="F133" cm="1">
        <f t="array" ref="F133">MATCH(Material_Master[[#This Row],[Product Category]]&amp;Material_Master[[#This Row],[ProductMetric]], 'Product Metric'!$B$2:$B$47&amp;'Product Metric'!$D$2:$D$47, 0)</f>
        <v>27</v>
      </c>
      <c r="G133" cm="1">
        <f t="array" ref="G133">MATCH(Material_Master[[#This Row],[Product Category]]&amp;Material_Master[[#This Row],[ProductGroupSimple]], 'Product Group Simple'!$B$2:$B$202&amp;'Product Group Simple'!$D$2:$D$202, 0)</f>
        <v>118</v>
      </c>
      <c r="H133" cm="1">
        <f t="array" ref="H133">MATCH(Material_Master[[#This Row],[Product Category]]&amp;Material_Master[[#This Row],[ProductGroup]], 'Product Group'!$B$2:$B$248&amp;'Product Group'!$D$2:$D$248,0)</f>
        <v>157</v>
      </c>
      <c r="I133">
        <f>INDEX(Packaging!E:E, MATCH(Material_Master[[#This Row],[Packaging]], Packaging!F:F, 0))</f>
        <v>5</v>
      </c>
      <c r="J133">
        <f>INDEX(Packaging!A:A, MATCH(Material_Master[[#This Row],[UOM]], Packaging!B:B, 0))</f>
        <v>4</v>
      </c>
      <c r="K133">
        <v>6</v>
      </c>
      <c r="L133">
        <v>1</v>
      </c>
      <c r="N133">
        <f>MATCH(Material_Master[[#This Row],[PPClass]],Packaging!$L$2:$L$7, 0)</f>
        <v>3</v>
      </c>
      <c r="O133">
        <f>MATCH(Material_Master[[#This Row],[PVClass]],Packaging!$L$2:$L$7, 0)</f>
        <v>3</v>
      </c>
      <c r="P133" t="s">
        <v>488</v>
      </c>
      <c r="Q133">
        <v>430</v>
      </c>
      <c r="S133">
        <v>20</v>
      </c>
      <c r="T133" s="6" t="s">
        <v>344</v>
      </c>
      <c r="U133" s="6"/>
      <c r="V133" s="6" t="s">
        <v>1186</v>
      </c>
      <c r="W133" t="s">
        <v>1344</v>
      </c>
      <c r="X133" t="s">
        <v>371</v>
      </c>
      <c r="Y133" t="b">
        <f>IF(Material_Master[[#This Row],[EUDR]]="Y",TRUE,FALSE)</f>
        <v>0</v>
      </c>
      <c r="Z133" t="b">
        <f>IF(Material_Master[[#This Row],[EUDR Sale]]="Y", TRUE, FALSE)</f>
        <v>1</v>
      </c>
      <c r="AA133" s="5" t="s">
        <v>1345</v>
      </c>
    </row>
    <row r="134" spans="1:27" x14ac:dyDescent="0.35">
      <c r="A134">
        <v>133</v>
      </c>
      <c r="B134" s="5"/>
      <c r="C134" s="5" t="str">
        <f>Material_Master_SQL!B134</f>
        <v>ECOCEROL-FB16000-DF</v>
      </c>
      <c r="D134">
        <f>INDEX(Class!A:A, MATCH(Material_Master[[#This Row],[Class]],Class!B:B, 0))</f>
        <v>4</v>
      </c>
      <c r="E134">
        <f>INDEX('Product Category'!A:A, MATCH(Material_Master[[#This Row],[Product Category]], 'Product Category'!B:B, 0))</f>
        <v>11</v>
      </c>
      <c r="F134" cm="1">
        <f t="array" ref="F134">MATCH(Material_Master[[#This Row],[Product Category]]&amp;Material_Master[[#This Row],[ProductMetric]], 'Product Metric'!$B$2:$B$47&amp;'Product Metric'!$D$2:$D$47, 0)</f>
        <v>27</v>
      </c>
      <c r="G134" cm="1">
        <f t="array" ref="G134">MATCH(Material_Master[[#This Row],[Product Category]]&amp;Material_Master[[#This Row],[ProductGroupSimple]], 'Product Group Simple'!$B$2:$B$202&amp;'Product Group Simple'!$D$2:$D$202, 0)</f>
        <v>118</v>
      </c>
      <c r="H134" cm="1">
        <f t="array" ref="H134">MATCH(Material_Master[[#This Row],[Product Category]]&amp;Material_Master[[#This Row],[ProductGroup]], 'Product Group'!$B$2:$B$248&amp;'Product Group'!$D$2:$D$248,0)</f>
        <v>157</v>
      </c>
      <c r="I134">
        <f>INDEX(Packaging!E:E, MATCH(Material_Master[[#This Row],[Packaging]], Packaging!F:F, 0))</f>
        <v>5</v>
      </c>
      <c r="J134">
        <f>INDEX(Packaging!A:A, MATCH(Material_Master[[#This Row],[UOM]], Packaging!B:B, 0))</f>
        <v>4</v>
      </c>
      <c r="K134">
        <v>6</v>
      </c>
      <c r="L134">
        <v>1</v>
      </c>
      <c r="M134">
        <v>0</v>
      </c>
      <c r="N134">
        <f>MATCH(Material_Master[[#This Row],[PPClass]],Packaging!$L$2:$L$7, 0)</f>
        <v>3</v>
      </c>
      <c r="O134">
        <f>MATCH(Material_Master[[#This Row],[PVClass]],Packaging!$L$2:$L$7, 0)</f>
        <v>3</v>
      </c>
      <c r="P134" t="s">
        <v>488</v>
      </c>
      <c r="R134" t="s">
        <v>1186</v>
      </c>
      <c r="T134" s="6" t="s">
        <v>344</v>
      </c>
      <c r="U134" s="6"/>
      <c r="V134" s="6" t="s">
        <v>1186</v>
      </c>
      <c r="W134" t="s">
        <v>1344</v>
      </c>
      <c r="X134" t="s">
        <v>1186</v>
      </c>
      <c r="Y134" t="b">
        <f>IF(Material_Master[[#This Row],[EUDR]]="Y",TRUE,FALSE)</f>
        <v>1</v>
      </c>
      <c r="Z134" t="b">
        <f>IF(Material_Master[[#This Row],[EUDR Sale]]="Y", TRUE, FALSE)</f>
        <v>1</v>
      </c>
    </row>
    <row r="135" spans="1:27" x14ac:dyDescent="0.35">
      <c r="A135">
        <v>134</v>
      </c>
      <c r="B135" s="5">
        <v>5202990007010</v>
      </c>
      <c r="C135" s="5" t="str">
        <f>Material_Master_SQL!B135</f>
        <v>ECOCEROL-FB18000</v>
      </c>
      <c r="D135">
        <f>INDEX(Class!A:A, MATCH(Material_Master[[#This Row],[Class]],Class!B:B, 0))</f>
        <v>4</v>
      </c>
      <c r="E135">
        <f>INDEX('Product Category'!A:A, MATCH(Material_Master[[#This Row],[Product Category]], 'Product Category'!B:B, 0))</f>
        <v>11</v>
      </c>
      <c r="F135" cm="1">
        <f t="array" ref="F135">MATCH(Material_Master[[#This Row],[Product Category]]&amp;Material_Master[[#This Row],[ProductMetric]], 'Product Metric'!$B$2:$B$47&amp;'Product Metric'!$D$2:$D$47, 0)</f>
        <v>27</v>
      </c>
      <c r="G135" cm="1">
        <f t="array" ref="G135">MATCH(Material_Master[[#This Row],[Product Category]]&amp;Material_Master[[#This Row],[ProductGroupSimple]], 'Product Group Simple'!$B$2:$B$202&amp;'Product Group Simple'!$D$2:$D$202, 0)</f>
        <v>118</v>
      </c>
      <c r="H135" cm="1">
        <f t="array" ref="H135">MATCH(Material_Master[[#This Row],[Product Category]]&amp;Material_Master[[#This Row],[ProductGroup]], 'Product Group'!$B$2:$B$248&amp;'Product Group'!$D$2:$D$248,0)</f>
        <v>157</v>
      </c>
      <c r="I135">
        <f>INDEX(Packaging!E:E, MATCH(Material_Master[[#This Row],[Packaging]], Packaging!F:F, 0))</f>
        <v>5</v>
      </c>
      <c r="J135">
        <f>INDEX(Packaging!A:A, MATCH(Material_Master[[#This Row],[UOM]], Packaging!B:B, 0))</f>
        <v>4</v>
      </c>
      <c r="K135">
        <v>6</v>
      </c>
      <c r="L135">
        <v>1</v>
      </c>
      <c r="N135">
        <f>MATCH(Material_Master[[#This Row],[PPClass]],Packaging!$L$2:$L$7, 0)</f>
        <v>3</v>
      </c>
      <c r="O135">
        <f>MATCH(Material_Master[[#This Row],[PVClass]],Packaging!$L$2:$L$7, 0)</f>
        <v>3</v>
      </c>
      <c r="P135" t="s">
        <v>478</v>
      </c>
      <c r="Q135">
        <v>430</v>
      </c>
      <c r="S135">
        <v>22.3</v>
      </c>
      <c r="T135" s="6" t="s">
        <v>344</v>
      </c>
      <c r="U135" s="6"/>
      <c r="V135" s="6" t="s">
        <v>1186</v>
      </c>
      <c r="W135" t="s">
        <v>1344</v>
      </c>
      <c r="X135" t="s">
        <v>371</v>
      </c>
      <c r="Y135" t="b">
        <f>IF(Material_Master[[#This Row],[EUDR]]="Y",TRUE,FALSE)</f>
        <v>0</v>
      </c>
      <c r="Z135" t="b">
        <f>IF(Material_Master[[#This Row],[EUDR Sale]]="Y", TRUE, FALSE)</f>
        <v>1</v>
      </c>
      <c r="AA135" s="5" t="s">
        <v>1345</v>
      </c>
    </row>
    <row r="136" spans="1:27" x14ac:dyDescent="0.35">
      <c r="A136">
        <v>135</v>
      </c>
      <c r="B136" s="5"/>
      <c r="C136" s="5" t="str">
        <f>Material_Master_SQL!B136</f>
        <v>ECOCEROL-FB18000-DF</v>
      </c>
      <c r="D136">
        <f>INDEX(Class!A:A, MATCH(Material_Master[[#This Row],[Class]],Class!B:B, 0))</f>
        <v>4</v>
      </c>
      <c r="E136">
        <f>INDEX('Product Category'!A:A, MATCH(Material_Master[[#This Row],[Product Category]], 'Product Category'!B:B, 0))</f>
        <v>11</v>
      </c>
      <c r="F136" cm="1">
        <f t="array" ref="F136">MATCH(Material_Master[[#This Row],[Product Category]]&amp;Material_Master[[#This Row],[ProductMetric]], 'Product Metric'!$B$2:$B$47&amp;'Product Metric'!$D$2:$D$47, 0)</f>
        <v>27</v>
      </c>
      <c r="G136" cm="1">
        <f t="array" ref="G136">MATCH(Material_Master[[#This Row],[Product Category]]&amp;Material_Master[[#This Row],[ProductGroupSimple]], 'Product Group Simple'!$B$2:$B$202&amp;'Product Group Simple'!$D$2:$D$202, 0)</f>
        <v>118</v>
      </c>
      <c r="H136" cm="1">
        <f t="array" ref="H136">MATCH(Material_Master[[#This Row],[Product Category]]&amp;Material_Master[[#This Row],[ProductGroup]], 'Product Group'!$B$2:$B$248&amp;'Product Group'!$D$2:$D$248,0)</f>
        <v>157</v>
      </c>
      <c r="I136">
        <f>INDEX(Packaging!E:E, MATCH(Material_Master[[#This Row],[Packaging]], Packaging!F:F, 0))</f>
        <v>5</v>
      </c>
      <c r="J136">
        <f>INDEX(Packaging!A:A, MATCH(Material_Master[[#This Row],[UOM]], Packaging!B:B, 0))</f>
        <v>4</v>
      </c>
      <c r="K136">
        <v>6</v>
      </c>
      <c r="L136">
        <v>1</v>
      </c>
      <c r="M136">
        <v>0</v>
      </c>
      <c r="N136">
        <f>MATCH(Material_Master[[#This Row],[PPClass]],Packaging!$L$2:$L$7, 0)</f>
        <v>3</v>
      </c>
      <c r="O136">
        <f>MATCH(Material_Master[[#This Row],[PVClass]],Packaging!$L$2:$L$7, 0)</f>
        <v>3</v>
      </c>
      <c r="P136" t="s">
        <v>478</v>
      </c>
      <c r="R136" t="s">
        <v>1186</v>
      </c>
      <c r="T136" s="6" t="s">
        <v>344</v>
      </c>
      <c r="U136" s="6"/>
      <c r="V136" s="6" t="s">
        <v>1186</v>
      </c>
      <c r="W136" t="s">
        <v>1344</v>
      </c>
      <c r="X136" t="s">
        <v>1186</v>
      </c>
      <c r="Y136" t="b">
        <f>IF(Material_Master[[#This Row],[EUDR]]="Y",TRUE,FALSE)</f>
        <v>1</v>
      </c>
      <c r="Z136" t="b">
        <f>IF(Material_Master[[#This Row],[EUDR Sale]]="Y", TRUE, FALSE)</f>
        <v>1</v>
      </c>
    </row>
    <row r="137" spans="1:27" x14ac:dyDescent="0.35">
      <c r="A137">
        <v>136</v>
      </c>
      <c r="B137" s="5">
        <v>5202990006011</v>
      </c>
      <c r="C137" s="5" t="str">
        <f>Material_Master_SQL!B137</f>
        <v>ECOCEROL-H</v>
      </c>
      <c r="D137">
        <f>INDEX(Class!A:A, MATCH(Material_Master[[#This Row],[Class]],Class!B:B, 0))</f>
        <v>2</v>
      </c>
      <c r="E137">
        <f>INDEX('Product Category'!A:A, MATCH(Material_Master[[#This Row],[Product Category]], 'Product Category'!B:B, 0))</f>
        <v>11</v>
      </c>
      <c r="F137" cm="1">
        <f t="array" ref="F137">MATCH(Material_Master[[#This Row],[Product Category]]&amp;Material_Master[[#This Row],[ProductMetric]], 'Product Metric'!$B$2:$B$47&amp;'Product Metric'!$D$2:$D$47, 0)</f>
        <v>27</v>
      </c>
      <c r="G137" cm="1">
        <f t="array" ref="G137">MATCH(Material_Master[[#This Row],[Product Category]]&amp;Material_Master[[#This Row],[ProductGroupSimple]], 'Product Group Simple'!$B$2:$B$202&amp;'Product Group Simple'!$D$2:$D$202, 0)</f>
        <v>118</v>
      </c>
      <c r="H137" cm="1">
        <f t="array" ref="H137">MATCH(Material_Master[[#This Row],[Product Category]]&amp;Material_Master[[#This Row],[ProductGroup]], 'Product Group'!$B$2:$B$248&amp;'Product Group'!$D$2:$D$248,0)</f>
        <v>160</v>
      </c>
      <c r="I137">
        <f>INDEX(Packaging!E:E, MATCH(Material_Master[[#This Row],[Packaging]], Packaging!F:F, 0))</f>
        <v>7</v>
      </c>
      <c r="J137">
        <f>INDEX(Packaging!A:A, MATCH(Material_Master[[#This Row],[UOM]], Packaging!B:B, 0))</f>
        <v>4</v>
      </c>
      <c r="K137">
        <v>6</v>
      </c>
      <c r="L137">
        <v>1</v>
      </c>
      <c r="N137">
        <f>MATCH(Material_Master[[#This Row],[PPClass]],Packaging!$L$2:$L$7, 0)</f>
        <v>3</v>
      </c>
      <c r="O137">
        <f>MATCH(Material_Master[[#This Row],[PVClass]],Packaging!$L$2:$L$7, 0)</f>
        <v>3</v>
      </c>
      <c r="Q137">
        <v>430</v>
      </c>
      <c r="R137" t="s">
        <v>1186</v>
      </c>
      <c r="T137" s="6" t="s">
        <v>344</v>
      </c>
      <c r="U137" s="6"/>
      <c r="V137" s="6" t="s">
        <v>1186</v>
      </c>
      <c r="W137" t="s">
        <v>1344</v>
      </c>
      <c r="X137" t="s">
        <v>1186</v>
      </c>
      <c r="Y137" t="b">
        <f>IF(Material_Master[[#This Row],[EUDR]]="Y",TRUE,FALSE)</f>
        <v>0</v>
      </c>
      <c r="Z137" t="b">
        <f>IF(Material_Master[[#This Row],[EUDR Sale]]="Y", TRUE, FALSE)</f>
        <v>1</v>
      </c>
      <c r="AA137" s="5" t="s">
        <v>1345</v>
      </c>
    </row>
    <row r="138" spans="1:27" x14ac:dyDescent="0.35">
      <c r="A138">
        <v>137</v>
      </c>
      <c r="B138" s="5">
        <v>5202990003061</v>
      </c>
      <c r="C138" s="5" t="str">
        <f>Material_Master_SQL!B138</f>
        <v>ECOCEROL-H-IBC1270</v>
      </c>
      <c r="D138">
        <f>INDEX(Class!A:A, MATCH(Material_Master[[#This Row],[Class]],Class!B:B, 0))</f>
        <v>4</v>
      </c>
      <c r="E138">
        <f>INDEX('Product Category'!A:A, MATCH(Material_Master[[#This Row],[Product Category]], 'Product Category'!B:B, 0))</f>
        <v>11</v>
      </c>
      <c r="F138" cm="1">
        <f t="array" ref="F138">MATCH(Material_Master[[#This Row],[Product Category]]&amp;Material_Master[[#This Row],[ProductMetric]], 'Product Metric'!$B$2:$B$47&amp;'Product Metric'!$D$2:$D$47, 0)</f>
        <v>27</v>
      </c>
      <c r="G138" cm="1">
        <f t="array" ref="G138">MATCH(Material_Master[[#This Row],[Product Category]]&amp;Material_Master[[#This Row],[ProductGroupSimple]], 'Product Group Simple'!$B$2:$B$202&amp;'Product Group Simple'!$D$2:$D$202, 0)</f>
        <v>118</v>
      </c>
      <c r="H138" cm="1">
        <f t="array" ref="H138">MATCH(Material_Master[[#This Row],[Product Category]]&amp;Material_Master[[#This Row],[ProductGroup]], 'Product Group'!$B$2:$B$248&amp;'Product Group'!$D$2:$D$248,0)</f>
        <v>160</v>
      </c>
      <c r="I138">
        <f>INDEX(Packaging!E:E, MATCH(Material_Master[[#This Row],[Packaging]], Packaging!F:F, 0))</f>
        <v>6</v>
      </c>
      <c r="J138">
        <f>INDEX(Packaging!A:A, MATCH(Material_Master[[#This Row],[UOM]], Packaging!B:B, 0))</f>
        <v>3</v>
      </c>
      <c r="K138">
        <v>6</v>
      </c>
      <c r="L138">
        <v>1.27</v>
      </c>
      <c r="M138">
        <v>1.25</v>
      </c>
      <c r="N138">
        <f>MATCH(Material_Master[[#This Row],[PPClass]],Packaging!$L$2:$L$7, 0)</f>
        <v>4</v>
      </c>
      <c r="O138">
        <f>MATCH(Material_Master[[#This Row],[PVClass]],Packaging!$L$2:$L$7, 0)</f>
        <v>4</v>
      </c>
      <c r="P138" t="s">
        <v>470</v>
      </c>
      <c r="Q138">
        <v>430</v>
      </c>
      <c r="R138" t="s">
        <v>1186</v>
      </c>
      <c r="S138">
        <v>1.27</v>
      </c>
      <c r="T138" s="6" t="s">
        <v>344</v>
      </c>
      <c r="U138" s="6"/>
      <c r="V138" s="6" t="s">
        <v>1186</v>
      </c>
      <c r="W138" t="s">
        <v>1344</v>
      </c>
      <c r="X138" t="s">
        <v>1186</v>
      </c>
      <c r="Y138" t="b">
        <f>IF(Material_Master[[#This Row],[EUDR]]="Y",TRUE,FALSE)</f>
        <v>0</v>
      </c>
      <c r="Z138" t="b">
        <f>IF(Material_Master[[#This Row],[EUDR Sale]]="Y", TRUE, FALSE)</f>
        <v>1</v>
      </c>
      <c r="AA138" s="5" t="s">
        <v>1345</v>
      </c>
    </row>
    <row r="139" spans="1:27" x14ac:dyDescent="0.35">
      <c r="A139">
        <v>138</v>
      </c>
      <c r="B139" s="5">
        <v>5202990003061</v>
      </c>
      <c r="C139" s="5" t="str">
        <f>Material_Master_SQL!B139</f>
        <v>ECOCEROL-H-IBC2800</v>
      </c>
      <c r="D139">
        <f>INDEX(Class!A:A, MATCH(Material_Master[[#This Row],[Class]],Class!B:B, 0))</f>
        <v>4</v>
      </c>
      <c r="E139">
        <f>INDEX('Product Category'!A:A, MATCH(Material_Master[[#This Row],[Product Category]], 'Product Category'!B:B, 0))</f>
        <v>11</v>
      </c>
      <c r="F139" cm="1">
        <f t="array" ref="F139">MATCH(Material_Master[[#This Row],[Product Category]]&amp;Material_Master[[#This Row],[ProductMetric]], 'Product Metric'!$B$2:$B$47&amp;'Product Metric'!$D$2:$D$47, 0)</f>
        <v>27</v>
      </c>
      <c r="G139" cm="1">
        <f t="array" ref="G139">MATCH(Material_Master[[#This Row],[Product Category]]&amp;Material_Master[[#This Row],[ProductGroupSimple]], 'Product Group Simple'!$B$2:$B$202&amp;'Product Group Simple'!$D$2:$D$202, 0)</f>
        <v>118</v>
      </c>
      <c r="H139" cm="1">
        <f t="array" ref="H139">MATCH(Material_Master[[#This Row],[Product Category]]&amp;Material_Master[[#This Row],[ProductGroup]], 'Product Group'!$B$2:$B$248&amp;'Product Group'!$D$2:$D$248,0)</f>
        <v>160</v>
      </c>
      <c r="I139">
        <f>INDEX(Packaging!E:E, MATCH(Material_Master[[#This Row],[Packaging]], Packaging!F:F, 0))</f>
        <v>6</v>
      </c>
      <c r="J139">
        <f>INDEX(Packaging!A:A, MATCH(Material_Master[[#This Row],[UOM]], Packaging!B:B, 0))</f>
        <v>3</v>
      </c>
      <c r="K139">
        <v>6</v>
      </c>
      <c r="L139">
        <v>12701</v>
      </c>
      <c r="M139">
        <v>1.25</v>
      </c>
      <c r="N139">
        <f>MATCH(Material_Master[[#This Row],[PPClass]],Packaging!$L$2:$L$7, 0)</f>
        <v>4</v>
      </c>
      <c r="O139">
        <f>MATCH(Material_Master[[#This Row],[PVClass]],Packaging!$L$2:$L$7, 0)</f>
        <v>4</v>
      </c>
      <c r="P139" t="s">
        <v>470</v>
      </c>
      <c r="Q139">
        <v>430</v>
      </c>
      <c r="R139" t="s">
        <v>1186</v>
      </c>
      <c r="S139">
        <v>12701</v>
      </c>
      <c r="T139" s="6" t="s">
        <v>344</v>
      </c>
      <c r="U139" s="6"/>
      <c r="V139" s="6" t="s">
        <v>1186</v>
      </c>
      <c r="W139" t="s">
        <v>1344</v>
      </c>
      <c r="X139" t="s">
        <v>1186</v>
      </c>
      <c r="Y139" t="b">
        <f>IF(Material_Master[[#This Row],[EUDR]]="Y",TRUE,FALSE)</f>
        <v>0</v>
      </c>
      <c r="Z139" t="b">
        <f>IF(Material_Master[[#This Row],[EUDR Sale]]="Y", TRUE, FALSE)</f>
        <v>1</v>
      </c>
      <c r="AA139" s="5" t="s">
        <v>1345</v>
      </c>
    </row>
    <row r="140" spans="1:27" x14ac:dyDescent="0.35">
      <c r="A140">
        <v>139</v>
      </c>
      <c r="B140" s="5">
        <v>5202990002071</v>
      </c>
      <c r="C140" s="5" t="str">
        <f>Material_Master_SQL!B140</f>
        <v>ECOCEROL-H-PD250</v>
      </c>
      <c r="D140">
        <f>INDEX(Class!A:A, MATCH(Material_Master[[#This Row],[Class]],Class!B:B, 0))</f>
        <v>4</v>
      </c>
      <c r="E140">
        <f>INDEX('Product Category'!A:A, MATCH(Material_Master[[#This Row],[Product Category]], 'Product Category'!B:B, 0))</f>
        <v>11</v>
      </c>
      <c r="F140" cm="1">
        <f t="array" ref="F140">MATCH(Material_Master[[#This Row],[Product Category]]&amp;Material_Master[[#This Row],[ProductMetric]], 'Product Metric'!$B$2:$B$47&amp;'Product Metric'!$D$2:$D$47, 0)</f>
        <v>27</v>
      </c>
      <c r="G140" cm="1">
        <f t="array" ref="G140">MATCH(Material_Master[[#This Row],[Product Category]]&amp;Material_Master[[#This Row],[ProductGroupSimple]], 'Product Group Simple'!$B$2:$B$202&amp;'Product Group Simple'!$D$2:$D$202, 0)</f>
        <v>118</v>
      </c>
      <c r="H140" cm="1">
        <f t="array" ref="H140">MATCH(Material_Master[[#This Row],[Product Category]]&amp;Material_Master[[#This Row],[ProductGroup]], 'Product Group'!$B$2:$B$248&amp;'Product Group'!$D$2:$D$248,0)</f>
        <v>160</v>
      </c>
      <c r="I140">
        <f>INDEX(Packaging!E:E, MATCH(Material_Master[[#This Row],[Packaging]], Packaging!F:F, 0))</f>
        <v>3</v>
      </c>
      <c r="J140">
        <f>INDEX(Packaging!A:A, MATCH(Material_Master[[#This Row],[UOM]], Packaging!B:B, 0))</f>
        <v>2</v>
      </c>
      <c r="K140">
        <v>6</v>
      </c>
      <c r="L140">
        <v>0.25</v>
      </c>
      <c r="M140">
        <v>0.15</v>
      </c>
      <c r="N140">
        <f>MATCH(Material_Master[[#This Row],[PPClass]],Packaging!$L$2:$L$7, 0)</f>
        <v>4</v>
      </c>
      <c r="O140">
        <f>MATCH(Material_Master[[#This Row],[PVClass]],Packaging!$L$2:$L$7, 0)</f>
        <v>4</v>
      </c>
      <c r="P140" t="s">
        <v>473</v>
      </c>
      <c r="Q140">
        <v>430</v>
      </c>
      <c r="R140" t="s">
        <v>474</v>
      </c>
      <c r="S140">
        <v>0.25</v>
      </c>
      <c r="T140" s="6" t="s">
        <v>344</v>
      </c>
      <c r="U140" s="6"/>
      <c r="V140" s="6" t="s">
        <v>1186</v>
      </c>
      <c r="W140" t="s">
        <v>1344</v>
      </c>
      <c r="X140" t="s">
        <v>1186</v>
      </c>
      <c r="Y140" t="b">
        <f>IF(Material_Master[[#This Row],[EUDR]]="Y",TRUE,FALSE)</f>
        <v>0</v>
      </c>
      <c r="Z140" t="b">
        <f>IF(Material_Master[[#This Row],[EUDR Sale]]="Y", TRUE, FALSE)</f>
        <v>0</v>
      </c>
    </row>
    <row r="141" spans="1:27" x14ac:dyDescent="0.35">
      <c r="A141">
        <v>140</v>
      </c>
      <c r="B141" s="5">
        <v>5202990002090</v>
      </c>
      <c r="C141" s="5" t="str">
        <f>Material_Master_SQL!B141</f>
        <v>ECOCEROL-H-PD551</v>
      </c>
      <c r="D141">
        <f>INDEX(Class!A:A, MATCH(Material_Master[[#This Row],[Class]],Class!B:B, 0))</f>
        <v>4</v>
      </c>
      <c r="E141">
        <f>INDEX('Product Category'!A:A, MATCH(Material_Master[[#This Row],[Product Category]], 'Product Category'!B:B, 0))</f>
        <v>11</v>
      </c>
      <c r="F141" cm="1">
        <f t="array" ref="F141">MATCH(Material_Master[[#This Row],[Product Category]]&amp;Material_Master[[#This Row],[ProductMetric]], 'Product Metric'!$B$2:$B$47&amp;'Product Metric'!$D$2:$D$47, 0)</f>
        <v>27</v>
      </c>
      <c r="G141" cm="1">
        <f t="array" ref="G141">MATCH(Material_Master[[#This Row],[Product Category]]&amp;Material_Master[[#This Row],[ProductGroupSimple]], 'Product Group Simple'!$B$2:$B$202&amp;'Product Group Simple'!$D$2:$D$202, 0)</f>
        <v>118</v>
      </c>
      <c r="H141" cm="1">
        <f t="array" ref="H141">MATCH(Material_Master[[#This Row],[Product Category]]&amp;Material_Master[[#This Row],[ProductGroup]], 'Product Group'!$B$2:$B$248&amp;'Product Group'!$D$2:$D$248,0)</f>
        <v>160</v>
      </c>
      <c r="I141">
        <f>INDEX(Packaging!E:E, MATCH(Material_Master[[#This Row],[Packaging]], Packaging!F:F, 0))</f>
        <v>3</v>
      </c>
      <c r="J141">
        <f>INDEX(Packaging!A:A, MATCH(Material_Master[[#This Row],[UOM]], Packaging!B:B, 0))</f>
        <v>2</v>
      </c>
      <c r="K141">
        <v>6</v>
      </c>
      <c r="L141">
        <v>0.25</v>
      </c>
      <c r="M141">
        <v>0.15</v>
      </c>
      <c r="N141">
        <f>MATCH(Material_Master[[#This Row],[PPClass]],Packaging!$L$2:$L$7, 0)</f>
        <v>4</v>
      </c>
      <c r="O141">
        <f>MATCH(Material_Master[[#This Row],[PVClass]],Packaging!$L$2:$L$7, 0)</f>
        <v>4</v>
      </c>
      <c r="P141" t="s">
        <v>473</v>
      </c>
      <c r="Q141">
        <v>430</v>
      </c>
      <c r="R141" t="s">
        <v>474</v>
      </c>
      <c r="S141">
        <v>0.25</v>
      </c>
      <c r="T141" s="6" t="s">
        <v>344</v>
      </c>
      <c r="U141" s="6"/>
      <c r="V141" s="6" t="s">
        <v>1186</v>
      </c>
      <c r="W141" t="s">
        <v>1344</v>
      </c>
      <c r="X141" t="s">
        <v>1186</v>
      </c>
      <c r="Y141" t="b">
        <f>IF(Material_Master[[#This Row],[EUDR]]="Y",TRUE,FALSE)</f>
        <v>0</v>
      </c>
      <c r="Z141" t="b">
        <f>IF(Material_Master[[#This Row],[EUDR Sale]]="Y", TRUE, FALSE)</f>
        <v>1</v>
      </c>
      <c r="AA141" s="5" t="s">
        <v>1345</v>
      </c>
    </row>
    <row r="142" spans="1:27" x14ac:dyDescent="0.35">
      <c r="A142">
        <v>141</v>
      </c>
      <c r="B142" s="5">
        <v>5202990002080</v>
      </c>
      <c r="C142" s="5" t="str">
        <f>Material_Master_SQL!B142</f>
        <v>ECOCEROL-H-PD570</v>
      </c>
      <c r="D142">
        <f>INDEX(Class!A:A, MATCH(Material_Master[[#This Row],[Class]],Class!B:B, 0))</f>
        <v>4</v>
      </c>
      <c r="E142">
        <f>INDEX('Product Category'!A:A, MATCH(Material_Master[[#This Row],[Product Category]], 'Product Category'!B:B, 0))</f>
        <v>11</v>
      </c>
      <c r="F142" cm="1">
        <f t="array" ref="F142">MATCH(Material_Master[[#This Row],[Product Category]]&amp;Material_Master[[#This Row],[ProductMetric]], 'Product Metric'!$B$2:$B$47&amp;'Product Metric'!$D$2:$D$47, 0)</f>
        <v>27</v>
      </c>
      <c r="G142" cm="1">
        <f t="array" ref="G142">MATCH(Material_Master[[#This Row],[Product Category]]&amp;Material_Master[[#This Row],[ProductGroupSimple]], 'Product Group Simple'!$B$2:$B$202&amp;'Product Group Simple'!$D$2:$D$202, 0)</f>
        <v>118</v>
      </c>
      <c r="H142" cm="1">
        <f t="array" ref="H142">MATCH(Material_Master[[#This Row],[Product Category]]&amp;Material_Master[[#This Row],[ProductGroup]], 'Product Group'!$B$2:$B$248&amp;'Product Group'!$D$2:$D$248,0)</f>
        <v>160</v>
      </c>
      <c r="I142">
        <f>INDEX(Packaging!E:E, MATCH(Material_Master[[#This Row],[Packaging]], Packaging!F:F, 0))</f>
        <v>3</v>
      </c>
      <c r="J142">
        <f>INDEX(Packaging!A:A, MATCH(Material_Master[[#This Row],[UOM]], Packaging!B:B, 0))</f>
        <v>2</v>
      </c>
      <c r="K142">
        <v>6</v>
      </c>
      <c r="L142">
        <v>0.25850000000000001</v>
      </c>
      <c r="M142">
        <v>0.15</v>
      </c>
      <c r="N142">
        <f>MATCH(Material_Master[[#This Row],[PPClass]],Packaging!$L$2:$L$7, 0)</f>
        <v>4</v>
      </c>
      <c r="O142">
        <f>MATCH(Material_Master[[#This Row],[PVClass]],Packaging!$L$2:$L$7, 0)</f>
        <v>4</v>
      </c>
      <c r="P142" t="s">
        <v>473</v>
      </c>
      <c r="Q142">
        <v>430</v>
      </c>
      <c r="R142" t="s">
        <v>474</v>
      </c>
      <c r="S142">
        <v>0.25850000000000001</v>
      </c>
      <c r="T142" s="6" t="s">
        <v>344</v>
      </c>
      <c r="U142" s="6"/>
      <c r="V142" s="6" t="s">
        <v>1186</v>
      </c>
      <c r="W142" t="s">
        <v>1344</v>
      </c>
      <c r="X142" t="s">
        <v>1186</v>
      </c>
      <c r="Y142" t="b">
        <f>IF(Material_Master[[#This Row],[EUDR]]="Y",TRUE,FALSE)</f>
        <v>0</v>
      </c>
      <c r="Z142" t="b">
        <f>IF(Material_Master[[#This Row],[EUDR Sale]]="Y", TRUE, FALSE)</f>
        <v>1</v>
      </c>
      <c r="AA142" s="5" t="s">
        <v>1345</v>
      </c>
    </row>
    <row r="143" spans="1:27" x14ac:dyDescent="0.35">
      <c r="A143">
        <v>142</v>
      </c>
      <c r="B143" s="5">
        <v>5202990001071</v>
      </c>
      <c r="C143" s="5" t="str">
        <f>Material_Master_SQL!B143</f>
        <v>ECOCEROL-H-SD250</v>
      </c>
      <c r="D143">
        <f>INDEX(Class!A:A, MATCH(Material_Master[[#This Row],[Class]],Class!B:B, 0))</f>
        <v>4</v>
      </c>
      <c r="E143">
        <f>INDEX('Product Category'!A:A, MATCH(Material_Master[[#This Row],[Product Category]], 'Product Category'!B:B, 0))</f>
        <v>11</v>
      </c>
      <c r="F143" cm="1">
        <f t="array" ref="F143">MATCH(Material_Master[[#This Row],[Product Category]]&amp;Material_Master[[#This Row],[ProductMetric]], 'Product Metric'!$B$2:$B$47&amp;'Product Metric'!$D$2:$D$47, 0)</f>
        <v>27</v>
      </c>
      <c r="G143" cm="1">
        <f t="array" ref="G143">MATCH(Material_Master[[#This Row],[Product Category]]&amp;Material_Master[[#This Row],[ProductGroupSimple]], 'Product Group Simple'!$B$2:$B$202&amp;'Product Group Simple'!$D$2:$D$202, 0)</f>
        <v>118</v>
      </c>
      <c r="H143" cm="1">
        <f t="array" ref="H143">MATCH(Material_Master[[#This Row],[Product Category]]&amp;Material_Master[[#This Row],[ProductGroup]], 'Product Group'!$B$2:$B$248&amp;'Product Group'!$D$2:$D$248,0)</f>
        <v>160</v>
      </c>
      <c r="I143">
        <f>INDEX(Packaging!E:E, MATCH(Material_Master[[#This Row],[Packaging]], Packaging!F:F, 0))</f>
        <v>3</v>
      </c>
      <c r="J143">
        <f>INDEX(Packaging!A:A, MATCH(Material_Master[[#This Row],[UOM]], Packaging!B:B, 0))</f>
        <v>2</v>
      </c>
      <c r="K143">
        <v>6</v>
      </c>
      <c r="L143">
        <v>0.25</v>
      </c>
      <c r="M143">
        <v>0.15</v>
      </c>
      <c r="N143">
        <f>MATCH(Material_Master[[#This Row],[PPClass]],Packaging!$L$2:$L$7, 0)</f>
        <v>4</v>
      </c>
      <c r="O143">
        <f>MATCH(Material_Master[[#This Row],[PVClass]],Packaging!$L$2:$L$7, 0)</f>
        <v>4</v>
      </c>
      <c r="P143" t="s">
        <v>473</v>
      </c>
      <c r="Q143">
        <v>430</v>
      </c>
      <c r="R143" t="s">
        <v>1186</v>
      </c>
      <c r="S143">
        <v>0.25</v>
      </c>
      <c r="T143" s="6" t="s">
        <v>344</v>
      </c>
      <c r="U143" s="6"/>
      <c r="V143" s="6" t="s">
        <v>1186</v>
      </c>
      <c r="W143" t="s">
        <v>1344</v>
      </c>
      <c r="X143" t="s">
        <v>1186</v>
      </c>
      <c r="Y143" t="b">
        <f>IF(Material_Master[[#This Row],[EUDR]]="Y",TRUE,FALSE)</f>
        <v>0</v>
      </c>
      <c r="Z143" t="b">
        <f>IF(Material_Master[[#This Row],[EUDR Sale]]="Y", TRUE, FALSE)</f>
        <v>1</v>
      </c>
      <c r="AA143" s="5" t="s">
        <v>1345</v>
      </c>
    </row>
    <row r="144" spans="1:27" x14ac:dyDescent="0.35">
      <c r="A144">
        <v>143</v>
      </c>
      <c r="B144" s="5">
        <v>5202990003130</v>
      </c>
      <c r="C144" s="5" t="str">
        <f>Material_Master_SQL!B144</f>
        <v>ECOCEROL-IBC1250</v>
      </c>
      <c r="D144">
        <f>INDEX(Class!A:A, MATCH(Material_Master[[#This Row],[Class]],Class!B:B, 0))</f>
        <v>4</v>
      </c>
      <c r="E144">
        <f>INDEX('Product Category'!A:A, MATCH(Material_Master[[#This Row],[Product Category]], 'Product Category'!B:B, 0))</f>
        <v>11</v>
      </c>
      <c r="F144" cm="1">
        <f t="array" ref="F144">MATCH(Material_Master[[#This Row],[Product Category]]&amp;Material_Master[[#This Row],[ProductMetric]], 'Product Metric'!$B$2:$B$47&amp;'Product Metric'!$D$2:$D$47, 0)</f>
        <v>27</v>
      </c>
      <c r="G144" cm="1">
        <f t="array" ref="G144">MATCH(Material_Master[[#This Row],[Product Category]]&amp;Material_Master[[#This Row],[ProductGroupSimple]], 'Product Group Simple'!$B$2:$B$202&amp;'Product Group Simple'!$D$2:$D$202, 0)</f>
        <v>118</v>
      </c>
      <c r="H144" cm="1">
        <f t="array" ref="H144">MATCH(Material_Master[[#This Row],[Product Category]]&amp;Material_Master[[#This Row],[ProductGroup]], 'Product Group'!$B$2:$B$248&amp;'Product Group'!$D$2:$D$248,0)</f>
        <v>157</v>
      </c>
      <c r="I144">
        <f>INDEX(Packaging!E:E, MATCH(Material_Master[[#This Row],[Packaging]], Packaging!F:F, 0))</f>
        <v>6</v>
      </c>
      <c r="J144">
        <f>INDEX(Packaging!A:A, MATCH(Material_Master[[#This Row],[UOM]], Packaging!B:B, 0))</f>
        <v>3</v>
      </c>
      <c r="K144">
        <v>6</v>
      </c>
      <c r="L144">
        <v>1.25</v>
      </c>
      <c r="M144">
        <v>1.25</v>
      </c>
      <c r="N144">
        <f>MATCH(Material_Master[[#This Row],[PPClass]],Packaging!$L$2:$L$7, 0)</f>
        <v>4</v>
      </c>
      <c r="O144">
        <f>MATCH(Material_Master[[#This Row],[PVClass]],Packaging!$L$2:$L$7, 0)</f>
        <v>4</v>
      </c>
      <c r="P144" t="s">
        <v>470</v>
      </c>
      <c r="Q144">
        <v>430</v>
      </c>
      <c r="R144" t="s">
        <v>471</v>
      </c>
      <c r="S144">
        <v>1.27</v>
      </c>
      <c r="T144" s="6" t="s">
        <v>344</v>
      </c>
      <c r="U144" s="6"/>
      <c r="V144" s="6" t="s">
        <v>1186</v>
      </c>
      <c r="W144" t="s">
        <v>1344</v>
      </c>
      <c r="X144" t="s">
        <v>1186</v>
      </c>
      <c r="Y144" t="b">
        <f>IF(Material_Master[[#This Row],[EUDR]]="Y",TRUE,FALSE)</f>
        <v>0</v>
      </c>
      <c r="Z144" t="b">
        <f>IF(Material_Master[[#This Row],[EUDR Sale]]="Y", TRUE, FALSE)</f>
        <v>1</v>
      </c>
      <c r="AA144" s="5" t="s">
        <v>1345</v>
      </c>
    </row>
    <row r="145" spans="1:27" x14ac:dyDescent="0.35">
      <c r="A145">
        <v>144</v>
      </c>
      <c r="B145" s="5"/>
      <c r="C145" s="5" t="str">
        <f>Material_Master_SQL!B145</f>
        <v>ECOCEROL-IBC1250-DF</v>
      </c>
      <c r="D145">
        <f>INDEX(Class!A:A, MATCH(Material_Master[[#This Row],[Class]],Class!B:B, 0))</f>
        <v>4</v>
      </c>
      <c r="E145">
        <f>INDEX('Product Category'!A:A, MATCH(Material_Master[[#This Row],[Product Category]], 'Product Category'!B:B, 0))</f>
        <v>11</v>
      </c>
      <c r="F145" cm="1">
        <f t="array" ref="F145">MATCH(Material_Master[[#This Row],[Product Category]]&amp;Material_Master[[#This Row],[ProductMetric]], 'Product Metric'!$B$2:$B$47&amp;'Product Metric'!$D$2:$D$47, 0)</f>
        <v>27</v>
      </c>
      <c r="G145" cm="1">
        <f t="array" ref="G145">MATCH(Material_Master[[#This Row],[Product Category]]&amp;Material_Master[[#This Row],[ProductGroupSimple]], 'Product Group Simple'!$B$2:$B$202&amp;'Product Group Simple'!$D$2:$D$202, 0)</f>
        <v>118</v>
      </c>
      <c r="H145" cm="1">
        <f t="array" ref="H145">MATCH(Material_Master[[#This Row],[Product Category]]&amp;Material_Master[[#This Row],[ProductGroup]], 'Product Group'!$B$2:$B$248&amp;'Product Group'!$D$2:$D$248,0)</f>
        <v>157</v>
      </c>
      <c r="I145">
        <f>INDEX(Packaging!E:E, MATCH(Material_Master[[#This Row],[Packaging]], Packaging!F:F, 0))</f>
        <v>6</v>
      </c>
      <c r="J145">
        <f>INDEX(Packaging!A:A, MATCH(Material_Master[[#This Row],[UOM]], Packaging!B:B, 0))</f>
        <v>3</v>
      </c>
      <c r="K145">
        <v>6</v>
      </c>
      <c r="L145">
        <v>1.25</v>
      </c>
      <c r="M145">
        <v>1.25</v>
      </c>
      <c r="N145">
        <f>MATCH(Material_Master[[#This Row],[PPClass]],Packaging!$L$2:$L$7, 0)</f>
        <v>4</v>
      </c>
      <c r="O145">
        <f>MATCH(Material_Master[[#This Row],[PVClass]],Packaging!$L$2:$L$7, 0)</f>
        <v>4</v>
      </c>
      <c r="P145" t="s">
        <v>470</v>
      </c>
      <c r="R145" t="s">
        <v>1186</v>
      </c>
      <c r="T145" s="6" t="s">
        <v>344</v>
      </c>
      <c r="U145" s="6"/>
      <c r="V145" s="6" t="s">
        <v>1186</v>
      </c>
      <c r="W145" t="s">
        <v>1344</v>
      </c>
      <c r="X145" t="s">
        <v>1186</v>
      </c>
      <c r="Y145" t="b">
        <f>IF(Material_Master[[#This Row],[EUDR]]="Y",TRUE,FALSE)</f>
        <v>1</v>
      </c>
      <c r="Z145" t="b">
        <f>IF(Material_Master[[#This Row],[EUDR Sale]]="Y", TRUE, FALSE)</f>
        <v>1</v>
      </c>
    </row>
    <row r="146" spans="1:27" x14ac:dyDescent="0.35">
      <c r="A146">
        <v>145</v>
      </c>
      <c r="B146" s="5">
        <v>5202990003060</v>
      </c>
      <c r="C146" s="5" t="str">
        <f>Material_Master_SQL!B146</f>
        <v>ECOCEROL-IBC1270</v>
      </c>
      <c r="D146">
        <f>INDEX(Class!A:A, MATCH(Material_Master[[#This Row],[Class]],Class!B:B, 0))</f>
        <v>4</v>
      </c>
      <c r="E146">
        <f>INDEX('Product Category'!A:A, MATCH(Material_Master[[#This Row],[Product Category]], 'Product Category'!B:B, 0))</f>
        <v>11</v>
      </c>
      <c r="F146" cm="1">
        <f t="array" ref="F146">MATCH(Material_Master[[#This Row],[Product Category]]&amp;Material_Master[[#This Row],[ProductMetric]], 'Product Metric'!$B$2:$B$47&amp;'Product Metric'!$D$2:$D$47, 0)</f>
        <v>27</v>
      </c>
      <c r="G146" cm="1">
        <f t="array" ref="G146">MATCH(Material_Master[[#This Row],[Product Category]]&amp;Material_Master[[#This Row],[ProductGroupSimple]], 'Product Group Simple'!$B$2:$B$202&amp;'Product Group Simple'!$D$2:$D$202, 0)</f>
        <v>118</v>
      </c>
      <c r="H146" cm="1">
        <f t="array" ref="H146">MATCH(Material_Master[[#This Row],[Product Category]]&amp;Material_Master[[#This Row],[ProductGroup]], 'Product Group'!$B$2:$B$248&amp;'Product Group'!$D$2:$D$248,0)</f>
        <v>157</v>
      </c>
      <c r="I146">
        <f>INDEX(Packaging!E:E, MATCH(Material_Master[[#This Row],[Packaging]], Packaging!F:F, 0))</f>
        <v>6</v>
      </c>
      <c r="J146">
        <f>INDEX(Packaging!A:A, MATCH(Material_Master[[#This Row],[UOM]], Packaging!B:B, 0))</f>
        <v>3</v>
      </c>
      <c r="K146">
        <v>6</v>
      </c>
      <c r="L146">
        <v>1.27</v>
      </c>
      <c r="M146">
        <v>1.25</v>
      </c>
      <c r="N146">
        <f>MATCH(Material_Master[[#This Row],[PPClass]],Packaging!$L$2:$L$7, 0)</f>
        <v>4</v>
      </c>
      <c r="O146">
        <f>MATCH(Material_Master[[#This Row],[PVClass]],Packaging!$L$2:$L$7, 0)</f>
        <v>4</v>
      </c>
      <c r="P146" t="s">
        <v>470</v>
      </c>
      <c r="Q146">
        <v>430</v>
      </c>
      <c r="R146" t="s">
        <v>471</v>
      </c>
      <c r="S146">
        <v>1.27</v>
      </c>
      <c r="T146" s="6" t="s">
        <v>344</v>
      </c>
      <c r="U146" s="6"/>
      <c r="V146" s="6" t="s">
        <v>1186</v>
      </c>
      <c r="W146" t="s">
        <v>1344</v>
      </c>
      <c r="X146" t="s">
        <v>1186</v>
      </c>
      <c r="Y146" t="b">
        <f>IF(Material_Master[[#This Row],[EUDR]]="Y",TRUE,FALSE)</f>
        <v>0</v>
      </c>
      <c r="Z146" t="b">
        <f>IF(Material_Master[[#This Row],[EUDR Sale]]="Y", TRUE, FALSE)</f>
        <v>1</v>
      </c>
      <c r="AA146" s="5" t="s">
        <v>1345</v>
      </c>
    </row>
    <row r="147" spans="1:27" x14ac:dyDescent="0.35">
      <c r="A147">
        <v>146</v>
      </c>
      <c r="B147" s="5"/>
      <c r="C147" s="5" t="str">
        <f>Material_Master_SQL!B147</f>
        <v>ECOCEROL-IBC1270-DF</v>
      </c>
      <c r="D147">
        <f>INDEX(Class!A:A, MATCH(Material_Master[[#This Row],[Class]],Class!B:B, 0))</f>
        <v>4</v>
      </c>
      <c r="E147">
        <f>INDEX('Product Category'!A:A, MATCH(Material_Master[[#This Row],[Product Category]], 'Product Category'!B:B, 0))</f>
        <v>11</v>
      </c>
      <c r="F147" cm="1">
        <f t="array" ref="F147">MATCH(Material_Master[[#This Row],[Product Category]]&amp;Material_Master[[#This Row],[ProductMetric]], 'Product Metric'!$B$2:$B$47&amp;'Product Metric'!$D$2:$D$47, 0)</f>
        <v>27</v>
      </c>
      <c r="G147" cm="1">
        <f t="array" ref="G147">MATCH(Material_Master[[#This Row],[Product Category]]&amp;Material_Master[[#This Row],[ProductGroupSimple]], 'Product Group Simple'!$B$2:$B$202&amp;'Product Group Simple'!$D$2:$D$202, 0)</f>
        <v>118</v>
      </c>
      <c r="H147" cm="1">
        <f t="array" ref="H147">MATCH(Material_Master[[#This Row],[Product Category]]&amp;Material_Master[[#This Row],[ProductGroup]], 'Product Group'!$B$2:$B$248&amp;'Product Group'!$D$2:$D$248,0)</f>
        <v>157</v>
      </c>
      <c r="I147">
        <f>INDEX(Packaging!E:E, MATCH(Material_Master[[#This Row],[Packaging]], Packaging!F:F, 0))</f>
        <v>6</v>
      </c>
      <c r="J147">
        <f>INDEX(Packaging!A:A, MATCH(Material_Master[[#This Row],[UOM]], Packaging!B:B, 0))</f>
        <v>3</v>
      </c>
      <c r="K147">
        <v>6</v>
      </c>
      <c r="L147">
        <v>1.27</v>
      </c>
      <c r="M147">
        <v>1.25</v>
      </c>
      <c r="N147">
        <f>MATCH(Material_Master[[#This Row],[PPClass]],Packaging!$L$2:$L$7, 0)</f>
        <v>4</v>
      </c>
      <c r="O147">
        <f>MATCH(Material_Master[[#This Row],[PVClass]],Packaging!$L$2:$L$7, 0)</f>
        <v>4</v>
      </c>
      <c r="P147" t="s">
        <v>470</v>
      </c>
      <c r="R147" t="s">
        <v>1186</v>
      </c>
      <c r="T147" s="6" t="s">
        <v>344</v>
      </c>
      <c r="U147" s="6"/>
      <c r="V147" s="6" t="s">
        <v>1186</v>
      </c>
      <c r="W147" t="s">
        <v>1344</v>
      </c>
      <c r="X147" t="s">
        <v>1186</v>
      </c>
      <c r="Y147" t="b">
        <f>IF(Material_Master[[#This Row],[EUDR]]="Y",TRUE,FALSE)</f>
        <v>1</v>
      </c>
      <c r="Z147" t="b">
        <f>IF(Material_Master[[#This Row],[EUDR Sale]]="Y", TRUE, FALSE)</f>
        <v>1</v>
      </c>
    </row>
    <row r="148" spans="1:27" x14ac:dyDescent="0.35">
      <c r="A148">
        <v>147</v>
      </c>
      <c r="B148" s="5">
        <v>5202990003120</v>
      </c>
      <c r="C148" s="5" t="str">
        <f>Material_Master_SQL!B148</f>
        <v>ECOCEROL-IBC2800</v>
      </c>
      <c r="D148">
        <f>INDEX(Class!A:A, MATCH(Material_Master[[#This Row],[Class]],Class!B:B, 0))</f>
        <v>4</v>
      </c>
      <c r="E148">
        <f>INDEX('Product Category'!A:A, MATCH(Material_Master[[#This Row],[Product Category]], 'Product Category'!B:B, 0))</f>
        <v>11</v>
      </c>
      <c r="F148" cm="1">
        <f t="array" ref="F148">MATCH(Material_Master[[#This Row],[Product Category]]&amp;Material_Master[[#This Row],[ProductMetric]], 'Product Metric'!$B$2:$B$47&amp;'Product Metric'!$D$2:$D$47, 0)</f>
        <v>27</v>
      </c>
      <c r="G148" cm="1">
        <f t="array" ref="G148">MATCH(Material_Master[[#This Row],[Product Category]]&amp;Material_Master[[#This Row],[ProductGroupSimple]], 'Product Group Simple'!$B$2:$B$202&amp;'Product Group Simple'!$D$2:$D$202, 0)</f>
        <v>118</v>
      </c>
      <c r="H148" cm="1">
        <f t="array" ref="H148">MATCH(Material_Master[[#This Row],[Product Category]]&amp;Material_Master[[#This Row],[ProductGroup]], 'Product Group'!$B$2:$B$248&amp;'Product Group'!$D$2:$D$248,0)</f>
        <v>157</v>
      </c>
      <c r="I148">
        <f>INDEX(Packaging!E:E, MATCH(Material_Master[[#This Row],[Packaging]], Packaging!F:F, 0))</f>
        <v>6</v>
      </c>
      <c r="J148">
        <f>INDEX(Packaging!A:A, MATCH(Material_Master[[#This Row],[UOM]], Packaging!B:B, 0))</f>
        <v>3</v>
      </c>
      <c r="K148">
        <v>6</v>
      </c>
      <c r="L148">
        <v>12701</v>
      </c>
      <c r="M148">
        <v>1.25</v>
      </c>
      <c r="N148">
        <f>MATCH(Material_Master[[#This Row],[PPClass]],Packaging!$L$2:$L$7, 0)</f>
        <v>4</v>
      </c>
      <c r="O148">
        <f>MATCH(Material_Master[[#This Row],[PVClass]],Packaging!$L$2:$L$7, 0)</f>
        <v>4</v>
      </c>
      <c r="P148" t="s">
        <v>470</v>
      </c>
      <c r="Q148">
        <v>430</v>
      </c>
      <c r="R148" t="s">
        <v>471</v>
      </c>
      <c r="S148">
        <v>12701</v>
      </c>
      <c r="T148" s="6" t="s">
        <v>344</v>
      </c>
      <c r="U148" s="6"/>
      <c r="V148" s="6" t="s">
        <v>1186</v>
      </c>
      <c r="W148" t="s">
        <v>1344</v>
      </c>
      <c r="X148" t="s">
        <v>1186</v>
      </c>
      <c r="Y148" t="b">
        <f>IF(Material_Master[[#This Row],[EUDR]]="Y",TRUE,FALSE)</f>
        <v>0</v>
      </c>
      <c r="Z148" t="b">
        <f>IF(Material_Master[[#This Row],[EUDR Sale]]="Y", TRUE, FALSE)</f>
        <v>1</v>
      </c>
      <c r="AA148" s="5" t="s">
        <v>1345</v>
      </c>
    </row>
    <row r="149" spans="1:27" x14ac:dyDescent="0.35">
      <c r="A149">
        <v>148</v>
      </c>
      <c r="B149" s="5"/>
      <c r="C149" s="5" t="str">
        <f>Material_Master_SQL!B149</f>
        <v>ECOCEROL-IBC2800-DF</v>
      </c>
      <c r="D149">
        <f>INDEX(Class!A:A, MATCH(Material_Master[[#This Row],[Class]],Class!B:B, 0))</f>
        <v>4</v>
      </c>
      <c r="E149">
        <f>INDEX('Product Category'!A:A, MATCH(Material_Master[[#This Row],[Product Category]], 'Product Category'!B:B, 0))</f>
        <v>11</v>
      </c>
      <c r="F149" cm="1">
        <f t="array" ref="F149">MATCH(Material_Master[[#This Row],[Product Category]]&amp;Material_Master[[#This Row],[ProductMetric]], 'Product Metric'!$B$2:$B$47&amp;'Product Metric'!$D$2:$D$47, 0)</f>
        <v>27</v>
      </c>
      <c r="G149" cm="1">
        <f t="array" ref="G149">MATCH(Material_Master[[#This Row],[Product Category]]&amp;Material_Master[[#This Row],[ProductGroupSimple]], 'Product Group Simple'!$B$2:$B$202&amp;'Product Group Simple'!$D$2:$D$202, 0)</f>
        <v>118</v>
      </c>
      <c r="H149" cm="1">
        <f t="array" ref="H149">MATCH(Material_Master[[#This Row],[Product Category]]&amp;Material_Master[[#This Row],[ProductGroup]], 'Product Group'!$B$2:$B$248&amp;'Product Group'!$D$2:$D$248,0)</f>
        <v>157</v>
      </c>
      <c r="I149">
        <f>INDEX(Packaging!E:E, MATCH(Material_Master[[#This Row],[Packaging]], Packaging!F:F, 0))</f>
        <v>6</v>
      </c>
      <c r="J149">
        <f>INDEX(Packaging!A:A, MATCH(Material_Master[[#This Row],[UOM]], Packaging!B:B, 0))</f>
        <v>3</v>
      </c>
      <c r="K149">
        <v>6</v>
      </c>
      <c r="L149">
        <v>12701</v>
      </c>
      <c r="M149">
        <v>1.25</v>
      </c>
      <c r="N149">
        <f>MATCH(Material_Master[[#This Row],[PPClass]],Packaging!$L$2:$L$7, 0)</f>
        <v>4</v>
      </c>
      <c r="O149">
        <f>MATCH(Material_Master[[#This Row],[PVClass]],Packaging!$L$2:$L$7, 0)</f>
        <v>4</v>
      </c>
      <c r="P149" t="s">
        <v>470</v>
      </c>
      <c r="R149" t="s">
        <v>1186</v>
      </c>
      <c r="T149" s="6" t="s">
        <v>344</v>
      </c>
      <c r="U149" s="6"/>
      <c r="V149" s="6" t="s">
        <v>1186</v>
      </c>
      <c r="W149" t="s">
        <v>1344</v>
      </c>
      <c r="X149" t="s">
        <v>1186</v>
      </c>
      <c r="Y149" t="b">
        <f>IF(Material_Master[[#This Row],[EUDR]]="Y",TRUE,FALSE)</f>
        <v>1</v>
      </c>
      <c r="Z149" t="b">
        <f>IF(Material_Master[[#This Row],[EUDR Sale]]="Y", TRUE, FALSE)</f>
        <v>1</v>
      </c>
    </row>
    <row r="150" spans="1:27" x14ac:dyDescent="0.35">
      <c r="A150">
        <v>149</v>
      </c>
      <c r="B150" s="5">
        <v>5202990002070</v>
      </c>
      <c r="C150" s="5" t="str">
        <f>Material_Master_SQL!B150</f>
        <v>ECOCEROL-PD250</v>
      </c>
      <c r="D150">
        <f>INDEX(Class!A:A, MATCH(Material_Master[[#This Row],[Class]],Class!B:B, 0))</f>
        <v>4</v>
      </c>
      <c r="E150">
        <f>INDEX('Product Category'!A:A, MATCH(Material_Master[[#This Row],[Product Category]], 'Product Category'!B:B, 0))</f>
        <v>11</v>
      </c>
      <c r="F150" cm="1">
        <f t="array" ref="F150">MATCH(Material_Master[[#This Row],[Product Category]]&amp;Material_Master[[#This Row],[ProductMetric]], 'Product Metric'!$B$2:$B$47&amp;'Product Metric'!$D$2:$D$47, 0)</f>
        <v>27</v>
      </c>
      <c r="G150" cm="1">
        <f t="array" ref="G150">MATCH(Material_Master[[#This Row],[Product Category]]&amp;Material_Master[[#This Row],[ProductGroupSimple]], 'Product Group Simple'!$B$2:$B$202&amp;'Product Group Simple'!$D$2:$D$202, 0)</f>
        <v>118</v>
      </c>
      <c r="H150" cm="1">
        <f t="array" ref="H150">MATCH(Material_Master[[#This Row],[Product Category]]&amp;Material_Master[[#This Row],[ProductGroup]], 'Product Group'!$B$2:$B$248&amp;'Product Group'!$D$2:$D$248,0)</f>
        <v>157</v>
      </c>
      <c r="I150">
        <f>INDEX(Packaging!E:E, MATCH(Material_Master[[#This Row],[Packaging]], Packaging!F:F, 0))</f>
        <v>3</v>
      </c>
      <c r="J150">
        <f>INDEX(Packaging!A:A, MATCH(Material_Master[[#This Row],[UOM]], Packaging!B:B, 0))</f>
        <v>2</v>
      </c>
      <c r="K150">
        <v>6</v>
      </c>
      <c r="L150">
        <v>0.25</v>
      </c>
      <c r="M150">
        <v>0.15</v>
      </c>
      <c r="N150">
        <f>MATCH(Material_Master[[#This Row],[PPClass]],Packaging!$L$2:$L$7, 0)</f>
        <v>4</v>
      </c>
      <c r="O150">
        <f>MATCH(Material_Master[[#This Row],[PVClass]],Packaging!$L$2:$L$7, 0)</f>
        <v>4</v>
      </c>
      <c r="P150" t="s">
        <v>473</v>
      </c>
      <c r="Q150">
        <v>430</v>
      </c>
      <c r="R150" t="s">
        <v>474</v>
      </c>
      <c r="S150">
        <v>0.25</v>
      </c>
      <c r="T150" s="6" t="s">
        <v>344</v>
      </c>
      <c r="U150" s="6"/>
      <c r="V150" s="6" t="s">
        <v>1186</v>
      </c>
      <c r="W150" t="s">
        <v>1344</v>
      </c>
      <c r="X150" t="s">
        <v>1186</v>
      </c>
      <c r="Y150" t="b">
        <f>IF(Material_Master[[#This Row],[EUDR]]="Y",TRUE,FALSE)</f>
        <v>0</v>
      </c>
      <c r="Z150" t="b">
        <f>IF(Material_Master[[#This Row],[EUDR Sale]]="Y", TRUE, FALSE)</f>
        <v>1</v>
      </c>
      <c r="AA150" s="5" t="s">
        <v>1345</v>
      </c>
    </row>
    <row r="151" spans="1:27" x14ac:dyDescent="0.35">
      <c r="A151">
        <v>150</v>
      </c>
      <c r="B151" s="5"/>
      <c r="C151" s="5" t="str">
        <f>Material_Master_SQL!B151</f>
        <v>ECOCEROL-PD250-DF</v>
      </c>
      <c r="D151">
        <f>INDEX(Class!A:A, MATCH(Material_Master[[#This Row],[Class]],Class!B:B, 0))</f>
        <v>4</v>
      </c>
      <c r="E151">
        <f>INDEX('Product Category'!A:A, MATCH(Material_Master[[#This Row],[Product Category]], 'Product Category'!B:B, 0))</f>
        <v>11</v>
      </c>
      <c r="F151" cm="1">
        <f t="array" ref="F151">MATCH(Material_Master[[#This Row],[Product Category]]&amp;Material_Master[[#This Row],[ProductMetric]], 'Product Metric'!$B$2:$B$47&amp;'Product Metric'!$D$2:$D$47, 0)</f>
        <v>27</v>
      </c>
      <c r="G151" cm="1">
        <f t="array" ref="G151">MATCH(Material_Master[[#This Row],[Product Category]]&amp;Material_Master[[#This Row],[ProductGroupSimple]], 'Product Group Simple'!$B$2:$B$202&amp;'Product Group Simple'!$D$2:$D$202, 0)</f>
        <v>118</v>
      </c>
      <c r="H151" cm="1">
        <f t="array" ref="H151">MATCH(Material_Master[[#This Row],[Product Category]]&amp;Material_Master[[#This Row],[ProductGroup]], 'Product Group'!$B$2:$B$248&amp;'Product Group'!$D$2:$D$248,0)</f>
        <v>157</v>
      </c>
      <c r="I151">
        <f>INDEX(Packaging!E:E, MATCH(Material_Master[[#This Row],[Packaging]], Packaging!F:F, 0))</f>
        <v>3</v>
      </c>
      <c r="J151">
        <f>INDEX(Packaging!A:A, MATCH(Material_Master[[#This Row],[UOM]], Packaging!B:B, 0))</f>
        <v>2</v>
      </c>
      <c r="K151">
        <v>6</v>
      </c>
      <c r="L151">
        <v>0.25</v>
      </c>
      <c r="M151">
        <v>0.15</v>
      </c>
      <c r="N151">
        <f>MATCH(Material_Master[[#This Row],[PPClass]],Packaging!$L$2:$L$7, 0)</f>
        <v>4</v>
      </c>
      <c r="O151">
        <f>MATCH(Material_Master[[#This Row],[PVClass]],Packaging!$L$2:$L$7, 0)</f>
        <v>4</v>
      </c>
      <c r="P151" t="s">
        <v>473</v>
      </c>
      <c r="R151" t="s">
        <v>1186</v>
      </c>
      <c r="T151" s="6" t="s">
        <v>344</v>
      </c>
      <c r="U151" s="6"/>
      <c r="V151" s="6" t="s">
        <v>1186</v>
      </c>
      <c r="W151" t="s">
        <v>1344</v>
      </c>
      <c r="X151" t="s">
        <v>1186</v>
      </c>
      <c r="Y151" t="b">
        <f>IF(Material_Master[[#This Row],[EUDR]]="Y",TRUE,FALSE)</f>
        <v>1</v>
      </c>
      <c r="Z151" t="b">
        <f>IF(Material_Master[[#This Row],[EUDR Sale]]="Y", TRUE, FALSE)</f>
        <v>1</v>
      </c>
    </row>
    <row r="152" spans="1:27" x14ac:dyDescent="0.35">
      <c r="A152">
        <v>151</v>
      </c>
      <c r="B152" s="5">
        <v>5202990002090</v>
      </c>
      <c r="C152" s="5" t="str">
        <f>Material_Master_SQL!B152</f>
        <v>ECOCEROL-PD551</v>
      </c>
      <c r="D152">
        <f>INDEX(Class!A:A, MATCH(Material_Master[[#This Row],[Class]],Class!B:B, 0))</f>
        <v>4</v>
      </c>
      <c r="E152">
        <f>INDEX('Product Category'!A:A, MATCH(Material_Master[[#This Row],[Product Category]], 'Product Category'!B:B, 0))</f>
        <v>11</v>
      </c>
      <c r="F152" cm="1">
        <f t="array" ref="F152">MATCH(Material_Master[[#This Row],[Product Category]]&amp;Material_Master[[#This Row],[ProductMetric]], 'Product Metric'!$B$2:$B$47&amp;'Product Metric'!$D$2:$D$47, 0)</f>
        <v>27</v>
      </c>
      <c r="G152" cm="1">
        <f t="array" ref="G152">MATCH(Material_Master[[#This Row],[Product Category]]&amp;Material_Master[[#This Row],[ProductGroupSimple]], 'Product Group Simple'!$B$2:$B$202&amp;'Product Group Simple'!$D$2:$D$202, 0)</f>
        <v>118</v>
      </c>
      <c r="H152" cm="1">
        <f t="array" ref="H152">MATCH(Material_Master[[#This Row],[Product Category]]&amp;Material_Master[[#This Row],[ProductGroup]], 'Product Group'!$B$2:$B$248&amp;'Product Group'!$D$2:$D$248,0)</f>
        <v>157</v>
      </c>
      <c r="I152">
        <f>INDEX(Packaging!E:E, MATCH(Material_Master[[#This Row],[Packaging]], Packaging!F:F, 0))</f>
        <v>3</v>
      </c>
      <c r="J152">
        <f>INDEX(Packaging!A:A, MATCH(Material_Master[[#This Row],[UOM]], Packaging!B:B, 0))</f>
        <v>2</v>
      </c>
      <c r="K152">
        <v>6</v>
      </c>
      <c r="L152">
        <v>0.25</v>
      </c>
      <c r="M152">
        <v>0.15</v>
      </c>
      <c r="N152">
        <f>MATCH(Material_Master[[#This Row],[PPClass]],Packaging!$L$2:$L$7, 0)</f>
        <v>4</v>
      </c>
      <c r="O152">
        <f>MATCH(Material_Master[[#This Row],[PVClass]],Packaging!$L$2:$L$7, 0)</f>
        <v>4</v>
      </c>
      <c r="P152" t="s">
        <v>473</v>
      </c>
      <c r="Q152">
        <v>430</v>
      </c>
      <c r="R152" t="s">
        <v>474</v>
      </c>
      <c r="S152">
        <v>0.25</v>
      </c>
      <c r="T152" s="6" t="s">
        <v>344</v>
      </c>
      <c r="U152" s="6"/>
      <c r="V152" s="6" t="s">
        <v>1186</v>
      </c>
      <c r="W152" t="s">
        <v>1344</v>
      </c>
      <c r="X152" t="s">
        <v>1186</v>
      </c>
      <c r="Y152" t="b">
        <f>IF(Material_Master[[#This Row],[EUDR]]="Y",TRUE,FALSE)</f>
        <v>0</v>
      </c>
      <c r="Z152" t="b">
        <f>IF(Material_Master[[#This Row],[EUDR Sale]]="Y", TRUE, FALSE)</f>
        <v>1</v>
      </c>
      <c r="AA152" s="5" t="s">
        <v>1345</v>
      </c>
    </row>
    <row r="153" spans="1:27" x14ac:dyDescent="0.35">
      <c r="A153">
        <v>152</v>
      </c>
      <c r="B153" s="5"/>
      <c r="C153" s="5" t="str">
        <f>Material_Master_SQL!B153</f>
        <v>ECOCEROL-PD551-DF</v>
      </c>
      <c r="D153">
        <f>INDEX(Class!A:A, MATCH(Material_Master[[#This Row],[Class]],Class!B:B, 0))</f>
        <v>4</v>
      </c>
      <c r="E153">
        <f>INDEX('Product Category'!A:A, MATCH(Material_Master[[#This Row],[Product Category]], 'Product Category'!B:B, 0))</f>
        <v>11</v>
      </c>
      <c r="F153" cm="1">
        <f t="array" ref="F153">MATCH(Material_Master[[#This Row],[Product Category]]&amp;Material_Master[[#This Row],[ProductMetric]], 'Product Metric'!$B$2:$B$47&amp;'Product Metric'!$D$2:$D$47, 0)</f>
        <v>27</v>
      </c>
      <c r="G153" cm="1">
        <f t="array" ref="G153">MATCH(Material_Master[[#This Row],[Product Category]]&amp;Material_Master[[#This Row],[ProductGroupSimple]], 'Product Group Simple'!$B$2:$B$202&amp;'Product Group Simple'!$D$2:$D$202, 0)</f>
        <v>118</v>
      </c>
      <c r="H153" cm="1">
        <f t="array" ref="H153">MATCH(Material_Master[[#This Row],[Product Category]]&amp;Material_Master[[#This Row],[ProductGroup]], 'Product Group'!$B$2:$B$248&amp;'Product Group'!$D$2:$D$248,0)</f>
        <v>157</v>
      </c>
      <c r="I153">
        <f>INDEX(Packaging!E:E, MATCH(Material_Master[[#This Row],[Packaging]], Packaging!F:F, 0))</f>
        <v>3</v>
      </c>
      <c r="J153">
        <f>INDEX(Packaging!A:A, MATCH(Material_Master[[#This Row],[UOM]], Packaging!B:B, 0))</f>
        <v>2</v>
      </c>
      <c r="K153">
        <v>6</v>
      </c>
      <c r="L153">
        <v>0.25</v>
      </c>
      <c r="M153">
        <v>0.15</v>
      </c>
      <c r="N153">
        <f>MATCH(Material_Master[[#This Row],[PPClass]],Packaging!$L$2:$L$7, 0)</f>
        <v>4</v>
      </c>
      <c r="O153">
        <f>MATCH(Material_Master[[#This Row],[PVClass]],Packaging!$L$2:$L$7, 0)</f>
        <v>4</v>
      </c>
      <c r="P153" t="s">
        <v>473</v>
      </c>
      <c r="R153" t="s">
        <v>1186</v>
      </c>
      <c r="T153" s="6" t="s">
        <v>344</v>
      </c>
      <c r="U153" s="6"/>
      <c r="V153" s="6" t="s">
        <v>1186</v>
      </c>
      <c r="W153" t="s">
        <v>1344</v>
      </c>
      <c r="X153" t="s">
        <v>1186</v>
      </c>
      <c r="Y153" t="b">
        <f>IF(Material_Master[[#This Row],[EUDR]]="Y",TRUE,FALSE)</f>
        <v>1</v>
      </c>
      <c r="Z153" t="b">
        <f>IF(Material_Master[[#This Row],[EUDR Sale]]="Y", TRUE, FALSE)</f>
        <v>1</v>
      </c>
    </row>
    <row r="154" spans="1:27" x14ac:dyDescent="0.35">
      <c r="A154">
        <v>153</v>
      </c>
      <c r="B154" s="5">
        <v>5202990002080</v>
      </c>
      <c r="C154" s="5" t="str">
        <f>Material_Master_SQL!B154</f>
        <v>ECOCEROL-PD570</v>
      </c>
      <c r="D154">
        <f>INDEX(Class!A:A, MATCH(Material_Master[[#This Row],[Class]],Class!B:B, 0))</f>
        <v>4</v>
      </c>
      <c r="E154">
        <f>INDEX('Product Category'!A:A, MATCH(Material_Master[[#This Row],[Product Category]], 'Product Category'!B:B, 0))</f>
        <v>11</v>
      </c>
      <c r="F154" cm="1">
        <f t="array" ref="F154">MATCH(Material_Master[[#This Row],[Product Category]]&amp;Material_Master[[#This Row],[ProductMetric]], 'Product Metric'!$B$2:$B$47&amp;'Product Metric'!$D$2:$D$47, 0)</f>
        <v>27</v>
      </c>
      <c r="G154" cm="1">
        <f t="array" ref="G154">MATCH(Material_Master[[#This Row],[Product Category]]&amp;Material_Master[[#This Row],[ProductGroupSimple]], 'Product Group Simple'!$B$2:$B$202&amp;'Product Group Simple'!$D$2:$D$202, 0)</f>
        <v>118</v>
      </c>
      <c r="H154" cm="1">
        <f t="array" ref="H154">MATCH(Material_Master[[#This Row],[Product Category]]&amp;Material_Master[[#This Row],[ProductGroup]], 'Product Group'!$B$2:$B$248&amp;'Product Group'!$D$2:$D$248,0)</f>
        <v>157</v>
      </c>
      <c r="I154">
        <f>INDEX(Packaging!E:E, MATCH(Material_Master[[#This Row],[Packaging]], Packaging!F:F, 0))</f>
        <v>3</v>
      </c>
      <c r="J154">
        <f>INDEX(Packaging!A:A, MATCH(Material_Master[[#This Row],[UOM]], Packaging!B:B, 0))</f>
        <v>2</v>
      </c>
      <c r="K154">
        <v>6</v>
      </c>
      <c r="L154">
        <v>0.25850000000000001</v>
      </c>
      <c r="M154">
        <v>0.15</v>
      </c>
      <c r="N154">
        <f>MATCH(Material_Master[[#This Row],[PPClass]],Packaging!$L$2:$L$7, 0)</f>
        <v>4</v>
      </c>
      <c r="O154">
        <f>MATCH(Material_Master[[#This Row],[PVClass]],Packaging!$L$2:$L$7, 0)</f>
        <v>4</v>
      </c>
      <c r="P154" t="s">
        <v>473</v>
      </c>
      <c r="Q154">
        <v>430</v>
      </c>
      <c r="R154" t="s">
        <v>474</v>
      </c>
      <c r="S154">
        <v>0.25850000000000001</v>
      </c>
      <c r="T154" s="6" t="s">
        <v>344</v>
      </c>
      <c r="U154" s="6"/>
      <c r="V154" s="6" t="s">
        <v>1186</v>
      </c>
      <c r="W154" t="s">
        <v>1344</v>
      </c>
      <c r="X154" t="s">
        <v>1186</v>
      </c>
      <c r="Y154" t="b">
        <f>IF(Material_Master[[#This Row],[EUDR]]="Y",TRUE,FALSE)</f>
        <v>0</v>
      </c>
      <c r="Z154" t="b">
        <f>IF(Material_Master[[#This Row],[EUDR Sale]]="Y", TRUE, FALSE)</f>
        <v>1</v>
      </c>
      <c r="AA154" s="5" t="s">
        <v>1345</v>
      </c>
    </row>
    <row r="155" spans="1:27" x14ac:dyDescent="0.35">
      <c r="A155">
        <v>154</v>
      </c>
      <c r="B155" s="5"/>
      <c r="C155" s="5" t="str">
        <f>Material_Master_SQL!B155</f>
        <v>ECOCEROL-PD570-DF</v>
      </c>
      <c r="D155">
        <f>INDEX(Class!A:A, MATCH(Material_Master[[#This Row],[Class]],Class!B:B, 0))</f>
        <v>4</v>
      </c>
      <c r="E155">
        <f>INDEX('Product Category'!A:A, MATCH(Material_Master[[#This Row],[Product Category]], 'Product Category'!B:B, 0))</f>
        <v>11</v>
      </c>
      <c r="F155" cm="1">
        <f t="array" ref="F155">MATCH(Material_Master[[#This Row],[Product Category]]&amp;Material_Master[[#This Row],[ProductMetric]], 'Product Metric'!$B$2:$B$47&amp;'Product Metric'!$D$2:$D$47, 0)</f>
        <v>27</v>
      </c>
      <c r="G155" cm="1">
        <f t="array" ref="G155">MATCH(Material_Master[[#This Row],[Product Category]]&amp;Material_Master[[#This Row],[ProductGroupSimple]], 'Product Group Simple'!$B$2:$B$202&amp;'Product Group Simple'!$D$2:$D$202, 0)</f>
        <v>118</v>
      </c>
      <c r="H155" cm="1">
        <f t="array" ref="H155">MATCH(Material_Master[[#This Row],[Product Category]]&amp;Material_Master[[#This Row],[ProductGroup]], 'Product Group'!$B$2:$B$248&amp;'Product Group'!$D$2:$D$248,0)</f>
        <v>157</v>
      </c>
      <c r="I155">
        <f>INDEX(Packaging!E:E, MATCH(Material_Master[[#This Row],[Packaging]], Packaging!F:F, 0))</f>
        <v>3</v>
      </c>
      <c r="J155">
        <f>INDEX(Packaging!A:A, MATCH(Material_Master[[#This Row],[UOM]], Packaging!B:B, 0))</f>
        <v>2</v>
      </c>
      <c r="K155">
        <v>6</v>
      </c>
      <c r="L155">
        <v>0.25850000000000001</v>
      </c>
      <c r="M155">
        <v>0.15</v>
      </c>
      <c r="N155">
        <f>MATCH(Material_Master[[#This Row],[PPClass]],Packaging!$L$2:$L$7, 0)</f>
        <v>4</v>
      </c>
      <c r="O155">
        <f>MATCH(Material_Master[[#This Row],[PVClass]],Packaging!$L$2:$L$7, 0)</f>
        <v>4</v>
      </c>
      <c r="P155" t="s">
        <v>473</v>
      </c>
      <c r="R155" t="s">
        <v>1186</v>
      </c>
      <c r="T155" s="6" t="s">
        <v>344</v>
      </c>
      <c r="U155" s="6"/>
      <c r="V155" s="6" t="s">
        <v>1186</v>
      </c>
      <c r="W155" t="s">
        <v>1344</v>
      </c>
      <c r="X155" t="s">
        <v>1186</v>
      </c>
      <c r="Y155" t="b">
        <f>IF(Material_Master[[#This Row],[EUDR]]="Y",TRUE,FALSE)</f>
        <v>1</v>
      </c>
      <c r="Z155" t="b">
        <f>IF(Material_Master[[#This Row],[EUDR Sale]]="Y", TRUE, FALSE)</f>
        <v>1</v>
      </c>
    </row>
    <row r="156" spans="1:27" x14ac:dyDescent="0.35">
      <c r="A156">
        <v>155</v>
      </c>
      <c r="B156" s="5">
        <v>5202990001070</v>
      </c>
      <c r="C156" s="5" t="str">
        <f>Material_Master_SQL!B156</f>
        <v>ECOCEROL-SD250</v>
      </c>
      <c r="D156">
        <f>INDEX(Class!A:A, MATCH(Material_Master[[#This Row],[Class]],Class!B:B, 0))</f>
        <v>4</v>
      </c>
      <c r="E156">
        <f>INDEX('Product Category'!A:A, MATCH(Material_Master[[#This Row],[Product Category]], 'Product Category'!B:B, 0))</f>
        <v>11</v>
      </c>
      <c r="F156" cm="1">
        <f t="array" ref="F156">MATCH(Material_Master[[#This Row],[Product Category]]&amp;Material_Master[[#This Row],[ProductMetric]], 'Product Metric'!$B$2:$B$47&amp;'Product Metric'!$D$2:$D$47, 0)</f>
        <v>27</v>
      </c>
      <c r="G156" cm="1">
        <f t="array" ref="G156">MATCH(Material_Master[[#This Row],[Product Category]]&amp;Material_Master[[#This Row],[ProductGroupSimple]], 'Product Group Simple'!$B$2:$B$202&amp;'Product Group Simple'!$D$2:$D$202, 0)</f>
        <v>118</v>
      </c>
      <c r="H156" cm="1">
        <f t="array" ref="H156">MATCH(Material_Master[[#This Row],[Product Category]]&amp;Material_Master[[#This Row],[ProductGroup]], 'Product Group'!$B$2:$B$248&amp;'Product Group'!$D$2:$D$248,0)</f>
        <v>157</v>
      </c>
      <c r="I156">
        <f>INDEX(Packaging!E:E, MATCH(Material_Master[[#This Row],[Packaging]], Packaging!F:F, 0))</f>
        <v>3</v>
      </c>
      <c r="J156">
        <f>INDEX(Packaging!A:A, MATCH(Material_Master[[#This Row],[UOM]], Packaging!B:B, 0))</f>
        <v>2</v>
      </c>
      <c r="K156">
        <v>6</v>
      </c>
      <c r="L156">
        <v>0.25</v>
      </c>
      <c r="M156">
        <v>0.15</v>
      </c>
      <c r="N156">
        <f>MATCH(Material_Master[[#This Row],[PPClass]],Packaging!$L$2:$L$7, 0)</f>
        <v>4</v>
      </c>
      <c r="O156">
        <f>MATCH(Material_Master[[#This Row],[PVClass]],Packaging!$L$2:$L$7, 0)</f>
        <v>4</v>
      </c>
      <c r="P156" t="s">
        <v>512</v>
      </c>
      <c r="Q156">
        <v>430</v>
      </c>
      <c r="R156" t="s">
        <v>513</v>
      </c>
      <c r="S156">
        <v>0.25</v>
      </c>
      <c r="T156" s="6" t="s">
        <v>344</v>
      </c>
      <c r="U156" s="6"/>
      <c r="V156" s="6" t="s">
        <v>1186</v>
      </c>
      <c r="W156" t="s">
        <v>1344</v>
      </c>
      <c r="X156" t="s">
        <v>1186</v>
      </c>
      <c r="Y156" t="b">
        <f>IF(Material_Master[[#This Row],[EUDR]]="Y",TRUE,FALSE)</f>
        <v>0</v>
      </c>
      <c r="Z156" t="b">
        <f>IF(Material_Master[[#This Row],[EUDR Sale]]="Y", TRUE, FALSE)</f>
        <v>1</v>
      </c>
      <c r="AA156" s="5" t="s">
        <v>1345</v>
      </c>
    </row>
    <row r="157" spans="1:27" x14ac:dyDescent="0.35">
      <c r="A157">
        <v>156</v>
      </c>
      <c r="B157" s="5"/>
      <c r="C157" s="5" t="str">
        <f>Material_Master_SQL!B157</f>
        <v>ECOCEROL-SD250-DF</v>
      </c>
      <c r="D157">
        <f>INDEX(Class!A:A, MATCH(Material_Master[[#This Row],[Class]],Class!B:B, 0))</f>
        <v>4</v>
      </c>
      <c r="E157">
        <f>INDEX('Product Category'!A:A, MATCH(Material_Master[[#This Row],[Product Category]], 'Product Category'!B:B, 0))</f>
        <v>11</v>
      </c>
      <c r="F157" cm="1">
        <f t="array" ref="F157">MATCH(Material_Master[[#This Row],[Product Category]]&amp;Material_Master[[#This Row],[ProductMetric]], 'Product Metric'!$B$2:$B$47&amp;'Product Metric'!$D$2:$D$47, 0)</f>
        <v>27</v>
      </c>
      <c r="G157" cm="1">
        <f t="array" ref="G157">MATCH(Material_Master[[#This Row],[Product Category]]&amp;Material_Master[[#This Row],[ProductGroupSimple]], 'Product Group Simple'!$B$2:$B$202&amp;'Product Group Simple'!$D$2:$D$202, 0)</f>
        <v>118</v>
      </c>
      <c r="H157" cm="1">
        <f t="array" ref="H157">MATCH(Material_Master[[#This Row],[Product Category]]&amp;Material_Master[[#This Row],[ProductGroup]], 'Product Group'!$B$2:$B$248&amp;'Product Group'!$D$2:$D$248,0)</f>
        <v>157</v>
      </c>
      <c r="I157">
        <f>INDEX(Packaging!E:E, MATCH(Material_Master[[#This Row],[Packaging]], Packaging!F:F, 0))</f>
        <v>3</v>
      </c>
      <c r="J157">
        <f>INDEX(Packaging!A:A, MATCH(Material_Master[[#This Row],[UOM]], Packaging!B:B, 0))</f>
        <v>2</v>
      </c>
      <c r="K157">
        <v>6</v>
      </c>
      <c r="L157">
        <v>0.25</v>
      </c>
      <c r="M157">
        <v>0.15</v>
      </c>
      <c r="N157">
        <f>MATCH(Material_Master[[#This Row],[PPClass]],Packaging!$L$2:$L$7, 0)</f>
        <v>4</v>
      </c>
      <c r="O157">
        <f>MATCH(Material_Master[[#This Row],[PVClass]],Packaging!$L$2:$L$7, 0)</f>
        <v>4</v>
      </c>
      <c r="P157" t="s">
        <v>512</v>
      </c>
      <c r="R157" t="s">
        <v>1186</v>
      </c>
      <c r="T157" s="6" t="s">
        <v>344</v>
      </c>
      <c r="U157" s="6"/>
      <c r="V157" s="6" t="s">
        <v>1186</v>
      </c>
      <c r="W157" t="s">
        <v>1344</v>
      </c>
      <c r="X157" t="s">
        <v>1186</v>
      </c>
      <c r="Y157" t="b">
        <f>IF(Material_Master[[#This Row],[EUDR]]="Y",TRUE,FALSE)</f>
        <v>1</v>
      </c>
      <c r="Z157" t="b">
        <f>IF(Material_Master[[#This Row],[EUDR Sale]]="Y", TRUE, FALSE)</f>
        <v>1</v>
      </c>
    </row>
    <row r="158" spans="1:27" x14ac:dyDescent="0.35">
      <c r="A158">
        <v>157</v>
      </c>
      <c r="B158" s="5"/>
      <c r="C158" s="5" t="str">
        <f>Material_Master_SQL!B158</f>
        <v>ECOLAT 12-1.1</v>
      </c>
      <c r="D158">
        <f>INDEX(Class!A:A, MATCH(Material_Master[[#This Row],[Class]],Class!B:B, 0))</f>
        <v>2</v>
      </c>
      <c r="E158">
        <f>INDEX('Product Category'!A:A, MATCH(Material_Master[[#This Row],[Product Category]], 'Product Category'!B:B, 0))</f>
        <v>3</v>
      </c>
      <c r="F158" cm="1">
        <f t="array" ref="F158">MATCH(Material_Master[[#This Row],[Product Category]]&amp;Material_Master[[#This Row],[ProductMetric]], 'Product Metric'!$B$2:$B$47&amp;'Product Metric'!$D$2:$D$47, 0)</f>
        <v>5</v>
      </c>
      <c r="G158" cm="1">
        <f t="array" ref="G158">MATCH(Material_Master[[#This Row],[Product Category]]&amp;Material_Master[[#This Row],[ProductGroupSimple]], 'Product Group Simple'!$B$2:$B$202&amp;'Product Group Simple'!$D$2:$D$202, 0)</f>
        <v>32</v>
      </c>
      <c r="H158" cm="1">
        <f t="array" ref="H158">MATCH(Material_Master[[#This Row],[Product Category]]&amp;Material_Master[[#This Row],[ProductGroup]], 'Product Group'!$B$2:$B$248&amp;'Product Group'!$D$2:$D$248,0)</f>
        <v>35</v>
      </c>
      <c r="I158">
        <f>INDEX(Packaging!E:E, MATCH(Material_Master[[#This Row],[Packaging]], Packaging!F:F, 0))</f>
        <v>7</v>
      </c>
      <c r="J158">
        <f>INDEX(Packaging!A:A, MATCH(Material_Master[[#This Row],[UOM]], Packaging!B:B, 0))</f>
        <v>4</v>
      </c>
      <c r="K158">
        <v>6</v>
      </c>
      <c r="L158">
        <v>1</v>
      </c>
      <c r="N158">
        <f>MATCH(Material_Master[[#This Row],[PPClass]],Packaging!$L$2:$L$7, 0)</f>
        <v>3</v>
      </c>
      <c r="O158">
        <f>MATCH(Material_Master[[#This Row],[PVClass]],Packaging!$L$2:$L$7, 0)</f>
        <v>3</v>
      </c>
      <c r="T158" s="6" t="s">
        <v>516</v>
      </c>
      <c r="U158" s="6"/>
      <c r="V158" s="6" t="s">
        <v>1186</v>
      </c>
      <c r="W158" t="s">
        <v>1186</v>
      </c>
      <c r="X158" t="s">
        <v>1186</v>
      </c>
      <c r="Y158" t="b">
        <f>IF(Material_Master[[#This Row],[EUDR]]="Y",TRUE,FALSE)</f>
        <v>0</v>
      </c>
      <c r="Z158" t="b">
        <f>IF(Material_Master[[#This Row],[EUDR Sale]]="Y", TRUE, FALSE)</f>
        <v>0</v>
      </c>
    </row>
    <row r="159" spans="1:27" x14ac:dyDescent="0.35">
      <c r="A159">
        <v>158</v>
      </c>
      <c r="B159" s="5">
        <v>5241240106010</v>
      </c>
      <c r="C159" s="5" t="str">
        <f>Material_Master_SQL!B159</f>
        <v>ECOLAT 24-1</v>
      </c>
      <c r="D159">
        <f>INDEX(Class!A:A, MATCH(Material_Master[[#This Row],[Class]],Class!B:B, 0))</f>
        <v>2</v>
      </c>
      <c r="E159">
        <f>INDEX('Product Category'!A:A, MATCH(Material_Master[[#This Row],[Product Category]], 'Product Category'!B:B, 0))</f>
        <v>3</v>
      </c>
      <c r="F159" cm="1">
        <f t="array" ref="F159">MATCH(Material_Master[[#This Row],[Product Category]]&amp;Material_Master[[#This Row],[ProductMetric]], 'Product Metric'!$B$2:$B$47&amp;'Product Metric'!$D$2:$D$47, 0)</f>
        <v>5</v>
      </c>
      <c r="G159" cm="1">
        <f t="array" ref="G159">MATCH(Material_Master[[#This Row],[Product Category]]&amp;Material_Master[[#This Row],[ProductGroupSimple]], 'Product Group Simple'!$B$2:$B$202&amp;'Product Group Simple'!$D$2:$D$202, 0)</f>
        <v>32</v>
      </c>
      <c r="H159" cm="1">
        <f t="array" ref="H159">MATCH(Material_Master[[#This Row],[Product Category]]&amp;Material_Master[[#This Row],[ProductGroup]], 'Product Group'!$B$2:$B$248&amp;'Product Group'!$D$2:$D$248,0)</f>
        <v>36</v>
      </c>
      <c r="I159">
        <f>INDEX(Packaging!E:E, MATCH(Material_Master[[#This Row],[Packaging]], Packaging!F:F, 0))</f>
        <v>7</v>
      </c>
      <c r="J159">
        <f>INDEX(Packaging!A:A, MATCH(Material_Master[[#This Row],[UOM]], Packaging!B:B, 0))</f>
        <v>4</v>
      </c>
      <c r="K159">
        <v>6</v>
      </c>
      <c r="L159">
        <v>1</v>
      </c>
      <c r="N159">
        <f>MATCH(Material_Master[[#This Row],[PPClass]],Packaging!$L$2:$L$7, 0)</f>
        <v>3</v>
      </c>
      <c r="O159">
        <f>MATCH(Material_Master[[#This Row],[PVClass]],Packaging!$L$2:$L$7, 0)</f>
        <v>3</v>
      </c>
      <c r="T159" s="6" t="s">
        <v>516</v>
      </c>
      <c r="U159" s="6" t="s">
        <v>520</v>
      </c>
      <c r="V159" s="6" t="s">
        <v>1186</v>
      </c>
      <c r="W159" t="s">
        <v>1186</v>
      </c>
      <c r="X159" t="s">
        <v>1186</v>
      </c>
      <c r="Y159" t="b">
        <f>IF(Material_Master[[#This Row],[EUDR]]="Y",TRUE,FALSE)</f>
        <v>0</v>
      </c>
      <c r="Z159" t="b">
        <f>IF(Material_Master[[#This Row],[EUDR Sale]]="Y", TRUE, FALSE)</f>
        <v>0</v>
      </c>
    </row>
    <row r="160" spans="1:27" x14ac:dyDescent="0.35">
      <c r="A160">
        <v>159</v>
      </c>
      <c r="B160" s="5">
        <v>5541240106010</v>
      </c>
      <c r="C160" s="5" t="str">
        <f>Material_Master_SQL!B160</f>
        <v>ECOLAT 24-1 Alcohol Ethoxylate</v>
      </c>
      <c r="D160">
        <f>INDEX(Class!A:A, MATCH(Material_Master[[#This Row],[Class]],Class!B:B, 0))</f>
        <v>2</v>
      </c>
      <c r="E160">
        <f>INDEX('Product Category'!A:A, MATCH(Material_Master[[#This Row],[Product Category]], 'Product Category'!B:B, 0))</f>
        <v>3</v>
      </c>
      <c r="F160" cm="1">
        <f t="array" ref="F160">MATCH(Material_Master[[#This Row],[Product Category]]&amp;Material_Master[[#This Row],[ProductMetric]], 'Product Metric'!$B$2:$B$47&amp;'Product Metric'!$D$2:$D$47, 0)</f>
        <v>5</v>
      </c>
      <c r="G160" cm="1">
        <f t="array" ref="G160">MATCH(Material_Master[[#This Row],[Product Category]]&amp;Material_Master[[#This Row],[ProductGroupSimple]], 'Product Group Simple'!$B$2:$B$202&amp;'Product Group Simple'!$D$2:$D$202, 0)</f>
        <v>32</v>
      </c>
      <c r="H160" cm="1">
        <f t="array" ref="H160">MATCH(Material_Master[[#This Row],[Product Category]]&amp;Material_Master[[#This Row],[ProductGroup]], 'Product Group'!$B$2:$B$248&amp;'Product Group'!$D$2:$D$248,0)</f>
        <v>36</v>
      </c>
      <c r="I160">
        <f>INDEX(Packaging!E:E, MATCH(Material_Master[[#This Row],[Packaging]], Packaging!F:F, 0))</f>
        <v>7</v>
      </c>
      <c r="J160">
        <f>INDEX(Packaging!A:A, MATCH(Material_Master[[#This Row],[UOM]], Packaging!B:B, 0))</f>
        <v>4</v>
      </c>
      <c r="K160">
        <v>6</v>
      </c>
      <c r="L160">
        <v>1</v>
      </c>
      <c r="N160">
        <f>MATCH(Material_Master[[#This Row],[PPClass]],Packaging!$L$2:$L$7, 0)</f>
        <v>3</v>
      </c>
      <c r="O160">
        <f>MATCH(Material_Master[[#This Row],[PVClass]],Packaging!$L$2:$L$7, 0)</f>
        <v>3</v>
      </c>
      <c r="R160" t="s">
        <v>1186</v>
      </c>
      <c r="T160" s="6" t="s">
        <v>516</v>
      </c>
      <c r="U160" s="6"/>
      <c r="V160" s="6" t="s">
        <v>1186</v>
      </c>
      <c r="W160" t="s">
        <v>1186</v>
      </c>
      <c r="X160" t="s">
        <v>1186</v>
      </c>
      <c r="Y160" t="b">
        <f>IF(Material_Master[[#This Row],[EUDR]]="Y",TRUE,FALSE)</f>
        <v>0</v>
      </c>
      <c r="Z160" t="b">
        <f>IF(Material_Master[[#This Row],[EUDR Sale]]="Y", TRUE, FALSE)</f>
        <v>0</v>
      </c>
    </row>
    <row r="161" spans="1:26" x14ac:dyDescent="0.35">
      <c r="A161">
        <v>160</v>
      </c>
      <c r="B161" s="5"/>
      <c r="C161" s="5" t="str">
        <f>Material_Master_SQL!B161</f>
        <v>ECOLAT 24-1/MB</v>
      </c>
      <c r="D161">
        <f>INDEX(Class!A:A, MATCH(Material_Master[[#This Row],[Class]],Class!B:B, 0))</f>
        <v>2</v>
      </c>
      <c r="E161">
        <f>INDEX('Product Category'!A:A, MATCH(Material_Master[[#This Row],[Product Category]], 'Product Category'!B:B, 0))</f>
        <v>3</v>
      </c>
      <c r="F161" cm="1">
        <f t="array" ref="F161">MATCH(Material_Master[[#This Row],[Product Category]]&amp;Material_Master[[#This Row],[ProductMetric]], 'Product Metric'!$B$2:$B$47&amp;'Product Metric'!$D$2:$D$47, 0)</f>
        <v>5</v>
      </c>
      <c r="G161" cm="1">
        <f t="array" ref="G161">MATCH(Material_Master[[#This Row],[Product Category]]&amp;Material_Master[[#This Row],[ProductGroupSimple]], 'Product Group Simple'!$B$2:$B$202&amp;'Product Group Simple'!$D$2:$D$202, 0)</f>
        <v>32</v>
      </c>
      <c r="H161" cm="1">
        <f t="array" ref="H161">MATCH(Material_Master[[#This Row],[Product Category]]&amp;Material_Master[[#This Row],[ProductGroup]], 'Product Group'!$B$2:$B$248&amp;'Product Group'!$D$2:$D$248,0)</f>
        <v>36</v>
      </c>
      <c r="I161">
        <f>INDEX(Packaging!E:E, MATCH(Material_Master[[#This Row],[Packaging]], Packaging!F:F, 0))</f>
        <v>7</v>
      </c>
      <c r="J161">
        <f>INDEX(Packaging!A:A, MATCH(Material_Master[[#This Row],[UOM]], Packaging!B:B, 0))</f>
        <v>4</v>
      </c>
      <c r="K161">
        <v>6</v>
      </c>
      <c r="L161">
        <v>1</v>
      </c>
      <c r="N161">
        <f>MATCH(Material_Master[[#This Row],[PPClass]],Packaging!$L$2:$L$7, 0)</f>
        <v>3</v>
      </c>
      <c r="O161">
        <f>MATCH(Material_Master[[#This Row],[PVClass]],Packaging!$L$2:$L$7, 0)</f>
        <v>3</v>
      </c>
      <c r="T161" s="6" t="s">
        <v>516</v>
      </c>
      <c r="U161" s="6"/>
      <c r="V161" s="6" t="s">
        <v>1186</v>
      </c>
      <c r="W161" t="s">
        <v>1186</v>
      </c>
      <c r="X161" t="s">
        <v>1186</v>
      </c>
      <c r="Y161" t="b">
        <f>IF(Material_Master[[#This Row],[EUDR]]="Y",TRUE,FALSE)</f>
        <v>0</v>
      </c>
      <c r="Z161" t="b">
        <f>IF(Material_Master[[#This Row],[EUDR Sale]]="Y", TRUE, FALSE)</f>
        <v>0</v>
      </c>
    </row>
    <row r="162" spans="1:26" x14ac:dyDescent="0.35">
      <c r="A162">
        <v>161</v>
      </c>
      <c r="B162" s="5">
        <v>5241240206010</v>
      </c>
      <c r="C162" s="5" t="str">
        <f>Material_Master_SQL!B162</f>
        <v>ECOLAT 24-10</v>
      </c>
      <c r="D162">
        <f>INDEX(Class!A:A, MATCH(Material_Master[[#This Row],[Class]],Class!B:B, 0))</f>
        <v>2</v>
      </c>
      <c r="E162">
        <f>INDEX('Product Category'!A:A, MATCH(Material_Master[[#This Row],[Product Category]], 'Product Category'!B:B, 0))</f>
        <v>3</v>
      </c>
      <c r="F162" cm="1">
        <f t="array" ref="F162">MATCH(Material_Master[[#This Row],[Product Category]]&amp;Material_Master[[#This Row],[ProductMetric]], 'Product Metric'!$B$2:$B$47&amp;'Product Metric'!$D$2:$D$47, 0)</f>
        <v>5</v>
      </c>
      <c r="G162" cm="1">
        <f t="array" ref="G162">MATCH(Material_Master[[#This Row],[Product Category]]&amp;Material_Master[[#This Row],[ProductGroupSimple]], 'Product Group Simple'!$B$2:$B$202&amp;'Product Group Simple'!$D$2:$D$202, 0)</f>
        <v>32</v>
      </c>
      <c r="H162" cm="1">
        <f t="array" ref="H162">MATCH(Material_Master[[#This Row],[Product Category]]&amp;Material_Master[[#This Row],[ProductGroup]], 'Product Group'!$B$2:$B$248&amp;'Product Group'!$D$2:$D$248,0)</f>
        <v>37</v>
      </c>
      <c r="I162">
        <f>INDEX(Packaging!E:E, MATCH(Material_Master[[#This Row],[Packaging]], Packaging!F:F, 0))</f>
        <v>7</v>
      </c>
      <c r="J162">
        <f>INDEX(Packaging!A:A, MATCH(Material_Master[[#This Row],[UOM]], Packaging!B:B, 0))</f>
        <v>4</v>
      </c>
      <c r="K162">
        <v>6</v>
      </c>
      <c r="L162">
        <v>1</v>
      </c>
      <c r="N162">
        <f>MATCH(Material_Master[[#This Row],[PPClass]],Packaging!$L$2:$L$7, 0)</f>
        <v>3</v>
      </c>
      <c r="O162">
        <f>MATCH(Material_Master[[#This Row],[PVClass]],Packaging!$L$2:$L$7, 0)</f>
        <v>3</v>
      </c>
      <c r="R162" t="s">
        <v>1186</v>
      </c>
      <c r="T162" s="6" t="s">
        <v>516</v>
      </c>
      <c r="U162" s="6" t="s">
        <v>1349</v>
      </c>
      <c r="V162" s="6" t="s">
        <v>1186</v>
      </c>
      <c r="W162" t="s">
        <v>1186</v>
      </c>
      <c r="X162" t="s">
        <v>1186</v>
      </c>
      <c r="Y162" t="b">
        <f>IF(Material_Master[[#This Row],[EUDR]]="Y",TRUE,FALSE)</f>
        <v>0</v>
      </c>
      <c r="Z162" t="b">
        <f>IF(Material_Master[[#This Row],[EUDR Sale]]="Y", TRUE, FALSE)</f>
        <v>0</v>
      </c>
    </row>
    <row r="163" spans="1:26" x14ac:dyDescent="0.35">
      <c r="A163">
        <v>162</v>
      </c>
      <c r="B163" s="5">
        <v>5241240209010</v>
      </c>
      <c r="C163" s="5" t="str">
        <f>Material_Master_SQL!B163</f>
        <v>ECOLAT 24-10-MD-185</v>
      </c>
      <c r="D163">
        <f>INDEX(Class!A:A, MATCH(Material_Master[[#This Row],[Class]],Class!B:B, 0))</f>
        <v>4</v>
      </c>
      <c r="E163">
        <f>INDEX('Product Category'!A:A, MATCH(Material_Master[[#This Row],[Product Category]], 'Product Category'!B:B, 0))</f>
        <v>3</v>
      </c>
      <c r="F163" cm="1">
        <f t="array" ref="F163">MATCH(Material_Master[[#This Row],[Product Category]]&amp;Material_Master[[#This Row],[ProductMetric]], 'Product Metric'!$B$2:$B$47&amp;'Product Metric'!$D$2:$D$47, 0)</f>
        <v>5</v>
      </c>
      <c r="G163" cm="1">
        <f t="array" ref="G163">MATCH(Material_Master[[#This Row],[Product Category]]&amp;Material_Master[[#This Row],[ProductGroupSimple]], 'Product Group Simple'!$B$2:$B$202&amp;'Product Group Simple'!$D$2:$D$202, 0)</f>
        <v>32</v>
      </c>
      <c r="H163" cm="1">
        <f t="array" ref="H163">MATCH(Material_Master[[#This Row],[Product Category]]&amp;Material_Master[[#This Row],[ProductGroup]], 'Product Group'!$B$2:$B$248&amp;'Product Group'!$D$2:$D$248,0)</f>
        <v>37</v>
      </c>
      <c r="I163">
        <f>INDEX(Packaging!E:E, MATCH(Material_Master[[#This Row],[Packaging]], Packaging!F:F, 0))</f>
        <v>8</v>
      </c>
      <c r="J163">
        <f>INDEX(Packaging!A:A, MATCH(Material_Master[[#This Row],[UOM]], Packaging!B:B, 0))</f>
        <v>2</v>
      </c>
      <c r="K163">
        <v>6</v>
      </c>
      <c r="L163">
        <v>1</v>
      </c>
      <c r="N163">
        <f>MATCH(Material_Master[[#This Row],[PPClass]],Packaging!$L$2:$L$7, 0)</f>
        <v>4</v>
      </c>
      <c r="O163">
        <f>MATCH(Material_Master[[#This Row],[PVClass]],Packaging!$L$2:$L$7, 0)</f>
        <v>4</v>
      </c>
      <c r="R163" t="s">
        <v>1186</v>
      </c>
      <c r="T163" s="6" t="s">
        <v>516</v>
      </c>
      <c r="U163" s="6"/>
      <c r="V163" s="6" t="s">
        <v>1186</v>
      </c>
      <c r="W163" t="s">
        <v>1186</v>
      </c>
      <c r="X163" t="s">
        <v>1186</v>
      </c>
      <c r="Y163" t="b">
        <f>IF(Material_Master[[#This Row],[EUDR]]="Y",TRUE,FALSE)</f>
        <v>0</v>
      </c>
      <c r="Z163" t="b">
        <f>IF(Material_Master[[#This Row],[EUDR Sale]]="Y", TRUE, FALSE)</f>
        <v>0</v>
      </c>
    </row>
    <row r="164" spans="1:26" x14ac:dyDescent="0.35">
      <c r="A164">
        <v>163</v>
      </c>
      <c r="B164" s="5">
        <v>5241240213010</v>
      </c>
      <c r="C164" s="5" t="str">
        <f>Material_Master_SQL!B164</f>
        <v>ECOLAT 24-10-OMD-185</v>
      </c>
      <c r="D164">
        <f>INDEX(Class!A:A, MATCH(Material_Master[[#This Row],[Class]],Class!B:B, 0))</f>
        <v>4</v>
      </c>
      <c r="E164">
        <f>INDEX('Product Category'!A:A, MATCH(Material_Master[[#This Row],[Product Category]], 'Product Category'!B:B, 0))</f>
        <v>3</v>
      </c>
      <c r="F164" cm="1">
        <f t="array" ref="F164">MATCH(Material_Master[[#This Row],[Product Category]]&amp;Material_Master[[#This Row],[ProductMetric]], 'Product Metric'!$B$2:$B$47&amp;'Product Metric'!$D$2:$D$47, 0)</f>
        <v>5</v>
      </c>
      <c r="G164" cm="1">
        <f t="array" ref="G164">MATCH(Material_Master[[#This Row],[Product Category]]&amp;Material_Master[[#This Row],[ProductGroupSimple]], 'Product Group Simple'!$B$2:$B$202&amp;'Product Group Simple'!$D$2:$D$202, 0)</f>
        <v>32</v>
      </c>
      <c r="H164" cm="1">
        <f t="array" ref="H164">MATCH(Material_Master[[#This Row],[Product Category]]&amp;Material_Master[[#This Row],[ProductGroup]], 'Product Group'!$B$2:$B$248&amp;'Product Group'!$D$2:$D$248,0)</f>
        <v>37</v>
      </c>
      <c r="I164">
        <f>INDEX(Packaging!E:E, MATCH(Material_Master[[#This Row],[Packaging]], Packaging!F:F, 0))</f>
        <v>9</v>
      </c>
      <c r="J164">
        <f>INDEX(Packaging!A:A, MATCH(Material_Master[[#This Row],[UOM]], Packaging!B:B, 0))</f>
        <v>2</v>
      </c>
      <c r="K164">
        <v>6</v>
      </c>
      <c r="L164">
        <v>1</v>
      </c>
      <c r="N164">
        <f>MATCH(Material_Master[[#This Row],[PPClass]],Packaging!$L$2:$L$7, 0)</f>
        <v>4</v>
      </c>
      <c r="O164">
        <f>MATCH(Material_Master[[#This Row],[PVClass]],Packaging!$L$2:$L$7, 0)</f>
        <v>4</v>
      </c>
      <c r="R164" t="s">
        <v>1186</v>
      </c>
      <c r="T164" s="6" t="s">
        <v>516</v>
      </c>
      <c r="U164" s="6"/>
      <c r="V164" s="6" t="s">
        <v>1186</v>
      </c>
      <c r="W164" t="s">
        <v>1186</v>
      </c>
      <c r="X164" t="s">
        <v>1186</v>
      </c>
      <c r="Y164" t="b">
        <f>IF(Material_Master[[#This Row],[EUDR]]="Y",TRUE,FALSE)</f>
        <v>0</v>
      </c>
      <c r="Z164" t="b">
        <f>IF(Material_Master[[#This Row],[EUDR Sale]]="Y", TRUE, FALSE)</f>
        <v>0</v>
      </c>
    </row>
    <row r="165" spans="1:26" x14ac:dyDescent="0.35">
      <c r="A165">
        <v>164</v>
      </c>
      <c r="B165" s="5">
        <v>5241240306010</v>
      </c>
      <c r="C165" s="5" t="str">
        <f>Material_Master_SQL!B165</f>
        <v>ECOLAT 24-11</v>
      </c>
      <c r="D165">
        <f>INDEX(Class!A:A, MATCH(Material_Master[[#This Row],[Class]],Class!B:B, 0))</f>
        <v>2</v>
      </c>
      <c r="E165">
        <f>INDEX('Product Category'!A:A, MATCH(Material_Master[[#This Row],[Product Category]], 'Product Category'!B:B, 0))</f>
        <v>3</v>
      </c>
      <c r="F165" cm="1">
        <f t="array" ref="F165">MATCH(Material_Master[[#This Row],[Product Category]]&amp;Material_Master[[#This Row],[ProductMetric]], 'Product Metric'!$B$2:$B$47&amp;'Product Metric'!$D$2:$D$47, 0)</f>
        <v>5</v>
      </c>
      <c r="G165" cm="1">
        <f t="array" ref="G165">MATCH(Material_Master[[#This Row],[Product Category]]&amp;Material_Master[[#This Row],[ProductGroupSimple]], 'Product Group Simple'!$B$2:$B$202&amp;'Product Group Simple'!$D$2:$D$202, 0)</f>
        <v>32</v>
      </c>
      <c r="H165" cm="1">
        <f t="array" ref="H165">MATCH(Material_Master[[#This Row],[Product Category]]&amp;Material_Master[[#This Row],[ProductGroup]], 'Product Group'!$B$2:$B$248&amp;'Product Group'!$D$2:$D$248,0)</f>
        <v>38</v>
      </c>
      <c r="I165">
        <f>INDEX(Packaging!E:E, MATCH(Material_Master[[#This Row],[Packaging]], Packaging!F:F, 0))</f>
        <v>7</v>
      </c>
      <c r="J165">
        <f>INDEX(Packaging!A:A, MATCH(Material_Master[[#This Row],[UOM]], Packaging!B:B, 0))</f>
        <v>4</v>
      </c>
      <c r="K165">
        <v>6</v>
      </c>
      <c r="L165">
        <v>1</v>
      </c>
      <c r="N165">
        <f>MATCH(Material_Master[[#This Row],[PPClass]],Packaging!$L$2:$L$7, 0)</f>
        <v>3</v>
      </c>
      <c r="O165">
        <f>MATCH(Material_Master[[#This Row],[PVClass]],Packaging!$L$2:$L$7, 0)</f>
        <v>3</v>
      </c>
      <c r="R165" t="s">
        <v>1186</v>
      </c>
      <c r="T165" s="6" t="s">
        <v>516</v>
      </c>
      <c r="U165" s="6" t="s">
        <v>1350</v>
      </c>
      <c r="V165" s="6" t="s">
        <v>1186</v>
      </c>
      <c r="W165" t="s">
        <v>1186</v>
      </c>
      <c r="X165" t="s">
        <v>1186</v>
      </c>
      <c r="Y165" t="b">
        <f>IF(Material_Master[[#This Row],[EUDR]]="Y",TRUE,FALSE)</f>
        <v>0</v>
      </c>
      <c r="Z165" t="b">
        <f>IF(Material_Master[[#This Row],[EUDR Sale]]="Y", TRUE, FALSE)</f>
        <v>0</v>
      </c>
    </row>
    <row r="166" spans="1:26" x14ac:dyDescent="0.35">
      <c r="A166">
        <v>165</v>
      </c>
      <c r="B166" s="5">
        <v>5241240406010</v>
      </c>
      <c r="C166" s="5" t="str">
        <f>Material_Master_SQL!B166</f>
        <v>ECOLAT 24-11.5</v>
      </c>
      <c r="D166">
        <f>INDEX(Class!A:A, MATCH(Material_Master[[#This Row],[Class]],Class!B:B, 0))</f>
        <v>2</v>
      </c>
      <c r="E166">
        <f>INDEX('Product Category'!A:A, MATCH(Material_Master[[#This Row],[Product Category]], 'Product Category'!B:B, 0))</f>
        <v>3</v>
      </c>
      <c r="F166" cm="1">
        <f t="array" ref="F166">MATCH(Material_Master[[#This Row],[Product Category]]&amp;Material_Master[[#This Row],[ProductMetric]], 'Product Metric'!$B$2:$B$47&amp;'Product Metric'!$D$2:$D$47, 0)</f>
        <v>5</v>
      </c>
      <c r="G166" cm="1">
        <f t="array" ref="G166">MATCH(Material_Master[[#This Row],[Product Category]]&amp;Material_Master[[#This Row],[ProductGroupSimple]], 'Product Group Simple'!$B$2:$B$202&amp;'Product Group Simple'!$D$2:$D$202, 0)</f>
        <v>32</v>
      </c>
      <c r="H166" cm="1">
        <f t="array" ref="H166">MATCH(Material_Master[[#This Row],[Product Category]]&amp;Material_Master[[#This Row],[ProductGroup]], 'Product Group'!$B$2:$B$248&amp;'Product Group'!$D$2:$D$248,0)</f>
        <v>39</v>
      </c>
      <c r="I166">
        <f>INDEX(Packaging!E:E, MATCH(Material_Master[[#This Row],[Packaging]], Packaging!F:F, 0))</f>
        <v>7</v>
      </c>
      <c r="J166">
        <f>INDEX(Packaging!A:A, MATCH(Material_Master[[#This Row],[UOM]], Packaging!B:B, 0))</f>
        <v>4</v>
      </c>
      <c r="K166">
        <v>6</v>
      </c>
      <c r="L166">
        <v>1</v>
      </c>
      <c r="N166">
        <f>MATCH(Material_Master[[#This Row],[PPClass]],Packaging!$L$2:$L$7, 0)</f>
        <v>3</v>
      </c>
      <c r="O166">
        <f>MATCH(Material_Master[[#This Row],[PVClass]],Packaging!$L$2:$L$7, 0)</f>
        <v>3</v>
      </c>
      <c r="R166" t="s">
        <v>1186</v>
      </c>
      <c r="T166" s="6" t="s">
        <v>516</v>
      </c>
      <c r="U166" s="6" t="s">
        <v>1351</v>
      </c>
      <c r="V166" s="6" t="s">
        <v>1186</v>
      </c>
      <c r="W166" t="s">
        <v>1186</v>
      </c>
      <c r="X166" t="s">
        <v>1186</v>
      </c>
      <c r="Y166" t="b">
        <f>IF(Material_Master[[#This Row],[EUDR]]="Y",TRUE,FALSE)</f>
        <v>0</v>
      </c>
      <c r="Z166" t="b">
        <f>IF(Material_Master[[#This Row],[EUDR Sale]]="Y", TRUE, FALSE)</f>
        <v>0</v>
      </c>
    </row>
    <row r="167" spans="1:26" x14ac:dyDescent="0.35">
      <c r="A167">
        <v>166</v>
      </c>
      <c r="B167" s="5">
        <v>5241240409010</v>
      </c>
      <c r="C167" s="5" t="str">
        <f>Material_Master_SQL!B167</f>
        <v>ECOLAT 24-11.5-MD-185</v>
      </c>
      <c r="D167">
        <f>INDEX(Class!A:A, MATCH(Material_Master[[#This Row],[Class]],Class!B:B, 0))</f>
        <v>4</v>
      </c>
      <c r="E167">
        <f>INDEX('Product Category'!A:A, MATCH(Material_Master[[#This Row],[Product Category]], 'Product Category'!B:B, 0))</f>
        <v>3</v>
      </c>
      <c r="F167" cm="1">
        <f t="array" ref="F167">MATCH(Material_Master[[#This Row],[Product Category]]&amp;Material_Master[[#This Row],[ProductMetric]], 'Product Metric'!$B$2:$B$47&amp;'Product Metric'!$D$2:$D$47, 0)</f>
        <v>5</v>
      </c>
      <c r="G167" cm="1">
        <f t="array" ref="G167">MATCH(Material_Master[[#This Row],[Product Category]]&amp;Material_Master[[#This Row],[ProductGroupSimple]], 'Product Group Simple'!$B$2:$B$202&amp;'Product Group Simple'!$D$2:$D$202, 0)</f>
        <v>32</v>
      </c>
      <c r="H167" cm="1">
        <f t="array" ref="H167">MATCH(Material_Master[[#This Row],[Product Category]]&amp;Material_Master[[#This Row],[ProductGroup]], 'Product Group'!$B$2:$B$248&amp;'Product Group'!$D$2:$D$248,0)</f>
        <v>39</v>
      </c>
      <c r="I167">
        <f>INDEX(Packaging!E:E, MATCH(Material_Master[[#This Row],[Packaging]], Packaging!F:F, 0))</f>
        <v>8</v>
      </c>
      <c r="J167">
        <f>INDEX(Packaging!A:A, MATCH(Material_Master[[#This Row],[UOM]], Packaging!B:B, 0))</f>
        <v>2</v>
      </c>
      <c r="K167">
        <v>6</v>
      </c>
      <c r="L167">
        <v>1</v>
      </c>
      <c r="N167">
        <f>MATCH(Material_Master[[#This Row],[PPClass]],Packaging!$L$2:$L$7, 0)</f>
        <v>4</v>
      </c>
      <c r="O167">
        <f>MATCH(Material_Master[[#This Row],[PVClass]],Packaging!$L$2:$L$7, 0)</f>
        <v>4</v>
      </c>
      <c r="R167" t="s">
        <v>1186</v>
      </c>
      <c r="T167" s="6" t="s">
        <v>516</v>
      </c>
      <c r="U167" s="6"/>
      <c r="V167" s="6" t="s">
        <v>1186</v>
      </c>
      <c r="W167" t="s">
        <v>1186</v>
      </c>
      <c r="X167" t="s">
        <v>1186</v>
      </c>
      <c r="Y167" t="b">
        <f>IF(Material_Master[[#This Row],[EUDR]]="Y",TRUE,FALSE)</f>
        <v>0</v>
      </c>
      <c r="Z167" t="b">
        <f>IF(Material_Master[[#This Row],[EUDR Sale]]="Y", TRUE, FALSE)</f>
        <v>0</v>
      </c>
    </row>
    <row r="168" spans="1:26" x14ac:dyDescent="0.35">
      <c r="A168">
        <v>167</v>
      </c>
      <c r="B168" s="5">
        <v>5241240409012</v>
      </c>
      <c r="C168" s="5" t="str">
        <f>Material_Master_SQL!B168</f>
        <v>ECOLAT 24-11.5-MD-WP-740</v>
      </c>
      <c r="D168">
        <f>INDEX(Class!A:A, MATCH(Material_Master[[#This Row],[Class]],Class!B:B, 0))</f>
        <v>4</v>
      </c>
      <c r="E168">
        <f>INDEX('Product Category'!A:A, MATCH(Material_Master[[#This Row],[Product Category]], 'Product Category'!B:B, 0))</f>
        <v>3</v>
      </c>
      <c r="F168" cm="1">
        <f t="array" ref="F168">MATCH(Material_Master[[#This Row],[Product Category]]&amp;Material_Master[[#This Row],[ProductMetric]], 'Product Metric'!$B$2:$B$47&amp;'Product Metric'!$D$2:$D$47, 0)</f>
        <v>5</v>
      </c>
      <c r="G168" cm="1">
        <f t="array" ref="G168">MATCH(Material_Master[[#This Row],[Product Category]]&amp;Material_Master[[#This Row],[ProductGroupSimple]], 'Product Group Simple'!$B$2:$B$202&amp;'Product Group Simple'!$D$2:$D$202, 0)</f>
        <v>32</v>
      </c>
      <c r="H168" cm="1">
        <f t="array" ref="H168">MATCH(Material_Master[[#This Row],[Product Category]]&amp;Material_Master[[#This Row],[ProductGroup]], 'Product Group'!$B$2:$B$248&amp;'Product Group'!$D$2:$D$248,0)</f>
        <v>39</v>
      </c>
      <c r="I168">
        <f>INDEX(Packaging!E:E, MATCH(Material_Master[[#This Row],[Packaging]], Packaging!F:F, 0))</f>
        <v>8</v>
      </c>
      <c r="J168">
        <f>INDEX(Packaging!A:A, MATCH(Material_Master[[#This Row],[UOM]], Packaging!B:B, 0))</f>
        <v>2</v>
      </c>
      <c r="K168">
        <v>6</v>
      </c>
      <c r="L168">
        <v>1</v>
      </c>
      <c r="N168">
        <f>MATCH(Material_Master[[#This Row],[PPClass]],Packaging!$L$2:$L$7, 0)</f>
        <v>4</v>
      </c>
      <c r="O168">
        <f>MATCH(Material_Master[[#This Row],[PVClass]],Packaging!$L$2:$L$7, 0)</f>
        <v>4</v>
      </c>
      <c r="R168" t="s">
        <v>1186</v>
      </c>
      <c r="T168" s="6" t="s">
        <v>516</v>
      </c>
      <c r="U168" s="6"/>
      <c r="V168" s="6" t="s">
        <v>1186</v>
      </c>
      <c r="W168" t="s">
        <v>1186</v>
      </c>
      <c r="X168" t="s">
        <v>1186</v>
      </c>
      <c r="Y168" t="b">
        <f>IF(Material_Master[[#This Row],[EUDR]]="Y",TRUE,FALSE)</f>
        <v>0</v>
      </c>
      <c r="Z168" t="b">
        <f>IF(Material_Master[[#This Row],[EUDR Sale]]="Y", TRUE, FALSE)</f>
        <v>0</v>
      </c>
    </row>
    <row r="169" spans="1:26" x14ac:dyDescent="0.35">
      <c r="A169">
        <v>168</v>
      </c>
      <c r="B169" s="5">
        <v>5241240409011</v>
      </c>
      <c r="C169" s="5" t="str">
        <f>Material_Master_SQL!B169</f>
        <v>ECOLAT 24-11.5-MD-WPH-740</v>
      </c>
      <c r="D169">
        <f>INDEX(Class!A:A, MATCH(Material_Master[[#This Row],[Class]],Class!B:B, 0))</f>
        <v>4</v>
      </c>
      <c r="E169">
        <f>INDEX('Product Category'!A:A, MATCH(Material_Master[[#This Row],[Product Category]], 'Product Category'!B:B, 0))</f>
        <v>3</v>
      </c>
      <c r="F169" cm="1">
        <f t="array" ref="F169">MATCH(Material_Master[[#This Row],[Product Category]]&amp;Material_Master[[#This Row],[ProductMetric]], 'Product Metric'!$B$2:$B$47&amp;'Product Metric'!$D$2:$D$47, 0)</f>
        <v>5</v>
      </c>
      <c r="G169" cm="1">
        <f t="array" ref="G169">MATCH(Material_Master[[#This Row],[Product Category]]&amp;Material_Master[[#This Row],[ProductGroupSimple]], 'Product Group Simple'!$B$2:$B$202&amp;'Product Group Simple'!$D$2:$D$202, 0)</f>
        <v>32</v>
      </c>
      <c r="H169" cm="1">
        <f t="array" ref="H169">MATCH(Material_Master[[#This Row],[Product Category]]&amp;Material_Master[[#This Row],[ProductGroup]], 'Product Group'!$B$2:$B$248&amp;'Product Group'!$D$2:$D$248,0)</f>
        <v>39</v>
      </c>
      <c r="I169">
        <f>INDEX(Packaging!E:E, MATCH(Material_Master[[#This Row],[Packaging]], Packaging!F:F, 0))</f>
        <v>8</v>
      </c>
      <c r="J169">
        <f>INDEX(Packaging!A:A, MATCH(Material_Master[[#This Row],[UOM]], Packaging!B:B, 0))</f>
        <v>2</v>
      </c>
      <c r="K169">
        <v>6</v>
      </c>
      <c r="L169">
        <v>1</v>
      </c>
      <c r="N169">
        <f>MATCH(Material_Master[[#This Row],[PPClass]],Packaging!$L$2:$L$7, 0)</f>
        <v>4</v>
      </c>
      <c r="O169">
        <f>MATCH(Material_Master[[#This Row],[PVClass]],Packaging!$L$2:$L$7, 0)</f>
        <v>4</v>
      </c>
      <c r="R169" t="s">
        <v>1186</v>
      </c>
      <c r="T169" s="6" t="s">
        <v>516</v>
      </c>
      <c r="U169" s="6"/>
      <c r="V169" s="6" t="s">
        <v>1186</v>
      </c>
      <c r="W169" t="s">
        <v>1186</v>
      </c>
      <c r="X169" t="s">
        <v>1186</v>
      </c>
      <c r="Y169" t="b">
        <f>IF(Material_Master[[#This Row],[EUDR]]="Y",TRUE,FALSE)</f>
        <v>0</v>
      </c>
      <c r="Z169" t="b">
        <f>IF(Material_Master[[#This Row],[EUDR Sale]]="Y", TRUE, FALSE)</f>
        <v>0</v>
      </c>
    </row>
    <row r="170" spans="1:26" x14ac:dyDescent="0.35">
      <c r="A170">
        <v>169</v>
      </c>
      <c r="B170" s="5">
        <v>5241240413010</v>
      </c>
      <c r="C170" s="5" t="str">
        <f>Material_Master_SQL!B170</f>
        <v>ECOLAT 24-11.5-OMD-185</v>
      </c>
      <c r="D170">
        <f>INDEX(Class!A:A, MATCH(Material_Master[[#This Row],[Class]],Class!B:B, 0))</f>
        <v>4</v>
      </c>
      <c r="E170">
        <f>INDEX('Product Category'!A:A, MATCH(Material_Master[[#This Row],[Product Category]], 'Product Category'!B:B, 0))</f>
        <v>3</v>
      </c>
      <c r="F170" cm="1">
        <f t="array" ref="F170">MATCH(Material_Master[[#This Row],[Product Category]]&amp;Material_Master[[#This Row],[ProductMetric]], 'Product Metric'!$B$2:$B$47&amp;'Product Metric'!$D$2:$D$47, 0)</f>
        <v>5</v>
      </c>
      <c r="G170" cm="1">
        <f t="array" ref="G170">MATCH(Material_Master[[#This Row],[Product Category]]&amp;Material_Master[[#This Row],[ProductGroupSimple]], 'Product Group Simple'!$B$2:$B$202&amp;'Product Group Simple'!$D$2:$D$202, 0)</f>
        <v>32</v>
      </c>
      <c r="H170" cm="1">
        <f t="array" ref="H170">MATCH(Material_Master[[#This Row],[Product Category]]&amp;Material_Master[[#This Row],[ProductGroup]], 'Product Group'!$B$2:$B$248&amp;'Product Group'!$D$2:$D$248,0)</f>
        <v>39</v>
      </c>
      <c r="I170">
        <f>INDEX(Packaging!E:E, MATCH(Material_Master[[#This Row],[Packaging]], Packaging!F:F, 0))</f>
        <v>9</v>
      </c>
      <c r="J170">
        <f>INDEX(Packaging!A:A, MATCH(Material_Master[[#This Row],[UOM]], Packaging!B:B, 0))</f>
        <v>2</v>
      </c>
      <c r="K170">
        <v>6</v>
      </c>
      <c r="L170">
        <v>1</v>
      </c>
      <c r="N170">
        <f>MATCH(Material_Master[[#This Row],[PPClass]],Packaging!$L$2:$L$7, 0)</f>
        <v>4</v>
      </c>
      <c r="O170">
        <f>MATCH(Material_Master[[#This Row],[PVClass]],Packaging!$L$2:$L$7, 0)</f>
        <v>4</v>
      </c>
      <c r="R170" t="s">
        <v>1186</v>
      </c>
      <c r="T170" s="6" t="s">
        <v>516</v>
      </c>
      <c r="U170" s="6"/>
      <c r="V170" s="6" t="s">
        <v>1186</v>
      </c>
      <c r="W170" t="s">
        <v>1186</v>
      </c>
      <c r="X170" t="s">
        <v>1186</v>
      </c>
      <c r="Y170" t="b">
        <f>IF(Material_Master[[#This Row],[EUDR]]="Y",TRUE,FALSE)</f>
        <v>0</v>
      </c>
      <c r="Z170" t="b">
        <f>IF(Material_Master[[#This Row],[EUDR Sale]]="Y", TRUE, FALSE)</f>
        <v>0</v>
      </c>
    </row>
    <row r="171" spans="1:26" x14ac:dyDescent="0.35">
      <c r="A171">
        <v>170</v>
      </c>
      <c r="B171" s="5">
        <v>5241240413012</v>
      </c>
      <c r="C171" s="5" t="str">
        <f>Material_Master_SQL!B171</f>
        <v>ECOLAT 24-11.5-OMD-WP-740</v>
      </c>
      <c r="D171">
        <f>INDEX(Class!A:A, MATCH(Material_Master[[#This Row],[Class]],Class!B:B, 0))</f>
        <v>4</v>
      </c>
      <c r="E171">
        <f>INDEX('Product Category'!A:A, MATCH(Material_Master[[#This Row],[Product Category]], 'Product Category'!B:B, 0))</f>
        <v>3</v>
      </c>
      <c r="F171" cm="1">
        <f t="array" ref="F171">MATCH(Material_Master[[#This Row],[Product Category]]&amp;Material_Master[[#This Row],[ProductMetric]], 'Product Metric'!$B$2:$B$47&amp;'Product Metric'!$D$2:$D$47, 0)</f>
        <v>5</v>
      </c>
      <c r="G171" cm="1">
        <f t="array" ref="G171">MATCH(Material_Master[[#This Row],[Product Category]]&amp;Material_Master[[#This Row],[ProductGroupSimple]], 'Product Group Simple'!$B$2:$B$202&amp;'Product Group Simple'!$D$2:$D$202, 0)</f>
        <v>32</v>
      </c>
      <c r="H171" cm="1">
        <f t="array" ref="H171">MATCH(Material_Master[[#This Row],[Product Category]]&amp;Material_Master[[#This Row],[ProductGroup]], 'Product Group'!$B$2:$B$248&amp;'Product Group'!$D$2:$D$248,0)</f>
        <v>39</v>
      </c>
      <c r="I171">
        <f>INDEX(Packaging!E:E, MATCH(Material_Master[[#This Row],[Packaging]], Packaging!F:F, 0))</f>
        <v>9</v>
      </c>
      <c r="J171">
        <f>INDEX(Packaging!A:A, MATCH(Material_Master[[#This Row],[UOM]], Packaging!B:B, 0))</f>
        <v>2</v>
      </c>
      <c r="K171">
        <v>6</v>
      </c>
      <c r="L171">
        <v>1</v>
      </c>
      <c r="N171">
        <f>MATCH(Material_Master[[#This Row],[PPClass]],Packaging!$L$2:$L$7, 0)</f>
        <v>4</v>
      </c>
      <c r="O171">
        <f>MATCH(Material_Master[[#This Row],[PVClass]],Packaging!$L$2:$L$7, 0)</f>
        <v>4</v>
      </c>
      <c r="R171" t="s">
        <v>1186</v>
      </c>
      <c r="T171" s="6" t="s">
        <v>516</v>
      </c>
      <c r="U171" s="6"/>
      <c r="V171" s="6" t="s">
        <v>1186</v>
      </c>
      <c r="W171" t="s">
        <v>1186</v>
      </c>
      <c r="X171" t="s">
        <v>1186</v>
      </c>
      <c r="Y171" t="b">
        <f>IF(Material_Master[[#This Row],[EUDR]]="Y",TRUE,FALSE)</f>
        <v>0</v>
      </c>
      <c r="Z171" t="b">
        <f>IF(Material_Master[[#This Row],[EUDR Sale]]="Y", TRUE, FALSE)</f>
        <v>0</v>
      </c>
    </row>
    <row r="172" spans="1:26" x14ac:dyDescent="0.35">
      <c r="A172">
        <v>171</v>
      </c>
      <c r="B172" s="5">
        <v>5241240309010</v>
      </c>
      <c r="C172" s="5" t="str">
        <f>Material_Master_SQL!B172</f>
        <v>ECOLAT 24-11-MD-185</v>
      </c>
      <c r="D172">
        <f>INDEX(Class!A:A, MATCH(Material_Master[[#This Row],[Class]],Class!B:B, 0))</f>
        <v>4</v>
      </c>
      <c r="E172">
        <f>INDEX('Product Category'!A:A, MATCH(Material_Master[[#This Row],[Product Category]], 'Product Category'!B:B, 0))</f>
        <v>3</v>
      </c>
      <c r="F172" cm="1">
        <f t="array" ref="F172">MATCH(Material_Master[[#This Row],[Product Category]]&amp;Material_Master[[#This Row],[ProductMetric]], 'Product Metric'!$B$2:$B$47&amp;'Product Metric'!$D$2:$D$47, 0)</f>
        <v>5</v>
      </c>
      <c r="G172" cm="1">
        <f t="array" ref="G172">MATCH(Material_Master[[#This Row],[Product Category]]&amp;Material_Master[[#This Row],[ProductGroupSimple]], 'Product Group Simple'!$B$2:$B$202&amp;'Product Group Simple'!$D$2:$D$202, 0)</f>
        <v>32</v>
      </c>
      <c r="H172" cm="1">
        <f t="array" ref="H172">MATCH(Material_Master[[#This Row],[Product Category]]&amp;Material_Master[[#This Row],[ProductGroup]], 'Product Group'!$B$2:$B$248&amp;'Product Group'!$D$2:$D$248,0)</f>
        <v>38</v>
      </c>
      <c r="I172">
        <f>INDEX(Packaging!E:E, MATCH(Material_Master[[#This Row],[Packaging]], Packaging!F:F, 0))</f>
        <v>8</v>
      </c>
      <c r="J172">
        <f>INDEX(Packaging!A:A, MATCH(Material_Master[[#This Row],[UOM]], Packaging!B:B, 0))</f>
        <v>2</v>
      </c>
      <c r="K172">
        <v>6</v>
      </c>
      <c r="L172">
        <v>1</v>
      </c>
      <c r="N172">
        <f>MATCH(Material_Master[[#This Row],[PPClass]],Packaging!$L$2:$L$7, 0)</f>
        <v>4</v>
      </c>
      <c r="O172">
        <f>MATCH(Material_Master[[#This Row],[PVClass]],Packaging!$L$2:$L$7, 0)</f>
        <v>4</v>
      </c>
      <c r="R172" t="s">
        <v>1186</v>
      </c>
      <c r="T172" s="6" t="s">
        <v>516</v>
      </c>
      <c r="U172" s="6"/>
      <c r="V172" s="6" t="s">
        <v>1186</v>
      </c>
      <c r="W172" t="s">
        <v>1186</v>
      </c>
      <c r="X172" t="s">
        <v>1186</v>
      </c>
      <c r="Y172" t="b">
        <f>IF(Material_Master[[#This Row],[EUDR]]="Y",TRUE,FALSE)</f>
        <v>0</v>
      </c>
      <c r="Z172" t="b">
        <f>IF(Material_Master[[#This Row],[EUDR Sale]]="Y", TRUE, FALSE)</f>
        <v>0</v>
      </c>
    </row>
    <row r="173" spans="1:26" x14ac:dyDescent="0.35">
      <c r="A173">
        <v>172</v>
      </c>
      <c r="B173" s="5">
        <v>5241240313010</v>
      </c>
      <c r="C173" s="5" t="str">
        <f>Material_Master_SQL!B173</f>
        <v>ECOLAT 24-11-OMD-185</v>
      </c>
      <c r="D173">
        <f>INDEX(Class!A:A, MATCH(Material_Master[[#This Row],[Class]],Class!B:B, 0))</f>
        <v>4</v>
      </c>
      <c r="E173">
        <f>INDEX('Product Category'!A:A, MATCH(Material_Master[[#This Row],[Product Category]], 'Product Category'!B:B, 0))</f>
        <v>3</v>
      </c>
      <c r="F173" cm="1">
        <f t="array" ref="F173">MATCH(Material_Master[[#This Row],[Product Category]]&amp;Material_Master[[#This Row],[ProductMetric]], 'Product Metric'!$B$2:$B$47&amp;'Product Metric'!$D$2:$D$47, 0)</f>
        <v>5</v>
      </c>
      <c r="G173" cm="1">
        <f t="array" ref="G173">MATCH(Material_Master[[#This Row],[Product Category]]&amp;Material_Master[[#This Row],[ProductGroupSimple]], 'Product Group Simple'!$B$2:$B$202&amp;'Product Group Simple'!$D$2:$D$202, 0)</f>
        <v>32</v>
      </c>
      <c r="H173" cm="1">
        <f t="array" ref="H173">MATCH(Material_Master[[#This Row],[Product Category]]&amp;Material_Master[[#This Row],[ProductGroup]], 'Product Group'!$B$2:$B$248&amp;'Product Group'!$D$2:$D$248,0)</f>
        <v>38</v>
      </c>
      <c r="I173">
        <f>INDEX(Packaging!E:E, MATCH(Material_Master[[#This Row],[Packaging]], Packaging!F:F, 0))</f>
        <v>9</v>
      </c>
      <c r="J173">
        <f>INDEX(Packaging!A:A, MATCH(Material_Master[[#This Row],[UOM]], Packaging!B:B, 0))</f>
        <v>2</v>
      </c>
      <c r="K173">
        <v>6</v>
      </c>
      <c r="L173">
        <v>1</v>
      </c>
      <c r="N173">
        <f>MATCH(Material_Master[[#This Row],[PPClass]],Packaging!$L$2:$L$7, 0)</f>
        <v>4</v>
      </c>
      <c r="O173">
        <f>MATCH(Material_Master[[#This Row],[PVClass]],Packaging!$L$2:$L$7, 0)</f>
        <v>4</v>
      </c>
      <c r="R173" t="s">
        <v>1186</v>
      </c>
      <c r="T173" s="6" t="s">
        <v>516</v>
      </c>
      <c r="U173" s="6"/>
      <c r="V173" s="6" t="s">
        <v>1186</v>
      </c>
      <c r="W173" t="s">
        <v>1186</v>
      </c>
      <c r="X173" t="s">
        <v>1186</v>
      </c>
      <c r="Y173" t="b">
        <f>IF(Material_Master[[#This Row],[EUDR]]="Y",TRUE,FALSE)</f>
        <v>0</v>
      </c>
      <c r="Z173" t="b">
        <f>IF(Material_Master[[#This Row],[EUDR Sale]]="Y", TRUE, FALSE)</f>
        <v>0</v>
      </c>
    </row>
    <row r="174" spans="1:26" x14ac:dyDescent="0.35">
      <c r="A174">
        <v>173</v>
      </c>
      <c r="B174" s="5">
        <v>5241240506010</v>
      </c>
      <c r="C174" s="5" t="str">
        <f>Material_Master_SQL!B174</f>
        <v>ECOLAT 24-12</v>
      </c>
      <c r="D174">
        <f>INDEX(Class!A:A, MATCH(Material_Master[[#This Row],[Class]],Class!B:B, 0))</f>
        <v>2</v>
      </c>
      <c r="E174">
        <f>INDEX('Product Category'!A:A, MATCH(Material_Master[[#This Row],[Product Category]], 'Product Category'!B:B, 0))</f>
        <v>3</v>
      </c>
      <c r="F174" cm="1">
        <f t="array" ref="F174">MATCH(Material_Master[[#This Row],[Product Category]]&amp;Material_Master[[#This Row],[ProductMetric]], 'Product Metric'!$B$2:$B$47&amp;'Product Metric'!$D$2:$D$47, 0)</f>
        <v>5</v>
      </c>
      <c r="G174" cm="1">
        <f t="array" ref="G174">MATCH(Material_Master[[#This Row],[Product Category]]&amp;Material_Master[[#This Row],[ProductGroupSimple]], 'Product Group Simple'!$B$2:$B$202&amp;'Product Group Simple'!$D$2:$D$202, 0)</f>
        <v>32</v>
      </c>
      <c r="H174" cm="1">
        <f t="array" ref="H174">MATCH(Material_Master[[#This Row],[Product Category]]&amp;Material_Master[[#This Row],[ProductGroup]], 'Product Group'!$B$2:$B$248&amp;'Product Group'!$D$2:$D$248,0)</f>
        <v>40</v>
      </c>
      <c r="I174">
        <f>INDEX(Packaging!E:E, MATCH(Material_Master[[#This Row],[Packaging]], Packaging!F:F, 0))</f>
        <v>7</v>
      </c>
      <c r="J174">
        <f>INDEX(Packaging!A:A, MATCH(Material_Master[[#This Row],[UOM]], Packaging!B:B, 0))</f>
        <v>4</v>
      </c>
      <c r="K174">
        <v>6</v>
      </c>
      <c r="L174">
        <v>1</v>
      </c>
      <c r="N174">
        <f>MATCH(Material_Master[[#This Row],[PPClass]],Packaging!$L$2:$L$7, 0)</f>
        <v>3</v>
      </c>
      <c r="O174">
        <f>MATCH(Material_Master[[#This Row],[PVClass]],Packaging!$L$2:$L$7, 0)</f>
        <v>3</v>
      </c>
      <c r="R174" t="s">
        <v>1186</v>
      </c>
      <c r="T174" s="6" t="s">
        <v>516</v>
      </c>
      <c r="U174" s="6" t="s">
        <v>1352</v>
      </c>
      <c r="V174" s="6" t="s">
        <v>1186</v>
      </c>
      <c r="W174" t="s">
        <v>1186</v>
      </c>
      <c r="X174" t="s">
        <v>1186</v>
      </c>
      <c r="Y174" t="b">
        <f>IF(Material_Master[[#This Row],[EUDR]]="Y",TRUE,FALSE)</f>
        <v>0</v>
      </c>
      <c r="Z174" t="b">
        <f>IF(Material_Master[[#This Row],[EUDR Sale]]="Y", TRUE, FALSE)</f>
        <v>0</v>
      </c>
    </row>
    <row r="175" spans="1:26" x14ac:dyDescent="0.35">
      <c r="A175">
        <v>174</v>
      </c>
      <c r="B175" s="5">
        <v>5241240509010</v>
      </c>
      <c r="C175" s="5" t="str">
        <f>Material_Master_SQL!B175</f>
        <v>ECOLAT 24-12-MD-185</v>
      </c>
      <c r="D175">
        <f>INDEX(Class!A:A, MATCH(Material_Master[[#This Row],[Class]],Class!B:B, 0))</f>
        <v>4</v>
      </c>
      <c r="E175">
        <f>INDEX('Product Category'!A:A, MATCH(Material_Master[[#This Row],[Product Category]], 'Product Category'!B:B, 0))</f>
        <v>3</v>
      </c>
      <c r="F175" cm="1">
        <f t="array" ref="F175">MATCH(Material_Master[[#This Row],[Product Category]]&amp;Material_Master[[#This Row],[ProductMetric]], 'Product Metric'!$B$2:$B$47&amp;'Product Metric'!$D$2:$D$47, 0)</f>
        <v>5</v>
      </c>
      <c r="G175" cm="1">
        <f t="array" ref="G175">MATCH(Material_Master[[#This Row],[Product Category]]&amp;Material_Master[[#This Row],[ProductGroupSimple]], 'Product Group Simple'!$B$2:$B$202&amp;'Product Group Simple'!$D$2:$D$202, 0)</f>
        <v>32</v>
      </c>
      <c r="H175" cm="1">
        <f t="array" ref="H175">MATCH(Material_Master[[#This Row],[Product Category]]&amp;Material_Master[[#This Row],[ProductGroup]], 'Product Group'!$B$2:$B$248&amp;'Product Group'!$D$2:$D$248,0)</f>
        <v>40</v>
      </c>
      <c r="I175">
        <f>INDEX(Packaging!E:E, MATCH(Material_Master[[#This Row],[Packaging]], Packaging!F:F, 0))</f>
        <v>8</v>
      </c>
      <c r="J175">
        <f>INDEX(Packaging!A:A, MATCH(Material_Master[[#This Row],[UOM]], Packaging!B:B, 0))</f>
        <v>2</v>
      </c>
      <c r="K175">
        <v>6</v>
      </c>
      <c r="L175">
        <v>1</v>
      </c>
      <c r="N175">
        <f>MATCH(Material_Master[[#This Row],[PPClass]],Packaging!$L$2:$L$7, 0)</f>
        <v>4</v>
      </c>
      <c r="O175">
        <f>MATCH(Material_Master[[#This Row],[PVClass]],Packaging!$L$2:$L$7, 0)</f>
        <v>4</v>
      </c>
      <c r="R175" t="s">
        <v>1186</v>
      </c>
      <c r="T175" s="6" t="s">
        <v>516</v>
      </c>
      <c r="U175" s="6"/>
      <c r="V175" s="6" t="s">
        <v>1186</v>
      </c>
      <c r="W175" t="s">
        <v>1186</v>
      </c>
      <c r="X175" t="s">
        <v>1186</v>
      </c>
      <c r="Y175" t="b">
        <f>IF(Material_Master[[#This Row],[EUDR]]="Y",TRUE,FALSE)</f>
        <v>0</v>
      </c>
      <c r="Z175" t="b">
        <f>IF(Material_Master[[#This Row],[EUDR Sale]]="Y", TRUE, FALSE)</f>
        <v>0</v>
      </c>
    </row>
    <row r="176" spans="1:26" x14ac:dyDescent="0.35">
      <c r="A176">
        <v>175</v>
      </c>
      <c r="B176" s="5">
        <v>5241240513010</v>
      </c>
      <c r="C176" s="5" t="str">
        <f>Material_Master_SQL!B176</f>
        <v>ECOLAT 24-12-OMD-185</v>
      </c>
      <c r="D176">
        <f>INDEX(Class!A:A, MATCH(Material_Master[[#This Row],[Class]],Class!B:B, 0))</f>
        <v>4</v>
      </c>
      <c r="E176">
        <f>INDEX('Product Category'!A:A, MATCH(Material_Master[[#This Row],[Product Category]], 'Product Category'!B:B, 0))</f>
        <v>3</v>
      </c>
      <c r="F176" cm="1">
        <f t="array" ref="F176">MATCH(Material_Master[[#This Row],[Product Category]]&amp;Material_Master[[#This Row],[ProductMetric]], 'Product Metric'!$B$2:$B$47&amp;'Product Metric'!$D$2:$D$47, 0)</f>
        <v>5</v>
      </c>
      <c r="G176" cm="1">
        <f t="array" ref="G176">MATCH(Material_Master[[#This Row],[Product Category]]&amp;Material_Master[[#This Row],[ProductGroupSimple]], 'Product Group Simple'!$B$2:$B$202&amp;'Product Group Simple'!$D$2:$D$202, 0)</f>
        <v>32</v>
      </c>
      <c r="H176" cm="1">
        <f t="array" ref="H176">MATCH(Material_Master[[#This Row],[Product Category]]&amp;Material_Master[[#This Row],[ProductGroup]], 'Product Group'!$B$2:$B$248&amp;'Product Group'!$D$2:$D$248,0)</f>
        <v>40</v>
      </c>
      <c r="I176">
        <f>INDEX(Packaging!E:E, MATCH(Material_Master[[#This Row],[Packaging]], Packaging!F:F, 0))</f>
        <v>9</v>
      </c>
      <c r="J176">
        <f>INDEX(Packaging!A:A, MATCH(Material_Master[[#This Row],[UOM]], Packaging!B:B, 0))</f>
        <v>2</v>
      </c>
      <c r="K176">
        <v>6</v>
      </c>
      <c r="L176">
        <v>1</v>
      </c>
      <c r="N176">
        <f>MATCH(Material_Master[[#This Row],[PPClass]],Packaging!$L$2:$L$7, 0)</f>
        <v>4</v>
      </c>
      <c r="O176">
        <f>MATCH(Material_Master[[#This Row],[PVClass]],Packaging!$L$2:$L$7, 0)</f>
        <v>4</v>
      </c>
      <c r="R176" t="s">
        <v>1186</v>
      </c>
      <c r="T176" s="6" t="s">
        <v>516</v>
      </c>
      <c r="U176" s="6"/>
      <c r="V176" s="6" t="s">
        <v>1186</v>
      </c>
      <c r="W176" t="s">
        <v>1186</v>
      </c>
      <c r="X176" t="s">
        <v>1186</v>
      </c>
      <c r="Y176" t="b">
        <f>IF(Material_Master[[#This Row],[EUDR]]="Y",TRUE,FALSE)</f>
        <v>0</v>
      </c>
      <c r="Z176" t="b">
        <f>IF(Material_Master[[#This Row],[EUDR Sale]]="Y", TRUE, FALSE)</f>
        <v>0</v>
      </c>
    </row>
    <row r="177" spans="1:26" x14ac:dyDescent="0.35">
      <c r="A177">
        <v>176</v>
      </c>
      <c r="B177" s="5">
        <v>5241240606010</v>
      </c>
      <c r="C177" s="5" t="str">
        <f>Material_Master_SQL!B177</f>
        <v>ECOLAT 24-15</v>
      </c>
      <c r="D177">
        <f>INDEX(Class!A:A, MATCH(Material_Master[[#This Row],[Class]],Class!B:B, 0))</f>
        <v>2</v>
      </c>
      <c r="E177">
        <f>INDEX('Product Category'!A:A, MATCH(Material_Master[[#This Row],[Product Category]], 'Product Category'!B:B, 0))</f>
        <v>3</v>
      </c>
      <c r="F177" cm="1">
        <f t="array" ref="F177">MATCH(Material_Master[[#This Row],[Product Category]]&amp;Material_Master[[#This Row],[ProductMetric]], 'Product Metric'!$B$2:$B$47&amp;'Product Metric'!$D$2:$D$47, 0)</f>
        <v>5</v>
      </c>
      <c r="G177" cm="1">
        <f t="array" ref="G177">MATCH(Material_Master[[#This Row],[Product Category]]&amp;Material_Master[[#This Row],[ProductGroupSimple]], 'Product Group Simple'!$B$2:$B$202&amp;'Product Group Simple'!$D$2:$D$202, 0)</f>
        <v>32</v>
      </c>
      <c r="H177" cm="1">
        <f t="array" ref="H177">MATCH(Material_Master[[#This Row],[Product Category]]&amp;Material_Master[[#This Row],[ProductGroup]], 'Product Group'!$B$2:$B$248&amp;'Product Group'!$D$2:$D$248,0)</f>
        <v>41</v>
      </c>
      <c r="I177">
        <f>INDEX(Packaging!E:E, MATCH(Material_Master[[#This Row],[Packaging]], Packaging!F:F, 0))</f>
        <v>7</v>
      </c>
      <c r="J177">
        <f>INDEX(Packaging!A:A, MATCH(Material_Master[[#This Row],[UOM]], Packaging!B:B, 0))</f>
        <v>4</v>
      </c>
      <c r="K177">
        <v>6</v>
      </c>
      <c r="L177">
        <v>1</v>
      </c>
      <c r="N177">
        <f>MATCH(Material_Master[[#This Row],[PPClass]],Packaging!$L$2:$L$7, 0)</f>
        <v>3</v>
      </c>
      <c r="O177">
        <f>MATCH(Material_Master[[#This Row],[PVClass]],Packaging!$L$2:$L$7, 0)</f>
        <v>3</v>
      </c>
      <c r="T177" s="6" t="s">
        <v>516</v>
      </c>
      <c r="U177" s="6" t="s">
        <v>1353</v>
      </c>
      <c r="V177" s="6" t="s">
        <v>1186</v>
      </c>
      <c r="W177" t="s">
        <v>1186</v>
      </c>
      <c r="X177" t="s">
        <v>1186</v>
      </c>
      <c r="Y177" t="b">
        <f>IF(Material_Master[[#This Row],[EUDR]]="Y",TRUE,FALSE)</f>
        <v>0</v>
      </c>
      <c r="Z177" t="b">
        <f>IF(Material_Master[[#This Row],[EUDR Sale]]="Y", TRUE, FALSE)</f>
        <v>0</v>
      </c>
    </row>
    <row r="178" spans="1:26" x14ac:dyDescent="0.35">
      <c r="A178">
        <v>177</v>
      </c>
      <c r="B178" s="5">
        <v>5241240706010</v>
      </c>
      <c r="C178" s="5" t="str">
        <f>Material_Master_SQL!B178</f>
        <v>ECOLAT 24-15/85</v>
      </c>
      <c r="D178">
        <f>INDEX(Class!A:A, MATCH(Material_Master[[#This Row],[Class]],Class!B:B, 0))</f>
        <v>2</v>
      </c>
      <c r="E178">
        <f>INDEX('Product Category'!A:A, MATCH(Material_Master[[#This Row],[Product Category]], 'Product Category'!B:B, 0))</f>
        <v>3</v>
      </c>
      <c r="F178" cm="1">
        <f t="array" ref="F178">MATCH(Material_Master[[#This Row],[Product Category]]&amp;Material_Master[[#This Row],[ProductMetric]], 'Product Metric'!$B$2:$B$47&amp;'Product Metric'!$D$2:$D$47, 0)</f>
        <v>5</v>
      </c>
      <c r="G178" cm="1">
        <f t="array" ref="G178">MATCH(Material_Master[[#This Row],[Product Category]]&amp;Material_Master[[#This Row],[ProductGroupSimple]], 'Product Group Simple'!$B$2:$B$202&amp;'Product Group Simple'!$D$2:$D$202, 0)</f>
        <v>32</v>
      </c>
      <c r="H178" cm="1">
        <f t="array" ref="H178">MATCH(Material_Master[[#This Row],[Product Category]]&amp;Material_Master[[#This Row],[ProductGroup]], 'Product Group'!$B$2:$B$248&amp;'Product Group'!$D$2:$D$248,0)</f>
        <v>42</v>
      </c>
      <c r="I178">
        <f>INDEX(Packaging!E:E, MATCH(Material_Master[[#This Row],[Packaging]], Packaging!F:F, 0))</f>
        <v>7</v>
      </c>
      <c r="J178">
        <f>INDEX(Packaging!A:A, MATCH(Material_Master[[#This Row],[UOM]], Packaging!B:B, 0))</f>
        <v>4</v>
      </c>
      <c r="K178">
        <v>6</v>
      </c>
      <c r="L178">
        <v>1</v>
      </c>
      <c r="N178">
        <f>MATCH(Material_Master[[#This Row],[PPClass]],Packaging!$L$2:$L$7, 0)</f>
        <v>3</v>
      </c>
      <c r="O178">
        <f>MATCH(Material_Master[[#This Row],[PVClass]],Packaging!$L$2:$L$7, 0)</f>
        <v>3</v>
      </c>
      <c r="T178" s="6" t="s">
        <v>516</v>
      </c>
      <c r="U178" s="6" t="s">
        <v>1354</v>
      </c>
      <c r="V178" s="6" t="s">
        <v>1186</v>
      </c>
      <c r="W178" t="s">
        <v>1186</v>
      </c>
      <c r="X178" t="s">
        <v>1186</v>
      </c>
      <c r="Y178" t="b">
        <f>IF(Material_Master[[#This Row],[EUDR]]="Y",TRUE,FALSE)</f>
        <v>0</v>
      </c>
      <c r="Z178" t="b">
        <f>IF(Material_Master[[#This Row],[EUDR Sale]]="Y", TRUE, FALSE)</f>
        <v>0</v>
      </c>
    </row>
    <row r="179" spans="1:26" x14ac:dyDescent="0.35">
      <c r="A179">
        <v>178</v>
      </c>
      <c r="B179" s="5">
        <v>5241240709010</v>
      </c>
      <c r="C179" s="5" t="str">
        <f>Material_Master_SQL!B179</f>
        <v>ECOLAT 24-15/85-MD-185</v>
      </c>
      <c r="D179">
        <f>INDEX(Class!A:A, MATCH(Material_Master[[#This Row],[Class]],Class!B:B, 0))</f>
        <v>4</v>
      </c>
      <c r="E179">
        <f>INDEX('Product Category'!A:A, MATCH(Material_Master[[#This Row],[Product Category]], 'Product Category'!B:B, 0))</f>
        <v>3</v>
      </c>
      <c r="F179" cm="1">
        <f t="array" ref="F179">MATCH(Material_Master[[#This Row],[Product Category]]&amp;Material_Master[[#This Row],[ProductMetric]], 'Product Metric'!$B$2:$B$47&amp;'Product Metric'!$D$2:$D$47, 0)</f>
        <v>5</v>
      </c>
      <c r="G179" cm="1">
        <f t="array" ref="G179">MATCH(Material_Master[[#This Row],[Product Category]]&amp;Material_Master[[#This Row],[ProductGroupSimple]], 'Product Group Simple'!$B$2:$B$202&amp;'Product Group Simple'!$D$2:$D$202, 0)</f>
        <v>32</v>
      </c>
      <c r="H179" cm="1">
        <f t="array" ref="H179">MATCH(Material_Master[[#This Row],[Product Category]]&amp;Material_Master[[#This Row],[ProductGroup]], 'Product Group'!$B$2:$B$248&amp;'Product Group'!$D$2:$D$248,0)</f>
        <v>42</v>
      </c>
      <c r="I179">
        <f>INDEX(Packaging!E:E, MATCH(Material_Master[[#This Row],[Packaging]], Packaging!F:F, 0))</f>
        <v>8</v>
      </c>
      <c r="J179">
        <f>INDEX(Packaging!A:A, MATCH(Material_Master[[#This Row],[UOM]], Packaging!B:B, 0))</f>
        <v>2</v>
      </c>
      <c r="K179">
        <v>6</v>
      </c>
      <c r="L179">
        <v>1</v>
      </c>
      <c r="N179">
        <f>MATCH(Material_Master[[#This Row],[PPClass]],Packaging!$L$2:$L$7, 0)</f>
        <v>4</v>
      </c>
      <c r="O179">
        <f>MATCH(Material_Master[[#This Row],[PVClass]],Packaging!$L$2:$L$7, 0)</f>
        <v>4</v>
      </c>
      <c r="R179" t="s">
        <v>1186</v>
      </c>
      <c r="T179" s="6" t="s">
        <v>516</v>
      </c>
      <c r="U179" s="6"/>
      <c r="V179" s="6" t="s">
        <v>1186</v>
      </c>
      <c r="W179" t="s">
        <v>1186</v>
      </c>
      <c r="X179" t="s">
        <v>1186</v>
      </c>
      <c r="Y179" t="b">
        <f>IF(Material_Master[[#This Row],[EUDR]]="Y",TRUE,FALSE)</f>
        <v>0</v>
      </c>
      <c r="Z179" t="b">
        <f>IF(Material_Master[[#This Row],[EUDR Sale]]="Y", TRUE, FALSE)</f>
        <v>0</v>
      </c>
    </row>
    <row r="180" spans="1:26" x14ac:dyDescent="0.35">
      <c r="A180">
        <v>179</v>
      </c>
      <c r="B180" s="5">
        <v>5241240710012</v>
      </c>
      <c r="C180" s="5" t="str">
        <f>Material_Master_SQL!B180</f>
        <v>ECOLAT 24-15/85-MD-WPH-740</v>
      </c>
      <c r="D180">
        <f>INDEX(Class!A:A, MATCH(Material_Master[[#This Row],[Class]],Class!B:B, 0))</f>
        <v>4</v>
      </c>
      <c r="E180">
        <f>INDEX('Product Category'!A:A, MATCH(Material_Master[[#This Row],[Product Category]], 'Product Category'!B:B, 0))</f>
        <v>3</v>
      </c>
      <c r="F180" cm="1">
        <f t="array" ref="F180">MATCH(Material_Master[[#This Row],[Product Category]]&amp;Material_Master[[#This Row],[ProductMetric]], 'Product Metric'!$B$2:$B$47&amp;'Product Metric'!$D$2:$D$47, 0)</f>
        <v>5</v>
      </c>
      <c r="G180" cm="1">
        <f t="array" ref="G180">MATCH(Material_Master[[#This Row],[Product Category]]&amp;Material_Master[[#This Row],[ProductGroupSimple]], 'Product Group Simple'!$B$2:$B$202&amp;'Product Group Simple'!$D$2:$D$202, 0)</f>
        <v>32</v>
      </c>
      <c r="H180" cm="1">
        <f t="array" ref="H180">MATCH(Material_Master[[#This Row],[Product Category]]&amp;Material_Master[[#This Row],[ProductGroup]], 'Product Group'!$B$2:$B$248&amp;'Product Group'!$D$2:$D$248,0)</f>
        <v>42</v>
      </c>
      <c r="I180">
        <f>INDEX(Packaging!E:E, MATCH(Material_Master[[#This Row],[Packaging]], Packaging!F:F, 0))</f>
        <v>8</v>
      </c>
      <c r="J180">
        <f>INDEX(Packaging!A:A, MATCH(Material_Master[[#This Row],[UOM]], Packaging!B:B, 0))</f>
        <v>2</v>
      </c>
      <c r="K180">
        <v>6</v>
      </c>
      <c r="L180">
        <v>1</v>
      </c>
      <c r="N180">
        <f>MATCH(Material_Master[[#This Row],[PPClass]],Packaging!$L$2:$L$7, 0)</f>
        <v>4</v>
      </c>
      <c r="O180">
        <f>MATCH(Material_Master[[#This Row],[PVClass]],Packaging!$L$2:$L$7, 0)</f>
        <v>4</v>
      </c>
      <c r="R180" t="s">
        <v>1186</v>
      </c>
      <c r="T180" s="6" t="s">
        <v>516</v>
      </c>
      <c r="U180" s="6"/>
      <c r="V180" s="6" t="s">
        <v>1186</v>
      </c>
      <c r="W180" t="s">
        <v>1186</v>
      </c>
      <c r="X180" t="s">
        <v>1186</v>
      </c>
      <c r="Y180" t="b">
        <f>IF(Material_Master[[#This Row],[EUDR]]="Y",TRUE,FALSE)</f>
        <v>0</v>
      </c>
      <c r="Z180" t="b">
        <f>IF(Material_Master[[#This Row],[EUDR Sale]]="Y", TRUE, FALSE)</f>
        <v>0</v>
      </c>
    </row>
    <row r="181" spans="1:26" x14ac:dyDescent="0.35">
      <c r="A181">
        <v>180</v>
      </c>
      <c r="B181" s="5">
        <v>5241240710010</v>
      </c>
      <c r="C181" s="5" t="str">
        <f>Material_Master_SQL!B181</f>
        <v>ECOLAT 24-15/85-NPD-185</v>
      </c>
      <c r="D181">
        <f>INDEX(Class!A:A, MATCH(Material_Master[[#This Row],[Class]],Class!B:B, 0))</f>
        <v>4</v>
      </c>
      <c r="E181">
        <f>INDEX('Product Category'!A:A, MATCH(Material_Master[[#This Row],[Product Category]], 'Product Category'!B:B, 0))</f>
        <v>3</v>
      </c>
      <c r="F181" cm="1">
        <f t="array" ref="F181">MATCH(Material_Master[[#This Row],[Product Category]]&amp;Material_Master[[#This Row],[ProductMetric]], 'Product Metric'!$B$2:$B$47&amp;'Product Metric'!$D$2:$D$47, 0)</f>
        <v>5</v>
      </c>
      <c r="G181" cm="1">
        <f t="array" ref="G181">MATCH(Material_Master[[#This Row],[Product Category]]&amp;Material_Master[[#This Row],[ProductGroupSimple]], 'Product Group Simple'!$B$2:$B$202&amp;'Product Group Simple'!$D$2:$D$202, 0)</f>
        <v>32</v>
      </c>
      <c r="H181" cm="1">
        <f t="array" ref="H181">MATCH(Material_Master[[#This Row],[Product Category]]&amp;Material_Master[[#This Row],[ProductGroup]], 'Product Group'!$B$2:$B$248&amp;'Product Group'!$D$2:$D$248,0)</f>
        <v>42</v>
      </c>
      <c r="I181">
        <f>INDEX(Packaging!E:E, MATCH(Material_Master[[#This Row],[Packaging]], Packaging!F:F, 0))</f>
        <v>3</v>
      </c>
      <c r="J181">
        <f>INDEX(Packaging!A:A, MATCH(Material_Master[[#This Row],[UOM]], Packaging!B:B, 0))</f>
        <v>2</v>
      </c>
      <c r="K181">
        <v>6</v>
      </c>
      <c r="L181">
        <v>1</v>
      </c>
      <c r="N181">
        <f>MATCH(Material_Master[[#This Row],[PPClass]],Packaging!$L$2:$L$7, 0)</f>
        <v>4</v>
      </c>
      <c r="O181">
        <f>MATCH(Material_Master[[#This Row],[PVClass]],Packaging!$L$2:$L$7, 0)</f>
        <v>4</v>
      </c>
      <c r="R181" t="s">
        <v>1186</v>
      </c>
      <c r="T181" s="6" t="s">
        <v>516</v>
      </c>
      <c r="U181" s="6"/>
      <c r="V181" s="6" t="s">
        <v>1186</v>
      </c>
      <c r="W181" t="s">
        <v>1186</v>
      </c>
      <c r="X181" t="s">
        <v>1186</v>
      </c>
      <c r="Y181" t="b">
        <f>IF(Material_Master[[#This Row],[EUDR]]="Y",TRUE,FALSE)</f>
        <v>0</v>
      </c>
      <c r="Z181" t="b">
        <f>IF(Material_Master[[#This Row],[EUDR Sale]]="Y", TRUE, FALSE)</f>
        <v>0</v>
      </c>
    </row>
    <row r="182" spans="1:26" x14ac:dyDescent="0.35">
      <c r="A182">
        <v>181</v>
      </c>
      <c r="B182" s="5">
        <v>5241240710011</v>
      </c>
      <c r="C182" s="5" t="str">
        <f>Material_Master_SQL!B182</f>
        <v>ECOLAT 24-15/85-NPD-WPH-740</v>
      </c>
      <c r="D182">
        <f>INDEX(Class!A:A, MATCH(Material_Master[[#This Row],[Class]],Class!B:B, 0))</f>
        <v>4</v>
      </c>
      <c r="E182">
        <f>INDEX('Product Category'!A:A, MATCH(Material_Master[[#This Row],[Product Category]], 'Product Category'!B:B, 0))</f>
        <v>3</v>
      </c>
      <c r="F182" cm="1">
        <f t="array" ref="F182">MATCH(Material_Master[[#This Row],[Product Category]]&amp;Material_Master[[#This Row],[ProductMetric]], 'Product Metric'!$B$2:$B$47&amp;'Product Metric'!$D$2:$D$47, 0)</f>
        <v>5</v>
      </c>
      <c r="G182" cm="1">
        <f t="array" ref="G182">MATCH(Material_Master[[#This Row],[Product Category]]&amp;Material_Master[[#This Row],[ProductGroupSimple]], 'Product Group Simple'!$B$2:$B$202&amp;'Product Group Simple'!$D$2:$D$202, 0)</f>
        <v>32</v>
      </c>
      <c r="H182" cm="1">
        <f t="array" ref="H182">MATCH(Material_Master[[#This Row],[Product Category]]&amp;Material_Master[[#This Row],[ProductGroup]], 'Product Group'!$B$2:$B$248&amp;'Product Group'!$D$2:$D$248,0)</f>
        <v>42</v>
      </c>
      <c r="I182">
        <f>INDEX(Packaging!E:E, MATCH(Material_Master[[#This Row],[Packaging]], Packaging!F:F, 0))</f>
        <v>3</v>
      </c>
      <c r="J182">
        <f>INDEX(Packaging!A:A, MATCH(Material_Master[[#This Row],[UOM]], Packaging!B:B, 0))</f>
        <v>2</v>
      </c>
      <c r="K182">
        <v>6</v>
      </c>
      <c r="L182">
        <v>1</v>
      </c>
      <c r="N182">
        <f>MATCH(Material_Master[[#This Row],[PPClass]],Packaging!$L$2:$L$7, 0)</f>
        <v>4</v>
      </c>
      <c r="O182">
        <f>MATCH(Material_Master[[#This Row],[PVClass]],Packaging!$L$2:$L$7, 0)</f>
        <v>4</v>
      </c>
      <c r="R182" t="s">
        <v>1186</v>
      </c>
      <c r="T182" s="6" t="s">
        <v>516</v>
      </c>
      <c r="U182" s="6"/>
      <c r="V182" s="6" t="s">
        <v>1186</v>
      </c>
      <c r="W182" t="s">
        <v>1186</v>
      </c>
      <c r="X182" t="s">
        <v>1186</v>
      </c>
      <c r="Y182" t="b">
        <f>IF(Material_Master[[#This Row],[EUDR]]="Y",TRUE,FALSE)</f>
        <v>0</v>
      </c>
      <c r="Z182" t="b">
        <f>IF(Material_Master[[#This Row],[EUDR Sale]]="Y", TRUE, FALSE)</f>
        <v>0</v>
      </c>
    </row>
    <row r="183" spans="1:26" x14ac:dyDescent="0.35">
      <c r="A183">
        <v>182</v>
      </c>
      <c r="B183" s="5">
        <v>5241240806010</v>
      </c>
      <c r="C183" s="5" t="str">
        <f>Material_Master_SQL!B183</f>
        <v>ECOLAT 24-15/90</v>
      </c>
      <c r="D183">
        <f>INDEX(Class!A:A, MATCH(Material_Master[[#This Row],[Class]],Class!B:B, 0))</f>
        <v>2</v>
      </c>
      <c r="E183">
        <f>INDEX('Product Category'!A:A, MATCH(Material_Master[[#This Row],[Product Category]], 'Product Category'!B:B, 0))</f>
        <v>3</v>
      </c>
      <c r="F183" cm="1">
        <f t="array" ref="F183">MATCH(Material_Master[[#This Row],[Product Category]]&amp;Material_Master[[#This Row],[ProductMetric]], 'Product Metric'!$B$2:$B$47&amp;'Product Metric'!$D$2:$D$47, 0)</f>
        <v>5</v>
      </c>
      <c r="G183" cm="1">
        <f t="array" ref="G183">MATCH(Material_Master[[#This Row],[Product Category]]&amp;Material_Master[[#This Row],[ProductGroupSimple]], 'Product Group Simple'!$B$2:$B$202&amp;'Product Group Simple'!$D$2:$D$202, 0)</f>
        <v>32</v>
      </c>
      <c r="H183" cm="1">
        <f t="array" ref="H183">MATCH(Material_Master[[#This Row],[Product Category]]&amp;Material_Master[[#This Row],[ProductGroup]], 'Product Group'!$B$2:$B$248&amp;'Product Group'!$D$2:$D$248,0)</f>
        <v>43</v>
      </c>
      <c r="I183">
        <f>INDEX(Packaging!E:E, MATCH(Material_Master[[#This Row],[Packaging]], Packaging!F:F, 0))</f>
        <v>7</v>
      </c>
      <c r="J183">
        <f>INDEX(Packaging!A:A, MATCH(Material_Master[[#This Row],[UOM]], Packaging!B:B, 0))</f>
        <v>4</v>
      </c>
      <c r="K183">
        <v>6</v>
      </c>
      <c r="L183">
        <v>1</v>
      </c>
      <c r="N183">
        <f>MATCH(Material_Master[[#This Row],[PPClass]],Packaging!$L$2:$L$7, 0)</f>
        <v>3</v>
      </c>
      <c r="O183">
        <f>MATCH(Material_Master[[#This Row],[PVClass]],Packaging!$L$2:$L$7, 0)</f>
        <v>3</v>
      </c>
      <c r="R183" t="s">
        <v>1186</v>
      </c>
      <c r="T183" s="6" t="s">
        <v>516</v>
      </c>
      <c r="U183" s="6"/>
      <c r="V183" s="6" t="s">
        <v>1186</v>
      </c>
      <c r="W183" t="s">
        <v>1186</v>
      </c>
      <c r="X183" t="s">
        <v>1186</v>
      </c>
      <c r="Y183" t="b">
        <f>IF(Material_Master[[#This Row],[EUDR]]="Y",TRUE,FALSE)</f>
        <v>0</v>
      </c>
      <c r="Z183" t="b">
        <f>IF(Material_Master[[#This Row],[EUDR Sale]]="Y", TRUE, FALSE)</f>
        <v>0</v>
      </c>
    </row>
    <row r="184" spans="1:26" x14ac:dyDescent="0.35">
      <c r="A184">
        <v>183</v>
      </c>
      <c r="B184" s="5">
        <v>5241240856010</v>
      </c>
      <c r="C184" s="5" t="str">
        <f>Material_Master_SQL!B184</f>
        <v>ECOLAT 24-15/90/MB</v>
      </c>
      <c r="D184">
        <f>INDEX(Class!A:A, MATCH(Material_Master[[#This Row],[Class]],Class!B:B, 0))</f>
        <v>2</v>
      </c>
      <c r="E184">
        <f>INDEX('Product Category'!A:A, MATCH(Material_Master[[#This Row],[Product Category]], 'Product Category'!B:B, 0))</f>
        <v>3</v>
      </c>
      <c r="F184" cm="1">
        <f t="array" ref="F184">MATCH(Material_Master[[#This Row],[Product Category]]&amp;Material_Master[[#This Row],[ProductMetric]], 'Product Metric'!$B$2:$B$47&amp;'Product Metric'!$D$2:$D$47, 0)</f>
        <v>5</v>
      </c>
      <c r="G184" cm="1">
        <f t="array" ref="G184">MATCH(Material_Master[[#This Row],[Product Category]]&amp;Material_Master[[#This Row],[ProductGroupSimple]], 'Product Group Simple'!$B$2:$B$202&amp;'Product Group Simple'!$D$2:$D$202, 0)</f>
        <v>32</v>
      </c>
      <c r="H184" cm="1">
        <f t="array" ref="H184">MATCH(Material_Master[[#This Row],[Product Category]]&amp;Material_Master[[#This Row],[ProductGroup]], 'Product Group'!$B$2:$B$248&amp;'Product Group'!$D$2:$D$248,0)</f>
        <v>43</v>
      </c>
      <c r="I184">
        <f>INDEX(Packaging!E:E, MATCH(Material_Master[[#This Row],[Packaging]], Packaging!F:F, 0))</f>
        <v>7</v>
      </c>
      <c r="J184">
        <f>INDEX(Packaging!A:A, MATCH(Material_Master[[#This Row],[UOM]], Packaging!B:B, 0))</f>
        <v>4</v>
      </c>
      <c r="K184">
        <v>6</v>
      </c>
      <c r="L184">
        <v>1</v>
      </c>
      <c r="N184">
        <f>MATCH(Material_Master[[#This Row],[PPClass]],Packaging!$L$2:$L$7, 0)</f>
        <v>3</v>
      </c>
      <c r="O184">
        <f>MATCH(Material_Master[[#This Row],[PVClass]],Packaging!$L$2:$L$7, 0)</f>
        <v>3</v>
      </c>
      <c r="R184" t="s">
        <v>1186</v>
      </c>
      <c r="T184" s="6" t="s">
        <v>516</v>
      </c>
      <c r="U184" s="6"/>
      <c r="V184" s="6" t="s">
        <v>1186</v>
      </c>
      <c r="W184" t="s">
        <v>1186</v>
      </c>
      <c r="X184" t="s">
        <v>1186</v>
      </c>
      <c r="Y184" t="b">
        <f>IF(Material_Master[[#This Row],[EUDR]]="Y",TRUE,FALSE)</f>
        <v>0</v>
      </c>
      <c r="Z184" t="b">
        <f>IF(Material_Master[[#This Row],[EUDR Sale]]="Y", TRUE, FALSE)</f>
        <v>0</v>
      </c>
    </row>
    <row r="185" spans="1:26" x14ac:dyDescent="0.35">
      <c r="A185">
        <v>184</v>
      </c>
      <c r="B185" s="5">
        <v>5241240809010</v>
      </c>
      <c r="C185" s="5" t="str">
        <f>Material_Master_SQL!B185</f>
        <v>ECOLAT 24-15/90-MD-185</v>
      </c>
      <c r="D185">
        <f>INDEX(Class!A:A, MATCH(Material_Master[[#This Row],[Class]],Class!B:B, 0))</f>
        <v>4</v>
      </c>
      <c r="E185">
        <f>INDEX('Product Category'!A:A, MATCH(Material_Master[[#This Row],[Product Category]], 'Product Category'!B:B, 0))</f>
        <v>3</v>
      </c>
      <c r="F185" cm="1">
        <f t="array" ref="F185">MATCH(Material_Master[[#This Row],[Product Category]]&amp;Material_Master[[#This Row],[ProductMetric]], 'Product Metric'!$B$2:$B$47&amp;'Product Metric'!$D$2:$D$47, 0)</f>
        <v>5</v>
      </c>
      <c r="G185" cm="1">
        <f t="array" ref="G185">MATCH(Material_Master[[#This Row],[Product Category]]&amp;Material_Master[[#This Row],[ProductGroupSimple]], 'Product Group Simple'!$B$2:$B$202&amp;'Product Group Simple'!$D$2:$D$202, 0)</f>
        <v>32</v>
      </c>
      <c r="H185" cm="1">
        <f t="array" ref="H185">MATCH(Material_Master[[#This Row],[Product Category]]&amp;Material_Master[[#This Row],[ProductGroup]], 'Product Group'!$B$2:$B$248&amp;'Product Group'!$D$2:$D$248,0)</f>
        <v>43</v>
      </c>
      <c r="I185">
        <f>INDEX(Packaging!E:E, MATCH(Material_Master[[#This Row],[Packaging]], Packaging!F:F, 0))</f>
        <v>8</v>
      </c>
      <c r="J185">
        <f>INDEX(Packaging!A:A, MATCH(Material_Master[[#This Row],[UOM]], Packaging!B:B, 0))</f>
        <v>2</v>
      </c>
      <c r="K185">
        <v>6</v>
      </c>
      <c r="L185">
        <v>1</v>
      </c>
      <c r="N185">
        <f>MATCH(Material_Master[[#This Row],[PPClass]],Packaging!$L$2:$L$7, 0)</f>
        <v>4</v>
      </c>
      <c r="O185">
        <f>MATCH(Material_Master[[#This Row],[PVClass]],Packaging!$L$2:$L$7, 0)</f>
        <v>4</v>
      </c>
      <c r="R185" t="s">
        <v>1186</v>
      </c>
      <c r="T185" s="6" t="s">
        <v>516</v>
      </c>
      <c r="U185" s="6"/>
      <c r="V185" s="6" t="s">
        <v>1186</v>
      </c>
      <c r="W185" t="s">
        <v>1186</v>
      </c>
      <c r="X185" t="s">
        <v>1186</v>
      </c>
      <c r="Y185" t="b">
        <f>IF(Material_Master[[#This Row],[EUDR]]="Y",TRUE,FALSE)</f>
        <v>0</v>
      </c>
      <c r="Z185" t="b">
        <f>IF(Material_Master[[#This Row],[EUDR Sale]]="Y", TRUE, FALSE)</f>
        <v>0</v>
      </c>
    </row>
    <row r="186" spans="1:26" x14ac:dyDescent="0.35">
      <c r="A186">
        <v>185</v>
      </c>
      <c r="B186" s="5">
        <v>5241240810010</v>
      </c>
      <c r="C186" s="5" t="str">
        <f>Material_Master_SQL!B186</f>
        <v>ECOLAT 24-15/90-NPD-185</v>
      </c>
      <c r="D186">
        <f>INDEX(Class!A:A, MATCH(Material_Master[[#This Row],[Class]],Class!B:B, 0))</f>
        <v>4</v>
      </c>
      <c r="E186">
        <f>INDEX('Product Category'!A:A, MATCH(Material_Master[[#This Row],[Product Category]], 'Product Category'!B:B, 0))</f>
        <v>3</v>
      </c>
      <c r="F186" cm="1">
        <f t="array" ref="F186">MATCH(Material_Master[[#This Row],[Product Category]]&amp;Material_Master[[#This Row],[ProductMetric]], 'Product Metric'!$B$2:$B$47&amp;'Product Metric'!$D$2:$D$47, 0)</f>
        <v>5</v>
      </c>
      <c r="G186" cm="1">
        <f t="array" ref="G186">MATCH(Material_Master[[#This Row],[Product Category]]&amp;Material_Master[[#This Row],[ProductGroupSimple]], 'Product Group Simple'!$B$2:$B$202&amp;'Product Group Simple'!$D$2:$D$202, 0)</f>
        <v>32</v>
      </c>
      <c r="H186" cm="1">
        <f t="array" ref="H186">MATCH(Material_Master[[#This Row],[Product Category]]&amp;Material_Master[[#This Row],[ProductGroup]], 'Product Group'!$B$2:$B$248&amp;'Product Group'!$D$2:$D$248,0)</f>
        <v>43</v>
      </c>
      <c r="I186">
        <f>INDEX(Packaging!E:E, MATCH(Material_Master[[#This Row],[Packaging]], Packaging!F:F, 0))</f>
        <v>3</v>
      </c>
      <c r="J186">
        <f>INDEX(Packaging!A:A, MATCH(Material_Master[[#This Row],[UOM]], Packaging!B:B, 0))</f>
        <v>2</v>
      </c>
      <c r="K186">
        <v>6</v>
      </c>
      <c r="L186">
        <v>1</v>
      </c>
      <c r="N186">
        <f>MATCH(Material_Master[[#This Row],[PPClass]],Packaging!$L$2:$L$7, 0)</f>
        <v>4</v>
      </c>
      <c r="O186">
        <f>MATCH(Material_Master[[#This Row],[PVClass]],Packaging!$L$2:$L$7, 0)</f>
        <v>4</v>
      </c>
      <c r="R186" t="s">
        <v>1186</v>
      </c>
      <c r="T186" s="6" t="s">
        <v>516</v>
      </c>
      <c r="U186" s="6"/>
      <c r="V186" s="6" t="s">
        <v>1186</v>
      </c>
      <c r="W186" t="s">
        <v>1186</v>
      </c>
      <c r="X186" t="s">
        <v>1186</v>
      </c>
      <c r="Y186" t="b">
        <f>IF(Material_Master[[#This Row],[EUDR]]="Y",TRUE,FALSE)</f>
        <v>0</v>
      </c>
      <c r="Z186" t="b">
        <f>IF(Material_Master[[#This Row],[EUDR Sale]]="Y", TRUE, FALSE)</f>
        <v>0</v>
      </c>
    </row>
    <row r="187" spans="1:26" x14ac:dyDescent="0.35">
      <c r="A187">
        <v>186</v>
      </c>
      <c r="B187" s="5">
        <v>5241240609010</v>
      </c>
      <c r="C187" s="5" t="str">
        <f>Material_Master_SQL!B187</f>
        <v>ECOLAT 24-15-MD-185</v>
      </c>
      <c r="D187">
        <f>INDEX(Class!A:A, MATCH(Material_Master[[#This Row],[Class]],Class!B:B, 0))</f>
        <v>4</v>
      </c>
      <c r="E187">
        <f>INDEX('Product Category'!A:A, MATCH(Material_Master[[#This Row],[Product Category]], 'Product Category'!B:B, 0))</f>
        <v>3</v>
      </c>
      <c r="F187" cm="1">
        <f t="array" ref="F187">MATCH(Material_Master[[#This Row],[Product Category]]&amp;Material_Master[[#This Row],[ProductMetric]], 'Product Metric'!$B$2:$B$47&amp;'Product Metric'!$D$2:$D$47, 0)</f>
        <v>5</v>
      </c>
      <c r="G187" cm="1">
        <f t="array" ref="G187">MATCH(Material_Master[[#This Row],[Product Category]]&amp;Material_Master[[#This Row],[ProductGroupSimple]], 'Product Group Simple'!$B$2:$B$202&amp;'Product Group Simple'!$D$2:$D$202, 0)</f>
        <v>32</v>
      </c>
      <c r="H187" cm="1">
        <f t="array" ref="H187">MATCH(Material_Master[[#This Row],[Product Category]]&amp;Material_Master[[#This Row],[ProductGroup]], 'Product Group'!$B$2:$B$248&amp;'Product Group'!$D$2:$D$248,0)</f>
        <v>41</v>
      </c>
      <c r="I187">
        <f>INDEX(Packaging!E:E, MATCH(Material_Master[[#This Row],[Packaging]], Packaging!F:F, 0))</f>
        <v>8</v>
      </c>
      <c r="J187">
        <f>INDEX(Packaging!A:A, MATCH(Material_Master[[#This Row],[UOM]], Packaging!B:B, 0))</f>
        <v>2</v>
      </c>
      <c r="K187">
        <v>6</v>
      </c>
      <c r="L187">
        <v>1</v>
      </c>
      <c r="N187">
        <f>MATCH(Material_Master[[#This Row],[PPClass]],Packaging!$L$2:$L$7, 0)</f>
        <v>4</v>
      </c>
      <c r="O187">
        <f>MATCH(Material_Master[[#This Row],[PVClass]],Packaging!$L$2:$L$7, 0)</f>
        <v>4</v>
      </c>
      <c r="R187" t="s">
        <v>1186</v>
      </c>
      <c r="T187" s="6" t="s">
        <v>516</v>
      </c>
      <c r="U187" s="6"/>
      <c r="V187" s="6" t="s">
        <v>1186</v>
      </c>
      <c r="W187" t="s">
        <v>1186</v>
      </c>
      <c r="X187" t="s">
        <v>1186</v>
      </c>
      <c r="Y187" t="b">
        <f>IF(Material_Master[[#This Row],[EUDR]]="Y",TRUE,FALSE)</f>
        <v>0</v>
      </c>
      <c r="Z187" t="b">
        <f>IF(Material_Master[[#This Row],[EUDR Sale]]="Y", TRUE, FALSE)</f>
        <v>0</v>
      </c>
    </row>
    <row r="188" spans="1:26" x14ac:dyDescent="0.35">
      <c r="A188">
        <v>187</v>
      </c>
      <c r="B188" s="5">
        <v>5241240609012</v>
      </c>
      <c r="C188" s="5" t="str">
        <f>Material_Master_SQL!B188</f>
        <v>ECOLAT 24-15-MD-WP-740</v>
      </c>
      <c r="D188">
        <f>INDEX(Class!A:A, MATCH(Material_Master[[#This Row],[Class]],Class!B:B, 0))</f>
        <v>4</v>
      </c>
      <c r="E188">
        <f>INDEX('Product Category'!A:A, MATCH(Material_Master[[#This Row],[Product Category]], 'Product Category'!B:B, 0))</f>
        <v>3</v>
      </c>
      <c r="F188" cm="1">
        <f t="array" ref="F188">MATCH(Material_Master[[#This Row],[Product Category]]&amp;Material_Master[[#This Row],[ProductMetric]], 'Product Metric'!$B$2:$B$47&amp;'Product Metric'!$D$2:$D$47, 0)</f>
        <v>5</v>
      </c>
      <c r="G188" cm="1">
        <f t="array" ref="G188">MATCH(Material_Master[[#This Row],[Product Category]]&amp;Material_Master[[#This Row],[ProductGroupSimple]], 'Product Group Simple'!$B$2:$B$202&amp;'Product Group Simple'!$D$2:$D$202, 0)</f>
        <v>32</v>
      </c>
      <c r="H188" cm="1">
        <f t="array" ref="H188">MATCH(Material_Master[[#This Row],[Product Category]]&amp;Material_Master[[#This Row],[ProductGroup]], 'Product Group'!$B$2:$B$248&amp;'Product Group'!$D$2:$D$248,0)</f>
        <v>41</v>
      </c>
      <c r="I188">
        <f>INDEX(Packaging!E:E, MATCH(Material_Master[[#This Row],[Packaging]], Packaging!F:F, 0))</f>
        <v>8</v>
      </c>
      <c r="J188">
        <f>INDEX(Packaging!A:A, MATCH(Material_Master[[#This Row],[UOM]], Packaging!B:B, 0))</f>
        <v>2</v>
      </c>
      <c r="K188">
        <v>6</v>
      </c>
      <c r="L188">
        <v>1</v>
      </c>
      <c r="N188">
        <f>MATCH(Material_Master[[#This Row],[PPClass]],Packaging!$L$2:$L$7, 0)</f>
        <v>4</v>
      </c>
      <c r="O188">
        <f>MATCH(Material_Master[[#This Row],[PVClass]],Packaging!$L$2:$L$7, 0)</f>
        <v>4</v>
      </c>
      <c r="R188" t="s">
        <v>1186</v>
      </c>
      <c r="T188" s="6" t="s">
        <v>516</v>
      </c>
      <c r="U188" s="6"/>
      <c r="V188" s="6" t="s">
        <v>1186</v>
      </c>
      <c r="W188" t="s">
        <v>1186</v>
      </c>
      <c r="X188" t="s">
        <v>1186</v>
      </c>
      <c r="Y188" t="b">
        <f>IF(Material_Master[[#This Row],[EUDR]]="Y",TRUE,FALSE)</f>
        <v>0</v>
      </c>
      <c r="Z188" t="b">
        <f>IF(Material_Master[[#This Row],[EUDR Sale]]="Y", TRUE, FALSE)</f>
        <v>0</v>
      </c>
    </row>
    <row r="189" spans="1:26" x14ac:dyDescent="0.35">
      <c r="A189">
        <v>188</v>
      </c>
      <c r="B189" s="5">
        <v>5241240613010</v>
      </c>
      <c r="C189" s="5" t="str">
        <f>Material_Master_SQL!B189</f>
        <v>ECOLAT 24-15-OMD-185</v>
      </c>
      <c r="D189">
        <f>INDEX(Class!A:A, MATCH(Material_Master[[#This Row],[Class]],Class!B:B, 0))</f>
        <v>4</v>
      </c>
      <c r="E189">
        <f>INDEX('Product Category'!A:A, MATCH(Material_Master[[#This Row],[Product Category]], 'Product Category'!B:B, 0))</f>
        <v>3</v>
      </c>
      <c r="F189" cm="1">
        <f t="array" ref="F189">MATCH(Material_Master[[#This Row],[Product Category]]&amp;Material_Master[[#This Row],[ProductMetric]], 'Product Metric'!$B$2:$B$47&amp;'Product Metric'!$D$2:$D$47, 0)</f>
        <v>5</v>
      </c>
      <c r="G189" cm="1">
        <f t="array" ref="G189">MATCH(Material_Master[[#This Row],[Product Category]]&amp;Material_Master[[#This Row],[ProductGroupSimple]], 'Product Group Simple'!$B$2:$B$202&amp;'Product Group Simple'!$D$2:$D$202, 0)</f>
        <v>32</v>
      </c>
      <c r="H189" cm="1">
        <f t="array" ref="H189">MATCH(Material_Master[[#This Row],[Product Category]]&amp;Material_Master[[#This Row],[ProductGroup]], 'Product Group'!$B$2:$B$248&amp;'Product Group'!$D$2:$D$248,0)</f>
        <v>41</v>
      </c>
      <c r="I189">
        <f>INDEX(Packaging!E:E, MATCH(Material_Master[[#This Row],[Packaging]], Packaging!F:F, 0))</f>
        <v>9</v>
      </c>
      <c r="J189">
        <f>INDEX(Packaging!A:A, MATCH(Material_Master[[#This Row],[UOM]], Packaging!B:B, 0))</f>
        <v>2</v>
      </c>
      <c r="K189">
        <v>6</v>
      </c>
      <c r="L189">
        <v>1</v>
      </c>
      <c r="N189">
        <f>MATCH(Material_Master[[#This Row],[PPClass]],Packaging!$L$2:$L$7, 0)</f>
        <v>4</v>
      </c>
      <c r="O189">
        <f>MATCH(Material_Master[[#This Row],[PVClass]],Packaging!$L$2:$L$7, 0)</f>
        <v>4</v>
      </c>
      <c r="R189" t="s">
        <v>1186</v>
      </c>
      <c r="T189" s="6" t="s">
        <v>516</v>
      </c>
      <c r="U189" s="6"/>
      <c r="V189" s="6" t="s">
        <v>1186</v>
      </c>
      <c r="W189" t="s">
        <v>1186</v>
      </c>
      <c r="X189" t="s">
        <v>1186</v>
      </c>
      <c r="Y189" t="b">
        <f>IF(Material_Master[[#This Row],[EUDR]]="Y",TRUE,FALSE)</f>
        <v>0</v>
      </c>
      <c r="Z189" t="b">
        <f>IF(Material_Master[[#This Row],[EUDR Sale]]="Y", TRUE, FALSE)</f>
        <v>0</v>
      </c>
    </row>
    <row r="190" spans="1:26" x14ac:dyDescent="0.35">
      <c r="A190">
        <v>189</v>
      </c>
      <c r="B190" s="5">
        <v>5241240613012</v>
      </c>
      <c r="C190" s="5" t="str">
        <f>Material_Master_SQL!B190</f>
        <v>ECOLAT 24-15-OMD-WP-740</v>
      </c>
      <c r="D190">
        <f>INDEX(Class!A:A, MATCH(Material_Master[[#This Row],[Class]],Class!B:B, 0))</f>
        <v>4</v>
      </c>
      <c r="E190">
        <f>INDEX('Product Category'!A:A, MATCH(Material_Master[[#This Row],[Product Category]], 'Product Category'!B:B, 0))</f>
        <v>3</v>
      </c>
      <c r="F190" cm="1">
        <f t="array" ref="F190">MATCH(Material_Master[[#This Row],[Product Category]]&amp;Material_Master[[#This Row],[ProductMetric]], 'Product Metric'!$B$2:$B$47&amp;'Product Metric'!$D$2:$D$47, 0)</f>
        <v>5</v>
      </c>
      <c r="G190" cm="1">
        <f t="array" ref="G190">MATCH(Material_Master[[#This Row],[Product Category]]&amp;Material_Master[[#This Row],[ProductGroupSimple]], 'Product Group Simple'!$B$2:$B$202&amp;'Product Group Simple'!$D$2:$D$202, 0)</f>
        <v>32</v>
      </c>
      <c r="H190" cm="1">
        <f t="array" ref="H190">MATCH(Material_Master[[#This Row],[Product Category]]&amp;Material_Master[[#This Row],[ProductGroup]], 'Product Group'!$B$2:$B$248&amp;'Product Group'!$D$2:$D$248,0)</f>
        <v>41</v>
      </c>
      <c r="I190">
        <f>INDEX(Packaging!E:E, MATCH(Material_Master[[#This Row],[Packaging]], Packaging!F:F, 0))</f>
        <v>9</v>
      </c>
      <c r="J190">
        <f>INDEX(Packaging!A:A, MATCH(Material_Master[[#This Row],[UOM]], Packaging!B:B, 0))</f>
        <v>2</v>
      </c>
      <c r="K190">
        <v>6</v>
      </c>
      <c r="L190">
        <v>1</v>
      </c>
      <c r="N190">
        <f>MATCH(Material_Master[[#This Row],[PPClass]],Packaging!$L$2:$L$7, 0)</f>
        <v>4</v>
      </c>
      <c r="O190">
        <f>MATCH(Material_Master[[#This Row],[PVClass]],Packaging!$L$2:$L$7, 0)</f>
        <v>4</v>
      </c>
      <c r="R190" t="s">
        <v>1186</v>
      </c>
      <c r="T190" s="6" t="s">
        <v>516</v>
      </c>
      <c r="U190" s="6"/>
      <c r="V190" s="6" t="s">
        <v>1186</v>
      </c>
      <c r="W190" t="s">
        <v>1186</v>
      </c>
      <c r="X190" t="s">
        <v>1186</v>
      </c>
      <c r="Y190" t="b">
        <f>IF(Material_Master[[#This Row],[EUDR]]="Y",TRUE,FALSE)</f>
        <v>0</v>
      </c>
      <c r="Z190" t="b">
        <f>IF(Material_Master[[#This Row],[EUDR Sale]]="Y", TRUE, FALSE)</f>
        <v>0</v>
      </c>
    </row>
    <row r="191" spans="1:26" x14ac:dyDescent="0.35">
      <c r="A191">
        <v>190</v>
      </c>
      <c r="B191" s="5">
        <v>5241240103100</v>
      </c>
      <c r="C191" s="5" t="str">
        <f>Material_Master_SQL!B191</f>
        <v>ECOLAT 24-1-IBC-900</v>
      </c>
      <c r="D191">
        <f>INDEX(Class!A:A, MATCH(Material_Master[[#This Row],[Class]],Class!B:B, 0))</f>
        <v>4</v>
      </c>
      <c r="E191">
        <f>INDEX('Product Category'!A:A, MATCH(Material_Master[[#This Row],[Product Category]], 'Product Category'!B:B, 0))</f>
        <v>3</v>
      </c>
      <c r="F191" cm="1">
        <f t="array" ref="F191">MATCH(Material_Master[[#This Row],[Product Category]]&amp;Material_Master[[#This Row],[ProductMetric]], 'Product Metric'!$B$2:$B$47&amp;'Product Metric'!$D$2:$D$47, 0)</f>
        <v>5</v>
      </c>
      <c r="G191" cm="1">
        <f t="array" ref="G191">MATCH(Material_Master[[#This Row],[Product Category]]&amp;Material_Master[[#This Row],[ProductGroupSimple]], 'Product Group Simple'!$B$2:$B$202&amp;'Product Group Simple'!$D$2:$D$202, 0)</f>
        <v>32</v>
      </c>
      <c r="H191" cm="1">
        <f t="array" ref="H191">MATCH(Material_Master[[#This Row],[Product Category]]&amp;Material_Master[[#This Row],[ProductGroup]], 'Product Group'!$B$2:$B$248&amp;'Product Group'!$D$2:$D$248,0)</f>
        <v>36</v>
      </c>
      <c r="I191">
        <f>INDEX(Packaging!E:E, MATCH(Material_Master[[#This Row],[Packaging]], Packaging!F:F, 0))</f>
        <v>6</v>
      </c>
      <c r="J191">
        <f>INDEX(Packaging!A:A, MATCH(Material_Master[[#This Row],[UOM]], Packaging!B:B, 0))</f>
        <v>3</v>
      </c>
      <c r="K191">
        <v>6</v>
      </c>
      <c r="L191">
        <v>0.9</v>
      </c>
      <c r="N191">
        <f>MATCH(Material_Master[[#This Row],[PPClass]],Packaging!$L$2:$L$7, 0)</f>
        <v>4</v>
      </c>
      <c r="O191">
        <f>MATCH(Material_Master[[#This Row],[PVClass]],Packaging!$L$2:$L$7, 0)</f>
        <v>4</v>
      </c>
      <c r="R191" t="s">
        <v>1186</v>
      </c>
      <c r="T191" s="6" t="s">
        <v>516</v>
      </c>
      <c r="U191" s="6"/>
      <c r="V191" s="6" t="s">
        <v>1186</v>
      </c>
      <c r="W191" t="s">
        <v>1186</v>
      </c>
      <c r="X191" t="s">
        <v>1186</v>
      </c>
      <c r="Y191" t="b">
        <f>IF(Material_Master[[#This Row],[EUDR]]="Y",TRUE,FALSE)</f>
        <v>0</v>
      </c>
      <c r="Z191" t="b">
        <f>IF(Material_Master[[#This Row],[EUDR Sale]]="Y", TRUE, FALSE)</f>
        <v>0</v>
      </c>
    </row>
    <row r="192" spans="1:26" x14ac:dyDescent="0.35">
      <c r="A192">
        <v>191</v>
      </c>
      <c r="B192" s="5">
        <v>5241240109010</v>
      </c>
      <c r="C192" s="5" t="str">
        <f>Material_Master_SQL!B192</f>
        <v>ECOLAT 24-1-MD-185</v>
      </c>
      <c r="D192">
        <f>INDEX(Class!A:A, MATCH(Material_Master[[#This Row],[Class]],Class!B:B, 0))</f>
        <v>4</v>
      </c>
      <c r="E192">
        <f>INDEX('Product Category'!A:A, MATCH(Material_Master[[#This Row],[Product Category]], 'Product Category'!B:B, 0))</f>
        <v>3</v>
      </c>
      <c r="F192" cm="1">
        <f t="array" ref="F192">MATCH(Material_Master[[#This Row],[Product Category]]&amp;Material_Master[[#This Row],[ProductMetric]], 'Product Metric'!$B$2:$B$47&amp;'Product Metric'!$D$2:$D$47, 0)</f>
        <v>5</v>
      </c>
      <c r="G192" cm="1">
        <f t="array" ref="G192">MATCH(Material_Master[[#This Row],[Product Category]]&amp;Material_Master[[#This Row],[ProductGroupSimple]], 'Product Group Simple'!$B$2:$B$202&amp;'Product Group Simple'!$D$2:$D$202, 0)</f>
        <v>32</v>
      </c>
      <c r="H192" cm="1">
        <f t="array" ref="H192">MATCH(Material_Master[[#This Row],[Product Category]]&amp;Material_Master[[#This Row],[ProductGroup]], 'Product Group'!$B$2:$B$248&amp;'Product Group'!$D$2:$D$248,0)</f>
        <v>36</v>
      </c>
      <c r="I192">
        <f>INDEX(Packaging!E:E, MATCH(Material_Master[[#This Row],[Packaging]], Packaging!F:F, 0))</f>
        <v>8</v>
      </c>
      <c r="J192">
        <f>INDEX(Packaging!A:A, MATCH(Material_Master[[#This Row],[UOM]], Packaging!B:B, 0))</f>
        <v>2</v>
      </c>
      <c r="K192">
        <v>6</v>
      </c>
      <c r="L192">
        <v>1</v>
      </c>
      <c r="N192">
        <f>MATCH(Material_Master[[#This Row],[PPClass]],Packaging!$L$2:$L$7, 0)</f>
        <v>4</v>
      </c>
      <c r="O192">
        <f>MATCH(Material_Master[[#This Row],[PVClass]],Packaging!$L$2:$L$7, 0)</f>
        <v>4</v>
      </c>
      <c r="R192" t="s">
        <v>1186</v>
      </c>
      <c r="T192" s="6" t="s">
        <v>516</v>
      </c>
      <c r="U192" s="6"/>
      <c r="V192" s="6" t="s">
        <v>1186</v>
      </c>
      <c r="W192" t="s">
        <v>1186</v>
      </c>
      <c r="X192" t="s">
        <v>1186</v>
      </c>
      <c r="Y192" t="b">
        <f>IF(Material_Master[[#This Row],[EUDR]]="Y",TRUE,FALSE)</f>
        <v>0</v>
      </c>
      <c r="Z192" t="b">
        <f>IF(Material_Master[[#This Row],[EUDR Sale]]="Y", TRUE, FALSE)</f>
        <v>0</v>
      </c>
    </row>
    <row r="193" spans="1:26" x14ac:dyDescent="0.35">
      <c r="A193">
        <v>192</v>
      </c>
      <c r="B193" s="5">
        <v>5241240110010</v>
      </c>
      <c r="C193" s="5" t="str">
        <f>Material_Master_SQL!B193</f>
        <v>ECOLAT 24-1-NPD-185</v>
      </c>
      <c r="D193">
        <f>INDEX(Class!A:A, MATCH(Material_Master[[#This Row],[Class]],Class!B:B, 0))</f>
        <v>4</v>
      </c>
      <c r="E193">
        <f>INDEX('Product Category'!A:A, MATCH(Material_Master[[#This Row],[Product Category]], 'Product Category'!B:B, 0))</f>
        <v>3</v>
      </c>
      <c r="F193" cm="1">
        <f t="array" ref="F193">MATCH(Material_Master[[#This Row],[Product Category]]&amp;Material_Master[[#This Row],[ProductMetric]], 'Product Metric'!$B$2:$B$47&amp;'Product Metric'!$D$2:$D$47, 0)</f>
        <v>5</v>
      </c>
      <c r="G193" cm="1">
        <f t="array" ref="G193">MATCH(Material_Master[[#This Row],[Product Category]]&amp;Material_Master[[#This Row],[ProductGroupSimple]], 'Product Group Simple'!$B$2:$B$202&amp;'Product Group Simple'!$D$2:$D$202, 0)</f>
        <v>32</v>
      </c>
      <c r="H193" cm="1">
        <f t="array" ref="H193">MATCH(Material_Master[[#This Row],[Product Category]]&amp;Material_Master[[#This Row],[ProductGroup]], 'Product Group'!$B$2:$B$248&amp;'Product Group'!$D$2:$D$248,0)</f>
        <v>36</v>
      </c>
      <c r="I193">
        <f>INDEX(Packaging!E:E, MATCH(Material_Master[[#This Row],[Packaging]], Packaging!F:F, 0))</f>
        <v>3</v>
      </c>
      <c r="J193">
        <f>INDEX(Packaging!A:A, MATCH(Material_Master[[#This Row],[UOM]], Packaging!B:B, 0))</f>
        <v>2</v>
      </c>
      <c r="K193">
        <v>6</v>
      </c>
      <c r="L193">
        <v>1</v>
      </c>
      <c r="N193">
        <f>MATCH(Material_Master[[#This Row],[PPClass]],Packaging!$L$2:$L$7, 0)</f>
        <v>4</v>
      </c>
      <c r="O193">
        <f>MATCH(Material_Master[[#This Row],[PVClass]],Packaging!$L$2:$L$7, 0)</f>
        <v>4</v>
      </c>
      <c r="R193" t="s">
        <v>1186</v>
      </c>
      <c r="T193" s="6" t="s">
        <v>516</v>
      </c>
      <c r="U193" s="6"/>
      <c r="V193" s="6" t="s">
        <v>1186</v>
      </c>
      <c r="W193" t="s">
        <v>1186</v>
      </c>
      <c r="X193" t="s">
        <v>1186</v>
      </c>
      <c r="Y193" t="b">
        <f>IF(Material_Master[[#This Row],[EUDR]]="Y",TRUE,FALSE)</f>
        <v>0</v>
      </c>
      <c r="Z193" t="b">
        <f>IF(Material_Master[[#This Row],[EUDR Sale]]="Y", TRUE, FALSE)</f>
        <v>0</v>
      </c>
    </row>
    <row r="194" spans="1:26" x14ac:dyDescent="0.35">
      <c r="A194">
        <v>193</v>
      </c>
      <c r="B194" s="5">
        <v>5241240110012</v>
      </c>
      <c r="C194" s="5" t="str">
        <f>Material_Master_SQL!B194</f>
        <v>ECOLAT 24-1-NPD-WP-740</v>
      </c>
      <c r="D194">
        <f>INDEX(Class!A:A, MATCH(Material_Master[[#This Row],[Class]],Class!B:B, 0))</f>
        <v>4</v>
      </c>
      <c r="E194">
        <f>INDEX('Product Category'!A:A, MATCH(Material_Master[[#This Row],[Product Category]], 'Product Category'!B:B, 0))</f>
        <v>3</v>
      </c>
      <c r="F194" cm="1">
        <f t="array" ref="F194">MATCH(Material_Master[[#This Row],[Product Category]]&amp;Material_Master[[#This Row],[ProductMetric]], 'Product Metric'!$B$2:$B$47&amp;'Product Metric'!$D$2:$D$47, 0)</f>
        <v>5</v>
      </c>
      <c r="G194" cm="1">
        <f t="array" ref="G194">MATCH(Material_Master[[#This Row],[Product Category]]&amp;Material_Master[[#This Row],[ProductGroupSimple]], 'Product Group Simple'!$B$2:$B$202&amp;'Product Group Simple'!$D$2:$D$202, 0)</f>
        <v>32</v>
      </c>
      <c r="H194" cm="1">
        <f t="array" ref="H194">MATCH(Material_Master[[#This Row],[Product Category]]&amp;Material_Master[[#This Row],[ProductGroup]], 'Product Group'!$B$2:$B$248&amp;'Product Group'!$D$2:$D$248,0)</f>
        <v>36</v>
      </c>
      <c r="I194">
        <f>INDEX(Packaging!E:E, MATCH(Material_Master[[#This Row],[Packaging]], Packaging!F:F, 0))</f>
        <v>3</v>
      </c>
      <c r="J194">
        <f>INDEX(Packaging!A:A, MATCH(Material_Master[[#This Row],[UOM]], Packaging!B:B, 0))</f>
        <v>2</v>
      </c>
      <c r="K194">
        <v>6</v>
      </c>
      <c r="L194">
        <v>1</v>
      </c>
      <c r="N194">
        <f>MATCH(Material_Master[[#This Row],[PPClass]],Packaging!$L$2:$L$7, 0)</f>
        <v>4</v>
      </c>
      <c r="O194">
        <f>MATCH(Material_Master[[#This Row],[PVClass]],Packaging!$L$2:$L$7, 0)</f>
        <v>4</v>
      </c>
      <c r="R194" t="s">
        <v>1186</v>
      </c>
      <c r="T194" s="6" t="s">
        <v>516</v>
      </c>
      <c r="U194" s="6"/>
      <c r="V194" s="6" t="s">
        <v>1186</v>
      </c>
      <c r="W194" t="s">
        <v>1186</v>
      </c>
      <c r="X194" t="s">
        <v>1186</v>
      </c>
      <c r="Y194" t="b">
        <f>IF(Material_Master[[#This Row],[EUDR]]="Y",TRUE,FALSE)</f>
        <v>0</v>
      </c>
      <c r="Z194" t="b">
        <f>IF(Material_Master[[#This Row],[EUDR Sale]]="Y", TRUE, FALSE)</f>
        <v>0</v>
      </c>
    </row>
    <row r="195" spans="1:26" x14ac:dyDescent="0.35">
      <c r="A195">
        <v>194</v>
      </c>
      <c r="B195" s="5">
        <v>5241240112010</v>
      </c>
      <c r="C195" s="5" t="str">
        <f>Material_Master_SQL!B195</f>
        <v>ECOLAT 24-1-TPD-185</v>
      </c>
      <c r="D195">
        <f>INDEX(Class!A:A, MATCH(Material_Master[[#This Row],[Class]],Class!B:B, 0))</f>
        <v>4</v>
      </c>
      <c r="E195">
        <f>INDEX('Product Category'!A:A, MATCH(Material_Master[[#This Row],[Product Category]], 'Product Category'!B:B, 0))</f>
        <v>3</v>
      </c>
      <c r="F195" cm="1">
        <f t="array" ref="F195">MATCH(Material_Master[[#This Row],[Product Category]]&amp;Material_Master[[#This Row],[ProductMetric]], 'Product Metric'!$B$2:$B$47&amp;'Product Metric'!$D$2:$D$47, 0)</f>
        <v>5</v>
      </c>
      <c r="G195" cm="1">
        <f t="array" ref="G195">MATCH(Material_Master[[#This Row],[Product Category]]&amp;Material_Master[[#This Row],[ProductGroupSimple]], 'Product Group Simple'!$B$2:$B$202&amp;'Product Group Simple'!$D$2:$D$202, 0)</f>
        <v>32</v>
      </c>
      <c r="H195" cm="1">
        <f t="array" ref="H195">MATCH(Material_Master[[#This Row],[Product Category]]&amp;Material_Master[[#This Row],[ProductGroup]], 'Product Group'!$B$2:$B$248&amp;'Product Group'!$D$2:$D$248,0)</f>
        <v>36</v>
      </c>
      <c r="I195">
        <f>INDEX(Packaging!E:E, MATCH(Material_Master[[#This Row],[Packaging]], Packaging!F:F, 0))</f>
        <v>3</v>
      </c>
      <c r="J195">
        <f>INDEX(Packaging!A:A, MATCH(Material_Master[[#This Row],[UOM]], Packaging!B:B, 0))</f>
        <v>2</v>
      </c>
      <c r="K195">
        <v>6</v>
      </c>
      <c r="L195">
        <v>1</v>
      </c>
      <c r="N195">
        <f>MATCH(Material_Master[[#This Row],[PPClass]],Packaging!$L$2:$L$7, 0)</f>
        <v>4</v>
      </c>
      <c r="O195">
        <f>MATCH(Material_Master[[#This Row],[PVClass]],Packaging!$L$2:$L$7, 0)</f>
        <v>4</v>
      </c>
      <c r="R195" t="s">
        <v>1186</v>
      </c>
      <c r="T195" s="6" t="s">
        <v>516</v>
      </c>
      <c r="U195" s="6"/>
      <c r="V195" s="6" t="s">
        <v>1186</v>
      </c>
      <c r="W195" t="s">
        <v>1186</v>
      </c>
      <c r="X195" t="s">
        <v>1186</v>
      </c>
      <c r="Y195" t="b">
        <f>IF(Material_Master[[#This Row],[EUDR]]="Y",TRUE,FALSE)</f>
        <v>0</v>
      </c>
      <c r="Z195" t="b">
        <f>IF(Material_Master[[#This Row],[EUDR Sale]]="Y", TRUE, FALSE)</f>
        <v>0</v>
      </c>
    </row>
    <row r="196" spans="1:26" x14ac:dyDescent="0.35">
      <c r="A196">
        <v>195</v>
      </c>
      <c r="B196" s="5">
        <v>5241240906010</v>
      </c>
      <c r="C196" s="5" t="str">
        <f>Material_Master_SQL!B196</f>
        <v>ECOLAT 24-2</v>
      </c>
      <c r="D196">
        <f>INDEX(Class!A:A, MATCH(Material_Master[[#This Row],[Class]],Class!B:B, 0))</f>
        <v>2</v>
      </c>
      <c r="E196">
        <f>INDEX('Product Category'!A:A, MATCH(Material_Master[[#This Row],[Product Category]], 'Product Category'!B:B, 0))</f>
        <v>3</v>
      </c>
      <c r="F196" cm="1">
        <f t="array" ref="F196">MATCH(Material_Master[[#This Row],[Product Category]]&amp;Material_Master[[#This Row],[ProductMetric]], 'Product Metric'!$B$2:$B$47&amp;'Product Metric'!$D$2:$D$47, 0)</f>
        <v>5</v>
      </c>
      <c r="G196" cm="1">
        <f t="array" ref="G196">MATCH(Material_Master[[#This Row],[Product Category]]&amp;Material_Master[[#This Row],[ProductGroupSimple]], 'Product Group Simple'!$B$2:$B$202&amp;'Product Group Simple'!$D$2:$D$202, 0)</f>
        <v>33</v>
      </c>
      <c r="H196" cm="1">
        <f t="array" ref="H196">MATCH(Material_Master[[#This Row],[Product Category]]&amp;Material_Master[[#This Row],[ProductGroup]], 'Product Group'!$B$2:$B$248&amp;'Product Group'!$D$2:$D$248,0)</f>
        <v>44</v>
      </c>
      <c r="I196">
        <f>INDEX(Packaging!E:E, MATCH(Material_Master[[#This Row],[Packaging]], Packaging!F:F, 0))</f>
        <v>7</v>
      </c>
      <c r="J196">
        <f>INDEX(Packaging!A:A, MATCH(Material_Master[[#This Row],[UOM]], Packaging!B:B, 0))</f>
        <v>4</v>
      </c>
      <c r="K196">
        <v>6</v>
      </c>
      <c r="L196">
        <v>1</v>
      </c>
      <c r="N196">
        <f>MATCH(Material_Master[[#This Row],[PPClass]],Packaging!$L$2:$L$7, 0)</f>
        <v>3</v>
      </c>
      <c r="O196">
        <f>MATCH(Material_Master[[#This Row],[PVClass]],Packaging!$L$2:$L$7, 0)</f>
        <v>3</v>
      </c>
      <c r="T196" s="6" t="s">
        <v>516</v>
      </c>
      <c r="U196" s="6" t="s">
        <v>556</v>
      </c>
      <c r="V196" s="6" t="s">
        <v>1186</v>
      </c>
      <c r="W196" t="s">
        <v>1186</v>
      </c>
      <c r="X196" t="s">
        <v>1186</v>
      </c>
      <c r="Y196" t="b">
        <f>IF(Material_Master[[#This Row],[EUDR]]="Y",TRUE,FALSE)</f>
        <v>0</v>
      </c>
      <c r="Z196" t="b">
        <f>IF(Material_Master[[#This Row],[EUDR Sale]]="Y", TRUE, FALSE)</f>
        <v>0</v>
      </c>
    </row>
    <row r="197" spans="1:26" x14ac:dyDescent="0.35">
      <c r="A197">
        <v>196</v>
      </c>
      <c r="B197" s="5">
        <v>5241240956010</v>
      </c>
      <c r="C197" s="5" t="str">
        <f>Material_Master_SQL!B197</f>
        <v>ECOLAT 24-2/MB</v>
      </c>
      <c r="D197">
        <f>INDEX(Class!A:A, MATCH(Material_Master[[#This Row],[Class]],Class!B:B, 0))</f>
        <v>2</v>
      </c>
      <c r="E197">
        <f>INDEX('Product Category'!A:A, MATCH(Material_Master[[#This Row],[Product Category]], 'Product Category'!B:B, 0))</f>
        <v>3</v>
      </c>
      <c r="F197" cm="1">
        <f t="array" ref="F197">MATCH(Material_Master[[#This Row],[Product Category]]&amp;Material_Master[[#This Row],[ProductMetric]], 'Product Metric'!$B$2:$B$47&amp;'Product Metric'!$D$2:$D$47, 0)</f>
        <v>5</v>
      </c>
      <c r="G197" cm="1">
        <f t="array" ref="G197">MATCH(Material_Master[[#This Row],[Product Category]]&amp;Material_Master[[#This Row],[ProductGroupSimple]], 'Product Group Simple'!$B$2:$B$202&amp;'Product Group Simple'!$D$2:$D$202, 0)</f>
        <v>33</v>
      </c>
      <c r="H197" cm="1">
        <f t="array" ref="H197">MATCH(Material_Master[[#This Row],[Product Category]]&amp;Material_Master[[#This Row],[ProductGroup]], 'Product Group'!$B$2:$B$248&amp;'Product Group'!$D$2:$D$248,0)</f>
        <v>44</v>
      </c>
      <c r="I197">
        <f>INDEX(Packaging!E:E, MATCH(Material_Master[[#This Row],[Packaging]], Packaging!F:F, 0))</f>
        <v>7</v>
      </c>
      <c r="J197">
        <f>INDEX(Packaging!A:A, MATCH(Material_Master[[#This Row],[UOM]], Packaging!B:B, 0))</f>
        <v>4</v>
      </c>
      <c r="K197">
        <v>6</v>
      </c>
      <c r="L197">
        <v>1</v>
      </c>
      <c r="N197">
        <f>MATCH(Material_Master[[#This Row],[PPClass]],Packaging!$L$2:$L$7, 0)</f>
        <v>3</v>
      </c>
      <c r="O197">
        <f>MATCH(Material_Master[[#This Row],[PVClass]],Packaging!$L$2:$L$7, 0)</f>
        <v>3</v>
      </c>
      <c r="T197" s="6" t="s">
        <v>516</v>
      </c>
      <c r="U197" s="6"/>
      <c r="V197" s="6" t="s">
        <v>1186</v>
      </c>
      <c r="W197" t="s">
        <v>1186</v>
      </c>
      <c r="X197" t="s">
        <v>1186</v>
      </c>
      <c r="Y197" t="b">
        <f>IF(Material_Master[[#This Row],[EUDR]]="Y",TRUE,FALSE)</f>
        <v>0</v>
      </c>
      <c r="Z197" t="b">
        <f>IF(Material_Master[[#This Row],[EUDR Sale]]="Y", TRUE, FALSE)</f>
        <v>0</v>
      </c>
    </row>
    <row r="198" spans="1:26" x14ac:dyDescent="0.35">
      <c r="A198">
        <v>197</v>
      </c>
      <c r="B198" s="5">
        <v>5241242006010</v>
      </c>
      <c r="C198" s="5" t="str">
        <f>Material_Master_SQL!B198</f>
        <v>ECOLAT 24-2/U</v>
      </c>
      <c r="D198">
        <f>INDEX(Class!A:A, MATCH(Material_Master[[#This Row],[Class]],Class!B:B, 0))</f>
        <v>2</v>
      </c>
      <c r="E198">
        <f>INDEX('Product Category'!A:A, MATCH(Material_Master[[#This Row],[Product Category]], 'Product Category'!B:B, 0))</f>
        <v>3</v>
      </c>
      <c r="F198" cm="1">
        <f t="array" ref="F198">MATCH(Material_Master[[#This Row],[Product Category]]&amp;Material_Master[[#This Row],[ProductMetric]], 'Product Metric'!$B$2:$B$47&amp;'Product Metric'!$D$2:$D$47, 0)</f>
        <v>5</v>
      </c>
      <c r="G198" cm="1">
        <f t="array" ref="G198">MATCH(Material_Master[[#This Row],[Product Category]]&amp;Material_Master[[#This Row],[ProductGroupSimple]], 'Product Group Simple'!$B$2:$B$202&amp;'Product Group Simple'!$D$2:$D$202, 0)</f>
        <v>33</v>
      </c>
      <c r="H198" cm="1">
        <f t="array" ref="H198">MATCH(Material_Master[[#This Row],[Product Category]]&amp;Material_Master[[#This Row],[ProductGroup]], 'Product Group'!$B$2:$B$248&amp;'Product Group'!$D$2:$D$248,0)</f>
        <v>44</v>
      </c>
      <c r="I198">
        <f>INDEX(Packaging!E:E, MATCH(Material_Master[[#This Row],[Packaging]], Packaging!F:F, 0))</f>
        <v>7</v>
      </c>
      <c r="J198">
        <f>INDEX(Packaging!A:A, MATCH(Material_Master[[#This Row],[UOM]], Packaging!B:B, 0))</f>
        <v>4</v>
      </c>
      <c r="K198">
        <v>6</v>
      </c>
      <c r="L198">
        <v>1</v>
      </c>
      <c r="N198">
        <f>MATCH(Material_Master[[#This Row],[PPClass]],Packaging!$L$2:$L$7, 0)</f>
        <v>3</v>
      </c>
      <c r="O198">
        <f>MATCH(Material_Master[[#This Row],[PVClass]],Packaging!$L$2:$L$7, 0)</f>
        <v>3</v>
      </c>
      <c r="R198" t="s">
        <v>1186</v>
      </c>
      <c r="T198" s="6" t="s">
        <v>516</v>
      </c>
      <c r="U198" s="6"/>
      <c r="V198" s="6" t="s">
        <v>1186</v>
      </c>
      <c r="W198" t="s">
        <v>1186</v>
      </c>
      <c r="X198" t="s">
        <v>1186</v>
      </c>
      <c r="Y198" t="b">
        <f>IF(Material_Master[[#This Row],[EUDR]]="Y",TRUE,FALSE)</f>
        <v>0</v>
      </c>
      <c r="Z198" t="b">
        <f>IF(Material_Master[[#This Row],[EUDR Sale]]="Y", TRUE, FALSE)</f>
        <v>0</v>
      </c>
    </row>
    <row r="199" spans="1:26" x14ac:dyDescent="0.35">
      <c r="A199">
        <v>198</v>
      </c>
      <c r="B199" s="5">
        <v>5241240903110</v>
      </c>
      <c r="C199" s="5" t="str">
        <f>Material_Master_SQL!B199</f>
        <v>ECOLAT 24-2-IBC-920</v>
      </c>
      <c r="D199">
        <f>INDEX(Class!A:A, MATCH(Material_Master[[#This Row],[Class]],Class!B:B, 0))</f>
        <v>4</v>
      </c>
      <c r="E199">
        <f>INDEX('Product Category'!A:A, MATCH(Material_Master[[#This Row],[Product Category]], 'Product Category'!B:B, 0))</f>
        <v>3</v>
      </c>
      <c r="F199" cm="1">
        <f t="array" ref="F199">MATCH(Material_Master[[#This Row],[Product Category]]&amp;Material_Master[[#This Row],[ProductMetric]], 'Product Metric'!$B$2:$B$47&amp;'Product Metric'!$D$2:$D$47, 0)</f>
        <v>5</v>
      </c>
      <c r="G199" cm="1">
        <f t="array" ref="G199">MATCH(Material_Master[[#This Row],[Product Category]]&amp;Material_Master[[#This Row],[ProductGroupSimple]], 'Product Group Simple'!$B$2:$B$202&amp;'Product Group Simple'!$D$2:$D$202, 0)</f>
        <v>33</v>
      </c>
      <c r="H199" cm="1">
        <f t="array" ref="H199">MATCH(Material_Master[[#This Row],[Product Category]]&amp;Material_Master[[#This Row],[ProductGroup]], 'Product Group'!$B$2:$B$248&amp;'Product Group'!$D$2:$D$248,0)</f>
        <v>44</v>
      </c>
      <c r="I199">
        <f>INDEX(Packaging!E:E, MATCH(Material_Master[[#This Row],[Packaging]], Packaging!F:F, 0))</f>
        <v>6</v>
      </c>
      <c r="J199">
        <f>INDEX(Packaging!A:A, MATCH(Material_Master[[#This Row],[UOM]], Packaging!B:B, 0))</f>
        <v>3</v>
      </c>
      <c r="K199">
        <v>6</v>
      </c>
      <c r="L199">
        <v>1</v>
      </c>
      <c r="N199">
        <f>MATCH(Material_Master[[#This Row],[PPClass]],Packaging!$L$2:$L$7, 0)</f>
        <v>4</v>
      </c>
      <c r="O199">
        <f>MATCH(Material_Master[[#This Row],[PVClass]],Packaging!$L$2:$L$7, 0)</f>
        <v>4</v>
      </c>
      <c r="R199" t="s">
        <v>1186</v>
      </c>
      <c r="T199" s="6" t="s">
        <v>516</v>
      </c>
      <c r="U199" s="6"/>
      <c r="V199" s="6" t="s">
        <v>1186</v>
      </c>
      <c r="W199" t="s">
        <v>1186</v>
      </c>
      <c r="X199" t="s">
        <v>1186</v>
      </c>
      <c r="Y199" t="b">
        <f>IF(Material_Master[[#This Row],[EUDR]]="Y",TRUE,FALSE)</f>
        <v>0</v>
      </c>
      <c r="Z199" t="b">
        <f>IF(Material_Master[[#This Row],[EUDR Sale]]="Y", TRUE, FALSE)</f>
        <v>0</v>
      </c>
    </row>
    <row r="200" spans="1:26" x14ac:dyDescent="0.35">
      <c r="A200">
        <v>199</v>
      </c>
      <c r="B200" s="5">
        <v>5241240903112</v>
      </c>
      <c r="C200" s="5" t="str">
        <f>Material_Master_SQL!B200</f>
        <v>ECOLAT 24-2-IBC-PP-920</v>
      </c>
      <c r="D200">
        <f>INDEX(Class!A:A, MATCH(Material_Master[[#This Row],[Class]],Class!B:B, 0))</f>
        <v>4</v>
      </c>
      <c r="E200">
        <f>INDEX('Product Category'!A:A, MATCH(Material_Master[[#This Row],[Product Category]], 'Product Category'!B:B, 0))</f>
        <v>3</v>
      </c>
      <c r="F200" cm="1">
        <f t="array" ref="F200">MATCH(Material_Master[[#This Row],[Product Category]]&amp;Material_Master[[#This Row],[ProductMetric]], 'Product Metric'!$B$2:$B$47&amp;'Product Metric'!$D$2:$D$47, 0)</f>
        <v>5</v>
      </c>
      <c r="G200" cm="1">
        <f t="array" ref="G200">MATCH(Material_Master[[#This Row],[Product Category]]&amp;Material_Master[[#This Row],[ProductGroupSimple]], 'Product Group Simple'!$B$2:$B$202&amp;'Product Group Simple'!$D$2:$D$202, 0)</f>
        <v>33</v>
      </c>
      <c r="H200" cm="1">
        <f t="array" ref="H200">MATCH(Material_Master[[#This Row],[Product Category]]&amp;Material_Master[[#This Row],[ProductGroup]], 'Product Group'!$B$2:$B$248&amp;'Product Group'!$D$2:$D$248,0)</f>
        <v>44</v>
      </c>
      <c r="I200">
        <f>INDEX(Packaging!E:E, MATCH(Material_Master[[#This Row],[Packaging]], Packaging!F:F, 0))</f>
        <v>6</v>
      </c>
      <c r="J200">
        <f>INDEX(Packaging!A:A, MATCH(Material_Master[[#This Row],[UOM]], Packaging!B:B, 0))</f>
        <v>3</v>
      </c>
      <c r="K200">
        <v>6</v>
      </c>
      <c r="L200">
        <v>1</v>
      </c>
      <c r="N200">
        <f>MATCH(Material_Master[[#This Row],[PPClass]],Packaging!$L$2:$L$7, 0)</f>
        <v>4</v>
      </c>
      <c r="O200">
        <f>MATCH(Material_Master[[#This Row],[PVClass]],Packaging!$L$2:$L$7, 0)</f>
        <v>4</v>
      </c>
      <c r="R200" t="s">
        <v>1186</v>
      </c>
      <c r="T200" s="6" t="s">
        <v>516</v>
      </c>
      <c r="U200" s="6"/>
      <c r="V200" s="6" t="s">
        <v>1186</v>
      </c>
      <c r="W200" t="s">
        <v>1186</v>
      </c>
      <c r="X200" t="s">
        <v>1186</v>
      </c>
      <c r="Y200" t="b">
        <f>IF(Material_Master[[#This Row],[EUDR]]="Y",TRUE,FALSE)</f>
        <v>0</v>
      </c>
      <c r="Z200" t="b">
        <f>IF(Material_Master[[#This Row],[EUDR Sale]]="Y", TRUE, FALSE)</f>
        <v>0</v>
      </c>
    </row>
    <row r="201" spans="1:26" x14ac:dyDescent="0.35">
      <c r="A201">
        <v>200</v>
      </c>
      <c r="B201" s="5">
        <v>5241240909010</v>
      </c>
      <c r="C201" s="5" t="str">
        <f>Material_Master_SQL!B201</f>
        <v>ECOLAT 24-2-MD-185</v>
      </c>
      <c r="D201">
        <f>INDEX(Class!A:A, MATCH(Material_Master[[#This Row],[Class]],Class!B:B, 0))</f>
        <v>4</v>
      </c>
      <c r="E201">
        <f>INDEX('Product Category'!A:A, MATCH(Material_Master[[#This Row],[Product Category]], 'Product Category'!B:B, 0))</f>
        <v>3</v>
      </c>
      <c r="F201" cm="1">
        <f t="array" ref="F201">MATCH(Material_Master[[#This Row],[Product Category]]&amp;Material_Master[[#This Row],[ProductMetric]], 'Product Metric'!$B$2:$B$47&amp;'Product Metric'!$D$2:$D$47, 0)</f>
        <v>5</v>
      </c>
      <c r="G201" cm="1">
        <f t="array" ref="G201">MATCH(Material_Master[[#This Row],[Product Category]]&amp;Material_Master[[#This Row],[ProductGroupSimple]], 'Product Group Simple'!$B$2:$B$202&amp;'Product Group Simple'!$D$2:$D$202, 0)</f>
        <v>33</v>
      </c>
      <c r="H201" cm="1">
        <f t="array" ref="H201">MATCH(Material_Master[[#This Row],[Product Category]]&amp;Material_Master[[#This Row],[ProductGroup]], 'Product Group'!$B$2:$B$248&amp;'Product Group'!$D$2:$D$248,0)</f>
        <v>44</v>
      </c>
      <c r="I201">
        <f>INDEX(Packaging!E:E, MATCH(Material_Master[[#This Row],[Packaging]], Packaging!F:F, 0))</f>
        <v>8</v>
      </c>
      <c r="J201">
        <f>INDEX(Packaging!A:A, MATCH(Material_Master[[#This Row],[UOM]], Packaging!B:B, 0))</f>
        <v>2</v>
      </c>
      <c r="K201">
        <v>6</v>
      </c>
      <c r="L201">
        <v>1</v>
      </c>
      <c r="N201">
        <f>MATCH(Material_Master[[#This Row],[PPClass]],Packaging!$L$2:$L$7, 0)</f>
        <v>4</v>
      </c>
      <c r="O201">
        <f>MATCH(Material_Master[[#This Row],[PVClass]],Packaging!$L$2:$L$7, 0)</f>
        <v>4</v>
      </c>
      <c r="R201" t="s">
        <v>1186</v>
      </c>
      <c r="T201" s="6" t="s">
        <v>516</v>
      </c>
      <c r="U201" s="6"/>
      <c r="V201" s="6" t="s">
        <v>1186</v>
      </c>
      <c r="W201" t="s">
        <v>1186</v>
      </c>
      <c r="X201" t="s">
        <v>1186</v>
      </c>
      <c r="Y201" t="b">
        <f>IF(Material_Master[[#This Row],[EUDR]]="Y",TRUE,FALSE)</f>
        <v>0</v>
      </c>
      <c r="Z201" t="b">
        <f>IF(Material_Master[[#This Row],[EUDR Sale]]="Y", TRUE, FALSE)</f>
        <v>0</v>
      </c>
    </row>
    <row r="202" spans="1:26" x14ac:dyDescent="0.35">
      <c r="A202">
        <v>201</v>
      </c>
      <c r="B202" s="5">
        <v>5241240910010</v>
      </c>
      <c r="C202" s="5" t="str">
        <f>Material_Master_SQL!B202</f>
        <v>ECOLAT 24-2-NPD-185</v>
      </c>
      <c r="D202">
        <f>INDEX(Class!A:A, MATCH(Material_Master[[#This Row],[Class]],Class!B:B, 0))</f>
        <v>4</v>
      </c>
      <c r="E202">
        <f>INDEX('Product Category'!A:A, MATCH(Material_Master[[#This Row],[Product Category]], 'Product Category'!B:B, 0))</f>
        <v>3</v>
      </c>
      <c r="F202" cm="1">
        <f t="array" ref="F202">MATCH(Material_Master[[#This Row],[Product Category]]&amp;Material_Master[[#This Row],[ProductMetric]], 'Product Metric'!$B$2:$B$47&amp;'Product Metric'!$D$2:$D$47, 0)</f>
        <v>5</v>
      </c>
      <c r="G202" cm="1">
        <f t="array" ref="G202">MATCH(Material_Master[[#This Row],[Product Category]]&amp;Material_Master[[#This Row],[ProductGroupSimple]], 'Product Group Simple'!$B$2:$B$202&amp;'Product Group Simple'!$D$2:$D$202, 0)</f>
        <v>33</v>
      </c>
      <c r="H202" cm="1">
        <f t="array" ref="H202">MATCH(Material_Master[[#This Row],[Product Category]]&amp;Material_Master[[#This Row],[ProductGroup]], 'Product Group'!$B$2:$B$248&amp;'Product Group'!$D$2:$D$248,0)</f>
        <v>44</v>
      </c>
      <c r="I202">
        <f>INDEX(Packaging!E:E, MATCH(Material_Master[[#This Row],[Packaging]], Packaging!F:F, 0))</f>
        <v>3</v>
      </c>
      <c r="J202">
        <f>INDEX(Packaging!A:A, MATCH(Material_Master[[#This Row],[UOM]], Packaging!B:B, 0))</f>
        <v>2</v>
      </c>
      <c r="K202">
        <v>6</v>
      </c>
      <c r="L202">
        <v>1</v>
      </c>
      <c r="N202">
        <f>MATCH(Material_Master[[#This Row],[PPClass]],Packaging!$L$2:$L$7, 0)</f>
        <v>4</v>
      </c>
      <c r="O202">
        <f>MATCH(Material_Master[[#This Row],[PVClass]],Packaging!$L$2:$L$7, 0)</f>
        <v>4</v>
      </c>
      <c r="R202" t="s">
        <v>1186</v>
      </c>
      <c r="T202" s="6" t="s">
        <v>516</v>
      </c>
      <c r="U202" s="6"/>
      <c r="V202" s="6" t="s">
        <v>1186</v>
      </c>
      <c r="W202" t="s">
        <v>1186</v>
      </c>
      <c r="X202" t="s">
        <v>1186</v>
      </c>
      <c r="Y202" t="b">
        <f>IF(Material_Master[[#This Row],[EUDR]]="Y",TRUE,FALSE)</f>
        <v>0</v>
      </c>
      <c r="Z202" t="b">
        <f>IF(Material_Master[[#This Row],[EUDR Sale]]="Y", TRUE, FALSE)</f>
        <v>0</v>
      </c>
    </row>
    <row r="203" spans="1:26" x14ac:dyDescent="0.35">
      <c r="A203">
        <v>202</v>
      </c>
      <c r="B203" s="5">
        <v>5241240910012</v>
      </c>
      <c r="C203" s="5" t="str">
        <f>Material_Master_SQL!B203</f>
        <v>ECOLAT 24-2-NPD-WP-740</v>
      </c>
      <c r="D203">
        <f>INDEX(Class!A:A, MATCH(Material_Master[[#This Row],[Class]],Class!B:B, 0))</f>
        <v>4</v>
      </c>
      <c r="E203">
        <f>INDEX('Product Category'!A:A, MATCH(Material_Master[[#This Row],[Product Category]], 'Product Category'!B:B, 0))</f>
        <v>3</v>
      </c>
      <c r="F203" cm="1">
        <f t="array" ref="F203">MATCH(Material_Master[[#This Row],[Product Category]]&amp;Material_Master[[#This Row],[ProductMetric]], 'Product Metric'!$B$2:$B$47&amp;'Product Metric'!$D$2:$D$47, 0)</f>
        <v>5</v>
      </c>
      <c r="G203" cm="1">
        <f t="array" ref="G203">MATCH(Material_Master[[#This Row],[Product Category]]&amp;Material_Master[[#This Row],[ProductGroupSimple]], 'Product Group Simple'!$B$2:$B$202&amp;'Product Group Simple'!$D$2:$D$202, 0)</f>
        <v>33</v>
      </c>
      <c r="H203" cm="1">
        <f t="array" ref="H203">MATCH(Material_Master[[#This Row],[Product Category]]&amp;Material_Master[[#This Row],[ProductGroup]], 'Product Group'!$B$2:$B$248&amp;'Product Group'!$D$2:$D$248,0)</f>
        <v>44</v>
      </c>
      <c r="I203">
        <f>INDEX(Packaging!E:E, MATCH(Material_Master[[#This Row],[Packaging]], Packaging!F:F, 0))</f>
        <v>3</v>
      </c>
      <c r="J203">
        <f>INDEX(Packaging!A:A, MATCH(Material_Master[[#This Row],[UOM]], Packaging!B:B, 0))</f>
        <v>2</v>
      </c>
      <c r="K203">
        <v>6</v>
      </c>
      <c r="L203">
        <v>1</v>
      </c>
      <c r="N203">
        <f>MATCH(Material_Master[[#This Row],[PPClass]],Packaging!$L$2:$L$7, 0)</f>
        <v>4</v>
      </c>
      <c r="O203">
        <f>MATCH(Material_Master[[#This Row],[PVClass]],Packaging!$L$2:$L$7, 0)</f>
        <v>4</v>
      </c>
      <c r="R203" t="s">
        <v>1186</v>
      </c>
      <c r="T203" s="6" t="s">
        <v>516</v>
      </c>
      <c r="U203" s="6"/>
      <c r="V203" s="6" t="s">
        <v>1186</v>
      </c>
      <c r="W203" t="s">
        <v>1186</v>
      </c>
      <c r="X203" t="s">
        <v>1186</v>
      </c>
      <c r="Y203" t="b">
        <f>IF(Material_Master[[#This Row],[EUDR]]="Y",TRUE,FALSE)</f>
        <v>0</v>
      </c>
      <c r="Z203" t="b">
        <f>IF(Material_Master[[#This Row],[EUDR Sale]]="Y", TRUE, FALSE)</f>
        <v>0</v>
      </c>
    </row>
    <row r="204" spans="1:26" x14ac:dyDescent="0.35">
      <c r="A204">
        <v>203</v>
      </c>
      <c r="B204" s="5">
        <v>5241240910011</v>
      </c>
      <c r="C204" s="5" t="str">
        <f>Material_Master_SQL!B204</f>
        <v>ECOLAT 24-2-NPD-WPH-740</v>
      </c>
      <c r="D204">
        <f>INDEX(Class!A:A, MATCH(Material_Master[[#This Row],[Class]],Class!B:B, 0))</f>
        <v>4</v>
      </c>
      <c r="E204">
        <f>INDEX('Product Category'!A:A, MATCH(Material_Master[[#This Row],[Product Category]], 'Product Category'!B:B, 0))</f>
        <v>3</v>
      </c>
      <c r="F204" cm="1">
        <f t="array" ref="F204">MATCH(Material_Master[[#This Row],[Product Category]]&amp;Material_Master[[#This Row],[ProductMetric]], 'Product Metric'!$B$2:$B$47&amp;'Product Metric'!$D$2:$D$47, 0)</f>
        <v>5</v>
      </c>
      <c r="G204" cm="1">
        <f t="array" ref="G204">MATCH(Material_Master[[#This Row],[Product Category]]&amp;Material_Master[[#This Row],[ProductGroupSimple]], 'Product Group Simple'!$B$2:$B$202&amp;'Product Group Simple'!$D$2:$D$202, 0)</f>
        <v>33</v>
      </c>
      <c r="H204" cm="1">
        <f t="array" ref="H204">MATCH(Material_Master[[#This Row],[Product Category]]&amp;Material_Master[[#This Row],[ProductGroup]], 'Product Group'!$B$2:$B$248&amp;'Product Group'!$D$2:$D$248,0)</f>
        <v>44</v>
      </c>
      <c r="I204">
        <f>INDEX(Packaging!E:E, MATCH(Material_Master[[#This Row],[Packaging]], Packaging!F:F, 0))</f>
        <v>3</v>
      </c>
      <c r="J204">
        <f>INDEX(Packaging!A:A, MATCH(Material_Master[[#This Row],[UOM]], Packaging!B:B, 0))</f>
        <v>2</v>
      </c>
      <c r="K204">
        <v>6</v>
      </c>
      <c r="L204">
        <v>1</v>
      </c>
      <c r="N204">
        <f>MATCH(Material_Master[[#This Row],[PPClass]],Packaging!$L$2:$L$7, 0)</f>
        <v>4</v>
      </c>
      <c r="O204">
        <f>MATCH(Material_Master[[#This Row],[PVClass]],Packaging!$L$2:$L$7, 0)</f>
        <v>4</v>
      </c>
      <c r="R204" t="s">
        <v>1186</v>
      </c>
      <c r="T204" s="6" t="s">
        <v>516</v>
      </c>
      <c r="U204" s="6"/>
      <c r="V204" s="6" t="s">
        <v>1186</v>
      </c>
      <c r="W204" t="s">
        <v>1186</v>
      </c>
      <c r="X204" t="s">
        <v>1186</v>
      </c>
      <c r="Y204" t="b">
        <f>IF(Material_Master[[#This Row],[EUDR]]="Y",TRUE,FALSE)</f>
        <v>0</v>
      </c>
      <c r="Z204" t="b">
        <f>IF(Material_Master[[#This Row],[EUDR Sale]]="Y", TRUE, FALSE)</f>
        <v>0</v>
      </c>
    </row>
    <row r="205" spans="1:26" x14ac:dyDescent="0.35">
      <c r="A205">
        <v>204</v>
      </c>
      <c r="B205" s="5">
        <v>5241240911012</v>
      </c>
      <c r="C205" s="5" t="str">
        <f>Material_Master_SQL!B205</f>
        <v>ECOLAT 24-2-OPD-WP-740</v>
      </c>
      <c r="D205">
        <f>INDEX(Class!A:A, MATCH(Material_Master[[#This Row],[Class]],Class!B:B, 0))</f>
        <v>4</v>
      </c>
      <c r="E205">
        <f>INDEX('Product Category'!A:A, MATCH(Material_Master[[#This Row],[Product Category]], 'Product Category'!B:B, 0))</f>
        <v>3</v>
      </c>
      <c r="F205" cm="1">
        <f t="array" ref="F205">MATCH(Material_Master[[#This Row],[Product Category]]&amp;Material_Master[[#This Row],[ProductMetric]], 'Product Metric'!$B$2:$B$47&amp;'Product Metric'!$D$2:$D$47, 0)</f>
        <v>5</v>
      </c>
      <c r="G205" cm="1">
        <f t="array" ref="G205">MATCH(Material_Master[[#This Row],[Product Category]]&amp;Material_Master[[#This Row],[ProductGroupSimple]], 'Product Group Simple'!$B$2:$B$202&amp;'Product Group Simple'!$D$2:$D$202, 0)</f>
        <v>33</v>
      </c>
      <c r="H205" cm="1">
        <f t="array" ref="H205">MATCH(Material_Master[[#This Row],[Product Category]]&amp;Material_Master[[#This Row],[ProductGroup]], 'Product Group'!$B$2:$B$248&amp;'Product Group'!$D$2:$D$248,0)</f>
        <v>44</v>
      </c>
      <c r="I205">
        <f>INDEX(Packaging!E:E, MATCH(Material_Master[[#This Row],[Packaging]], Packaging!F:F, 0))</f>
        <v>3</v>
      </c>
      <c r="J205">
        <f>INDEX(Packaging!A:A, MATCH(Material_Master[[#This Row],[UOM]], Packaging!B:B, 0))</f>
        <v>2</v>
      </c>
      <c r="K205">
        <v>6</v>
      </c>
      <c r="L205">
        <v>1</v>
      </c>
      <c r="N205">
        <f>MATCH(Material_Master[[#This Row],[PPClass]],Packaging!$L$2:$L$7, 0)</f>
        <v>4</v>
      </c>
      <c r="O205">
        <f>MATCH(Material_Master[[#This Row],[PVClass]],Packaging!$L$2:$L$7, 0)</f>
        <v>4</v>
      </c>
      <c r="R205" t="s">
        <v>1186</v>
      </c>
      <c r="T205" s="6" t="s">
        <v>516</v>
      </c>
      <c r="U205" s="6"/>
      <c r="V205" s="6" t="s">
        <v>1186</v>
      </c>
      <c r="W205" t="s">
        <v>1186</v>
      </c>
      <c r="X205" t="s">
        <v>1186</v>
      </c>
      <c r="Y205" t="b">
        <f>IF(Material_Master[[#This Row],[EUDR]]="Y",TRUE,FALSE)</f>
        <v>0</v>
      </c>
      <c r="Z205" t="b">
        <f>IF(Material_Master[[#This Row],[EUDR Sale]]="Y", TRUE, FALSE)</f>
        <v>0</v>
      </c>
    </row>
    <row r="206" spans="1:26" x14ac:dyDescent="0.35">
      <c r="A206">
        <v>205</v>
      </c>
      <c r="B206" s="5">
        <v>5241240912010</v>
      </c>
      <c r="C206" s="5" t="str">
        <f>Material_Master_SQL!B206</f>
        <v>ECOLAT 24-2-TPD-185</v>
      </c>
      <c r="D206">
        <f>INDEX(Class!A:A, MATCH(Material_Master[[#This Row],[Class]],Class!B:B, 0))</f>
        <v>4</v>
      </c>
      <c r="E206">
        <f>INDEX('Product Category'!A:A, MATCH(Material_Master[[#This Row],[Product Category]], 'Product Category'!B:B, 0))</f>
        <v>3</v>
      </c>
      <c r="F206" cm="1">
        <f t="array" ref="F206">MATCH(Material_Master[[#This Row],[Product Category]]&amp;Material_Master[[#This Row],[ProductMetric]], 'Product Metric'!$B$2:$B$47&amp;'Product Metric'!$D$2:$D$47, 0)</f>
        <v>5</v>
      </c>
      <c r="G206" cm="1">
        <f t="array" ref="G206">MATCH(Material_Master[[#This Row],[Product Category]]&amp;Material_Master[[#This Row],[ProductGroupSimple]], 'Product Group Simple'!$B$2:$B$202&amp;'Product Group Simple'!$D$2:$D$202, 0)</f>
        <v>33</v>
      </c>
      <c r="H206" cm="1">
        <f t="array" ref="H206">MATCH(Material_Master[[#This Row],[Product Category]]&amp;Material_Master[[#This Row],[ProductGroup]], 'Product Group'!$B$2:$B$248&amp;'Product Group'!$D$2:$D$248,0)</f>
        <v>44</v>
      </c>
      <c r="I206">
        <f>INDEX(Packaging!E:E, MATCH(Material_Master[[#This Row],[Packaging]], Packaging!F:F, 0))</f>
        <v>3</v>
      </c>
      <c r="J206">
        <f>INDEX(Packaging!A:A, MATCH(Material_Master[[#This Row],[UOM]], Packaging!B:B, 0))</f>
        <v>2</v>
      </c>
      <c r="K206">
        <v>6</v>
      </c>
      <c r="L206">
        <v>1</v>
      </c>
      <c r="N206">
        <f>MATCH(Material_Master[[#This Row],[PPClass]],Packaging!$L$2:$L$7, 0)</f>
        <v>4</v>
      </c>
      <c r="O206">
        <f>MATCH(Material_Master[[#This Row],[PVClass]],Packaging!$L$2:$L$7, 0)</f>
        <v>4</v>
      </c>
      <c r="R206" t="s">
        <v>1186</v>
      </c>
      <c r="T206" s="6" t="s">
        <v>516</v>
      </c>
      <c r="U206" s="6"/>
      <c r="V206" s="6" t="s">
        <v>1186</v>
      </c>
      <c r="W206" t="s">
        <v>1186</v>
      </c>
      <c r="X206" t="s">
        <v>1186</v>
      </c>
      <c r="Y206" t="b">
        <f>IF(Material_Master[[#This Row],[EUDR]]="Y",TRUE,FALSE)</f>
        <v>0</v>
      </c>
      <c r="Z206" t="b">
        <f>IF(Material_Master[[#This Row],[EUDR Sale]]="Y", TRUE, FALSE)</f>
        <v>0</v>
      </c>
    </row>
    <row r="207" spans="1:26" x14ac:dyDescent="0.35">
      <c r="A207">
        <v>206</v>
      </c>
      <c r="B207" s="5">
        <v>5241241006010</v>
      </c>
      <c r="C207" s="5" t="str">
        <f>Material_Master_SQL!B207</f>
        <v>ECOLAT 24-3</v>
      </c>
      <c r="D207">
        <f>INDEX(Class!A:A, MATCH(Material_Master[[#This Row],[Class]],Class!B:B, 0))</f>
        <v>2</v>
      </c>
      <c r="E207">
        <f>INDEX('Product Category'!A:A, MATCH(Material_Master[[#This Row],[Product Category]], 'Product Category'!B:B, 0))</f>
        <v>3</v>
      </c>
      <c r="F207" cm="1">
        <f t="array" ref="F207">MATCH(Material_Master[[#This Row],[Product Category]]&amp;Material_Master[[#This Row],[ProductMetric]], 'Product Metric'!$B$2:$B$47&amp;'Product Metric'!$D$2:$D$47, 0)</f>
        <v>5</v>
      </c>
      <c r="G207" cm="1">
        <f t="array" ref="G207">MATCH(Material_Master[[#This Row],[Product Category]]&amp;Material_Master[[#This Row],[ProductGroupSimple]], 'Product Group Simple'!$B$2:$B$202&amp;'Product Group Simple'!$D$2:$D$202, 0)</f>
        <v>35</v>
      </c>
      <c r="H207" cm="1">
        <f t="array" ref="H207">MATCH(Material_Master[[#This Row],[Product Category]]&amp;Material_Master[[#This Row],[ProductGroup]], 'Product Group'!$B$2:$B$248&amp;'Product Group'!$D$2:$D$248,0)</f>
        <v>45</v>
      </c>
      <c r="I207">
        <f>INDEX(Packaging!E:E, MATCH(Material_Master[[#This Row],[Packaging]], Packaging!F:F, 0))</f>
        <v>7</v>
      </c>
      <c r="J207">
        <f>INDEX(Packaging!A:A, MATCH(Material_Master[[#This Row],[UOM]], Packaging!B:B, 0))</f>
        <v>4</v>
      </c>
      <c r="K207">
        <v>6</v>
      </c>
      <c r="L207">
        <v>1</v>
      </c>
      <c r="N207">
        <f>MATCH(Material_Master[[#This Row],[PPClass]],Packaging!$L$2:$L$7, 0)</f>
        <v>3</v>
      </c>
      <c r="O207">
        <f>MATCH(Material_Master[[#This Row],[PVClass]],Packaging!$L$2:$L$7, 0)</f>
        <v>3</v>
      </c>
      <c r="R207" t="s">
        <v>1186</v>
      </c>
      <c r="T207" s="6" t="s">
        <v>516</v>
      </c>
      <c r="U207" s="6" t="s">
        <v>1355</v>
      </c>
      <c r="V207" s="6" t="s">
        <v>1186</v>
      </c>
      <c r="W207" t="s">
        <v>1186</v>
      </c>
      <c r="X207" t="s">
        <v>1186</v>
      </c>
      <c r="Y207" t="b">
        <f>IF(Material_Master[[#This Row],[EUDR]]="Y",TRUE,FALSE)</f>
        <v>0</v>
      </c>
      <c r="Z207" t="b">
        <f>IF(Material_Master[[#This Row],[EUDR Sale]]="Y", TRUE, FALSE)</f>
        <v>0</v>
      </c>
    </row>
    <row r="208" spans="1:26" x14ac:dyDescent="0.35">
      <c r="A208">
        <v>207</v>
      </c>
      <c r="B208" s="5">
        <v>5241241003050</v>
      </c>
      <c r="C208" s="5" t="str">
        <f>Material_Master_SQL!B208</f>
        <v>ECOLAT 24-3-IBC-950</v>
      </c>
      <c r="D208">
        <f>INDEX(Class!A:A, MATCH(Material_Master[[#This Row],[Class]],Class!B:B, 0))</f>
        <v>4</v>
      </c>
      <c r="E208">
        <f>INDEX('Product Category'!A:A, MATCH(Material_Master[[#This Row],[Product Category]], 'Product Category'!B:B, 0))</f>
        <v>3</v>
      </c>
      <c r="F208" cm="1">
        <f t="array" ref="F208">MATCH(Material_Master[[#This Row],[Product Category]]&amp;Material_Master[[#This Row],[ProductMetric]], 'Product Metric'!$B$2:$B$47&amp;'Product Metric'!$D$2:$D$47, 0)</f>
        <v>5</v>
      </c>
      <c r="G208" cm="1">
        <f t="array" ref="G208">MATCH(Material_Master[[#This Row],[Product Category]]&amp;Material_Master[[#This Row],[ProductGroupSimple]], 'Product Group Simple'!$B$2:$B$202&amp;'Product Group Simple'!$D$2:$D$202, 0)</f>
        <v>35</v>
      </c>
      <c r="H208" cm="1">
        <f t="array" ref="H208">MATCH(Material_Master[[#This Row],[Product Category]]&amp;Material_Master[[#This Row],[ProductGroup]], 'Product Group'!$B$2:$B$248&amp;'Product Group'!$D$2:$D$248,0)</f>
        <v>45</v>
      </c>
      <c r="I208">
        <f>INDEX(Packaging!E:E, MATCH(Material_Master[[#This Row],[Packaging]], Packaging!F:F, 0))</f>
        <v>6</v>
      </c>
      <c r="J208">
        <f>INDEX(Packaging!A:A, MATCH(Material_Master[[#This Row],[UOM]], Packaging!B:B, 0))</f>
        <v>3</v>
      </c>
      <c r="K208">
        <v>6</v>
      </c>
      <c r="L208">
        <v>1</v>
      </c>
      <c r="N208">
        <f>MATCH(Material_Master[[#This Row],[PPClass]],Packaging!$L$2:$L$7, 0)</f>
        <v>4</v>
      </c>
      <c r="O208">
        <f>MATCH(Material_Master[[#This Row],[PVClass]],Packaging!$L$2:$L$7, 0)</f>
        <v>4</v>
      </c>
      <c r="R208" t="s">
        <v>1186</v>
      </c>
      <c r="T208" s="6" t="s">
        <v>516</v>
      </c>
      <c r="U208" s="6"/>
      <c r="V208" s="6" t="s">
        <v>1186</v>
      </c>
      <c r="W208" t="s">
        <v>1186</v>
      </c>
      <c r="X208" t="s">
        <v>1186</v>
      </c>
      <c r="Y208" t="b">
        <f>IF(Material_Master[[#This Row],[EUDR]]="Y",TRUE,FALSE)</f>
        <v>0</v>
      </c>
      <c r="Z208" t="b">
        <f>IF(Material_Master[[#This Row],[EUDR Sale]]="Y", TRUE, FALSE)</f>
        <v>0</v>
      </c>
    </row>
    <row r="209" spans="1:26" x14ac:dyDescent="0.35">
      <c r="A209">
        <v>208</v>
      </c>
      <c r="B209" s="5">
        <v>5241241009010</v>
      </c>
      <c r="C209" s="5" t="str">
        <f>Material_Master_SQL!B209</f>
        <v>ECOLAT 24-3-MD-185</v>
      </c>
      <c r="D209">
        <f>INDEX(Class!A:A, MATCH(Material_Master[[#This Row],[Class]],Class!B:B, 0))</f>
        <v>4</v>
      </c>
      <c r="E209">
        <f>INDEX('Product Category'!A:A, MATCH(Material_Master[[#This Row],[Product Category]], 'Product Category'!B:B, 0))</f>
        <v>3</v>
      </c>
      <c r="F209" cm="1">
        <f t="array" ref="F209">MATCH(Material_Master[[#This Row],[Product Category]]&amp;Material_Master[[#This Row],[ProductMetric]], 'Product Metric'!$B$2:$B$47&amp;'Product Metric'!$D$2:$D$47, 0)</f>
        <v>5</v>
      </c>
      <c r="G209" cm="1">
        <f t="array" ref="G209">MATCH(Material_Master[[#This Row],[Product Category]]&amp;Material_Master[[#This Row],[ProductGroupSimple]], 'Product Group Simple'!$B$2:$B$202&amp;'Product Group Simple'!$D$2:$D$202, 0)</f>
        <v>35</v>
      </c>
      <c r="H209" cm="1">
        <f t="array" ref="H209">MATCH(Material_Master[[#This Row],[Product Category]]&amp;Material_Master[[#This Row],[ProductGroup]], 'Product Group'!$B$2:$B$248&amp;'Product Group'!$D$2:$D$248,0)</f>
        <v>45</v>
      </c>
      <c r="I209">
        <f>INDEX(Packaging!E:E, MATCH(Material_Master[[#This Row],[Packaging]], Packaging!F:F, 0))</f>
        <v>8</v>
      </c>
      <c r="J209">
        <f>INDEX(Packaging!A:A, MATCH(Material_Master[[#This Row],[UOM]], Packaging!B:B, 0))</f>
        <v>2</v>
      </c>
      <c r="K209">
        <v>6</v>
      </c>
      <c r="L209">
        <v>1</v>
      </c>
      <c r="N209">
        <f>MATCH(Material_Master[[#This Row],[PPClass]],Packaging!$L$2:$L$7, 0)</f>
        <v>4</v>
      </c>
      <c r="O209">
        <f>MATCH(Material_Master[[#This Row],[PVClass]],Packaging!$L$2:$L$7, 0)</f>
        <v>4</v>
      </c>
      <c r="R209" t="s">
        <v>1186</v>
      </c>
      <c r="T209" s="6" t="s">
        <v>516</v>
      </c>
      <c r="U209" s="6"/>
      <c r="V209" s="6" t="s">
        <v>1186</v>
      </c>
      <c r="W209" t="s">
        <v>1186</v>
      </c>
      <c r="X209" t="s">
        <v>1186</v>
      </c>
      <c r="Y209" t="b">
        <f>IF(Material_Master[[#This Row],[EUDR]]="Y",TRUE,FALSE)</f>
        <v>0</v>
      </c>
      <c r="Z209" t="b">
        <f>IF(Material_Master[[#This Row],[EUDR Sale]]="Y", TRUE, FALSE)</f>
        <v>0</v>
      </c>
    </row>
    <row r="210" spans="1:26" x14ac:dyDescent="0.35">
      <c r="A210">
        <v>209</v>
      </c>
      <c r="B210" s="5"/>
      <c r="C210" s="5" t="str">
        <f>Material_Master_SQL!B210</f>
        <v>ECOLAT 24-3-MD-WPE-740</v>
      </c>
      <c r="D210">
        <f>INDEX(Class!A:A, MATCH(Material_Master[[#This Row],[Class]],Class!B:B, 0))</f>
        <v>4</v>
      </c>
      <c r="E210">
        <f>INDEX('Product Category'!A:A, MATCH(Material_Master[[#This Row],[Product Category]], 'Product Category'!B:B, 0))</f>
        <v>3</v>
      </c>
      <c r="F210" cm="1">
        <f t="array" ref="F210">MATCH(Material_Master[[#This Row],[Product Category]]&amp;Material_Master[[#This Row],[ProductMetric]], 'Product Metric'!$B$2:$B$47&amp;'Product Metric'!$D$2:$D$47, 0)</f>
        <v>5</v>
      </c>
      <c r="G210" cm="1">
        <f t="array" ref="G210">MATCH(Material_Master[[#This Row],[Product Category]]&amp;Material_Master[[#This Row],[ProductGroupSimple]], 'Product Group Simple'!$B$2:$B$202&amp;'Product Group Simple'!$D$2:$D$202, 0)</f>
        <v>36</v>
      </c>
      <c r="H210" cm="1">
        <f t="array" ref="H210">MATCH(Material_Master[[#This Row],[Product Category]]&amp;Material_Master[[#This Row],[ProductGroup]], 'Product Group'!$B$2:$B$248&amp;'Product Group'!$D$2:$D$248,0)</f>
        <v>45</v>
      </c>
      <c r="I210">
        <f>INDEX(Packaging!E:E, MATCH(Material_Master[[#This Row],[Packaging]], Packaging!F:F, 0))</f>
        <v>3</v>
      </c>
      <c r="J210">
        <f>INDEX(Packaging!A:A, MATCH(Material_Master[[#This Row],[UOM]], Packaging!B:B, 0))</f>
        <v>2</v>
      </c>
      <c r="K210">
        <v>6</v>
      </c>
      <c r="L210">
        <v>1</v>
      </c>
      <c r="N210">
        <f>MATCH(Material_Master[[#This Row],[PPClass]],Packaging!$L$2:$L$7, 0)</f>
        <v>4</v>
      </c>
      <c r="O210">
        <f>MATCH(Material_Master[[#This Row],[PVClass]],Packaging!$L$2:$L$7, 0)</f>
        <v>4</v>
      </c>
      <c r="R210" t="s">
        <v>1186</v>
      </c>
      <c r="T210" s="6" t="s">
        <v>516</v>
      </c>
      <c r="U210" s="6"/>
      <c r="V210" s="6" t="s">
        <v>1186</v>
      </c>
      <c r="W210" t="s">
        <v>1186</v>
      </c>
      <c r="X210" t="s">
        <v>1186</v>
      </c>
      <c r="Y210" t="b">
        <f>IF(Material_Master[[#This Row],[EUDR]]="Y",TRUE,FALSE)</f>
        <v>0</v>
      </c>
      <c r="Z210" t="b">
        <f>IF(Material_Master[[#This Row],[EUDR Sale]]="Y", TRUE, FALSE)</f>
        <v>0</v>
      </c>
    </row>
    <row r="211" spans="1:26" x14ac:dyDescent="0.35">
      <c r="A211">
        <v>210</v>
      </c>
      <c r="B211" s="5">
        <v>5241241010010</v>
      </c>
      <c r="C211" s="5" t="str">
        <f>Material_Master_SQL!B211</f>
        <v>ECOLAT 24-3-NPD-185</v>
      </c>
      <c r="D211">
        <f>INDEX(Class!A:A, MATCH(Material_Master[[#This Row],[Class]],Class!B:B, 0))</f>
        <v>4</v>
      </c>
      <c r="E211">
        <f>INDEX('Product Category'!A:A, MATCH(Material_Master[[#This Row],[Product Category]], 'Product Category'!B:B, 0))</f>
        <v>3</v>
      </c>
      <c r="F211" cm="1">
        <f t="array" ref="F211">MATCH(Material_Master[[#This Row],[Product Category]]&amp;Material_Master[[#This Row],[ProductMetric]], 'Product Metric'!$B$2:$B$47&amp;'Product Metric'!$D$2:$D$47, 0)</f>
        <v>5</v>
      </c>
      <c r="G211" cm="1">
        <f t="array" ref="G211">MATCH(Material_Master[[#This Row],[Product Category]]&amp;Material_Master[[#This Row],[ProductGroupSimple]], 'Product Group Simple'!$B$2:$B$202&amp;'Product Group Simple'!$D$2:$D$202, 0)</f>
        <v>35</v>
      </c>
      <c r="H211" cm="1">
        <f t="array" ref="H211">MATCH(Material_Master[[#This Row],[Product Category]]&amp;Material_Master[[#This Row],[ProductGroup]], 'Product Group'!$B$2:$B$248&amp;'Product Group'!$D$2:$D$248,0)</f>
        <v>45</v>
      </c>
      <c r="I211">
        <f>INDEX(Packaging!E:E, MATCH(Material_Master[[#This Row],[Packaging]], Packaging!F:F, 0))</f>
        <v>3</v>
      </c>
      <c r="J211">
        <f>INDEX(Packaging!A:A, MATCH(Material_Master[[#This Row],[UOM]], Packaging!B:B, 0))</f>
        <v>2</v>
      </c>
      <c r="K211">
        <v>6</v>
      </c>
      <c r="L211">
        <v>1</v>
      </c>
      <c r="N211">
        <f>MATCH(Material_Master[[#This Row],[PPClass]],Packaging!$L$2:$L$7, 0)</f>
        <v>4</v>
      </c>
      <c r="O211">
        <f>MATCH(Material_Master[[#This Row],[PVClass]],Packaging!$L$2:$L$7, 0)</f>
        <v>4</v>
      </c>
      <c r="R211" t="s">
        <v>1186</v>
      </c>
      <c r="T211" s="6" t="s">
        <v>516</v>
      </c>
      <c r="U211" s="6"/>
      <c r="V211" s="6" t="s">
        <v>1186</v>
      </c>
      <c r="W211" t="s">
        <v>1186</v>
      </c>
      <c r="X211" t="s">
        <v>1186</v>
      </c>
      <c r="Y211" t="b">
        <f>IF(Material_Master[[#This Row],[EUDR]]="Y",TRUE,FALSE)</f>
        <v>0</v>
      </c>
      <c r="Z211" t="b">
        <f>IF(Material_Master[[#This Row],[EUDR Sale]]="Y", TRUE, FALSE)</f>
        <v>0</v>
      </c>
    </row>
    <row r="212" spans="1:26" x14ac:dyDescent="0.35">
      <c r="A212">
        <v>211</v>
      </c>
      <c r="B212" s="5">
        <v>5241241010012</v>
      </c>
      <c r="C212" s="5" t="str">
        <f>Material_Master_SQL!B212</f>
        <v>ECOLAT 24-3-NPD-WP-740</v>
      </c>
      <c r="D212">
        <f>INDEX(Class!A:A, MATCH(Material_Master[[#This Row],[Class]],Class!B:B, 0))</f>
        <v>4</v>
      </c>
      <c r="E212">
        <f>INDEX('Product Category'!A:A, MATCH(Material_Master[[#This Row],[Product Category]], 'Product Category'!B:B, 0))</f>
        <v>3</v>
      </c>
      <c r="F212" cm="1">
        <f t="array" ref="F212">MATCH(Material_Master[[#This Row],[Product Category]]&amp;Material_Master[[#This Row],[ProductMetric]], 'Product Metric'!$B$2:$B$47&amp;'Product Metric'!$D$2:$D$47, 0)</f>
        <v>5</v>
      </c>
      <c r="G212" cm="1">
        <f t="array" ref="G212">MATCH(Material_Master[[#This Row],[Product Category]]&amp;Material_Master[[#This Row],[ProductGroupSimple]], 'Product Group Simple'!$B$2:$B$202&amp;'Product Group Simple'!$D$2:$D$202, 0)</f>
        <v>35</v>
      </c>
      <c r="H212" cm="1">
        <f t="array" ref="H212">MATCH(Material_Master[[#This Row],[Product Category]]&amp;Material_Master[[#This Row],[ProductGroup]], 'Product Group'!$B$2:$B$248&amp;'Product Group'!$D$2:$D$248,0)</f>
        <v>45</v>
      </c>
      <c r="I212">
        <f>INDEX(Packaging!E:E, MATCH(Material_Master[[#This Row],[Packaging]], Packaging!F:F, 0))</f>
        <v>3</v>
      </c>
      <c r="J212">
        <f>INDEX(Packaging!A:A, MATCH(Material_Master[[#This Row],[UOM]], Packaging!B:B, 0))</f>
        <v>2</v>
      </c>
      <c r="K212">
        <v>6</v>
      </c>
      <c r="L212">
        <v>1</v>
      </c>
      <c r="N212">
        <f>MATCH(Material_Master[[#This Row],[PPClass]],Packaging!$L$2:$L$7, 0)</f>
        <v>4</v>
      </c>
      <c r="O212">
        <f>MATCH(Material_Master[[#This Row],[PVClass]],Packaging!$L$2:$L$7, 0)</f>
        <v>4</v>
      </c>
      <c r="R212" t="s">
        <v>1186</v>
      </c>
      <c r="T212" s="6" t="s">
        <v>516</v>
      </c>
      <c r="U212" s="6"/>
      <c r="V212" s="6" t="s">
        <v>1186</v>
      </c>
      <c r="W212" t="s">
        <v>1186</v>
      </c>
      <c r="X212" t="s">
        <v>1186</v>
      </c>
      <c r="Y212" t="b">
        <f>IF(Material_Master[[#This Row],[EUDR]]="Y",TRUE,FALSE)</f>
        <v>0</v>
      </c>
      <c r="Z212" t="b">
        <f>IF(Material_Master[[#This Row],[EUDR Sale]]="Y", TRUE, FALSE)</f>
        <v>0</v>
      </c>
    </row>
    <row r="213" spans="1:26" x14ac:dyDescent="0.35">
      <c r="A213">
        <v>212</v>
      </c>
      <c r="B213" s="5"/>
      <c r="C213" s="5" t="str">
        <f>Material_Master_SQL!B213</f>
        <v>ECOLAT 24-3-NPD-WPE-740</v>
      </c>
      <c r="D213">
        <f>INDEX(Class!A:A, MATCH(Material_Master[[#This Row],[Class]],Class!B:B, 0))</f>
        <v>4</v>
      </c>
      <c r="E213">
        <f>INDEX('Product Category'!A:A, MATCH(Material_Master[[#This Row],[Product Category]], 'Product Category'!B:B, 0))</f>
        <v>3</v>
      </c>
      <c r="F213" cm="1">
        <f t="array" ref="F213">MATCH(Material_Master[[#This Row],[Product Category]]&amp;Material_Master[[#This Row],[ProductMetric]], 'Product Metric'!$B$2:$B$47&amp;'Product Metric'!$D$2:$D$47, 0)</f>
        <v>5</v>
      </c>
      <c r="G213" cm="1">
        <f t="array" ref="G213">MATCH(Material_Master[[#This Row],[Product Category]]&amp;Material_Master[[#This Row],[ProductGroupSimple]], 'Product Group Simple'!$B$2:$B$202&amp;'Product Group Simple'!$D$2:$D$202, 0)</f>
        <v>36</v>
      </c>
      <c r="H213" cm="1">
        <f t="array" ref="H213">MATCH(Material_Master[[#This Row],[Product Category]]&amp;Material_Master[[#This Row],[ProductGroup]], 'Product Group'!$B$2:$B$248&amp;'Product Group'!$D$2:$D$248,0)</f>
        <v>45</v>
      </c>
      <c r="I213">
        <f>INDEX(Packaging!E:E, MATCH(Material_Master[[#This Row],[Packaging]], Packaging!F:F, 0))</f>
        <v>3</v>
      </c>
      <c r="J213">
        <f>INDEX(Packaging!A:A, MATCH(Material_Master[[#This Row],[UOM]], Packaging!B:B, 0))</f>
        <v>2</v>
      </c>
      <c r="K213">
        <v>6</v>
      </c>
      <c r="L213">
        <v>1</v>
      </c>
      <c r="N213">
        <f>MATCH(Material_Master[[#This Row],[PPClass]],Packaging!$L$2:$L$7, 0)</f>
        <v>4</v>
      </c>
      <c r="O213">
        <f>MATCH(Material_Master[[#This Row],[PVClass]],Packaging!$L$2:$L$7, 0)</f>
        <v>4</v>
      </c>
      <c r="R213" t="s">
        <v>1186</v>
      </c>
      <c r="T213" s="6" t="s">
        <v>516</v>
      </c>
      <c r="U213" s="6"/>
      <c r="V213" s="6" t="s">
        <v>1186</v>
      </c>
      <c r="W213" t="s">
        <v>1186</v>
      </c>
      <c r="X213" t="s">
        <v>1186</v>
      </c>
      <c r="Y213" t="b">
        <f>IF(Material_Master[[#This Row],[EUDR]]="Y",TRUE,FALSE)</f>
        <v>0</v>
      </c>
      <c r="Z213" t="b">
        <f>IF(Material_Master[[#This Row],[EUDR Sale]]="Y", TRUE, FALSE)</f>
        <v>0</v>
      </c>
    </row>
    <row r="214" spans="1:26" x14ac:dyDescent="0.35">
      <c r="A214">
        <v>213</v>
      </c>
      <c r="B214" s="5">
        <v>5241241010011</v>
      </c>
      <c r="C214" s="5" t="str">
        <f>Material_Master_SQL!B214</f>
        <v>ECOLAT 24-3-NPD-WPH-740</v>
      </c>
      <c r="D214">
        <f>INDEX(Class!A:A, MATCH(Material_Master[[#This Row],[Class]],Class!B:B, 0))</f>
        <v>4</v>
      </c>
      <c r="E214">
        <f>INDEX('Product Category'!A:A, MATCH(Material_Master[[#This Row],[Product Category]], 'Product Category'!B:B, 0))</f>
        <v>3</v>
      </c>
      <c r="F214" cm="1">
        <f t="array" ref="F214">MATCH(Material_Master[[#This Row],[Product Category]]&amp;Material_Master[[#This Row],[ProductMetric]], 'Product Metric'!$B$2:$B$47&amp;'Product Metric'!$D$2:$D$47, 0)</f>
        <v>5</v>
      </c>
      <c r="G214" cm="1">
        <f t="array" ref="G214">MATCH(Material_Master[[#This Row],[Product Category]]&amp;Material_Master[[#This Row],[ProductGroupSimple]], 'Product Group Simple'!$B$2:$B$202&amp;'Product Group Simple'!$D$2:$D$202, 0)</f>
        <v>35</v>
      </c>
      <c r="H214" cm="1">
        <f t="array" ref="H214">MATCH(Material_Master[[#This Row],[Product Category]]&amp;Material_Master[[#This Row],[ProductGroup]], 'Product Group'!$B$2:$B$248&amp;'Product Group'!$D$2:$D$248,0)</f>
        <v>45</v>
      </c>
      <c r="I214">
        <f>INDEX(Packaging!E:E, MATCH(Material_Master[[#This Row],[Packaging]], Packaging!F:F, 0))</f>
        <v>3</v>
      </c>
      <c r="J214">
        <f>INDEX(Packaging!A:A, MATCH(Material_Master[[#This Row],[UOM]], Packaging!B:B, 0))</f>
        <v>2</v>
      </c>
      <c r="K214">
        <v>6</v>
      </c>
      <c r="L214">
        <v>1</v>
      </c>
      <c r="N214">
        <f>MATCH(Material_Master[[#This Row],[PPClass]],Packaging!$L$2:$L$7, 0)</f>
        <v>4</v>
      </c>
      <c r="O214">
        <f>MATCH(Material_Master[[#This Row],[PVClass]],Packaging!$L$2:$L$7, 0)</f>
        <v>4</v>
      </c>
      <c r="R214" t="s">
        <v>1186</v>
      </c>
      <c r="T214" s="6" t="s">
        <v>516</v>
      </c>
      <c r="U214" s="6"/>
      <c r="V214" s="6" t="s">
        <v>1186</v>
      </c>
      <c r="W214" t="s">
        <v>1186</v>
      </c>
      <c r="X214" t="s">
        <v>1186</v>
      </c>
      <c r="Y214" t="b">
        <f>IF(Material_Master[[#This Row],[EUDR]]="Y",TRUE,FALSE)</f>
        <v>0</v>
      </c>
      <c r="Z214" t="b">
        <f>IF(Material_Master[[#This Row],[EUDR Sale]]="Y", TRUE, FALSE)</f>
        <v>0</v>
      </c>
    </row>
    <row r="215" spans="1:26" x14ac:dyDescent="0.35">
      <c r="A215">
        <v>214</v>
      </c>
      <c r="B215" s="5">
        <v>5241241012010</v>
      </c>
      <c r="C215" s="5" t="str">
        <f>Material_Master_SQL!B215</f>
        <v>ECOLAT 24-3-TPD-185</v>
      </c>
      <c r="D215">
        <f>INDEX(Class!A:A, MATCH(Material_Master[[#This Row],[Class]],Class!B:B, 0))</f>
        <v>4</v>
      </c>
      <c r="E215">
        <f>INDEX('Product Category'!A:A, MATCH(Material_Master[[#This Row],[Product Category]], 'Product Category'!B:B, 0))</f>
        <v>3</v>
      </c>
      <c r="F215" cm="1">
        <f t="array" ref="F215">MATCH(Material_Master[[#This Row],[Product Category]]&amp;Material_Master[[#This Row],[ProductMetric]], 'Product Metric'!$B$2:$B$47&amp;'Product Metric'!$D$2:$D$47, 0)</f>
        <v>5</v>
      </c>
      <c r="G215" cm="1">
        <f t="array" ref="G215">MATCH(Material_Master[[#This Row],[Product Category]]&amp;Material_Master[[#This Row],[ProductGroupSimple]], 'Product Group Simple'!$B$2:$B$202&amp;'Product Group Simple'!$D$2:$D$202, 0)</f>
        <v>35</v>
      </c>
      <c r="H215" cm="1">
        <f t="array" ref="H215">MATCH(Material_Master[[#This Row],[Product Category]]&amp;Material_Master[[#This Row],[ProductGroup]], 'Product Group'!$B$2:$B$248&amp;'Product Group'!$D$2:$D$248,0)</f>
        <v>45</v>
      </c>
      <c r="I215">
        <f>INDEX(Packaging!E:E, MATCH(Material_Master[[#This Row],[Packaging]], Packaging!F:F, 0))</f>
        <v>3</v>
      </c>
      <c r="J215">
        <f>INDEX(Packaging!A:A, MATCH(Material_Master[[#This Row],[UOM]], Packaging!B:B, 0))</f>
        <v>2</v>
      </c>
      <c r="K215">
        <v>6</v>
      </c>
      <c r="L215">
        <v>1</v>
      </c>
      <c r="N215">
        <f>MATCH(Material_Master[[#This Row],[PPClass]],Packaging!$L$2:$L$7, 0)</f>
        <v>4</v>
      </c>
      <c r="O215">
        <f>MATCH(Material_Master[[#This Row],[PVClass]],Packaging!$L$2:$L$7, 0)</f>
        <v>4</v>
      </c>
      <c r="R215" t="s">
        <v>1186</v>
      </c>
      <c r="T215" s="6" t="s">
        <v>516</v>
      </c>
      <c r="U215" s="6"/>
      <c r="V215" s="6" t="s">
        <v>1186</v>
      </c>
      <c r="W215" t="s">
        <v>1186</v>
      </c>
      <c r="X215" t="s">
        <v>1186</v>
      </c>
      <c r="Y215" t="b">
        <f>IF(Material_Master[[#This Row],[EUDR]]="Y",TRUE,FALSE)</f>
        <v>0</v>
      </c>
      <c r="Z215" t="b">
        <f>IF(Material_Master[[#This Row],[EUDR Sale]]="Y", TRUE, FALSE)</f>
        <v>0</v>
      </c>
    </row>
    <row r="216" spans="1:26" x14ac:dyDescent="0.35">
      <c r="A216">
        <v>215</v>
      </c>
      <c r="B216" s="5">
        <v>5241241106010</v>
      </c>
      <c r="C216" s="5" t="str">
        <f>Material_Master_SQL!B216</f>
        <v>ECOLAT 24-4</v>
      </c>
      <c r="D216">
        <f>INDEX(Class!A:A, MATCH(Material_Master[[#This Row],[Class]],Class!B:B, 0))</f>
        <v>2</v>
      </c>
      <c r="E216">
        <f>INDEX('Product Category'!A:A, MATCH(Material_Master[[#This Row],[Product Category]], 'Product Category'!B:B, 0))</f>
        <v>3</v>
      </c>
      <c r="F216" cm="1">
        <f t="array" ref="F216">MATCH(Material_Master[[#This Row],[Product Category]]&amp;Material_Master[[#This Row],[ProductMetric]], 'Product Metric'!$B$2:$B$47&amp;'Product Metric'!$D$2:$D$47, 0)</f>
        <v>5</v>
      </c>
      <c r="G216" cm="1">
        <f t="array" ref="G216">MATCH(Material_Master[[#This Row],[Product Category]]&amp;Material_Master[[#This Row],[ProductGroupSimple]], 'Product Group Simple'!$B$2:$B$202&amp;'Product Group Simple'!$D$2:$D$202, 0)</f>
        <v>37</v>
      </c>
      <c r="H216" cm="1">
        <f t="array" ref="H216">MATCH(Material_Master[[#This Row],[Product Category]]&amp;Material_Master[[#This Row],[ProductGroup]], 'Product Group'!$B$2:$B$248&amp;'Product Group'!$D$2:$D$248,0)</f>
        <v>46</v>
      </c>
      <c r="I216">
        <f>INDEX(Packaging!E:E, MATCH(Material_Master[[#This Row],[Packaging]], Packaging!F:F, 0))</f>
        <v>7</v>
      </c>
      <c r="J216">
        <f>INDEX(Packaging!A:A, MATCH(Material_Master[[#This Row],[UOM]], Packaging!B:B, 0))</f>
        <v>4</v>
      </c>
      <c r="K216">
        <v>6</v>
      </c>
      <c r="L216">
        <v>1</v>
      </c>
      <c r="N216">
        <f>MATCH(Material_Master[[#This Row],[PPClass]],Packaging!$L$2:$L$7, 0)</f>
        <v>3</v>
      </c>
      <c r="O216">
        <f>MATCH(Material_Master[[#This Row],[PVClass]],Packaging!$L$2:$L$7, 0)</f>
        <v>3</v>
      </c>
      <c r="R216" t="s">
        <v>1186</v>
      </c>
      <c r="T216" s="6" t="s">
        <v>516</v>
      </c>
      <c r="U216" s="6" t="s">
        <v>1356</v>
      </c>
      <c r="V216" s="6" t="s">
        <v>1186</v>
      </c>
      <c r="W216" t="s">
        <v>1186</v>
      </c>
      <c r="X216" t="s">
        <v>1186</v>
      </c>
      <c r="Y216" t="b">
        <f>IF(Material_Master[[#This Row],[EUDR]]="Y",TRUE,FALSE)</f>
        <v>0</v>
      </c>
      <c r="Z216" t="b">
        <f>IF(Material_Master[[#This Row],[EUDR Sale]]="Y", TRUE, FALSE)</f>
        <v>0</v>
      </c>
    </row>
    <row r="217" spans="1:26" x14ac:dyDescent="0.35">
      <c r="A217">
        <v>216</v>
      </c>
      <c r="B217" s="5">
        <v>5241241103050</v>
      </c>
      <c r="C217" s="5" t="str">
        <f>Material_Master_SQL!B217</f>
        <v>ECOLAT 24-4-IBC-950</v>
      </c>
      <c r="D217">
        <f>INDEX(Class!A:A, MATCH(Material_Master[[#This Row],[Class]],Class!B:B, 0))</f>
        <v>4</v>
      </c>
      <c r="E217">
        <f>INDEX('Product Category'!A:A, MATCH(Material_Master[[#This Row],[Product Category]], 'Product Category'!B:B, 0))</f>
        <v>3</v>
      </c>
      <c r="F217" cm="1">
        <f t="array" ref="F217">MATCH(Material_Master[[#This Row],[Product Category]]&amp;Material_Master[[#This Row],[ProductMetric]], 'Product Metric'!$B$2:$B$47&amp;'Product Metric'!$D$2:$D$47, 0)</f>
        <v>5</v>
      </c>
      <c r="G217" cm="1">
        <f t="array" ref="G217">MATCH(Material_Master[[#This Row],[Product Category]]&amp;Material_Master[[#This Row],[ProductGroupSimple]], 'Product Group Simple'!$B$2:$B$202&amp;'Product Group Simple'!$D$2:$D$202, 0)</f>
        <v>37</v>
      </c>
      <c r="H217" cm="1">
        <f t="array" ref="H217">MATCH(Material_Master[[#This Row],[Product Category]]&amp;Material_Master[[#This Row],[ProductGroup]], 'Product Group'!$B$2:$B$248&amp;'Product Group'!$D$2:$D$248,0)</f>
        <v>46</v>
      </c>
      <c r="I217">
        <f>INDEX(Packaging!E:E, MATCH(Material_Master[[#This Row],[Packaging]], Packaging!F:F, 0))</f>
        <v>6</v>
      </c>
      <c r="J217">
        <f>INDEX(Packaging!A:A, MATCH(Material_Master[[#This Row],[UOM]], Packaging!B:B, 0))</f>
        <v>3</v>
      </c>
      <c r="K217">
        <v>6</v>
      </c>
      <c r="L217">
        <v>1</v>
      </c>
      <c r="N217">
        <f>MATCH(Material_Master[[#This Row],[PPClass]],Packaging!$L$2:$L$7, 0)</f>
        <v>4</v>
      </c>
      <c r="O217">
        <f>MATCH(Material_Master[[#This Row],[PVClass]],Packaging!$L$2:$L$7, 0)</f>
        <v>4</v>
      </c>
      <c r="R217" t="s">
        <v>1186</v>
      </c>
      <c r="T217" s="6" t="s">
        <v>516</v>
      </c>
      <c r="U217" s="6"/>
      <c r="V217" s="6" t="s">
        <v>1186</v>
      </c>
      <c r="W217" t="s">
        <v>1186</v>
      </c>
      <c r="X217" t="s">
        <v>1186</v>
      </c>
      <c r="Y217" t="b">
        <f>IF(Material_Master[[#This Row],[EUDR]]="Y",TRUE,FALSE)</f>
        <v>0</v>
      </c>
      <c r="Z217" t="b">
        <f>IF(Material_Master[[#This Row],[EUDR Sale]]="Y", TRUE, FALSE)</f>
        <v>0</v>
      </c>
    </row>
    <row r="218" spans="1:26" x14ac:dyDescent="0.35">
      <c r="A218">
        <v>217</v>
      </c>
      <c r="B218" s="5">
        <v>5241241109010</v>
      </c>
      <c r="C218" s="5" t="str">
        <f>Material_Master_SQL!B218</f>
        <v>ECOLAT 24-4-MD-185</v>
      </c>
      <c r="D218">
        <f>INDEX(Class!A:A, MATCH(Material_Master[[#This Row],[Class]],Class!B:B, 0))</f>
        <v>4</v>
      </c>
      <c r="E218">
        <f>INDEX('Product Category'!A:A, MATCH(Material_Master[[#This Row],[Product Category]], 'Product Category'!B:B, 0))</f>
        <v>3</v>
      </c>
      <c r="F218" cm="1">
        <f t="array" ref="F218">MATCH(Material_Master[[#This Row],[Product Category]]&amp;Material_Master[[#This Row],[ProductMetric]], 'Product Metric'!$B$2:$B$47&amp;'Product Metric'!$D$2:$D$47, 0)</f>
        <v>5</v>
      </c>
      <c r="G218" cm="1">
        <f t="array" ref="G218">MATCH(Material_Master[[#This Row],[Product Category]]&amp;Material_Master[[#This Row],[ProductGroupSimple]], 'Product Group Simple'!$B$2:$B$202&amp;'Product Group Simple'!$D$2:$D$202, 0)</f>
        <v>37</v>
      </c>
      <c r="H218" cm="1">
        <f t="array" ref="H218">MATCH(Material_Master[[#This Row],[Product Category]]&amp;Material_Master[[#This Row],[ProductGroup]], 'Product Group'!$B$2:$B$248&amp;'Product Group'!$D$2:$D$248,0)</f>
        <v>46</v>
      </c>
      <c r="I218">
        <f>INDEX(Packaging!E:E, MATCH(Material_Master[[#This Row],[Packaging]], Packaging!F:F, 0))</f>
        <v>8</v>
      </c>
      <c r="J218">
        <f>INDEX(Packaging!A:A, MATCH(Material_Master[[#This Row],[UOM]], Packaging!B:B, 0))</f>
        <v>2</v>
      </c>
      <c r="K218">
        <v>6</v>
      </c>
      <c r="L218">
        <v>1</v>
      </c>
      <c r="N218">
        <f>MATCH(Material_Master[[#This Row],[PPClass]],Packaging!$L$2:$L$7, 0)</f>
        <v>4</v>
      </c>
      <c r="O218">
        <f>MATCH(Material_Master[[#This Row],[PVClass]],Packaging!$L$2:$L$7, 0)</f>
        <v>4</v>
      </c>
      <c r="R218" t="s">
        <v>1186</v>
      </c>
      <c r="T218" s="6" t="s">
        <v>516</v>
      </c>
      <c r="U218" s="6"/>
      <c r="V218" s="6" t="s">
        <v>1186</v>
      </c>
      <c r="W218" t="s">
        <v>1186</v>
      </c>
      <c r="X218" t="s">
        <v>1186</v>
      </c>
      <c r="Y218" t="b">
        <f>IF(Material_Master[[#This Row],[EUDR]]="Y",TRUE,FALSE)</f>
        <v>0</v>
      </c>
      <c r="Z218" t="b">
        <f>IF(Material_Master[[#This Row],[EUDR Sale]]="Y", TRUE, FALSE)</f>
        <v>0</v>
      </c>
    </row>
    <row r="219" spans="1:26" x14ac:dyDescent="0.35">
      <c r="A219">
        <v>218</v>
      </c>
      <c r="B219" s="5">
        <v>5241241110010</v>
      </c>
      <c r="C219" s="5" t="str">
        <f>Material_Master_SQL!B219</f>
        <v>ECOLAT 24-4-NPD-185</v>
      </c>
      <c r="D219">
        <f>INDEX(Class!A:A, MATCH(Material_Master[[#This Row],[Class]],Class!B:B, 0))</f>
        <v>4</v>
      </c>
      <c r="E219">
        <f>INDEX('Product Category'!A:A, MATCH(Material_Master[[#This Row],[Product Category]], 'Product Category'!B:B, 0))</f>
        <v>3</v>
      </c>
      <c r="F219" cm="1">
        <f t="array" ref="F219">MATCH(Material_Master[[#This Row],[Product Category]]&amp;Material_Master[[#This Row],[ProductMetric]], 'Product Metric'!$B$2:$B$47&amp;'Product Metric'!$D$2:$D$47, 0)</f>
        <v>5</v>
      </c>
      <c r="G219" cm="1">
        <f t="array" ref="G219">MATCH(Material_Master[[#This Row],[Product Category]]&amp;Material_Master[[#This Row],[ProductGroupSimple]], 'Product Group Simple'!$B$2:$B$202&amp;'Product Group Simple'!$D$2:$D$202, 0)</f>
        <v>37</v>
      </c>
      <c r="H219" cm="1">
        <f t="array" ref="H219">MATCH(Material_Master[[#This Row],[Product Category]]&amp;Material_Master[[#This Row],[ProductGroup]], 'Product Group'!$B$2:$B$248&amp;'Product Group'!$D$2:$D$248,0)</f>
        <v>46</v>
      </c>
      <c r="I219">
        <f>INDEX(Packaging!E:E, MATCH(Material_Master[[#This Row],[Packaging]], Packaging!F:F, 0))</f>
        <v>3</v>
      </c>
      <c r="J219">
        <f>INDEX(Packaging!A:A, MATCH(Material_Master[[#This Row],[UOM]], Packaging!B:B, 0))</f>
        <v>2</v>
      </c>
      <c r="K219">
        <v>6</v>
      </c>
      <c r="L219">
        <v>1</v>
      </c>
      <c r="N219">
        <f>MATCH(Material_Master[[#This Row],[PPClass]],Packaging!$L$2:$L$7, 0)</f>
        <v>4</v>
      </c>
      <c r="O219">
        <f>MATCH(Material_Master[[#This Row],[PVClass]],Packaging!$L$2:$L$7, 0)</f>
        <v>4</v>
      </c>
      <c r="R219" t="s">
        <v>1186</v>
      </c>
      <c r="T219" s="6" t="s">
        <v>516</v>
      </c>
      <c r="U219" s="6"/>
      <c r="V219" s="6" t="s">
        <v>1186</v>
      </c>
      <c r="W219" t="s">
        <v>1186</v>
      </c>
      <c r="X219" t="s">
        <v>1186</v>
      </c>
      <c r="Y219" t="b">
        <f>IF(Material_Master[[#This Row],[EUDR]]="Y",TRUE,FALSE)</f>
        <v>0</v>
      </c>
      <c r="Z219" t="b">
        <f>IF(Material_Master[[#This Row],[EUDR Sale]]="Y", TRUE, FALSE)</f>
        <v>0</v>
      </c>
    </row>
    <row r="220" spans="1:26" x14ac:dyDescent="0.35">
      <c r="A220">
        <v>219</v>
      </c>
      <c r="B220" s="5">
        <v>5241241110011</v>
      </c>
      <c r="C220" s="5" t="str">
        <f>Material_Master_SQL!B220</f>
        <v>ECOLAT 24-4-NPD-WPH-740</v>
      </c>
      <c r="D220">
        <f>INDEX(Class!A:A, MATCH(Material_Master[[#This Row],[Class]],Class!B:B, 0))</f>
        <v>4</v>
      </c>
      <c r="E220">
        <f>INDEX('Product Category'!A:A, MATCH(Material_Master[[#This Row],[Product Category]], 'Product Category'!B:B, 0))</f>
        <v>3</v>
      </c>
      <c r="F220" cm="1">
        <f t="array" ref="F220">MATCH(Material_Master[[#This Row],[Product Category]]&amp;Material_Master[[#This Row],[ProductMetric]], 'Product Metric'!$B$2:$B$47&amp;'Product Metric'!$D$2:$D$47, 0)</f>
        <v>5</v>
      </c>
      <c r="G220" cm="1">
        <f t="array" ref="G220">MATCH(Material_Master[[#This Row],[Product Category]]&amp;Material_Master[[#This Row],[ProductGroupSimple]], 'Product Group Simple'!$B$2:$B$202&amp;'Product Group Simple'!$D$2:$D$202, 0)</f>
        <v>37</v>
      </c>
      <c r="H220" cm="1">
        <f t="array" ref="H220">MATCH(Material_Master[[#This Row],[Product Category]]&amp;Material_Master[[#This Row],[ProductGroup]], 'Product Group'!$B$2:$B$248&amp;'Product Group'!$D$2:$D$248,0)</f>
        <v>46</v>
      </c>
      <c r="I220">
        <f>INDEX(Packaging!E:E, MATCH(Material_Master[[#This Row],[Packaging]], Packaging!F:F, 0))</f>
        <v>3</v>
      </c>
      <c r="J220">
        <f>INDEX(Packaging!A:A, MATCH(Material_Master[[#This Row],[UOM]], Packaging!B:B, 0))</f>
        <v>2</v>
      </c>
      <c r="K220">
        <v>6</v>
      </c>
      <c r="L220">
        <v>1</v>
      </c>
      <c r="N220">
        <f>MATCH(Material_Master[[#This Row],[PPClass]],Packaging!$L$2:$L$7, 0)</f>
        <v>4</v>
      </c>
      <c r="O220">
        <f>MATCH(Material_Master[[#This Row],[PVClass]],Packaging!$L$2:$L$7, 0)</f>
        <v>4</v>
      </c>
      <c r="R220" t="s">
        <v>1186</v>
      </c>
      <c r="T220" s="6" t="s">
        <v>516</v>
      </c>
      <c r="U220" s="6"/>
      <c r="V220" s="6" t="s">
        <v>1186</v>
      </c>
      <c r="W220" t="s">
        <v>1186</v>
      </c>
      <c r="X220" t="s">
        <v>1186</v>
      </c>
      <c r="Y220" t="b">
        <f>IF(Material_Master[[#This Row],[EUDR]]="Y",TRUE,FALSE)</f>
        <v>0</v>
      </c>
      <c r="Z220" t="b">
        <f>IF(Material_Master[[#This Row],[EUDR Sale]]="Y", TRUE, FALSE)</f>
        <v>0</v>
      </c>
    </row>
    <row r="221" spans="1:26" x14ac:dyDescent="0.35">
      <c r="A221">
        <v>220</v>
      </c>
      <c r="B221" s="5">
        <v>5241241306010</v>
      </c>
      <c r="C221" s="5" t="str">
        <f>Material_Master_SQL!B221</f>
        <v>ECOLAT 24-5</v>
      </c>
      <c r="D221">
        <f>INDEX(Class!A:A, MATCH(Material_Master[[#This Row],[Class]],Class!B:B, 0))</f>
        <v>2</v>
      </c>
      <c r="E221">
        <f>INDEX('Product Category'!A:A, MATCH(Material_Master[[#This Row],[Product Category]], 'Product Category'!B:B, 0))</f>
        <v>3</v>
      </c>
      <c r="F221" cm="1">
        <f t="array" ref="F221">MATCH(Material_Master[[#This Row],[Product Category]]&amp;Material_Master[[#This Row],[ProductMetric]], 'Product Metric'!$B$2:$B$47&amp;'Product Metric'!$D$2:$D$47, 0)</f>
        <v>5</v>
      </c>
      <c r="G221" cm="1">
        <f t="array" ref="G221">MATCH(Material_Master[[#This Row],[Product Category]]&amp;Material_Master[[#This Row],[ProductGroupSimple]], 'Product Group Simple'!$B$2:$B$202&amp;'Product Group Simple'!$D$2:$D$202, 0)</f>
        <v>38</v>
      </c>
      <c r="H221" cm="1">
        <f t="array" ref="H221">MATCH(Material_Master[[#This Row],[Product Category]]&amp;Material_Master[[#This Row],[ProductGroup]], 'Product Group'!$B$2:$B$248&amp;'Product Group'!$D$2:$D$248,0)</f>
        <v>47</v>
      </c>
      <c r="I221">
        <f>INDEX(Packaging!E:E, MATCH(Material_Master[[#This Row],[Packaging]], Packaging!F:F, 0))</f>
        <v>7</v>
      </c>
      <c r="J221">
        <f>INDEX(Packaging!A:A, MATCH(Material_Master[[#This Row],[UOM]], Packaging!B:B, 0))</f>
        <v>4</v>
      </c>
      <c r="K221">
        <v>6</v>
      </c>
      <c r="L221">
        <v>1</v>
      </c>
      <c r="N221">
        <f>MATCH(Material_Master[[#This Row],[PPClass]],Packaging!$L$2:$L$7, 0)</f>
        <v>3</v>
      </c>
      <c r="O221">
        <f>MATCH(Material_Master[[#This Row],[PVClass]],Packaging!$L$2:$L$7, 0)</f>
        <v>3</v>
      </c>
      <c r="R221" t="s">
        <v>1186</v>
      </c>
      <c r="T221" s="6" t="s">
        <v>516</v>
      </c>
      <c r="U221" s="6" t="s">
        <v>1357</v>
      </c>
      <c r="V221" s="6" t="s">
        <v>1186</v>
      </c>
      <c r="W221" t="s">
        <v>1186</v>
      </c>
      <c r="X221" t="s">
        <v>1186</v>
      </c>
      <c r="Y221" t="b">
        <f>IF(Material_Master[[#This Row],[EUDR]]="Y",TRUE,FALSE)</f>
        <v>0</v>
      </c>
      <c r="Z221" t="b">
        <f>IF(Material_Master[[#This Row],[EUDR Sale]]="Y", TRUE, FALSE)</f>
        <v>0</v>
      </c>
    </row>
    <row r="222" spans="1:26" x14ac:dyDescent="0.35">
      <c r="A222">
        <v>221</v>
      </c>
      <c r="B222" s="5">
        <v>5241241309010</v>
      </c>
      <c r="C222" s="5" t="str">
        <f>Material_Master_SQL!B222</f>
        <v>ECOLAT 24-5-MD-185</v>
      </c>
      <c r="D222">
        <f>INDEX(Class!A:A, MATCH(Material_Master[[#This Row],[Class]],Class!B:B, 0))</f>
        <v>4</v>
      </c>
      <c r="E222">
        <f>INDEX('Product Category'!A:A, MATCH(Material_Master[[#This Row],[Product Category]], 'Product Category'!B:B, 0))</f>
        <v>3</v>
      </c>
      <c r="F222" cm="1">
        <f t="array" ref="F222">MATCH(Material_Master[[#This Row],[Product Category]]&amp;Material_Master[[#This Row],[ProductMetric]], 'Product Metric'!$B$2:$B$47&amp;'Product Metric'!$D$2:$D$47, 0)</f>
        <v>5</v>
      </c>
      <c r="G222" cm="1">
        <f t="array" ref="G222">MATCH(Material_Master[[#This Row],[Product Category]]&amp;Material_Master[[#This Row],[ProductGroupSimple]], 'Product Group Simple'!$B$2:$B$202&amp;'Product Group Simple'!$D$2:$D$202, 0)</f>
        <v>38</v>
      </c>
      <c r="H222" cm="1">
        <f t="array" ref="H222">MATCH(Material_Master[[#This Row],[Product Category]]&amp;Material_Master[[#This Row],[ProductGroup]], 'Product Group'!$B$2:$B$248&amp;'Product Group'!$D$2:$D$248,0)</f>
        <v>47</v>
      </c>
      <c r="I222">
        <f>INDEX(Packaging!E:E, MATCH(Material_Master[[#This Row],[Packaging]], Packaging!F:F, 0))</f>
        <v>8</v>
      </c>
      <c r="J222">
        <f>INDEX(Packaging!A:A, MATCH(Material_Master[[#This Row],[UOM]], Packaging!B:B, 0))</f>
        <v>2</v>
      </c>
      <c r="K222">
        <v>6</v>
      </c>
      <c r="L222">
        <v>1</v>
      </c>
      <c r="N222">
        <f>MATCH(Material_Master[[#This Row],[PPClass]],Packaging!$L$2:$L$7, 0)</f>
        <v>4</v>
      </c>
      <c r="O222">
        <f>MATCH(Material_Master[[#This Row],[PVClass]],Packaging!$L$2:$L$7, 0)</f>
        <v>4</v>
      </c>
      <c r="R222" t="s">
        <v>1186</v>
      </c>
      <c r="T222" s="6" t="s">
        <v>516</v>
      </c>
      <c r="U222" s="6"/>
      <c r="V222" s="6" t="s">
        <v>1186</v>
      </c>
      <c r="W222" t="s">
        <v>1186</v>
      </c>
      <c r="X222" t="s">
        <v>1186</v>
      </c>
      <c r="Y222" t="b">
        <f>IF(Material_Master[[#This Row],[EUDR]]="Y",TRUE,FALSE)</f>
        <v>0</v>
      </c>
      <c r="Z222" t="b">
        <f>IF(Material_Master[[#This Row],[EUDR Sale]]="Y", TRUE, FALSE)</f>
        <v>0</v>
      </c>
    </row>
    <row r="223" spans="1:26" x14ac:dyDescent="0.35">
      <c r="A223">
        <v>222</v>
      </c>
      <c r="B223" s="5">
        <v>5241241310010</v>
      </c>
      <c r="C223" s="5" t="str">
        <f>Material_Master_SQL!B223</f>
        <v>ECOLAT 24-5-NPD-185</v>
      </c>
      <c r="D223">
        <f>INDEX(Class!A:A, MATCH(Material_Master[[#This Row],[Class]],Class!B:B, 0))</f>
        <v>4</v>
      </c>
      <c r="E223">
        <f>INDEX('Product Category'!A:A, MATCH(Material_Master[[#This Row],[Product Category]], 'Product Category'!B:B, 0))</f>
        <v>3</v>
      </c>
      <c r="F223" cm="1">
        <f t="array" ref="F223">MATCH(Material_Master[[#This Row],[Product Category]]&amp;Material_Master[[#This Row],[ProductMetric]], 'Product Metric'!$B$2:$B$47&amp;'Product Metric'!$D$2:$D$47, 0)</f>
        <v>5</v>
      </c>
      <c r="G223" cm="1">
        <f t="array" ref="G223">MATCH(Material_Master[[#This Row],[Product Category]]&amp;Material_Master[[#This Row],[ProductGroupSimple]], 'Product Group Simple'!$B$2:$B$202&amp;'Product Group Simple'!$D$2:$D$202, 0)</f>
        <v>38</v>
      </c>
      <c r="H223" cm="1">
        <f t="array" ref="H223">MATCH(Material_Master[[#This Row],[Product Category]]&amp;Material_Master[[#This Row],[ProductGroup]], 'Product Group'!$B$2:$B$248&amp;'Product Group'!$D$2:$D$248,0)</f>
        <v>47</v>
      </c>
      <c r="I223">
        <f>INDEX(Packaging!E:E, MATCH(Material_Master[[#This Row],[Packaging]], Packaging!F:F, 0))</f>
        <v>3</v>
      </c>
      <c r="J223">
        <f>INDEX(Packaging!A:A, MATCH(Material_Master[[#This Row],[UOM]], Packaging!B:B, 0))</f>
        <v>2</v>
      </c>
      <c r="K223">
        <v>6</v>
      </c>
      <c r="L223">
        <v>1</v>
      </c>
      <c r="N223">
        <f>MATCH(Material_Master[[#This Row],[PPClass]],Packaging!$L$2:$L$7, 0)</f>
        <v>4</v>
      </c>
      <c r="O223">
        <f>MATCH(Material_Master[[#This Row],[PVClass]],Packaging!$L$2:$L$7, 0)</f>
        <v>4</v>
      </c>
      <c r="R223" t="s">
        <v>1186</v>
      </c>
      <c r="T223" s="6" t="s">
        <v>516</v>
      </c>
      <c r="U223" s="6"/>
      <c r="V223" s="6" t="s">
        <v>1186</v>
      </c>
      <c r="W223" t="s">
        <v>1186</v>
      </c>
      <c r="X223" t="s">
        <v>1186</v>
      </c>
      <c r="Y223" t="b">
        <f>IF(Material_Master[[#This Row],[EUDR]]="Y",TRUE,FALSE)</f>
        <v>0</v>
      </c>
      <c r="Z223" t="b">
        <f>IF(Material_Master[[#This Row],[EUDR Sale]]="Y", TRUE, FALSE)</f>
        <v>0</v>
      </c>
    </row>
    <row r="224" spans="1:26" x14ac:dyDescent="0.35">
      <c r="A224">
        <v>223</v>
      </c>
      <c r="B224" s="5"/>
      <c r="C224" s="5" t="str">
        <f>Material_Master_SQL!B224</f>
        <v>ECOLAT 24-5-NPD-WP-740</v>
      </c>
      <c r="D224">
        <f>INDEX(Class!A:A, MATCH(Material_Master[[#This Row],[Class]],Class!B:B, 0))</f>
        <v>4</v>
      </c>
      <c r="E224">
        <f>INDEX('Product Category'!A:A, MATCH(Material_Master[[#This Row],[Product Category]], 'Product Category'!B:B, 0))</f>
        <v>3</v>
      </c>
      <c r="F224" cm="1">
        <f t="array" ref="F224">MATCH(Material_Master[[#This Row],[Product Category]]&amp;Material_Master[[#This Row],[ProductMetric]], 'Product Metric'!$B$2:$B$47&amp;'Product Metric'!$D$2:$D$47, 0)</f>
        <v>5</v>
      </c>
      <c r="G224" cm="1">
        <f t="array" ref="G224">MATCH(Material_Master[[#This Row],[Product Category]]&amp;Material_Master[[#This Row],[ProductGroupSimple]], 'Product Group Simple'!$B$2:$B$202&amp;'Product Group Simple'!$D$2:$D$202, 0)</f>
        <v>38</v>
      </c>
      <c r="H224" cm="1">
        <f t="array" ref="H224">MATCH(Material_Master[[#This Row],[Product Category]]&amp;Material_Master[[#This Row],[ProductGroup]], 'Product Group'!$B$2:$B$248&amp;'Product Group'!$D$2:$D$248,0)</f>
        <v>47</v>
      </c>
      <c r="I224">
        <f>INDEX(Packaging!E:E, MATCH(Material_Master[[#This Row],[Packaging]], Packaging!F:F, 0))</f>
        <v>3</v>
      </c>
      <c r="J224">
        <f>INDEX(Packaging!A:A, MATCH(Material_Master[[#This Row],[UOM]], Packaging!B:B, 0))</f>
        <v>2</v>
      </c>
      <c r="K224">
        <v>6</v>
      </c>
      <c r="L224">
        <v>1</v>
      </c>
      <c r="N224">
        <f>MATCH(Material_Master[[#This Row],[PPClass]],Packaging!$L$2:$L$7, 0)</f>
        <v>4</v>
      </c>
      <c r="O224">
        <f>MATCH(Material_Master[[#This Row],[PVClass]],Packaging!$L$2:$L$7, 0)</f>
        <v>4</v>
      </c>
      <c r="R224" t="s">
        <v>1186</v>
      </c>
      <c r="T224" s="6" t="s">
        <v>516</v>
      </c>
      <c r="U224" s="6"/>
      <c r="V224" s="6" t="s">
        <v>1186</v>
      </c>
      <c r="W224" t="s">
        <v>1186</v>
      </c>
      <c r="X224" t="s">
        <v>1186</v>
      </c>
      <c r="Y224" t="b">
        <f>IF(Material_Master[[#This Row],[EUDR]]="Y",TRUE,FALSE)</f>
        <v>0</v>
      </c>
      <c r="Z224" t="b">
        <f>IF(Material_Master[[#This Row],[EUDR Sale]]="Y", TRUE, FALSE)</f>
        <v>0</v>
      </c>
    </row>
    <row r="225" spans="1:26" x14ac:dyDescent="0.35">
      <c r="A225">
        <v>224</v>
      </c>
      <c r="B225" s="5">
        <v>5241241406010</v>
      </c>
      <c r="C225" s="5" t="str">
        <f>Material_Master_SQL!B225</f>
        <v>ECOLAT 24-6</v>
      </c>
      <c r="D225">
        <f>INDEX(Class!A:A, MATCH(Material_Master[[#This Row],[Class]],Class!B:B, 0))</f>
        <v>2</v>
      </c>
      <c r="E225">
        <f>INDEX('Product Category'!A:A, MATCH(Material_Master[[#This Row],[Product Category]], 'Product Category'!B:B, 0))</f>
        <v>3</v>
      </c>
      <c r="F225" cm="1">
        <f t="array" ref="F225">MATCH(Material_Master[[#This Row],[Product Category]]&amp;Material_Master[[#This Row],[ProductMetric]], 'Product Metric'!$B$2:$B$47&amp;'Product Metric'!$D$2:$D$47, 0)</f>
        <v>5</v>
      </c>
      <c r="G225" cm="1">
        <f t="array" ref="G225">MATCH(Material_Master[[#This Row],[Product Category]]&amp;Material_Master[[#This Row],[ProductGroupSimple]], 'Product Group Simple'!$B$2:$B$202&amp;'Product Group Simple'!$D$2:$D$202, 0)</f>
        <v>39</v>
      </c>
      <c r="H225" cm="1">
        <f t="array" ref="H225">MATCH(Material_Master[[#This Row],[Product Category]]&amp;Material_Master[[#This Row],[ProductGroup]], 'Product Group'!$B$2:$B$248&amp;'Product Group'!$D$2:$D$248,0)</f>
        <v>48</v>
      </c>
      <c r="I225">
        <f>INDEX(Packaging!E:E, MATCH(Material_Master[[#This Row],[Packaging]], Packaging!F:F, 0))</f>
        <v>7</v>
      </c>
      <c r="J225">
        <f>INDEX(Packaging!A:A, MATCH(Material_Master[[#This Row],[UOM]], Packaging!B:B, 0))</f>
        <v>4</v>
      </c>
      <c r="K225">
        <v>6</v>
      </c>
      <c r="L225">
        <v>1</v>
      </c>
      <c r="N225">
        <f>MATCH(Material_Master[[#This Row],[PPClass]],Packaging!$L$2:$L$7, 0)</f>
        <v>3</v>
      </c>
      <c r="O225">
        <f>MATCH(Material_Master[[#This Row],[PVClass]],Packaging!$L$2:$L$7, 0)</f>
        <v>3</v>
      </c>
      <c r="T225" s="6" t="s">
        <v>516</v>
      </c>
      <c r="U225" s="6" t="s">
        <v>1358</v>
      </c>
      <c r="V225" s="6" t="s">
        <v>1186</v>
      </c>
      <c r="W225" t="s">
        <v>1186</v>
      </c>
      <c r="X225" t="s">
        <v>1186</v>
      </c>
      <c r="Y225" t="b">
        <f>IF(Material_Master[[#This Row],[EUDR]]="Y",TRUE,FALSE)</f>
        <v>0</v>
      </c>
      <c r="Z225" t="b">
        <f>IF(Material_Master[[#This Row],[EUDR Sale]]="Y", TRUE, FALSE)</f>
        <v>0</v>
      </c>
    </row>
    <row r="226" spans="1:26" x14ac:dyDescent="0.35">
      <c r="A226">
        <v>225</v>
      </c>
      <c r="B226" s="5">
        <v>5241241409010</v>
      </c>
      <c r="C226" s="5" t="str">
        <f>Material_Master_SQL!B226</f>
        <v>ECOLAT 24-6-MD-185</v>
      </c>
      <c r="D226">
        <f>INDEX(Class!A:A, MATCH(Material_Master[[#This Row],[Class]],Class!B:B, 0))</f>
        <v>4</v>
      </c>
      <c r="E226">
        <f>INDEX('Product Category'!A:A, MATCH(Material_Master[[#This Row],[Product Category]], 'Product Category'!B:B, 0))</f>
        <v>3</v>
      </c>
      <c r="F226" cm="1">
        <f t="array" ref="F226">MATCH(Material_Master[[#This Row],[Product Category]]&amp;Material_Master[[#This Row],[ProductMetric]], 'Product Metric'!$B$2:$B$47&amp;'Product Metric'!$D$2:$D$47, 0)</f>
        <v>5</v>
      </c>
      <c r="G226" cm="1">
        <f t="array" ref="G226">MATCH(Material_Master[[#This Row],[Product Category]]&amp;Material_Master[[#This Row],[ProductGroupSimple]], 'Product Group Simple'!$B$2:$B$202&amp;'Product Group Simple'!$D$2:$D$202, 0)</f>
        <v>39</v>
      </c>
      <c r="H226" cm="1">
        <f t="array" ref="H226">MATCH(Material_Master[[#This Row],[Product Category]]&amp;Material_Master[[#This Row],[ProductGroup]], 'Product Group'!$B$2:$B$248&amp;'Product Group'!$D$2:$D$248,0)</f>
        <v>48</v>
      </c>
      <c r="I226">
        <f>INDEX(Packaging!E:E, MATCH(Material_Master[[#This Row],[Packaging]], Packaging!F:F, 0))</f>
        <v>8</v>
      </c>
      <c r="J226">
        <f>INDEX(Packaging!A:A, MATCH(Material_Master[[#This Row],[UOM]], Packaging!B:B, 0))</f>
        <v>2</v>
      </c>
      <c r="K226">
        <v>6</v>
      </c>
      <c r="L226">
        <v>1</v>
      </c>
      <c r="N226">
        <f>MATCH(Material_Master[[#This Row],[PPClass]],Packaging!$L$2:$L$7, 0)</f>
        <v>4</v>
      </c>
      <c r="O226">
        <f>MATCH(Material_Master[[#This Row],[PVClass]],Packaging!$L$2:$L$7, 0)</f>
        <v>4</v>
      </c>
      <c r="R226" t="s">
        <v>1186</v>
      </c>
      <c r="T226" s="6" t="s">
        <v>516</v>
      </c>
      <c r="U226" s="6"/>
      <c r="V226" s="6" t="s">
        <v>1186</v>
      </c>
      <c r="W226" t="s">
        <v>1186</v>
      </c>
      <c r="X226" t="s">
        <v>1186</v>
      </c>
      <c r="Y226" t="b">
        <f>IF(Material_Master[[#This Row],[EUDR]]="Y",TRUE,FALSE)</f>
        <v>0</v>
      </c>
      <c r="Z226" t="b">
        <f>IF(Material_Master[[#This Row],[EUDR Sale]]="Y", TRUE, FALSE)</f>
        <v>0</v>
      </c>
    </row>
    <row r="227" spans="1:26" x14ac:dyDescent="0.35">
      <c r="A227">
        <v>226</v>
      </c>
      <c r="B227" s="5">
        <v>5241241410010</v>
      </c>
      <c r="C227" s="5" t="str">
        <f>Material_Master_SQL!B227</f>
        <v>ECOLAT 24-6-NPD-185</v>
      </c>
      <c r="D227">
        <f>INDEX(Class!A:A, MATCH(Material_Master[[#This Row],[Class]],Class!B:B, 0))</f>
        <v>4</v>
      </c>
      <c r="E227">
        <f>INDEX('Product Category'!A:A, MATCH(Material_Master[[#This Row],[Product Category]], 'Product Category'!B:B, 0))</f>
        <v>3</v>
      </c>
      <c r="F227" cm="1">
        <f t="array" ref="F227">MATCH(Material_Master[[#This Row],[Product Category]]&amp;Material_Master[[#This Row],[ProductMetric]], 'Product Metric'!$B$2:$B$47&amp;'Product Metric'!$D$2:$D$47, 0)</f>
        <v>5</v>
      </c>
      <c r="G227" cm="1">
        <f t="array" ref="G227">MATCH(Material_Master[[#This Row],[Product Category]]&amp;Material_Master[[#This Row],[ProductGroupSimple]], 'Product Group Simple'!$B$2:$B$202&amp;'Product Group Simple'!$D$2:$D$202, 0)</f>
        <v>39</v>
      </c>
      <c r="H227" cm="1">
        <f t="array" ref="H227">MATCH(Material_Master[[#This Row],[Product Category]]&amp;Material_Master[[#This Row],[ProductGroup]], 'Product Group'!$B$2:$B$248&amp;'Product Group'!$D$2:$D$248,0)</f>
        <v>48</v>
      </c>
      <c r="I227">
        <f>INDEX(Packaging!E:E, MATCH(Material_Master[[#This Row],[Packaging]], Packaging!F:F, 0))</f>
        <v>3</v>
      </c>
      <c r="J227">
        <f>INDEX(Packaging!A:A, MATCH(Material_Master[[#This Row],[UOM]], Packaging!B:B, 0))</f>
        <v>2</v>
      </c>
      <c r="K227">
        <v>6</v>
      </c>
      <c r="L227">
        <v>1</v>
      </c>
      <c r="N227">
        <f>MATCH(Material_Master[[#This Row],[PPClass]],Packaging!$L$2:$L$7, 0)</f>
        <v>4</v>
      </c>
      <c r="O227">
        <f>MATCH(Material_Master[[#This Row],[PVClass]],Packaging!$L$2:$L$7, 0)</f>
        <v>4</v>
      </c>
      <c r="R227" t="s">
        <v>1186</v>
      </c>
      <c r="T227" s="6" t="s">
        <v>516</v>
      </c>
      <c r="U227" s="6"/>
      <c r="V227" s="6" t="s">
        <v>1186</v>
      </c>
      <c r="W227" t="s">
        <v>1186</v>
      </c>
      <c r="X227" t="s">
        <v>1186</v>
      </c>
      <c r="Y227" t="b">
        <f>IF(Material_Master[[#This Row],[EUDR]]="Y",TRUE,FALSE)</f>
        <v>0</v>
      </c>
      <c r="Z227" t="b">
        <f>IF(Material_Master[[#This Row],[EUDR Sale]]="Y", TRUE, FALSE)</f>
        <v>0</v>
      </c>
    </row>
    <row r="228" spans="1:26" x14ac:dyDescent="0.35">
      <c r="A228">
        <v>227</v>
      </c>
      <c r="B228" s="5">
        <v>5241241410011</v>
      </c>
      <c r="C228" s="5" t="str">
        <f>Material_Master_SQL!B228</f>
        <v>ECOLAT 24-6-NPD-WPH-740</v>
      </c>
      <c r="D228">
        <f>INDEX(Class!A:A, MATCH(Material_Master[[#This Row],[Class]],Class!B:B, 0))</f>
        <v>4</v>
      </c>
      <c r="E228">
        <f>INDEX('Product Category'!A:A, MATCH(Material_Master[[#This Row],[Product Category]], 'Product Category'!B:B, 0))</f>
        <v>3</v>
      </c>
      <c r="F228" cm="1">
        <f t="array" ref="F228">MATCH(Material_Master[[#This Row],[Product Category]]&amp;Material_Master[[#This Row],[ProductMetric]], 'Product Metric'!$B$2:$B$47&amp;'Product Metric'!$D$2:$D$47, 0)</f>
        <v>5</v>
      </c>
      <c r="G228" cm="1">
        <f t="array" ref="G228">MATCH(Material_Master[[#This Row],[Product Category]]&amp;Material_Master[[#This Row],[ProductGroupSimple]], 'Product Group Simple'!$B$2:$B$202&amp;'Product Group Simple'!$D$2:$D$202, 0)</f>
        <v>39</v>
      </c>
      <c r="H228" cm="1">
        <f t="array" ref="H228">MATCH(Material_Master[[#This Row],[Product Category]]&amp;Material_Master[[#This Row],[ProductGroup]], 'Product Group'!$B$2:$B$248&amp;'Product Group'!$D$2:$D$248,0)</f>
        <v>48</v>
      </c>
      <c r="I228">
        <f>INDEX(Packaging!E:E, MATCH(Material_Master[[#This Row],[Packaging]], Packaging!F:F, 0))</f>
        <v>3</v>
      </c>
      <c r="J228">
        <f>INDEX(Packaging!A:A, MATCH(Material_Master[[#This Row],[UOM]], Packaging!B:B, 0))</f>
        <v>2</v>
      </c>
      <c r="K228">
        <v>6</v>
      </c>
      <c r="L228">
        <v>1</v>
      </c>
      <c r="N228">
        <f>MATCH(Material_Master[[#This Row],[PPClass]],Packaging!$L$2:$L$7, 0)</f>
        <v>4</v>
      </c>
      <c r="O228">
        <f>MATCH(Material_Master[[#This Row],[PVClass]],Packaging!$L$2:$L$7, 0)</f>
        <v>4</v>
      </c>
      <c r="R228" t="s">
        <v>1186</v>
      </c>
      <c r="T228" s="6" t="s">
        <v>516</v>
      </c>
      <c r="U228" s="6"/>
      <c r="V228" s="6" t="s">
        <v>1186</v>
      </c>
      <c r="W228" t="s">
        <v>1186</v>
      </c>
      <c r="X228" t="s">
        <v>1186</v>
      </c>
      <c r="Y228" t="b">
        <f>IF(Material_Master[[#This Row],[EUDR]]="Y",TRUE,FALSE)</f>
        <v>0</v>
      </c>
      <c r="Z228" t="b">
        <f>IF(Material_Master[[#This Row],[EUDR Sale]]="Y", TRUE, FALSE)</f>
        <v>0</v>
      </c>
    </row>
    <row r="229" spans="1:26" x14ac:dyDescent="0.35">
      <c r="A229">
        <v>228</v>
      </c>
      <c r="B229" s="5">
        <v>5241241506010</v>
      </c>
      <c r="C229" s="5" t="str">
        <f>Material_Master_SQL!B229</f>
        <v>ECOLAT 24-7</v>
      </c>
      <c r="D229">
        <f>INDEX(Class!A:A, MATCH(Material_Master[[#This Row],[Class]],Class!B:B, 0))</f>
        <v>2</v>
      </c>
      <c r="E229">
        <f>INDEX('Product Category'!A:A, MATCH(Material_Master[[#This Row],[Product Category]], 'Product Category'!B:B, 0))</f>
        <v>3</v>
      </c>
      <c r="F229" cm="1">
        <f t="array" ref="F229">MATCH(Material_Master[[#This Row],[Product Category]]&amp;Material_Master[[#This Row],[ProductMetric]], 'Product Metric'!$B$2:$B$47&amp;'Product Metric'!$D$2:$D$47, 0)</f>
        <v>5</v>
      </c>
      <c r="G229" cm="1">
        <f t="array" ref="G229">MATCH(Material_Master[[#This Row],[Product Category]]&amp;Material_Master[[#This Row],[ProductGroupSimple]], 'Product Group Simple'!$B$2:$B$202&amp;'Product Group Simple'!$D$2:$D$202, 0)</f>
        <v>40</v>
      </c>
      <c r="H229" cm="1">
        <f t="array" ref="H229">MATCH(Material_Master[[#This Row],[Product Category]]&amp;Material_Master[[#This Row],[ProductGroup]], 'Product Group'!$B$2:$B$248&amp;'Product Group'!$D$2:$D$248,0)</f>
        <v>49</v>
      </c>
      <c r="I229">
        <f>INDEX(Packaging!E:E, MATCH(Material_Master[[#This Row],[Packaging]], Packaging!F:F, 0))</f>
        <v>7</v>
      </c>
      <c r="J229">
        <f>INDEX(Packaging!A:A, MATCH(Material_Master[[#This Row],[UOM]], Packaging!B:B, 0))</f>
        <v>4</v>
      </c>
      <c r="K229">
        <v>6</v>
      </c>
      <c r="L229">
        <v>1</v>
      </c>
      <c r="N229">
        <f>MATCH(Material_Master[[#This Row],[PPClass]],Packaging!$L$2:$L$7, 0)</f>
        <v>3</v>
      </c>
      <c r="O229">
        <f>MATCH(Material_Master[[#This Row],[PVClass]],Packaging!$L$2:$L$7, 0)</f>
        <v>3</v>
      </c>
      <c r="R229" t="s">
        <v>1186</v>
      </c>
      <c r="T229" s="6" t="s">
        <v>516</v>
      </c>
      <c r="U229" s="6" t="s">
        <v>1359</v>
      </c>
      <c r="V229" s="6" t="s">
        <v>1186</v>
      </c>
      <c r="W229" t="s">
        <v>1186</v>
      </c>
      <c r="X229" t="s">
        <v>1186</v>
      </c>
      <c r="Y229" t="b">
        <f>IF(Material_Master[[#This Row],[EUDR]]="Y",TRUE,FALSE)</f>
        <v>0</v>
      </c>
      <c r="Z229" t="b">
        <f>IF(Material_Master[[#This Row],[EUDR Sale]]="Y", TRUE, FALSE)</f>
        <v>0</v>
      </c>
    </row>
    <row r="230" spans="1:26" x14ac:dyDescent="0.35">
      <c r="A230">
        <v>229</v>
      </c>
      <c r="B230" s="5">
        <v>5241241606010</v>
      </c>
      <c r="C230" s="5" t="str">
        <f>Material_Master_SQL!B230</f>
        <v>ECOLAT 24-7.8</v>
      </c>
      <c r="D230">
        <f>INDEX(Class!A:A, MATCH(Material_Master[[#This Row],[Class]],Class!B:B, 0))</f>
        <v>2</v>
      </c>
      <c r="E230">
        <f>INDEX('Product Category'!A:A, MATCH(Material_Master[[#This Row],[Product Category]], 'Product Category'!B:B, 0))</f>
        <v>3</v>
      </c>
      <c r="F230" cm="1">
        <f t="array" ref="F230">MATCH(Material_Master[[#This Row],[Product Category]]&amp;Material_Master[[#This Row],[ProductMetric]], 'Product Metric'!$B$2:$B$47&amp;'Product Metric'!$D$2:$D$47, 0)</f>
        <v>5</v>
      </c>
      <c r="G230" cm="1">
        <f t="array" ref="G230">MATCH(Material_Master[[#This Row],[Product Category]]&amp;Material_Master[[#This Row],[ProductGroupSimple]], 'Product Group Simple'!$B$2:$B$202&amp;'Product Group Simple'!$D$2:$D$202, 0)</f>
        <v>40</v>
      </c>
      <c r="H230" cm="1">
        <f t="array" ref="H230">MATCH(Material_Master[[#This Row],[Product Category]]&amp;Material_Master[[#This Row],[ProductGroup]], 'Product Group'!$B$2:$B$248&amp;'Product Group'!$D$2:$D$248,0)</f>
        <v>50</v>
      </c>
      <c r="I230">
        <f>INDEX(Packaging!E:E, MATCH(Material_Master[[#This Row],[Packaging]], Packaging!F:F, 0))</f>
        <v>7</v>
      </c>
      <c r="J230">
        <f>INDEX(Packaging!A:A, MATCH(Material_Master[[#This Row],[UOM]], Packaging!B:B, 0))</f>
        <v>4</v>
      </c>
      <c r="K230">
        <v>6</v>
      </c>
      <c r="L230">
        <v>1</v>
      </c>
      <c r="N230">
        <f>MATCH(Material_Master[[#This Row],[PPClass]],Packaging!$L$2:$L$7, 0)</f>
        <v>3</v>
      </c>
      <c r="O230">
        <f>MATCH(Material_Master[[#This Row],[PVClass]],Packaging!$L$2:$L$7, 0)</f>
        <v>3</v>
      </c>
      <c r="R230" t="s">
        <v>1186</v>
      </c>
      <c r="T230" s="6" t="s">
        <v>516</v>
      </c>
      <c r="U230" s="6" t="s">
        <v>1360</v>
      </c>
      <c r="V230" s="6" t="s">
        <v>1186</v>
      </c>
      <c r="W230" t="s">
        <v>1186</v>
      </c>
      <c r="X230" t="s">
        <v>1186</v>
      </c>
      <c r="Y230" t="b">
        <f>IF(Material_Master[[#This Row],[EUDR]]="Y",TRUE,FALSE)</f>
        <v>0</v>
      </c>
      <c r="Z230" t="b">
        <f>IF(Material_Master[[#This Row],[EUDR Sale]]="Y", TRUE, FALSE)</f>
        <v>0</v>
      </c>
    </row>
    <row r="231" spans="1:26" x14ac:dyDescent="0.35">
      <c r="A231">
        <v>230</v>
      </c>
      <c r="B231" s="5">
        <v>5241241706010</v>
      </c>
      <c r="C231" s="5" t="str">
        <f>Material_Master_SQL!B231</f>
        <v>ECOLAT 24-7.8/90</v>
      </c>
      <c r="D231">
        <f>INDEX(Class!A:A, MATCH(Material_Master[[#This Row],[Class]],Class!B:B, 0))</f>
        <v>2</v>
      </c>
      <c r="E231">
        <f>INDEX('Product Category'!A:A, MATCH(Material_Master[[#This Row],[Product Category]], 'Product Category'!B:B, 0))</f>
        <v>3</v>
      </c>
      <c r="F231" cm="1">
        <f t="array" ref="F231">MATCH(Material_Master[[#This Row],[Product Category]]&amp;Material_Master[[#This Row],[ProductMetric]], 'Product Metric'!$B$2:$B$47&amp;'Product Metric'!$D$2:$D$47, 0)</f>
        <v>5</v>
      </c>
      <c r="G231" cm="1">
        <f t="array" ref="G231">MATCH(Material_Master[[#This Row],[Product Category]]&amp;Material_Master[[#This Row],[ProductGroupSimple]], 'Product Group Simple'!$B$2:$B$202&amp;'Product Group Simple'!$D$2:$D$202, 0)</f>
        <v>40</v>
      </c>
      <c r="H231" cm="1">
        <f t="array" ref="H231">MATCH(Material_Master[[#This Row],[Product Category]]&amp;Material_Master[[#This Row],[ProductGroup]], 'Product Group'!$B$2:$B$248&amp;'Product Group'!$D$2:$D$248,0)</f>
        <v>51</v>
      </c>
      <c r="I231">
        <f>INDEX(Packaging!E:E, MATCH(Material_Master[[#This Row],[Packaging]], Packaging!F:F, 0))</f>
        <v>7</v>
      </c>
      <c r="J231">
        <f>INDEX(Packaging!A:A, MATCH(Material_Master[[#This Row],[UOM]], Packaging!B:B, 0))</f>
        <v>4</v>
      </c>
      <c r="K231">
        <v>6</v>
      </c>
      <c r="L231">
        <v>1</v>
      </c>
      <c r="N231">
        <f>MATCH(Material_Master[[#This Row],[PPClass]],Packaging!$L$2:$L$7, 0)</f>
        <v>3</v>
      </c>
      <c r="O231">
        <f>MATCH(Material_Master[[#This Row],[PVClass]],Packaging!$L$2:$L$7, 0)</f>
        <v>3</v>
      </c>
      <c r="T231" s="6" t="s">
        <v>516</v>
      </c>
      <c r="U231" s="6" t="s">
        <v>1361</v>
      </c>
      <c r="V231" s="6" t="s">
        <v>1186</v>
      </c>
      <c r="W231" t="s">
        <v>1186</v>
      </c>
      <c r="X231" t="s">
        <v>1186</v>
      </c>
      <c r="Y231" t="b">
        <f>IF(Material_Master[[#This Row],[EUDR]]="Y",TRUE,FALSE)</f>
        <v>0</v>
      </c>
      <c r="Z231" t="b">
        <f>IF(Material_Master[[#This Row],[EUDR Sale]]="Y", TRUE, FALSE)</f>
        <v>0</v>
      </c>
    </row>
    <row r="232" spans="1:26" x14ac:dyDescent="0.35">
      <c r="A232">
        <v>231</v>
      </c>
      <c r="B232" s="5">
        <v>5241241753050</v>
      </c>
      <c r="C232" s="5" t="str">
        <f>Material_Master_SQL!B232</f>
        <v>ECOLAT 24-7.8/90/MB-IBC-950</v>
      </c>
      <c r="D232">
        <f>INDEX(Class!A:A, MATCH(Material_Master[[#This Row],[Class]],Class!B:B, 0))</f>
        <v>4</v>
      </c>
      <c r="E232">
        <f>INDEX('Product Category'!A:A, MATCH(Material_Master[[#This Row],[Product Category]], 'Product Category'!B:B, 0))</f>
        <v>3</v>
      </c>
      <c r="F232" cm="1">
        <f t="array" ref="F232">MATCH(Material_Master[[#This Row],[Product Category]]&amp;Material_Master[[#This Row],[ProductMetric]], 'Product Metric'!$B$2:$B$47&amp;'Product Metric'!$D$2:$D$47, 0)</f>
        <v>5</v>
      </c>
      <c r="G232" cm="1">
        <f t="array" ref="G232">MATCH(Material_Master[[#This Row],[Product Category]]&amp;Material_Master[[#This Row],[ProductGroupSimple]], 'Product Group Simple'!$B$2:$B$202&amp;'Product Group Simple'!$D$2:$D$202, 0)</f>
        <v>40</v>
      </c>
      <c r="H232" cm="1">
        <f t="array" ref="H232">MATCH(Material_Master[[#This Row],[Product Category]]&amp;Material_Master[[#This Row],[ProductGroup]], 'Product Group'!$B$2:$B$248&amp;'Product Group'!$D$2:$D$248,0)</f>
        <v>51</v>
      </c>
      <c r="I232">
        <f>INDEX(Packaging!E:E, MATCH(Material_Master[[#This Row],[Packaging]], Packaging!F:F, 0))</f>
        <v>6</v>
      </c>
      <c r="J232">
        <f>INDEX(Packaging!A:A, MATCH(Material_Master[[#This Row],[UOM]], Packaging!B:B, 0))</f>
        <v>3</v>
      </c>
      <c r="K232">
        <v>6</v>
      </c>
      <c r="L232">
        <v>1</v>
      </c>
      <c r="N232">
        <f>MATCH(Material_Master[[#This Row],[PPClass]],Packaging!$L$2:$L$7, 0)</f>
        <v>4</v>
      </c>
      <c r="O232">
        <f>MATCH(Material_Master[[#This Row],[PVClass]],Packaging!$L$2:$L$7, 0)</f>
        <v>4</v>
      </c>
      <c r="R232" t="s">
        <v>1186</v>
      </c>
      <c r="T232" s="6" t="s">
        <v>516</v>
      </c>
      <c r="U232" s="6"/>
      <c r="V232" s="6" t="s">
        <v>1186</v>
      </c>
      <c r="W232" t="s">
        <v>1186</v>
      </c>
      <c r="X232" t="s">
        <v>1186</v>
      </c>
      <c r="Y232" t="b">
        <f>IF(Material_Master[[#This Row],[EUDR]]="Y",TRUE,FALSE)</f>
        <v>0</v>
      </c>
      <c r="Z232" t="b">
        <f>IF(Material_Master[[#This Row],[EUDR Sale]]="Y", TRUE, FALSE)</f>
        <v>0</v>
      </c>
    </row>
    <row r="233" spans="1:26" x14ac:dyDescent="0.35">
      <c r="A233">
        <v>232</v>
      </c>
      <c r="B233" s="5"/>
      <c r="C233" s="5" t="str">
        <f>Material_Master_SQL!B233</f>
        <v>ECOLAT 24-7.8/90/MB-NPD-WPH-740</v>
      </c>
      <c r="D233">
        <f>INDEX(Class!A:A, MATCH(Material_Master[[#This Row],[Class]],Class!B:B, 0))</f>
        <v>4</v>
      </c>
      <c r="E233">
        <f>INDEX('Product Category'!A:A, MATCH(Material_Master[[#This Row],[Product Category]], 'Product Category'!B:B, 0))</f>
        <v>3</v>
      </c>
      <c r="F233" cm="1">
        <f t="array" ref="F233">MATCH(Material_Master[[#This Row],[Product Category]]&amp;Material_Master[[#This Row],[ProductMetric]], 'Product Metric'!$B$2:$B$47&amp;'Product Metric'!$D$2:$D$47, 0)</f>
        <v>5</v>
      </c>
      <c r="G233" cm="1">
        <f t="array" ref="G233">MATCH(Material_Master[[#This Row],[Product Category]]&amp;Material_Master[[#This Row],[ProductGroupSimple]], 'Product Group Simple'!$B$2:$B$202&amp;'Product Group Simple'!$D$2:$D$202, 0)</f>
        <v>40</v>
      </c>
      <c r="H233" cm="1">
        <f t="array" ref="H233">MATCH(Material_Master[[#This Row],[Product Category]]&amp;Material_Master[[#This Row],[ProductGroup]], 'Product Group'!$B$2:$B$248&amp;'Product Group'!$D$2:$D$248,0)</f>
        <v>51</v>
      </c>
      <c r="I233">
        <f>INDEX(Packaging!E:E, MATCH(Material_Master[[#This Row],[Packaging]], Packaging!F:F, 0))</f>
        <v>3</v>
      </c>
      <c r="J233">
        <f>INDEX(Packaging!A:A, MATCH(Material_Master[[#This Row],[UOM]], Packaging!B:B, 0))</f>
        <v>2</v>
      </c>
      <c r="K233">
        <v>6</v>
      </c>
      <c r="L233">
        <v>1</v>
      </c>
      <c r="N233">
        <f>MATCH(Material_Master[[#This Row],[PPClass]],Packaging!$L$2:$L$7, 0)</f>
        <v>4</v>
      </c>
      <c r="O233">
        <f>MATCH(Material_Master[[#This Row],[PVClass]],Packaging!$L$2:$L$7, 0)</f>
        <v>4</v>
      </c>
      <c r="R233" t="s">
        <v>1186</v>
      </c>
      <c r="T233" s="6" t="s">
        <v>516</v>
      </c>
      <c r="U233" s="6"/>
      <c r="V233" s="6" t="s">
        <v>1186</v>
      </c>
      <c r="W233" t="s">
        <v>1186</v>
      </c>
      <c r="X233" t="s">
        <v>1186</v>
      </c>
      <c r="Y233" t="b">
        <f>IF(Material_Master[[#This Row],[EUDR]]="Y",TRUE,FALSE)</f>
        <v>0</v>
      </c>
      <c r="Z233" t="b">
        <f>IF(Material_Master[[#This Row],[EUDR Sale]]="Y", TRUE, FALSE)</f>
        <v>0</v>
      </c>
    </row>
    <row r="234" spans="1:26" x14ac:dyDescent="0.35">
      <c r="A234">
        <v>233</v>
      </c>
      <c r="B234" s="5">
        <v>5241241703050</v>
      </c>
      <c r="C234" s="5" t="str">
        <f>Material_Master_SQL!B234</f>
        <v>ECOLAT 24-7.8/90-IBC-950</v>
      </c>
      <c r="D234">
        <f>INDEX(Class!A:A, MATCH(Material_Master[[#This Row],[Class]],Class!B:B, 0))</f>
        <v>4</v>
      </c>
      <c r="E234">
        <f>INDEX('Product Category'!A:A, MATCH(Material_Master[[#This Row],[Product Category]], 'Product Category'!B:B, 0))</f>
        <v>3</v>
      </c>
      <c r="F234" cm="1">
        <f t="array" ref="F234">MATCH(Material_Master[[#This Row],[Product Category]]&amp;Material_Master[[#This Row],[ProductMetric]], 'Product Metric'!$B$2:$B$47&amp;'Product Metric'!$D$2:$D$47, 0)</f>
        <v>5</v>
      </c>
      <c r="G234" cm="1">
        <f t="array" ref="G234">MATCH(Material_Master[[#This Row],[Product Category]]&amp;Material_Master[[#This Row],[ProductGroupSimple]], 'Product Group Simple'!$B$2:$B$202&amp;'Product Group Simple'!$D$2:$D$202, 0)</f>
        <v>40</v>
      </c>
      <c r="H234" cm="1">
        <f t="array" ref="H234">MATCH(Material_Master[[#This Row],[Product Category]]&amp;Material_Master[[#This Row],[ProductGroup]], 'Product Group'!$B$2:$B$248&amp;'Product Group'!$D$2:$D$248,0)</f>
        <v>51</v>
      </c>
      <c r="I234">
        <f>INDEX(Packaging!E:E, MATCH(Material_Master[[#This Row],[Packaging]], Packaging!F:F, 0))</f>
        <v>6</v>
      </c>
      <c r="J234">
        <f>INDEX(Packaging!A:A, MATCH(Material_Master[[#This Row],[UOM]], Packaging!B:B, 0))</f>
        <v>3</v>
      </c>
      <c r="K234">
        <v>6</v>
      </c>
      <c r="L234">
        <v>1</v>
      </c>
      <c r="N234">
        <f>MATCH(Material_Master[[#This Row],[PPClass]],Packaging!$L$2:$L$7, 0)</f>
        <v>4</v>
      </c>
      <c r="O234">
        <f>MATCH(Material_Master[[#This Row],[PVClass]],Packaging!$L$2:$L$7, 0)</f>
        <v>4</v>
      </c>
      <c r="R234" t="s">
        <v>1186</v>
      </c>
      <c r="T234" s="6" t="s">
        <v>516</v>
      </c>
      <c r="U234" s="6"/>
      <c r="V234" s="6" t="s">
        <v>1186</v>
      </c>
      <c r="W234" t="s">
        <v>1186</v>
      </c>
      <c r="X234" t="s">
        <v>1186</v>
      </c>
      <c r="Y234" t="b">
        <f>IF(Material_Master[[#This Row],[EUDR]]="Y",TRUE,FALSE)</f>
        <v>0</v>
      </c>
      <c r="Z234" t="b">
        <f>IF(Material_Master[[#This Row],[EUDR Sale]]="Y", TRUE, FALSE)</f>
        <v>0</v>
      </c>
    </row>
    <row r="235" spans="1:26" x14ac:dyDescent="0.35">
      <c r="A235">
        <v>234</v>
      </c>
      <c r="B235" s="5">
        <v>5241241709010</v>
      </c>
      <c r="C235" s="5" t="str">
        <f>Material_Master_SQL!B235</f>
        <v>ECOLAT 24-7.8/90-MD-185</v>
      </c>
      <c r="D235">
        <f>INDEX(Class!A:A, MATCH(Material_Master[[#This Row],[Class]],Class!B:B, 0))</f>
        <v>4</v>
      </c>
      <c r="E235">
        <f>INDEX('Product Category'!A:A, MATCH(Material_Master[[#This Row],[Product Category]], 'Product Category'!B:B, 0))</f>
        <v>3</v>
      </c>
      <c r="F235" cm="1">
        <f t="array" ref="F235">MATCH(Material_Master[[#This Row],[Product Category]]&amp;Material_Master[[#This Row],[ProductMetric]], 'Product Metric'!$B$2:$B$47&amp;'Product Metric'!$D$2:$D$47, 0)</f>
        <v>5</v>
      </c>
      <c r="G235" cm="1">
        <f t="array" ref="G235">MATCH(Material_Master[[#This Row],[Product Category]]&amp;Material_Master[[#This Row],[ProductGroupSimple]], 'Product Group Simple'!$B$2:$B$202&amp;'Product Group Simple'!$D$2:$D$202, 0)</f>
        <v>40</v>
      </c>
      <c r="H235" cm="1">
        <f t="array" ref="H235">MATCH(Material_Master[[#This Row],[Product Category]]&amp;Material_Master[[#This Row],[ProductGroup]], 'Product Group'!$B$2:$B$248&amp;'Product Group'!$D$2:$D$248,0)</f>
        <v>51</v>
      </c>
      <c r="I235">
        <f>INDEX(Packaging!E:E, MATCH(Material_Master[[#This Row],[Packaging]], Packaging!F:F, 0))</f>
        <v>8</v>
      </c>
      <c r="J235">
        <f>INDEX(Packaging!A:A, MATCH(Material_Master[[#This Row],[UOM]], Packaging!B:B, 0))</f>
        <v>2</v>
      </c>
      <c r="K235">
        <v>6</v>
      </c>
      <c r="L235">
        <v>1</v>
      </c>
      <c r="N235">
        <f>MATCH(Material_Master[[#This Row],[PPClass]],Packaging!$L$2:$L$7, 0)</f>
        <v>4</v>
      </c>
      <c r="O235">
        <f>MATCH(Material_Master[[#This Row],[PVClass]],Packaging!$L$2:$L$7, 0)</f>
        <v>4</v>
      </c>
      <c r="R235" t="s">
        <v>1186</v>
      </c>
      <c r="T235" s="6" t="s">
        <v>516</v>
      </c>
      <c r="U235" s="6"/>
      <c r="V235" s="6" t="s">
        <v>1186</v>
      </c>
      <c r="W235" t="s">
        <v>1186</v>
      </c>
      <c r="X235" t="s">
        <v>1186</v>
      </c>
      <c r="Y235" t="b">
        <f>IF(Material_Master[[#This Row],[EUDR]]="Y",TRUE,FALSE)</f>
        <v>0</v>
      </c>
      <c r="Z235" t="b">
        <f>IF(Material_Master[[#This Row],[EUDR Sale]]="Y", TRUE, FALSE)</f>
        <v>0</v>
      </c>
    </row>
    <row r="236" spans="1:26" x14ac:dyDescent="0.35">
      <c r="A236">
        <v>235</v>
      </c>
      <c r="B236" s="5">
        <v>5241241710010</v>
      </c>
      <c r="C236" s="5" t="str">
        <f>Material_Master_SQL!B236</f>
        <v>ECOLAT 24-7.8/90-NPD-185</v>
      </c>
      <c r="D236">
        <f>INDEX(Class!A:A, MATCH(Material_Master[[#This Row],[Class]],Class!B:B, 0))</f>
        <v>4</v>
      </c>
      <c r="E236">
        <f>INDEX('Product Category'!A:A, MATCH(Material_Master[[#This Row],[Product Category]], 'Product Category'!B:B, 0))</f>
        <v>3</v>
      </c>
      <c r="F236" cm="1">
        <f t="array" ref="F236">MATCH(Material_Master[[#This Row],[Product Category]]&amp;Material_Master[[#This Row],[ProductMetric]], 'Product Metric'!$B$2:$B$47&amp;'Product Metric'!$D$2:$D$47, 0)</f>
        <v>5</v>
      </c>
      <c r="G236" cm="1">
        <f t="array" ref="G236">MATCH(Material_Master[[#This Row],[Product Category]]&amp;Material_Master[[#This Row],[ProductGroupSimple]], 'Product Group Simple'!$B$2:$B$202&amp;'Product Group Simple'!$D$2:$D$202, 0)</f>
        <v>40</v>
      </c>
      <c r="H236" cm="1">
        <f t="array" ref="H236">MATCH(Material_Master[[#This Row],[Product Category]]&amp;Material_Master[[#This Row],[ProductGroup]], 'Product Group'!$B$2:$B$248&amp;'Product Group'!$D$2:$D$248,0)</f>
        <v>51</v>
      </c>
      <c r="I236">
        <f>INDEX(Packaging!E:E, MATCH(Material_Master[[#This Row],[Packaging]], Packaging!F:F, 0))</f>
        <v>3</v>
      </c>
      <c r="J236">
        <f>INDEX(Packaging!A:A, MATCH(Material_Master[[#This Row],[UOM]], Packaging!B:B, 0))</f>
        <v>2</v>
      </c>
      <c r="K236">
        <v>6</v>
      </c>
      <c r="L236">
        <v>1</v>
      </c>
      <c r="N236">
        <f>MATCH(Material_Master[[#This Row],[PPClass]],Packaging!$L$2:$L$7, 0)</f>
        <v>4</v>
      </c>
      <c r="O236">
        <f>MATCH(Material_Master[[#This Row],[PVClass]],Packaging!$L$2:$L$7, 0)</f>
        <v>4</v>
      </c>
      <c r="R236" t="s">
        <v>1186</v>
      </c>
      <c r="T236" s="6" t="s">
        <v>516</v>
      </c>
      <c r="U236" s="6"/>
      <c r="V236" s="6" t="s">
        <v>1186</v>
      </c>
      <c r="W236" t="s">
        <v>1186</v>
      </c>
      <c r="X236" t="s">
        <v>1186</v>
      </c>
      <c r="Y236" t="b">
        <f>IF(Material_Master[[#This Row],[EUDR]]="Y",TRUE,FALSE)</f>
        <v>0</v>
      </c>
      <c r="Z236" t="b">
        <f>IF(Material_Master[[#This Row],[EUDR Sale]]="Y", TRUE, FALSE)</f>
        <v>0</v>
      </c>
    </row>
    <row r="237" spans="1:26" x14ac:dyDescent="0.35">
      <c r="A237">
        <v>236</v>
      </c>
      <c r="B237" s="5">
        <v>5241241710012</v>
      </c>
      <c r="C237" s="5" t="str">
        <f>Material_Master_SQL!B237</f>
        <v>ECOLAT 24-7.8/90-NPD-WP-740</v>
      </c>
      <c r="D237">
        <f>INDEX(Class!A:A, MATCH(Material_Master[[#This Row],[Class]],Class!B:B, 0))</f>
        <v>4</v>
      </c>
      <c r="E237">
        <f>INDEX('Product Category'!A:A, MATCH(Material_Master[[#This Row],[Product Category]], 'Product Category'!B:B, 0))</f>
        <v>3</v>
      </c>
      <c r="F237" cm="1">
        <f t="array" ref="F237">MATCH(Material_Master[[#This Row],[Product Category]]&amp;Material_Master[[#This Row],[ProductMetric]], 'Product Metric'!$B$2:$B$47&amp;'Product Metric'!$D$2:$D$47, 0)</f>
        <v>5</v>
      </c>
      <c r="G237" cm="1">
        <f t="array" ref="G237">MATCH(Material_Master[[#This Row],[Product Category]]&amp;Material_Master[[#This Row],[ProductGroupSimple]], 'Product Group Simple'!$B$2:$B$202&amp;'Product Group Simple'!$D$2:$D$202, 0)</f>
        <v>40</v>
      </c>
      <c r="H237" cm="1">
        <f t="array" ref="H237">MATCH(Material_Master[[#This Row],[Product Category]]&amp;Material_Master[[#This Row],[ProductGroup]], 'Product Group'!$B$2:$B$248&amp;'Product Group'!$D$2:$D$248,0)</f>
        <v>51</v>
      </c>
      <c r="I237">
        <f>INDEX(Packaging!E:E, MATCH(Material_Master[[#This Row],[Packaging]], Packaging!F:F, 0))</f>
        <v>3</v>
      </c>
      <c r="J237">
        <f>INDEX(Packaging!A:A, MATCH(Material_Master[[#This Row],[UOM]], Packaging!B:B, 0))</f>
        <v>2</v>
      </c>
      <c r="K237">
        <v>6</v>
      </c>
      <c r="L237">
        <v>1</v>
      </c>
      <c r="N237">
        <f>MATCH(Material_Master[[#This Row],[PPClass]],Packaging!$L$2:$L$7, 0)</f>
        <v>4</v>
      </c>
      <c r="O237">
        <f>MATCH(Material_Master[[#This Row],[PVClass]],Packaging!$L$2:$L$7, 0)</f>
        <v>4</v>
      </c>
      <c r="R237" t="s">
        <v>1186</v>
      </c>
      <c r="T237" s="6" t="s">
        <v>516</v>
      </c>
      <c r="U237" s="6"/>
      <c r="V237" s="6" t="s">
        <v>1186</v>
      </c>
      <c r="W237" t="s">
        <v>1186</v>
      </c>
      <c r="X237" t="s">
        <v>1186</v>
      </c>
      <c r="Y237" t="b">
        <f>IF(Material_Master[[#This Row],[EUDR]]="Y",TRUE,FALSE)</f>
        <v>0</v>
      </c>
      <c r="Z237" t="b">
        <f>IF(Material_Master[[#This Row],[EUDR Sale]]="Y", TRUE, FALSE)</f>
        <v>0</v>
      </c>
    </row>
    <row r="238" spans="1:26" x14ac:dyDescent="0.35">
      <c r="A238">
        <v>237</v>
      </c>
      <c r="B238" s="5">
        <v>5241241710011</v>
      </c>
      <c r="C238" s="5" t="str">
        <f>Material_Master_SQL!B238</f>
        <v>ECOLAT 24-7.8/90-NPD-WPH-740</v>
      </c>
      <c r="D238">
        <f>INDEX(Class!A:A, MATCH(Material_Master[[#This Row],[Class]],Class!B:B, 0))</f>
        <v>4</v>
      </c>
      <c r="E238">
        <f>INDEX('Product Category'!A:A, MATCH(Material_Master[[#This Row],[Product Category]], 'Product Category'!B:B, 0))</f>
        <v>3</v>
      </c>
      <c r="F238" cm="1">
        <f t="array" ref="F238">MATCH(Material_Master[[#This Row],[Product Category]]&amp;Material_Master[[#This Row],[ProductMetric]], 'Product Metric'!$B$2:$B$47&amp;'Product Metric'!$D$2:$D$47, 0)</f>
        <v>5</v>
      </c>
      <c r="G238" cm="1">
        <f t="array" ref="G238">MATCH(Material_Master[[#This Row],[Product Category]]&amp;Material_Master[[#This Row],[ProductGroupSimple]], 'Product Group Simple'!$B$2:$B$202&amp;'Product Group Simple'!$D$2:$D$202, 0)</f>
        <v>40</v>
      </c>
      <c r="H238" cm="1">
        <f t="array" ref="H238">MATCH(Material_Master[[#This Row],[Product Category]]&amp;Material_Master[[#This Row],[ProductGroup]], 'Product Group'!$B$2:$B$248&amp;'Product Group'!$D$2:$D$248,0)</f>
        <v>51</v>
      </c>
      <c r="I238">
        <f>INDEX(Packaging!E:E, MATCH(Material_Master[[#This Row],[Packaging]], Packaging!F:F, 0))</f>
        <v>3</v>
      </c>
      <c r="J238">
        <f>INDEX(Packaging!A:A, MATCH(Material_Master[[#This Row],[UOM]], Packaging!B:B, 0))</f>
        <v>2</v>
      </c>
      <c r="K238">
        <v>6</v>
      </c>
      <c r="L238">
        <v>1</v>
      </c>
      <c r="N238">
        <f>MATCH(Material_Master[[#This Row],[PPClass]],Packaging!$L$2:$L$7, 0)</f>
        <v>4</v>
      </c>
      <c r="O238">
        <f>MATCH(Material_Master[[#This Row],[PVClass]],Packaging!$L$2:$L$7, 0)</f>
        <v>4</v>
      </c>
      <c r="R238" t="s">
        <v>1186</v>
      </c>
      <c r="T238" s="6" t="s">
        <v>516</v>
      </c>
      <c r="U238" s="6"/>
      <c r="V238" s="6" t="s">
        <v>1186</v>
      </c>
      <c r="W238" t="s">
        <v>1186</v>
      </c>
      <c r="X238" t="s">
        <v>1186</v>
      </c>
      <c r="Y238" t="b">
        <f>IF(Material_Master[[#This Row],[EUDR]]="Y",TRUE,FALSE)</f>
        <v>0</v>
      </c>
      <c r="Z238" t="b">
        <f>IF(Material_Master[[#This Row],[EUDR Sale]]="Y", TRUE, FALSE)</f>
        <v>0</v>
      </c>
    </row>
    <row r="239" spans="1:26" x14ac:dyDescent="0.35">
      <c r="A239">
        <v>238</v>
      </c>
      <c r="B239" s="5">
        <v>5241241751001</v>
      </c>
      <c r="C239" s="5" t="str">
        <f>Material_Master_SQL!B239</f>
        <v>ECOLAT 24-7.8/90-NPD-WPH-740/MB</v>
      </c>
      <c r="D239">
        <f>INDEX(Class!A:A, MATCH(Material_Master[[#This Row],[Class]],Class!B:B, 0))</f>
        <v>4</v>
      </c>
      <c r="E239">
        <f>INDEX('Product Category'!A:A, MATCH(Material_Master[[#This Row],[Product Category]], 'Product Category'!B:B, 0))</f>
        <v>3</v>
      </c>
      <c r="F239" cm="1">
        <f t="array" ref="F239">MATCH(Material_Master[[#This Row],[Product Category]]&amp;Material_Master[[#This Row],[ProductMetric]], 'Product Metric'!$B$2:$B$47&amp;'Product Metric'!$D$2:$D$47, 0)</f>
        <v>5</v>
      </c>
      <c r="G239" cm="1">
        <f t="array" ref="G239">MATCH(Material_Master[[#This Row],[Product Category]]&amp;Material_Master[[#This Row],[ProductGroupSimple]], 'Product Group Simple'!$B$2:$B$202&amp;'Product Group Simple'!$D$2:$D$202, 0)</f>
        <v>40</v>
      </c>
      <c r="H239" cm="1">
        <f t="array" ref="H239">MATCH(Material_Master[[#This Row],[Product Category]]&amp;Material_Master[[#This Row],[ProductGroup]], 'Product Group'!$B$2:$B$248&amp;'Product Group'!$D$2:$D$248,0)</f>
        <v>51</v>
      </c>
      <c r="I239">
        <f>INDEX(Packaging!E:E, MATCH(Material_Master[[#This Row],[Packaging]], Packaging!F:F, 0))</f>
        <v>3</v>
      </c>
      <c r="J239">
        <f>INDEX(Packaging!A:A, MATCH(Material_Master[[#This Row],[UOM]], Packaging!B:B, 0))</f>
        <v>2</v>
      </c>
      <c r="K239">
        <v>6</v>
      </c>
      <c r="L239">
        <v>1</v>
      </c>
      <c r="N239">
        <f>MATCH(Material_Master[[#This Row],[PPClass]],Packaging!$L$2:$L$7, 0)</f>
        <v>4</v>
      </c>
      <c r="O239">
        <f>MATCH(Material_Master[[#This Row],[PVClass]],Packaging!$L$2:$L$7, 0)</f>
        <v>4</v>
      </c>
      <c r="R239" t="s">
        <v>1186</v>
      </c>
      <c r="T239" s="6" t="s">
        <v>516</v>
      </c>
      <c r="U239" s="6"/>
      <c r="V239" s="6" t="s">
        <v>1186</v>
      </c>
      <c r="W239" t="s">
        <v>1186</v>
      </c>
      <c r="X239" t="s">
        <v>1186</v>
      </c>
      <c r="Y239" t="b">
        <f>IF(Material_Master[[#This Row],[EUDR]]="Y",TRUE,FALSE)</f>
        <v>0</v>
      </c>
      <c r="Z239" t="b">
        <f>IF(Material_Master[[#This Row],[EUDR Sale]]="Y", TRUE, FALSE)</f>
        <v>0</v>
      </c>
    </row>
    <row r="240" spans="1:26" x14ac:dyDescent="0.35">
      <c r="A240">
        <v>239</v>
      </c>
      <c r="B240" s="5">
        <v>5241241609010</v>
      </c>
      <c r="C240" s="5" t="str">
        <f>Material_Master_SQL!B240</f>
        <v>ECOLAT 24-7.8-MD-185</v>
      </c>
      <c r="D240">
        <f>INDEX(Class!A:A, MATCH(Material_Master[[#This Row],[Class]],Class!B:B, 0))</f>
        <v>4</v>
      </c>
      <c r="E240">
        <f>INDEX('Product Category'!A:A, MATCH(Material_Master[[#This Row],[Product Category]], 'Product Category'!B:B, 0))</f>
        <v>3</v>
      </c>
      <c r="F240" cm="1">
        <f t="array" ref="F240">MATCH(Material_Master[[#This Row],[Product Category]]&amp;Material_Master[[#This Row],[ProductMetric]], 'Product Metric'!$B$2:$B$47&amp;'Product Metric'!$D$2:$D$47, 0)</f>
        <v>5</v>
      </c>
      <c r="G240" cm="1">
        <f t="array" ref="G240">MATCH(Material_Master[[#This Row],[Product Category]]&amp;Material_Master[[#This Row],[ProductGroupSimple]], 'Product Group Simple'!$B$2:$B$202&amp;'Product Group Simple'!$D$2:$D$202, 0)</f>
        <v>40</v>
      </c>
      <c r="H240" cm="1">
        <f t="array" ref="H240">MATCH(Material_Master[[#This Row],[Product Category]]&amp;Material_Master[[#This Row],[ProductGroup]], 'Product Group'!$B$2:$B$248&amp;'Product Group'!$D$2:$D$248,0)</f>
        <v>50</v>
      </c>
      <c r="I240">
        <f>INDEX(Packaging!E:E, MATCH(Material_Master[[#This Row],[Packaging]], Packaging!F:F, 0))</f>
        <v>8</v>
      </c>
      <c r="J240">
        <f>INDEX(Packaging!A:A, MATCH(Material_Master[[#This Row],[UOM]], Packaging!B:B, 0))</f>
        <v>2</v>
      </c>
      <c r="K240">
        <v>6</v>
      </c>
      <c r="L240">
        <v>1</v>
      </c>
      <c r="N240">
        <f>MATCH(Material_Master[[#This Row],[PPClass]],Packaging!$L$2:$L$7, 0)</f>
        <v>4</v>
      </c>
      <c r="O240">
        <f>MATCH(Material_Master[[#This Row],[PVClass]],Packaging!$L$2:$L$7, 0)</f>
        <v>4</v>
      </c>
      <c r="R240" t="s">
        <v>1186</v>
      </c>
      <c r="T240" s="6" t="s">
        <v>516</v>
      </c>
      <c r="U240" s="6"/>
      <c r="V240" s="6" t="s">
        <v>1186</v>
      </c>
      <c r="W240" t="s">
        <v>1186</v>
      </c>
      <c r="X240" t="s">
        <v>1186</v>
      </c>
      <c r="Y240" t="b">
        <f>IF(Material_Master[[#This Row],[EUDR]]="Y",TRUE,FALSE)</f>
        <v>0</v>
      </c>
      <c r="Z240" t="b">
        <f>IF(Material_Master[[#This Row],[EUDR Sale]]="Y", TRUE, FALSE)</f>
        <v>0</v>
      </c>
    </row>
    <row r="241" spans="1:26" x14ac:dyDescent="0.35">
      <c r="A241">
        <v>240</v>
      </c>
      <c r="B241" s="5">
        <v>5241241610010</v>
      </c>
      <c r="C241" s="5" t="str">
        <f>Material_Master_SQL!B241</f>
        <v>ECOLAT 24-7.8-NPD-185</v>
      </c>
      <c r="D241">
        <f>INDEX(Class!A:A, MATCH(Material_Master[[#This Row],[Class]],Class!B:B, 0))</f>
        <v>4</v>
      </c>
      <c r="E241">
        <f>INDEX('Product Category'!A:A, MATCH(Material_Master[[#This Row],[Product Category]], 'Product Category'!B:B, 0))</f>
        <v>3</v>
      </c>
      <c r="F241" cm="1">
        <f t="array" ref="F241">MATCH(Material_Master[[#This Row],[Product Category]]&amp;Material_Master[[#This Row],[ProductMetric]], 'Product Metric'!$B$2:$B$47&amp;'Product Metric'!$D$2:$D$47, 0)</f>
        <v>5</v>
      </c>
      <c r="G241" cm="1">
        <f t="array" ref="G241">MATCH(Material_Master[[#This Row],[Product Category]]&amp;Material_Master[[#This Row],[ProductGroupSimple]], 'Product Group Simple'!$B$2:$B$202&amp;'Product Group Simple'!$D$2:$D$202, 0)</f>
        <v>40</v>
      </c>
      <c r="H241" cm="1">
        <f t="array" ref="H241">MATCH(Material_Master[[#This Row],[Product Category]]&amp;Material_Master[[#This Row],[ProductGroup]], 'Product Group'!$B$2:$B$248&amp;'Product Group'!$D$2:$D$248,0)</f>
        <v>50</v>
      </c>
      <c r="I241">
        <f>INDEX(Packaging!E:E, MATCH(Material_Master[[#This Row],[Packaging]], Packaging!F:F, 0))</f>
        <v>3</v>
      </c>
      <c r="J241">
        <f>INDEX(Packaging!A:A, MATCH(Material_Master[[#This Row],[UOM]], Packaging!B:B, 0))</f>
        <v>2</v>
      </c>
      <c r="K241">
        <v>6</v>
      </c>
      <c r="L241">
        <v>1</v>
      </c>
      <c r="N241">
        <f>MATCH(Material_Master[[#This Row],[PPClass]],Packaging!$L$2:$L$7, 0)</f>
        <v>4</v>
      </c>
      <c r="O241">
        <f>MATCH(Material_Master[[#This Row],[PVClass]],Packaging!$L$2:$L$7, 0)</f>
        <v>4</v>
      </c>
      <c r="R241" t="s">
        <v>1186</v>
      </c>
      <c r="T241" s="6" t="s">
        <v>516</v>
      </c>
      <c r="U241" s="6"/>
      <c r="V241" s="6" t="s">
        <v>1186</v>
      </c>
      <c r="W241" t="s">
        <v>1186</v>
      </c>
      <c r="X241" t="s">
        <v>1186</v>
      </c>
      <c r="Y241" t="b">
        <f>IF(Material_Master[[#This Row],[EUDR]]="Y",TRUE,FALSE)</f>
        <v>0</v>
      </c>
      <c r="Z241" t="b">
        <f>IF(Material_Master[[#This Row],[EUDR Sale]]="Y", TRUE, FALSE)</f>
        <v>0</v>
      </c>
    </row>
    <row r="242" spans="1:26" x14ac:dyDescent="0.35">
      <c r="A242">
        <v>241</v>
      </c>
      <c r="B242" s="5">
        <v>5241241610011</v>
      </c>
      <c r="C242" s="5" t="str">
        <f>Material_Master_SQL!B242</f>
        <v>ECOLAT 24-7.8-NPD-WPH-740</v>
      </c>
      <c r="D242">
        <f>INDEX(Class!A:A, MATCH(Material_Master[[#This Row],[Class]],Class!B:B, 0))</f>
        <v>4</v>
      </c>
      <c r="E242">
        <f>INDEX('Product Category'!A:A, MATCH(Material_Master[[#This Row],[Product Category]], 'Product Category'!B:B, 0))</f>
        <v>3</v>
      </c>
      <c r="F242" cm="1">
        <f t="array" ref="F242">MATCH(Material_Master[[#This Row],[Product Category]]&amp;Material_Master[[#This Row],[ProductMetric]], 'Product Metric'!$B$2:$B$47&amp;'Product Metric'!$D$2:$D$47, 0)</f>
        <v>5</v>
      </c>
      <c r="G242" cm="1">
        <f t="array" ref="G242">MATCH(Material_Master[[#This Row],[Product Category]]&amp;Material_Master[[#This Row],[ProductGroupSimple]], 'Product Group Simple'!$B$2:$B$202&amp;'Product Group Simple'!$D$2:$D$202, 0)</f>
        <v>40</v>
      </c>
      <c r="H242" cm="1">
        <f t="array" ref="H242">MATCH(Material_Master[[#This Row],[Product Category]]&amp;Material_Master[[#This Row],[ProductGroup]], 'Product Group'!$B$2:$B$248&amp;'Product Group'!$D$2:$D$248,0)</f>
        <v>50</v>
      </c>
      <c r="I242">
        <f>INDEX(Packaging!E:E, MATCH(Material_Master[[#This Row],[Packaging]], Packaging!F:F, 0))</f>
        <v>3</v>
      </c>
      <c r="J242">
        <f>INDEX(Packaging!A:A, MATCH(Material_Master[[#This Row],[UOM]], Packaging!B:B, 0))</f>
        <v>2</v>
      </c>
      <c r="K242">
        <v>6</v>
      </c>
      <c r="L242">
        <v>1</v>
      </c>
      <c r="N242">
        <f>MATCH(Material_Master[[#This Row],[PPClass]],Packaging!$L$2:$L$7, 0)</f>
        <v>4</v>
      </c>
      <c r="O242">
        <f>MATCH(Material_Master[[#This Row],[PVClass]],Packaging!$L$2:$L$7, 0)</f>
        <v>4</v>
      </c>
      <c r="R242" t="s">
        <v>1186</v>
      </c>
      <c r="T242" s="6" t="s">
        <v>516</v>
      </c>
      <c r="U242" s="6"/>
      <c r="V242" s="6" t="s">
        <v>1186</v>
      </c>
      <c r="W242" t="s">
        <v>1186</v>
      </c>
      <c r="X242" t="s">
        <v>1186</v>
      </c>
      <c r="Y242" t="b">
        <f>IF(Material_Master[[#This Row],[EUDR]]="Y",TRUE,FALSE)</f>
        <v>0</v>
      </c>
      <c r="Z242" t="b">
        <f>IF(Material_Master[[#This Row],[EUDR Sale]]="Y", TRUE, FALSE)</f>
        <v>0</v>
      </c>
    </row>
    <row r="243" spans="1:26" x14ac:dyDescent="0.35">
      <c r="A243">
        <v>242</v>
      </c>
      <c r="B243" s="5"/>
      <c r="C243" s="5" t="str">
        <f>Material_Master_SQL!B243</f>
        <v>ECOLAT 24-7/90-IBC-950</v>
      </c>
      <c r="D243">
        <f>INDEX(Class!A:A, MATCH(Material_Master[[#This Row],[Class]],Class!B:B, 0))</f>
        <v>4</v>
      </c>
      <c r="E243">
        <f>INDEX('Product Category'!A:A, MATCH(Material_Master[[#This Row],[Product Category]], 'Product Category'!B:B, 0))</f>
        <v>3</v>
      </c>
      <c r="F243" cm="1">
        <f t="array" ref="F243">MATCH(Material_Master[[#This Row],[Product Category]]&amp;Material_Master[[#This Row],[ProductMetric]], 'Product Metric'!$B$2:$B$47&amp;'Product Metric'!$D$2:$D$47, 0)</f>
        <v>5</v>
      </c>
      <c r="G243" cm="1">
        <f t="array" ref="G243">MATCH(Material_Master[[#This Row],[Product Category]]&amp;Material_Master[[#This Row],[ProductGroupSimple]], 'Product Group Simple'!$B$2:$B$202&amp;'Product Group Simple'!$D$2:$D$202, 0)</f>
        <v>40</v>
      </c>
      <c r="H243" cm="1">
        <f t="array" ref="H243">MATCH(Material_Master[[#This Row],[Product Category]]&amp;Material_Master[[#This Row],[ProductGroup]], 'Product Group'!$B$2:$B$248&amp;'Product Group'!$D$2:$D$248,0)</f>
        <v>52</v>
      </c>
      <c r="I243">
        <f>INDEX(Packaging!E:E, MATCH(Material_Master[[#This Row],[Packaging]], Packaging!F:F, 0))</f>
        <v>6</v>
      </c>
      <c r="J243">
        <f>INDEX(Packaging!A:A, MATCH(Material_Master[[#This Row],[UOM]], Packaging!B:B, 0))</f>
        <v>3</v>
      </c>
      <c r="K243">
        <v>6</v>
      </c>
      <c r="L243">
        <v>1</v>
      </c>
      <c r="N243">
        <f>MATCH(Material_Master[[#This Row],[PPClass]],Packaging!$L$2:$L$7, 0)</f>
        <v>4</v>
      </c>
      <c r="O243">
        <f>MATCH(Material_Master[[#This Row],[PVClass]],Packaging!$L$2:$L$7, 0)</f>
        <v>4</v>
      </c>
      <c r="R243" t="s">
        <v>1186</v>
      </c>
      <c r="T243" s="6" t="s">
        <v>516</v>
      </c>
      <c r="U243" s="6"/>
      <c r="V243" s="6" t="s">
        <v>1186</v>
      </c>
      <c r="W243" t="s">
        <v>1186</v>
      </c>
      <c r="X243" t="s">
        <v>1186</v>
      </c>
      <c r="Y243" t="b">
        <f>IF(Material_Master[[#This Row],[EUDR]]="Y",TRUE,FALSE)</f>
        <v>0</v>
      </c>
      <c r="Z243" t="b">
        <f>IF(Material_Master[[#This Row],[EUDR Sale]]="Y", TRUE, FALSE)</f>
        <v>0</v>
      </c>
    </row>
    <row r="244" spans="1:26" x14ac:dyDescent="0.35">
      <c r="A244">
        <v>243</v>
      </c>
      <c r="B244" s="5"/>
      <c r="C244" s="5" t="str">
        <f>Material_Master_SQL!B244</f>
        <v>ECOLAT 24-7/MB-IBC-950</v>
      </c>
      <c r="D244">
        <f>INDEX(Class!A:A, MATCH(Material_Master[[#This Row],[Class]],Class!B:B, 0))</f>
        <v>4</v>
      </c>
      <c r="E244">
        <f>INDEX('Product Category'!A:A, MATCH(Material_Master[[#This Row],[Product Category]], 'Product Category'!B:B, 0))</f>
        <v>3</v>
      </c>
      <c r="F244" cm="1">
        <f t="array" ref="F244">MATCH(Material_Master[[#This Row],[Product Category]]&amp;Material_Master[[#This Row],[ProductMetric]], 'Product Metric'!$B$2:$B$47&amp;'Product Metric'!$D$2:$D$47, 0)</f>
        <v>5</v>
      </c>
      <c r="G244" cm="1">
        <f t="array" ref="G244">MATCH(Material_Master[[#This Row],[Product Category]]&amp;Material_Master[[#This Row],[ProductGroupSimple]], 'Product Group Simple'!$B$2:$B$202&amp;'Product Group Simple'!$D$2:$D$202, 0)</f>
        <v>40</v>
      </c>
      <c r="H244" cm="1">
        <f t="array" ref="H244">MATCH(Material_Master[[#This Row],[Product Category]]&amp;Material_Master[[#This Row],[ProductGroup]], 'Product Group'!$B$2:$B$248&amp;'Product Group'!$D$2:$D$248,0)</f>
        <v>49</v>
      </c>
      <c r="I244">
        <f>INDEX(Packaging!E:E, MATCH(Material_Master[[#This Row],[Packaging]], Packaging!F:F, 0))</f>
        <v>6</v>
      </c>
      <c r="J244">
        <f>INDEX(Packaging!A:A, MATCH(Material_Master[[#This Row],[UOM]], Packaging!B:B, 0))</f>
        <v>3</v>
      </c>
      <c r="K244">
        <v>6</v>
      </c>
      <c r="L244">
        <v>1</v>
      </c>
      <c r="N244">
        <f>MATCH(Material_Master[[#This Row],[PPClass]],Packaging!$L$2:$L$7, 0)</f>
        <v>4</v>
      </c>
      <c r="O244">
        <f>MATCH(Material_Master[[#This Row],[PVClass]],Packaging!$L$2:$L$7, 0)</f>
        <v>4</v>
      </c>
      <c r="R244" t="s">
        <v>1186</v>
      </c>
      <c r="T244" s="6" t="s">
        <v>516</v>
      </c>
      <c r="U244" s="6"/>
      <c r="V244" s="6" t="s">
        <v>1186</v>
      </c>
      <c r="W244" t="s">
        <v>1186</v>
      </c>
      <c r="X244" t="s">
        <v>1186</v>
      </c>
      <c r="Y244" t="b">
        <f>IF(Material_Master[[#This Row],[EUDR]]="Y",TRUE,FALSE)</f>
        <v>0</v>
      </c>
      <c r="Z244" t="b">
        <f>IF(Material_Master[[#This Row],[EUDR Sale]]="Y", TRUE, FALSE)</f>
        <v>0</v>
      </c>
    </row>
    <row r="245" spans="1:26" x14ac:dyDescent="0.35">
      <c r="A245">
        <v>244</v>
      </c>
      <c r="B245" s="5"/>
      <c r="C245" s="5" t="str">
        <f>Material_Master_SQL!B245</f>
        <v>ECOLAT 24-7/MB-NPD-WP-740</v>
      </c>
      <c r="D245">
        <f>INDEX(Class!A:A, MATCH(Material_Master[[#This Row],[Class]],Class!B:B, 0))</f>
        <v>4</v>
      </c>
      <c r="E245">
        <f>INDEX('Product Category'!A:A, MATCH(Material_Master[[#This Row],[Product Category]], 'Product Category'!B:B, 0))</f>
        <v>3</v>
      </c>
      <c r="F245" cm="1">
        <f t="array" ref="F245">MATCH(Material_Master[[#This Row],[Product Category]]&amp;Material_Master[[#This Row],[ProductMetric]], 'Product Metric'!$B$2:$B$47&amp;'Product Metric'!$D$2:$D$47, 0)</f>
        <v>5</v>
      </c>
      <c r="G245" cm="1">
        <f t="array" ref="G245">MATCH(Material_Master[[#This Row],[Product Category]]&amp;Material_Master[[#This Row],[ProductGroupSimple]], 'Product Group Simple'!$B$2:$B$202&amp;'Product Group Simple'!$D$2:$D$202, 0)</f>
        <v>40</v>
      </c>
      <c r="H245" cm="1">
        <f t="array" ref="H245">MATCH(Material_Master[[#This Row],[Product Category]]&amp;Material_Master[[#This Row],[ProductGroup]], 'Product Group'!$B$2:$B$248&amp;'Product Group'!$D$2:$D$248,0)</f>
        <v>49</v>
      </c>
      <c r="I245">
        <f>INDEX(Packaging!E:E, MATCH(Material_Master[[#This Row],[Packaging]], Packaging!F:F, 0))</f>
        <v>3</v>
      </c>
      <c r="J245">
        <f>INDEX(Packaging!A:A, MATCH(Material_Master[[#This Row],[UOM]], Packaging!B:B, 0))</f>
        <v>2</v>
      </c>
      <c r="K245">
        <v>6</v>
      </c>
      <c r="L245">
        <v>1</v>
      </c>
      <c r="N245">
        <f>MATCH(Material_Master[[#This Row],[PPClass]],Packaging!$L$2:$L$7, 0)</f>
        <v>4</v>
      </c>
      <c r="O245">
        <f>MATCH(Material_Master[[#This Row],[PVClass]],Packaging!$L$2:$L$7, 0)</f>
        <v>4</v>
      </c>
      <c r="R245" t="s">
        <v>1186</v>
      </c>
      <c r="T245" s="6" t="s">
        <v>516</v>
      </c>
      <c r="U245" s="6"/>
      <c r="V245" s="6" t="s">
        <v>1186</v>
      </c>
      <c r="W245" t="s">
        <v>1186</v>
      </c>
      <c r="X245" t="s">
        <v>1186</v>
      </c>
      <c r="Y245" t="b">
        <f>IF(Material_Master[[#This Row],[EUDR]]="Y",TRUE,FALSE)</f>
        <v>0</v>
      </c>
      <c r="Z245" t="b">
        <f>IF(Material_Master[[#This Row],[EUDR Sale]]="Y", TRUE, FALSE)</f>
        <v>0</v>
      </c>
    </row>
    <row r="246" spans="1:26" x14ac:dyDescent="0.35">
      <c r="A246">
        <v>245</v>
      </c>
      <c r="B246" s="5">
        <v>5241241503050</v>
      </c>
      <c r="C246" s="5" t="str">
        <f>Material_Master_SQL!B246</f>
        <v>ECOLAT 24-7-IBC-950</v>
      </c>
      <c r="D246">
        <f>INDEX(Class!A:A, MATCH(Material_Master[[#This Row],[Class]],Class!B:B, 0))</f>
        <v>4</v>
      </c>
      <c r="E246">
        <f>INDEX('Product Category'!A:A, MATCH(Material_Master[[#This Row],[Product Category]], 'Product Category'!B:B, 0))</f>
        <v>3</v>
      </c>
      <c r="F246" cm="1">
        <f t="array" ref="F246">MATCH(Material_Master[[#This Row],[Product Category]]&amp;Material_Master[[#This Row],[ProductMetric]], 'Product Metric'!$B$2:$B$47&amp;'Product Metric'!$D$2:$D$47, 0)</f>
        <v>5</v>
      </c>
      <c r="G246" cm="1">
        <f t="array" ref="G246">MATCH(Material_Master[[#This Row],[Product Category]]&amp;Material_Master[[#This Row],[ProductGroupSimple]], 'Product Group Simple'!$B$2:$B$202&amp;'Product Group Simple'!$D$2:$D$202, 0)</f>
        <v>40</v>
      </c>
      <c r="H246" cm="1">
        <f t="array" ref="H246">MATCH(Material_Master[[#This Row],[Product Category]]&amp;Material_Master[[#This Row],[ProductGroup]], 'Product Group'!$B$2:$B$248&amp;'Product Group'!$D$2:$D$248,0)</f>
        <v>49</v>
      </c>
      <c r="I246">
        <f>INDEX(Packaging!E:E, MATCH(Material_Master[[#This Row],[Packaging]], Packaging!F:F, 0))</f>
        <v>6</v>
      </c>
      <c r="J246">
        <f>INDEX(Packaging!A:A, MATCH(Material_Master[[#This Row],[UOM]], Packaging!B:B, 0))</f>
        <v>3</v>
      </c>
      <c r="K246">
        <v>6</v>
      </c>
      <c r="L246">
        <v>1</v>
      </c>
      <c r="N246">
        <f>MATCH(Material_Master[[#This Row],[PPClass]],Packaging!$L$2:$L$7, 0)</f>
        <v>4</v>
      </c>
      <c r="O246">
        <f>MATCH(Material_Master[[#This Row],[PVClass]],Packaging!$L$2:$L$7, 0)</f>
        <v>4</v>
      </c>
      <c r="R246" t="s">
        <v>1186</v>
      </c>
      <c r="T246" s="6" t="s">
        <v>516</v>
      </c>
      <c r="U246" s="6"/>
      <c r="V246" s="6" t="s">
        <v>1186</v>
      </c>
      <c r="W246" t="s">
        <v>1186</v>
      </c>
      <c r="X246" t="s">
        <v>1186</v>
      </c>
      <c r="Y246" t="b">
        <f>IF(Material_Master[[#This Row],[EUDR]]="Y",TRUE,FALSE)</f>
        <v>0</v>
      </c>
      <c r="Z246" t="b">
        <f>IF(Material_Master[[#This Row],[EUDR Sale]]="Y", TRUE, FALSE)</f>
        <v>0</v>
      </c>
    </row>
    <row r="247" spans="1:26" x14ac:dyDescent="0.35">
      <c r="A247">
        <v>246</v>
      </c>
      <c r="B247" s="5">
        <v>5241241509010</v>
      </c>
      <c r="C247" s="5" t="str">
        <f>Material_Master_SQL!B247</f>
        <v>ECOLAT 24-7-MD-185</v>
      </c>
      <c r="D247">
        <f>INDEX(Class!A:A, MATCH(Material_Master[[#This Row],[Class]],Class!B:B, 0))</f>
        <v>4</v>
      </c>
      <c r="E247">
        <f>INDEX('Product Category'!A:A, MATCH(Material_Master[[#This Row],[Product Category]], 'Product Category'!B:B, 0))</f>
        <v>3</v>
      </c>
      <c r="F247" cm="1">
        <f t="array" ref="F247">MATCH(Material_Master[[#This Row],[Product Category]]&amp;Material_Master[[#This Row],[ProductMetric]], 'Product Metric'!$B$2:$B$47&amp;'Product Metric'!$D$2:$D$47, 0)</f>
        <v>5</v>
      </c>
      <c r="G247" cm="1">
        <f t="array" ref="G247">MATCH(Material_Master[[#This Row],[Product Category]]&amp;Material_Master[[#This Row],[ProductGroupSimple]], 'Product Group Simple'!$B$2:$B$202&amp;'Product Group Simple'!$D$2:$D$202, 0)</f>
        <v>40</v>
      </c>
      <c r="H247" cm="1">
        <f t="array" ref="H247">MATCH(Material_Master[[#This Row],[Product Category]]&amp;Material_Master[[#This Row],[ProductGroup]], 'Product Group'!$B$2:$B$248&amp;'Product Group'!$D$2:$D$248,0)</f>
        <v>49</v>
      </c>
      <c r="I247">
        <f>INDEX(Packaging!E:E, MATCH(Material_Master[[#This Row],[Packaging]], Packaging!F:F, 0))</f>
        <v>8</v>
      </c>
      <c r="J247">
        <f>INDEX(Packaging!A:A, MATCH(Material_Master[[#This Row],[UOM]], Packaging!B:B, 0))</f>
        <v>2</v>
      </c>
      <c r="K247">
        <v>6</v>
      </c>
      <c r="L247">
        <v>1</v>
      </c>
      <c r="N247">
        <f>MATCH(Material_Master[[#This Row],[PPClass]],Packaging!$L$2:$L$7, 0)</f>
        <v>4</v>
      </c>
      <c r="O247">
        <f>MATCH(Material_Master[[#This Row],[PVClass]],Packaging!$L$2:$L$7, 0)</f>
        <v>4</v>
      </c>
      <c r="R247" t="s">
        <v>1186</v>
      </c>
      <c r="T247" s="6" t="s">
        <v>516</v>
      </c>
      <c r="U247" s="6"/>
      <c r="V247" s="6" t="s">
        <v>1186</v>
      </c>
      <c r="W247" t="s">
        <v>1186</v>
      </c>
      <c r="X247" t="s">
        <v>1186</v>
      </c>
      <c r="Y247" t="b">
        <f>IF(Material_Master[[#This Row],[EUDR]]="Y",TRUE,FALSE)</f>
        <v>0</v>
      </c>
      <c r="Z247" t="b">
        <f>IF(Material_Master[[#This Row],[EUDR Sale]]="Y", TRUE, FALSE)</f>
        <v>0</v>
      </c>
    </row>
    <row r="248" spans="1:26" x14ac:dyDescent="0.35">
      <c r="A248">
        <v>247</v>
      </c>
      <c r="B248" s="5"/>
      <c r="C248" s="5" t="str">
        <f>Material_Master_SQL!B248</f>
        <v>ECOLAT 24-7-MD-WP-740</v>
      </c>
      <c r="D248">
        <f>INDEX(Class!A:A, MATCH(Material_Master[[#This Row],[Class]],Class!B:B, 0))</f>
        <v>4</v>
      </c>
      <c r="E248">
        <f>INDEX('Product Category'!A:A, MATCH(Material_Master[[#This Row],[Product Category]], 'Product Category'!B:B, 0))</f>
        <v>3</v>
      </c>
      <c r="F248" cm="1">
        <f t="array" ref="F248">MATCH(Material_Master[[#This Row],[Product Category]]&amp;Material_Master[[#This Row],[ProductMetric]], 'Product Metric'!$B$2:$B$47&amp;'Product Metric'!$D$2:$D$47, 0)</f>
        <v>5</v>
      </c>
      <c r="G248" cm="1">
        <f t="array" ref="G248">MATCH(Material_Master[[#This Row],[Product Category]]&amp;Material_Master[[#This Row],[ProductGroupSimple]], 'Product Group Simple'!$B$2:$B$202&amp;'Product Group Simple'!$D$2:$D$202, 0)</f>
        <v>36</v>
      </c>
      <c r="H248" cm="1">
        <f t="array" ref="H248">MATCH(Material_Master[[#This Row],[Product Category]]&amp;Material_Master[[#This Row],[ProductGroup]], 'Product Group'!$B$2:$B$248&amp;'Product Group'!$D$2:$D$248,0)</f>
        <v>49</v>
      </c>
      <c r="I248">
        <f>INDEX(Packaging!E:E, MATCH(Material_Master[[#This Row],[Packaging]], Packaging!F:F, 0))</f>
        <v>3</v>
      </c>
      <c r="J248">
        <f>INDEX(Packaging!A:A, MATCH(Material_Master[[#This Row],[UOM]], Packaging!B:B, 0))</f>
        <v>2</v>
      </c>
      <c r="K248">
        <v>6</v>
      </c>
      <c r="L248">
        <v>1</v>
      </c>
      <c r="N248">
        <f>MATCH(Material_Master[[#This Row],[PPClass]],Packaging!$L$2:$L$7, 0)</f>
        <v>4</v>
      </c>
      <c r="O248">
        <f>MATCH(Material_Master[[#This Row],[PVClass]],Packaging!$L$2:$L$7, 0)</f>
        <v>4</v>
      </c>
      <c r="R248" t="s">
        <v>1186</v>
      </c>
      <c r="T248" s="6" t="s">
        <v>516</v>
      </c>
      <c r="U248" s="6"/>
      <c r="V248" s="6" t="s">
        <v>1186</v>
      </c>
      <c r="W248" t="s">
        <v>1186</v>
      </c>
      <c r="X248" t="s">
        <v>1186</v>
      </c>
      <c r="Y248" t="b">
        <f>IF(Material_Master[[#This Row],[EUDR]]="Y",TRUE,FALSE)</f>
        <v>0</v>
      </c>
      <c r="Z248" t="b">
        <f>IF(Material_Master[[#This Row],[EUDR Sale]]="Y", TRUE, FALSE)</f>
        <v>0</v>
      </c>
    </row>
    <row r="249" spans="1:26" x14ac:dyDescent="0.35">
      <c r="A249">
        <v>248</v>
      </c>
      <c r="B249" s="5"/>
      <c r="C249" s="5" t="str">
        <f>Material_Master_SQL!B249</f>
        <v>ECOLAT 24-7-MD-WPE-740</v>
      </c>
      <c r="D249">
        <f>INDEX(Class!A:A, MATCH(Material_Master[[#This Row],[Class]],Class!B:B, 0))</f>
        <v>4</v>
      </c>
      <c r="E249">
        <f>INDEX('Product Category'!A:A, MATCH(Material_Master[[#This Row],[Product Category]], 'Product Category'!B:B, 0))</f>
        <v>3</v>
      </c>
      <c r="F249" cm="1">
        <f t="array" ref="F249">MATCH(Material_Master[[#This Row],[Product Category]]&amp;Material_Master[[#This Row],[ProductMetric]], 'Product Metric'!$B$2:$B$47&amp;'Product Metric'!$D$2:$D$47, 0)</f>
        <v>5</v>
      </c>
      <c r="G249" cm="1">
        <f t="array" ref="G249">MATCH(Material_Master[[#This Row],[Product Category]]&amp;Material_Master[[#This Row],[ProductGroupSimple]], 'Product Group Simple'!$B$2:$B$202&amp;'Product Group Simple'!$D$2:$D$202, 0)</f>
        <v>36</v>
      </c>
      <c r="H249" cm="1">
        <f t="array" ref="H249">MATCH(Material_Master[[#This Row],[Product Category]]&amp;Material_Master[[#This Row],[ProductGroup]], 'Product Group'!$B$2:$B$248&amp;'Product Group'!$D$2:$D$248,0)</f>
        <v>49</v>
      </c>
      <c r="I249">
        <f>INDEX(Packaging!E:E, MATCH(Material_Master[[#This Row],[Packaging]], Packaging!F:F, 0))</f>
        <v>3</v>
      </c>
      <c r="J249">
        <f>INDEX(Packaging!A:A, MATCH(Material_Master[[#This Row],[UOM]], Packaging!B:B, 0))</f>
        <v>2</v>
      </c>
      <c r="K249">
        <v>6</v>
      </c>
      <c r="L249">
        <v>1</v>
      </c>
      <c r="N249">
        <f>MATCH(Material_Master[[#This Row],[PPClass]],Packaging!$L$2:$L$7, 0)</f>
        <v>4</v>
      </c>
      <c r="O249">
        <f>MATCH(Material_Master[[#This Row],[PVClass]],Packaging!$L$2:$L$7, 0)</f>
        <v>4</v>
      </c>
      <c r="R249" t="s">
        <v>1186</v>
      </c>
      <c r="T249" s="6" t="s">
        <v>516</v>
      </c>
      <c r="U249" s="6"/>
      <c r="V249" s="6" t="s">
        <v>1186</v>
      </c>
      <c r="W249" t="s">
        <v>1186</v>
      </c>
      <c r="X249" t="s">
        <v>1186</v>
      </c>
      <c r="Y249" t="b">
        <f>IF(Material_Master[[#This Row],[EUDR]]="Y",TRUE,FALSE)</f>
        <v>0</v>
      </c>
      <c r="Z249" t="b">
        <f>IF(Material_Master[[#This Row],[EUDR Sale]]="Y", TRUE, FALSE)</f>
        <v>0</v>
      </c>
    </row>
    <row r="250" spans="1:26" x14ac:dyDescent="0.35">
      <c r="A250">
        <v>249</v>
      </c>
      <c r="B250" s="5">
        <v>5241241510010</v>
      </c>
      <c r="C250" s="5" t="str">
        <f>Material_Master_SQL!B250</f>
        <v>ECOLAT 24-7-NPD-185</v>
      </c>
      <c r="D250">
        <f>INDEX(Class!A:A, MATCH(Material_Master[[#This Row],[Class]],Class!B:B, 0))</f>
        <v>4</v>
      </c>
      <c r="E250">
        <f>INDEX('Product Category'!A:A, MATCH(Material_Master[[#This Row],[Product Category]], 'Product Category'!B:B, 0))</f>
        <v>3</v>
      </c>
      <c r="F250" cm="1">
        <f t="array" ref="F250">MATCH(Material_Master[[#This Row],[Product Category]]&amp;Material_Master[[#This Row],[ProductMetric]], 'Product Metric'!$B$2:$B$47&amp;'Product Metric'!$D$2:$D$47, 0)</f>
        <v>5</v>
      </c>
      <c r="G250" cm="1">
        <f t="array" ref="G250">MATCH(Material_Master[[#This Row],[Product Category]]&amp;Material_Master[[#This Row],[ProductGroupSimple]], 'Product Group Simple'!$B$2:$B$202&amp;'Product Group Simple'!$D$2:$D$202, 0)</f>
        <v>40</v>
      </c>
      <c r="H250" cm="1">
        <f t="array" ref="H250">MATCH(Material_Master[[#This Row],[Product Category]]&amp;Material_Master[[#This Row],[ProductGroup]], 'Product Group'!$B$2:$B$248&amp;'Product Group'!$D$2:$D$248,0)</f>
        <v>49</v>
      </c>
      <c r="I250">
        <f>INDEX(Packaging!E:E, MATCH(Material_Master[[#This Row],[Packaging]], Packaging!F:F, 0))</f>
        <v>3</v>
      </c>
      <c r="J250">
        <f>INDEX(Packaging!A:A, MATCH(Material_Master[[#This Row],[UOM]], Packaging!B:B, 0))</f>
        <v>2</v>
      </c>
      <c r="K250">
        <v>6</v>
      </c>
      <c r="L250">
        <v>1</v>
      </c>
      <c r="N250">
        <f>MATCH(Material_Master[[#This Row],[PPClass]],Packaging!$L$2:$L$7, 0)</f>
        <v>4</v>
      </c>
      <c r="O250">
        <f>MATCH(Material_Master[[#This Row],[PVClass]],Packaging!$L$2:$L$7, 0)</f>
        <v>4</v>
      </c>
      <c r="R250" t="s">
        <v>1186</v>
      </c>
      <c r="T250" s="6" t="s">
        <v>516</v>
      </c>
      <c r="U250" s="6"/>
      <c r="V250" s="6" t="s">
        <v>1186</v>
      </c>
      <c r="W250" t="s">
        <v>1186</v>
      </c>
      <c r="X250" t="s">
        <v>1186</v>
      </c>
      <c r="Y250" t="b">
        <f>IF(Material_Master[[#This Row],[EUDR]]="Y",TRUE,FALSE)</f>
        <v>0</v>
      </c>
      <c r="Z250" t="b">
        <f>IF(Material_Master[[#This Row],[EUDR Sale]]="Y", TRUE, FALSE)</f>
        <v>0</v>
      </c>
    </row>
    <row r="251" spans="1:26" x14ac:dyDescent="0.35">
      <c r="A251">
        <v>250</v>
      </c>
      <c r="B251" s="5">
        <v>5241241510012</v>
      </c>
      <c r="C251" s="5" t="str">
        <f>Material_Master_SQL!B251</f>
        <v>ECOLAT 24-7-NPD-WP-740</v>
      </c>
      <c r="D251">
        <f>INDEX(Class!A:A, MATCH(Material_Master[[#This Row],[Class]],Class!B:B, 0))</f>
        <v>4</v>
      </c>
      <c r="E251">
        <f>INDEX('Product Category'!A:A, MATCH(Material_Master[[#This Row],[Product Category]], 'Product Category'!B:B, 0))</f>
        <v>3</v>
      </c>
      <c r="F251" cm="1">
        <f t="array" ref="F251">MATCH(Material_Master[[#This Row],[Product Category]]&amp;Material_Master[[#This Row],[ProductMetric]], 'Product Metric'!$B$2:$B$47&amp;'Product Metric'!$D$2:$D$47, 0)</f>
        <v>5</v>
      </c>
      <c r="G251" cm="1">
        <f t="array" ref="G251">MATCH(Material_Master[[#This Row],[Product Category]]&amp;Material_Master[[#This Row],[ProductGroupSimple]], 'Product Group Simple'!$B$2:$B$202&amp;'Product Group Simple'!$D$2:$D$202, 0)</f>
        <v>40</v>
      </c>
      <c r="H251" cm="1">
        <f t="array" ref="H251">MATCH(Material_Master[[#This Row],[Product Category]]&amp;Material_Master[[#This Row],[ProductGroup]], 'Product Group'!$B$2:$B$248&amp;'Product Group'!$D$2:$D$248,0)</f>
        <v>49</v>
      </c>
      <c r="I251">
        <f>INDEX(Packaging!E:E, MATCH(Material_Master[[#This Row],[Packaging]], Packaging!F:F, 0))</f>
        <v>3</v>
      </c>
      <c r="J251">
        <f>INDEX(Packaging!A:A, MATCH(Material_Master[[#This Row],[UOM]], Packaging!B:B, 0))</f>
        <v>2</v>
      </c>
      <c r="K251">
        <v>6</v>
      </c>
      <c r="L251">
        <v>1</v>
      </c>
      <c r="N251">
        <f>MATCH(Material_Master[[#This Row],[PPClass]],Packaging!$L$2:$L$7, 0)</f>
        <v>4</v>
      </c>
      <c r="O251">
        <f>MATCH(Material_Master[[#This Row],[PVClass]],Packaging!$L$2:$L$7, 0)</f>
        <v>4</v>
      </c>
      <c r="R251" t="s">
        <v>1186</v>
      </c>
      <c r="T251" s="6" t="s">
        <v>516</v>
      </c>
      <c r="U251" s="6"/>
      <c r="V251" s="6" t="s">
        <v>1186</v>
      </c>
      <c r="W251" t="s">
        <v>1186</v>
      </c>
      <c r="X251" t="s">
        <v>1186</v>
      </c>
      <c r="Y251" t="b">
        <f>IF(Material_Master[[#This Row],[EUDR]]="Y",TRUE,FALSE)</f>
        <v>0</v>
      </c>
      <c r="Z251" t="b">
        <f>IF(Material_Master[[#This Row],[EUDR Sale]]="Y", TRUE, FALSE)</f>
        <v>0</v>
      </c>
    </row>
    <row r="252" spans="1:26" x14ac:dyDescent="0.35">
      <c r="A252">
        <v>251</v>
      </c>
      <c r="B252" s="5">
        <v>5241241510011</v>
      </c>
      <c r="C252" s="5" t="str">
        <f>Material_Master_SQL!B252</f>
        <v>ECOLAT 24-7-NPD-WPH-740</v>
      </c>
      <c r="D252">
        <f>INDEX(Class!A:A, MATCH(Material_Master[[#This Row],[Class]],Class!B:B, 0))</f>
        <v>4</v>
      </c>
      <c r="E252">
        <f>INDEX('Product Category'!A:A, MATCH(Material_Master[[#This Row],[Product Category]], 'Product Category'!B:B, 0))</f>
        <v>3</v>
      </c>
      <c r="F252" cm="1">
        <f t="array" ref="F252">MATCH(Material_Master[[#This Row],[Product Category]]&amp;Material_Master[[#This Row],[ProductMetric]], 'Product Metric'!$B$2:$B$47&amp;'Product Metric'!$D$2:$D$47, 0)</f>
        <v>5</v>
      </c>
      <c r="G252" cm="1">
        <f t="array" ref="G252">MATCH(Material_Master[[#This Row],[Product Category]]&amp;Material_Master[[#This Row],[ProductGroupSimple]], 'Product Group Simple'!$B$2:$B$202&amp;'Product Group Simple'!$D$2:$D$202, 0)</f>
        <v>40</v>
      </c>
      <c r="H252" cm="1">
        <f t="array" ref="H252">MATCH(Material_Master[[#This Row],[Product Category]]&amp;Material_Master[[#This Row],[ProductGroup]], 'Product Group'!$B$2:$B$248&amp;'Product Group'!$D$2:$D$248,0)</f>
        <v>49</v>
      </c>
      <c r="I252">
        <f>INDEX(Packaging!E:E, MATCH(Material_Master[[#This Row],[Packaging]], Packaging!F:F, 0))</f>
        <v>3</v>
      </c>
      <c r="J252">
        <f>INDEX(Packaging!A:A, MATCH(Material_Master[[#This Row],[UOM]], Packaging!B:B, 0))</f>
        <v>2</v>
      </c>
      <c r="K252">
        <v>6</v>
      </c>
      <c r="L252">
        <v>1</v>
      </c>
      <c r="N252">
        <f>MATCH(Material_Master[[#This Row],[PPClass]],Packaging!$L$2:$L$7, 0)</f>
        <v>4</v>
      </c>
      <c r="O252">
        <f>MATCH(Material_Master[[#This Row],[PVClass]],Packaging!$L$2:$L$7, 0)</f>
        <v>4</v>
      </c>
      <c r="R252" t="s">
        <v>1186</v>
      </c>
      <c r="T252" s="6" t="s">
        <v>516</v>
      </c>
      <c r="U252" s="6"/>
      <c r="V252" s="6" t="s">
        <v>1186</v>
      </c>
      <c r="W252" t="s">
        <v>1186</v>
      </c>
      <c r="X252" t="s">
        <v>1186</v>
      </c>
      <c r="Y252" t="b">
        <f>IF(Material_Master[[#This Row],[EUDR]]="Y",TRUE,FALSE)</f>
        <v>0</v>
      </c>
      <c r="Z252" t="b">
        <f>IF(Material_Master[[#This Row],[EUDR Sale]]="Y", TRUE, FALSE)</f>
        <v>0</v>
      </c>
    </row>
    <row r="253" spans="1:26" x14ac:dyDescent="0.35">
      <c r="A253">
        <v>252</v>
      </c>
      <c r="B253" s="5">
        <v>5241241806010</v>
      </c>
      <c r="C253" s="5" t="str">
        <f>Material_Master_SQL!B253</f>
        <v>ECOLAT 24-8</v>
      </c>
      <c r="D253">
        <f>INDEX(Class!A:A, MATCH(Material_Master[[#This Row],[Class]],Class!B:B, 0))</f>
        <v>2</v>
      </c>
      <c r="E253">
        <f>INDEX('Product Category'!A:A, MATCH(Material_Master[[#This Row],[Product Category]], 'Product Category'!B:B, 0))</f>
        <v>3</v>
      </c>
      <c r="F253" cm="1">
        <f t="array" ref="F253">MATCH(Material_Master[[#This Row],[Product Category]]&amp;Material_Master[[#This Row],[ProductMetric]], 'Product Metric'!$B$2:$B$47&amp;'Product Metric'!$D$2:$D$47, 0)</f>
        <v>5</v>
      </c>
      <c r="G253" cm="1">
        <f t="array" ref="G253">MATCH(Material_Master[[#This Row],[Product Category]]&amp;Material_Master[[#This Row],[ProductGroupSimple]], 'Product Group Simple'!$B$2:$B$202&amp;'Product Group Simple'!$D$2:$D$202, 0)</f>
        <v>41</v>
      </c>
      <c r="H253" cm="1">
        <f t="array" ref="H253">MATCH(Material_Master[[#This Row],[Product Category]]&amp;Material_Master[[#This Row],[ProductGroup]], 'Product Group'!$B$2:$B$248&amp;'Product Group'!$D$2:$D$248,0)</f>
        <v>53</v>
      </c>
      <c r="I253">
        <f>INDEX(Packaging!E:E, MATCH(Material_Master[[#This Row],[Packaging]], Packaging!F:F, 0))</f>
        <v>7</v>
      </c>
      <c r="J253">
        <f>INDEX(Packaging!A:A, MATCH(Material_Master[[#This Row],[UOM]], Packaging!B:B, 0))</f>
        <v>4</v>
      </c>
      <c r="K253">
        <v>6</v>
      </c>
      <c r="L253">
        <v>1</v>
      </c>
      <c r="N253">
        <f>MATCH(Material_Master[[#This Row],[PPClass]],Packaging!$L$2:$L$7, 0)</f>
        <v>3</v>
      </c>
      <c r="O253">
        <f>MATCH(Material_Master[[#This Row],[PVClass]],Packaging!$L$2:$L$7, 0)</f>
        <v>3</v>
      </c>
      <c r="R253" t="s">
        <v>1186</v>
      </c>
      <c r="T253" s="6" t="s">
        <v>516</v>
      </c>
      <c r="U253" s="6" t="s">
        <v>1362</v>
      </c>
      <c r="V253" s="6" t="s">
        <v>1186</v>
      </c>
      <c r="W253" t="s">
        <v>1186</v>
      </c>
      <c r="X253" t="s">
        <v>1186</v>
      </c>
      <c r="Y253" t="b">
        <f>IF(Material_Master[[#This Row],[EUDR]]="Y",TRUE,FALSE)</f>
        <v>0</v>
      </c>
      <c r="Z253" t="b">
        <f>IF(Material_Master[[#This Row],[EUDR Sale]]="Y", TRUE, FALSE)</f>
        <v>0</v>
      </c>
    </row>
    <row r="254" spans="1:26" x14ac:dyDescent="0.35">
      <c r="A254">
        <v>253</v>
      </c>
      <c r="B254" s="5">
        <v>5241241809010</v>
      </c>
      <c r="C254" s="5" t="str">
        <f>Material_Master_SQL!B254</f>
        <v>ECOLAT 24-8-MD-185</v>
      </c>
      <c r="D254">
        <f>INDEX(Class!A:A, MATCH(Material_Master[[#This Row],[Class]],Class!B:B, 0))</f>
        <v>4</v>
      </c>
      <c r="E254">
        <f>INDEX('Product Category'!A:A, MATCH(Material_Master[[#This Row],[Product Category]], 'Product Category'!B:B, 0))</f>
        <v>3</v>
      </c>
      <c r="F254" cm="1">
        <f t="array" ref="F254">MATCH(Material_Master[[#This Row],[Product Category]]&amp;Material_Master[[#This Row],[ProductMetric]], 'Product Metric'!$B$2:$B$47&amp;'Product Metric'!$D$2:$D$47, 0)</f>
        <v>5</v>
      </c>
      <c r="G254" cm="1">
        <f t="array" ref="G254">MATCH(Material_Master[[#This Row],[Product Category]]&amp;Material_Master[[#This Row],[ProductGroupSimple]], 'Product Group Simple'!$B$2:$B$202&amp;'Product Group Simple'!$D$2:$D$202, 0)</f>
        <v>41</v>
      </c>
      <c r="H254" cm="1">
        <f t="array" ref="H254">MATCH(Material_Master[[#This Row],[Product Category]]&amp;Material_Master[[#This Row],[ProductGroup]], 'Product Group'!$B$2:$B$248&amp;'Product Group'!$D$2:$D$248,0)</f>
        <v>53</v>
      </c>
      <c r="I254">
        <f>INDEX(Packaging!E:E, MATCH(Material_Master[[#This Row],[Packaging]], Packaging!F:F, 0))</f>
        <v>8</v>
      </c>
      <c r="J254">
        <f>INDEX(Packaging!A:A, MATCH(Material_Master[[#This Row],[UOM]], Packaging!B:B, 0))</f>
        <v>2</v>
      </c>
      <c r="K254">
        <v>6</v>
      </c>
      <c r="L254">
        <v>1</v>
      </c>
      <c r="N254">
        <f>MATCH(Material_Master[[#This Row],[PPClass]],Packaging!$L$2:$L$7, 0)</f>
        <v>4</v>
      </c>
      <c r="O254">
        <f>MATCH(Material_Master[[#This Row],[PVClass]],Packaging!$L$2:$L$7, 0)</f>
        <v>4</v>
      </c>
      <c r="R254" t="s">
        <v>1186</v>
      </c>
      <c r="T254" s="6" t="s">
        <v>516</v>
      </c>
      <c r="U254" s="6"/>
      <c r="V254" s="6" t="s">
        <v>1186</v>
      </c>
      <c r="W254" t="s">
        <v>1186</v>
      </c>
      <c r="X254" t="s">
        <v>1186</v>
      </c>
      <c r="Y254" t="b">
        <f>IF(Material_Master[[#This Row],[EUDR]]="Y",TRUE,FALSE)</f>
        <v>0</v>
      </c>
      <c r="Z254" t="b">
        <f>IF(Material_Master[[#This Row],[EUDR Sale]]="Y", TRUE, FALSE)</f>
        <v>0</v>
      </c>
    </row>
    <row r="255" spans="1:26" x14ac:dyDescent="0.35">
      <c r="A255">
        <v>254</v>
      </c>
      <c r="B255" s="5">
        <v>5241241810010</v>
      </c>
      <c r="C255" s="5" t="str">
        <f>Material_Master_SQL!B255</f>
        <v>ECOLAT 24-8-NPD-185</v>
      </c>
      <c r="D255">
        <f>INDEX(Class!A:A, MATCH(Material_Master[[#This Row],[Class]],Class!B:B, 0))</f>
        <v>4</v>
      </c>
      <c r="E255">
        <f>INDEX('Product Category'!A:A, MATCH(Material_Master[[#This Row],[Product Category]], 'Product Category'!B:B, 0))</f>
        <v>3</v>
      </c>
      <c r="F255" cm="1">
        <f t="array" ref="F255">MATCH(Material_Master[[#This Row],[Product Category]]&amp;Material_Master[[#This Row],[ProductMetric]], 'Product Metric'!$B$2:$B$47&amp;'Product Metric'!$D$2:$D$47, 0)</f>
        <v>5</v>
      </c>
      <c r="G255" cm="1">
        <f t="array" ref="G255">MATCH(Material_Master[[#This Row],[Product Category]]&amp;Material_Master[[#This Row],[ProductGroupSimple]], 'Product Group Simple'!$B$2:$B$202&amp;'Product Group Simple'!$D$2:$D$202, 0)</f>
        <v>41</v>
      </c>
      <c r="H255" cm="1">
        <f t="array" ref="H255">MATCH(Material_Master[[#This Row],[Product Category]]&amp;Material_Master[[#This Row],[ProductGroup]], 'Product Group'!$B$2:$B$248&amp;'Product Group'!$D$2:$D$248,0)</f>
        <v>53</v>
      </c>
      <c r="I255">
        <f>INDEX(Packaging!E:E, MATCH(Material_Master[[#This Row],[Packaging]], Packaging!F:F, 0))</f>
        <v>3</v>
      </c>
      <c r="J255">
        <f>INDEX(Packaging!A:A, MATCH(Material_Master[[#This Row],[UOM]], Packaging!B:B, 0))</f>
        <v>2</v>
      </c>
      <c r="K255">
        <v>6</v>
      </c>
      <c r="L255">
        <v>1</v>
      </c>
      <c r="N255">
        <f>MATCH(Material_Master[[#This Row],[PPClass]],Packaging!$L$2:$L$7, 0)</f>
        <v>4</v>
      </c>
      <c r="O255">
        <f>MATCH(Material_Master[[#This Row],[PVClass]],Packaging!$L$2:$L$7, 0)</f>
        <v>4</v>
      </c>
      <c r="R255" t="s">
        <v>1186</v>
      </c>
      <c r="T255" s="6" t="s">
        <v>516</v>
      </c>
      <c r="U255" s="6"/>
      <c r="V255" s="6" t="s">
        <v>1186</v>
      </c>
      <c r="W255" t="s">
        <v>1186</v>
      </c>
      <c r="X255" t="s">
        <v>1186</v>
      </c>
      <c r="Y255" t="b">
        <f>IF(Material_Master[[#This Row],[EUDR]]="Y",TRUE,FALSE)</f>
        <v>0</v>
      </c>
      <c r="Z255" t="b">
        <f>IF(Material_Master[[#This Row],[EUDR Sale]]="Y", TRUE, FALSE)</f>
        <v>0</v>
      </c>
    </row>
    <row r="256" spans="1:26" x14ac:dyDescent="0.35">
      <c r="A256">
        <v>255</v>
      </c>
      <c r="B256" s="5">
        <v>5241241906010</v>
      </c>
      <c r="C256" s="5" t="str">
        <f>Material_Master_SQL!B256</f>
        <v>ECOLAT 24-9</v>
      </c>
      <c r="D256">
        <f>INDEX(Class!A:A, MATCH(Material_Master[[#This Row],[Class]],Class!B:B, 0))</f>
        <v>2</v>
      </c>
      <c r="E256">
        <f>INDEX('Product Category'!A:A, MATCH(Material_Master[[#This Row],[Product Category]], 'Product Category'!B:B, 0))</f>
        <v>3</v>
      </c>
      <c r="F256" cm="1">
        <f t="array" ref="F256">MATCH(Material_Master[[#This Row],[Product Category]]&amp;Material_Master[[#This Row],[ProductMetric]], 'Product Metric'!$B$2:$B$47&amp;'Product Metric'!$D$2:$D$47, 0)</f>
        <v>5</v>
      </c>
      <c r="G256" cm="1">
        <f t="array" ref="G256">MATCH(Material_Master[[#This Row],[Product Category]]&amp;Material_Master[[#This Row],[ProductGroupSimple]], 'Product Group Simple'!$B$2:$B$202&amp;'Product Group Simple'!$D$2:$D$202, 0)</f>
        <v>42</v>
      </c>
      <c r="H256" cm="1">
        <f t="array" ref="H256">MATCH(Material_Master[[#This Row],[Product Category]]&amp;Material_Master[[#This Row],[ProductGroup]], 'Product Group'!$B$2:$B$248&amp;'Product Group'!$D$2:$D$248,0)</f>
        <v>54</v>
      </c>
      <c r="I256">
        <f>INDEX(Packaging!E:E, MATCH(Material_Master[[#This Row],[Packaging]], Packaging!F:F, 0))</f>
        <v>7</v>
      </c>
      <c r="J256">
        <f>INDEX(Packaging!A:A, MATCH(Material_Master[[#This Row],[UOM]], Packaging!B:B, 0))</f>
        <v>4</v>
      </c>
      <c r="K256">
        <v>6</v>
      </c>
      <c r="L256">
        <v>1</v>
      </c>
      <c r="N256">
        <f>MATCH(Material_Master[[#This Row],[PPClass]],Packaging!$L$2:$L$7, 0)</f>
        <v>3</v>
      </c>
      <c r="O256">
        <f>MATCH(Material_Master[[#This Row],[PVClass]],Packaging!$L$2:$L$7, 0)</f>
        <v>3</v>
      </c>
      <c r="R256" t="s">
        <v>1186</v>
      </c>
      <c r="T256" s="6" t="s">
        <v>516</v>
      </c>
      <c r="U256" s="6" t="s">
        <v>1363</v>
      </c>
      <c r="V256" s="6" t="s">
        <v>1186</v>
      </c>
      <c r="W256" t="s">
        <v>1186</v>
      </c>
      <c r="X256" t="s">
        <v>1186</v>
      </c>
      <c r="Y256" t="b">
        <f>IF(Material_Master[[#This Row],[EUDR]]="Y",TRUE,FALSE)</f>
        <v>0</v>
      </c>
      <c r="Z256" t="b">
        <f>IF(Material_Master[[#This Row],[EUDR Sale]]="Y", TRUE, FALSE)</f>
        <v>0</v>
      </c>
    </row>
    <row r="257" spans="1:26" x14ac:dyDescent="0.35">
      <c r="A257">
        <v>256</v>
      </c>
      <c r="B257" s="5">
        <v>5241241903050</v>
      </c>
      <c r="C257" s="5" t="str">
        <f>Material_Master_SQL!B257</f>
        <v>ECOLAT 24-9-IBC-950</v>
      </c>
      <c r="D257">
        <f>INDEX(Class!A:A, MATCH(Material_Master[[#This Row],[Class]],Class!B:B, 0))</f>
        <v>4</v>
      </c>
      <c r="E257">
        <f>INDEX('Product Category'!A:A, MATCH(Material_Master[[#This Row],[Product Category]], 'Product Category'!B:B, 0))</f>
        <v>3</v>
      </c>
      <c r="F257" cm="1">
        <f t="array" ref="F257">MATCH(Material_Master[[#This Row],[Product Category]]&amp;Material_Master[[#This Row],[ProductMetric]], 'Product Metric'!$B$2:$B$47&amp;'Product Metric'!$D$2:$D$47, 0)</f>
        <v>5</v>
      </c>
      <c r="G257" cm="1">
        <f t="array" ref="G257">MATCH(Material_Master[[#This Row],[Product Category]]&amp;Material_Master[[#This Row],[ProductGroupSimple]], 'Product Group Simple'!$B$2:$B$202&amp;'Product Group Simple'!$D$2:$D$202, 0)</f>
        <v>42</v>
      </c>
      <c r="H257" cm="1">
        <f t="array" ref="H257">MATCH(Material_Master[[#This Row],[Product Category]]&amp;Material_Master[[#This Row],[ProductGroup]], 'Product Group'!$B$2:$B$248&amp;'Product Group'!$D$2:$D$248,0)</f>
        <v>54</v>
      </c>
      <c r="I257">
        <f>INDEX(Packaging!E:E, MATCH(Material_Master[[#This Row],[Packaging]], Packaging!F:F, 0))</f>
        <v>6</v>
      </c>
      <c r="J257">
        <f>INDEX(Packaging!A:A, MATCH(Material_Master[[#This Row],[UOM]], Packaging!B:B, 0))</f>
        <v>3</v>
      </c>
      <c r="K257">
        <v>6</v>
      </c>
      <c r="L257">
        <v>1</v>
      </c>
      <c r="N257">
        <f>MATCH(Material_Master[[#This Row],[PPClass]],Packaging!$L$2:$L$7, 0)</f>
        <v>4</v>
      </c>
      <c r="O257">
        <f>MATCH(Material_Master[[#This Row],[PVClass]],Packaging!$L$2:$L$7, 0)</f>
        <v>4</v>
      </c>
      <c r="R257" t="s">
        <v>1186</v>
      </c>
      <c r="T257" s="6" t="s">
        <v>516</v>
      </c>
      <c r="U257" s="6"/>
      <c r="V257" s="6" t="s">
        <v>1186</v>
      </c>
      <c r="W257" t="s">
        <v>1186</v>
      </c>
      <c r="X257" t="s">
        <v>1186</v>
      </c>
      <c r="Y257" t="b">
        <f>IF(Material_Master[[#This Row],[EUDR]]="Y",TRUE,FALSE)</f>
        <v>0</v>
      </c>
      <c r="Z257" t="b">
        <f>IF(Material_Master[[#This Row],[EUDR Sale]]="Y", TRUE, FALSE)</f>
        <v>0</v>
      </c>
    </row>
    <row r="258" spans="1:26" x14ac:dyDescent="0.35">
      <c r="A258">
        <v>257</v>
      </c>
      <c r="B258" s="5">
        <v>5241241909010</v>
      </c>
      <c r="C258" s="5" t="str">
        <f>Material_Master_SQL!B258</f>
        <v>ECOLAT 24-9-MD-185</v>
      </c>
      <c r="D258">
        <f>INDEX(Class!A:A, MATCH(Material_Master[[#This Row],[Class]],Class!B:B, 0))</f>
        <v>4</v>
      </c>
      <c r="E258">
        <f>INDEX('Product Category'!A:A, MATCH(Material_Master[[#This Row],[Product Category]], 'Product Category'!B:B, 0))</f>
        <v>3</v>
      </c>
      <c r="F258" cm="1">
        <f t="array" ref="F258">MATCH(Material_Master[[#This Row],[Product Category]]&amp;Material_Master[[#This Row],[ProductMetric]], 'Product Metric'!$B$2:$B$47&amp;'Product Metric'!$D$2:$D$47, 0)</f>
        <v>5</v>
      </c>
      <c r="G258" cm="1">
        <f t="array" ref="G258">MATCH(Material_Master[[#This Row],[Product Category]]&amp;Material_Master[[#This Row],[ProductGroupSimple]], 'Product Group Simple'!$B$2:$B$202&amp;'Product Group Simple'!$D$2:$D$202, 0)</f>
        <v>42</v>
      </c>
      <c r="H258" cm="1">
        <f t="array" ref="H258">MATCH(Material_Master[[#This Row],[Product Category]]&amp;Material_Master[[#This Row],[ProductGroup]], 'Product Group'!$B$2:$B$248&amp;'Product Group'!$D$2:$D$248,0)</f>
        <v>54</v>
      </c>
      <c r="I258">
        <f>INDEX(Packaging!E:E, MATCH(Material_Master[[#This Row],[Packaging]], Packaging!F:F, 0))</f>
        <v>8</v>
      </c>
      <c r="J258">
        <f>INDEX(Packaging!A:A, MATCH(Material_Master[[#This Row],[UOM]], Packaging!B:B, 0))</f>
        <v>2</v>
      </c>
      <c r="K258">
        <v>6</v>
      </c>
      <c r="L258">
        <v>1</v>
      </c>
      <c r="N258">
        <f>MATCH(Material_Master[[#This Row],[PPClass]],Packaging!$L$2:$L$7, 0)</f>
        <v>4</v>
      </c>
      <c r="O258">
        <f>MATCH(Material_Master[[#This Row],[PVClass]],Packaging!$L$2:$L$7, 0)</f>
        <v>4</v>
      </c>
      <c r="R258" t="s">
        <v>1186</v>
      </c>
      <c r="T258" s="6" t="s">
        <v>516</v>
      </c>
      <c r="U258" s="6"/>
      <c r="V258" s="6" t="s">
        <v>1186</v>
      </c>
      <c r="W258" t="s">
        <v>1186</v>
      </c>
      <c r="X258" t="s">
        <v>1186</v>
      </c>
      <c r="Y258" t="b">
        <f>IF(Material_Master[[#This Row],[EUDR]]="Y",TRUE,FALSE)</f>
        <v>0</v>
      </c>
      <c r="Z258" t="b">
        <f>IF(Material_Master[[#This Row],[EUDR Sale]]="Y", TRUE, FALSE)</f>
        <v>0</v>
      </c>
    </row>
    <row r="259" spans="1:26" x14ac:dyDescent="0.35">
      <c r="A259">
        <v>258</v>
      </c>
      <c r="B259" s="5">
        <v>5241241910010</v>
      </c>
      <c r="C259" s="5" t="str">
        <f>Material_Master_SQL!B259</f>
        <v>ECOLAT 24-9-NPD-185</v>
      </c>
      <c r="D259">
        <f>INDEX(Class!A:A, MATCH(Material_Master[[#This Row],[Class]],Class!B:B, 0))</f>
        <v>4</v>
      </c>
      <c r="E259">
        <f>INDEX('Product Category'!A:A, MATCH(Material_Master[[#This Row],[Product Category]], 'Product Category'!B:B, 0))</f>
        <v>3</v>
      </c>
      <c r="F259" cm="1">
        <f t="array" ref="F259">MATCH(Material_Master[[#This Row],[Product Category]]&amp;Material_Master[[#This Row],[ProductMetric]], 'Product Metric'!$B$2:$B$47&amp;'Product Metric'!$D$2:$D$47, 0)</f>
        <v>5</v>
      </c>
      <c r="G259" cm="1">
        <f t="array" ref="G259">MATCH(Material_Master[[#This Row],[Product Category]]&amp;Material_Master[[#This Row],[ProductGroupSimple]], 'Product Group Simple'!$B$2:$B$202&amp;'Product Group Simple'!$D$2:$D$202, 0)</f>
        <v>42</v>
      </c>
      <c r="H259" cm="1">
        <f t="array" ref="H259">MATCH(Material_Master[[#This Row],[Product Category]]&amp;Material_Master[[#This Row],[ProductGroup]], 'Product Group'!$B$2:$B$248&amp;'Product Group'!$D$2:$D$248,0)</f>
        <v>54</v>
      </c>
      <c r="I259">
        <f>INDEX(Packaging!E:E, MATCH(Material_Master[[#This Row],[Packaging]], Packaging!F:F, 0))</f>
        <v>3</v>
      </c>
      <c r="J259">
        <f>INDEX(Packaging!A:A, MATCH(Material_Master[[#This Row],[UOM]], Packaging!B:B, 0))</f>
        <v>2</v>
      </c>
      <c r="K259">
        <v>6</v>
      </c>
      <c r="L259">
        <v>1</v>
      </c>
      <c r="N259">
        <f>MATCH(Material_Master[[#This Row],[PPClass]],Packaging!$L$2:$L$7, 0)</f>
        <v>4</v>
      </c>
      <c r="O259">
        <f>MATCH(Material_Master[[#This Row],[PVClass]],Packaging!$L$2:$L$7, 0)</f>
        <v>4</v>
      </c>
      <c r="R259" t="s">
        <v>1186</v>
      </c>
      <c r="T259" s="6" t="s">
        <v>516</v>
      </c>
      <c r="U259" s="6"/>
      <c r="V259" s="6" t="s">
        <v>1186</v>
      </c>
      <c r="W259" t="s">
        <v>1186</v>
      </c>
      <c r="X259" t="s">
        <v>1186</v>
      </c>
      <c r="Y259" t="b">
        <f>IF(Material_Master[[#This Row],[EUDR]]="Y",TRUE,FALSE)</f>
        <v>0</v>
      </c>
      <c r="Z259" t="b">
        <f>IF(Material_Master[[#This Row],[EUDR Sale]]="Y", TRUE, FALSE)</f>
        <v>0</v>
      </c>
    </row>
    <row r="260" spans="1:26" x14ac:dyDescent="0.35">
      <c r="A260">
        <v>259</v>
      </c>
      <c r="B260" s="5">
        <v>5241241910012</v>
      </c>
      <c r="C260" s="5" t="str">
        <f>Material_Master_SQL!B260</f>
        <v>ECOLAT 24-9-NPD-WP-740</v>
      </c>
      <c r="D260">
        <f>INDEX(Class!A:A, MATCH(Material_Master[[#This Row],[Class]],Class!B:B, 0))</f>
        <v>4</v>
      </c>
      <c r="E260">
        <f>INDEX('Product Category'!A:A, MATCH(Material_Master[[#This Row],[Product Category]], 'Product Category'!B:B, 0))</f>
        <v>3</v>
      </c>
      <c r="F260" cm="1">
        <f t="array" ref="F260">MATCH(Material_Master[[#This Row],[Product Category]]&amp;Material_Master[[#This Row],[ProductMetric]], 'Product Metric'!$B$2:$B$47&amp;'Product Metric'!$D$2:$D$47, 0)</f>
        <v>5</v>
      </c>
      <c r="G260" cm="1">
        <f t="array" ref="G260">MATCH(Material_Master[[#This Row],[Product Category]]&amp;Material_Master[[#This Row],[ProductGroupSimple]], 'Product Group Simple'!$B$2:$B$202&amp;'Product Group Simple'!$D$2:$D$202, 0)</f>
        <v>42</v>
      </c>
      <c r="H260" cm="1">
        <f t="array" ref="H260">MATCH(Material_Master[[#This Row],[Product Category]]&amp;Material_Master[[#This Row],[ProductGroup]], 'Product Group'!$B$2:$B$248&amp;'Product Group'!$D$2:$D$248,0)</f>
        <v>54</v>
      </c>
      <c r="I260">
        <f>INDEX(Packaging!E:E, MATCH(Material_Master[[#This Row],[Packaging]], Packaging!F:F, 0))</f>
        <v>3</v>
      </c>
      <c r="J260">
        <f>INDEX(Packaging!A:A, MATCH(Material_Master[[#This Row],[UOM]], Packaging!B:B, 0))</f>
        <v>2</v>
      </c>
      <c r="K260">
        <v>6</v>
      </c>
      <c r="L260">
        <v>1</v>
      </c>
      <c r="N260">
        <f>MATCH(Material_Master[[#This Row],[PPClass]],Packaging!$L$2:$L$7, 0)</f>
        <v>4</v>
      </c>
      <c r="O260">
        <f>MATCH(Material_Master[[#This Row],[PVClass]],Packaging!$L$2:$L$7, 0)</f>
        <v>4</v>
      </c>
      <c r="R260" t="s">
        <v>1186</v>
      </c>
      <c r="T260" s="6" t="s">
        <v>516</v>
      </c>
      <c r="U260" s="6"/>
      <c r="V260" s="6" t="s">
        <v>1186</v>
      </c>
      <c r="W260" t="s">
        <v>1186</v>
      </c>
      <c r="X260" t="s">
        <v>1186</v>
      </c>
      <c r="Y260" t="b">
        <f>IF(Material_Master[[#This Row],[EUDR]]="Y",TRUE,FALSE)</f>
        <v>0</v>
      </c>
      <c r="Z260" t="b">
        <f>IF(Material_Master[[#This Row],[EUDR Sale]]="Y", TRUE, FALSE)</f>
        <v>0</v>
      </c>
    </row>
    <row r="261" spans="1:26" x14ac:dyDescent="0.35">
      <c r="A261">
        <v>260</v>
      </c>
      <c r="B261" s="5">
        <v>5241241910011</v>
      </c>
      <c r="C261" s="5" t="str">
        <f>Material_Master_SQL!B261</f>
        <v>ECOLAT 24-9-NPD-WPH-740</v>
      </c>
      <c r="D261">
        <f>INDEX(Class!A:A, MATCH(Material_Master[[#This Row],[Class]],Class!B:B, 0))</f>
        <v>4</v>
      </c>
      <c r="E261">
        <f>INDEX('Product Category'!A:A, MATCH(Material_Master[[#This Row],[Product Category]], 'Product Category'!B:B, 0))</f>
        <v>3</v>
      </c>
      <c r="F261" cm="1">
        <f t="array" ref="F261">MATCH(Material_Master[[#This Row],[Product Category]]&amp;Material_Master[[#This Row],[ProductMetric]], 'Product Metric'!$B$2:$B$47&amp;'Product Metric'!$D$2:$D$47, 0)</f>
        <v>5</v>
      </c>
      <c r="G261" cm="1">
        <f t="array" ref="G261">MATCH(Material_Master[[#This Row],[Product Category]]&amp;Material_Master[[#This Row],[ProductGroupSimple]], 'Product Group Simple'!$B$2:$B$202&amp;'Product Group Simple'!$D$2:$D$202, 0)</f>
        <v>42</v>
      </c>
      <c r="H261" cm="1">
        <f t="array" ref="H261">MATCH(Material_Master[[#This Row],[Product Category]]&amp;Material_Master[[#This Row],[ProductGroup]], 'Product Group'!$B$2:$B$248&amp;'Product Group'!$D$2:$D$248,0)</f>
        <v>54</v>
      </c>
      <c r="I261">
        <f>INDEX(Packaging!E:E, MATCH(Material_Master[[#This Row],[Packaging]], Packaging!F:F, 0))</f>
        <v>3</v>
      </c>
      <c r="J261">
        <f>INDEX(Packaging!A:A, MATCH(Material_Master[[#This Row],[UOM]], Packaging!B:B, 0))</f>
        <v>2</v>
      </c>
      <c r="K261">
        <v>6</v>
      </c>
      <c r="L261">
        <v>1</v>
      </c>
      <c r="N261">
        <f>MATCH(Material_Master[[#This Row],[PPClass]],Packaging!$L$2:$L$7, 0)</f>
        <v>4</v>
      </c>
      <c r="O261">
        <f>MATCH(Material_Master[[#This Row],[PVClass]],Packaging!$L$2:$L$7, 0)</f>
        <v>4</v>
      </c>
      <c r="R261" t="s">
        <v>1186</v>
      </c>
      <c r="T261" s="6" t="s">
        <v>516</v>
      </c>
      <c r="U261" s="6"/>
      <c r="V261" s="6" t="s">
        <v>1186</v>
      </c>
      <c r="W261" t="s">
        <v>1186</v>
      </c>
      <c r="X261" t="s">
        <v>1186</v>
      </c>
      <c r="Y261" t="b">
        <f>IF(Material_Master[[#This Row],[EUDR]]="Y",TRUE,FALSE)</f>
        <v>0</v>
      </c>
      <c r="Z261" t="b">
        <f>IF(Material_Master[[#This Row],[EUDR Sale]]="Y", TRUE, FALSE)</f>
        <v>0</v>
      </c>
    </row>
    <row r="262" spans="1:26" x14ac:dyDescent="0.35">
      <c r="A262">
        <v>261</v>
      </c>
      <c r="B262" s="5">
        <v>5241241912010</v>
      </c>
      <c r="C262" s="5" t="str">
        <f>Material_Master_SQL!B262</f>
        <v>ECOLAT 24-9-TPD-185</v>
      </c>
      <c r="D262">
        <f>INDEX(Class!A:A, MATCH(Material_Master[[#This Row],[Class]],Class!B:B, 0))</f>
        <v>4</v>
      </c>
      <c r="E262">
        <f>INDEX('Product Category'!A:A, MATCH(Material_Master[[#This Row],[Product Category]], 'Product Category'!B:B, 0))</f>
        <v>3</v>
      </c>
      <c r="F262" cm="1">
        <f t="array" ref="F262">MATCH(Material_Master[[#This Row],[Product Category]]&amp;Material_Master[[#This Row],[ProductMetric]], 'Product Metric'!$B$2:$B$47&amp;'Product Metric'!$D$2:$D$47, 0)</f>
        <v>5</v>
      </c>
      <c r="G262" cm="1">
        <f t="array" ref="G262">MATCH(Material_Master[[#This Row],[Product Category]]&amp;Material_Master[[#This Row],[ProductGroupSimple]], 'Product Group Simple'!$B$2:$B$202&amp;'Product Group Simple'!$D$2:$D$202, 0)</f>
        <v>42</v>
      </c>
      <c r="H262" cm="1">
        <f t="array" ref="H262">MATCH(Material_Master[[#This Row],[Product Category]]&amp;Material_Master[[#This Row],[ProductGroup]], 'Product Group'!$B$2:$B$248&amp;'Product Group'!$D$2:$D$248,0)</f>
        <v>54</v>
      </c>
      <c r="I262">
        <f>INDEX(Packaging!E:E, MATCH(Material_Master[[#This Row],[Packaging]], Packaging!F:F, 0))</f>
        <v>3</v>
      </c>
      <c r="J262">
        <f>INDEX(Packaging!A:A, MATCH(Material_Master[[#This Row],[UOM]], Packaging!B:B, 0))</f>
        <v>2</v>
      </c>
      <c r="K262">
        <v>6</v>
      </c>
      <c r="L262">
        <v>1</v>
      </c>
      <c r="N262">
        <f>MATCH(Material_Master[[#This Row],[PPClass]],Packaging!$L$2:$L$7, 0)</f>
        <v>4</v>
      </c>
      <c r="O262">
        <f>MATCH(Material_Master[[#This Row],[PVClass]],Packaging!$L$2:$L$7, 0)</f>
        <v>4</v>
      </c>
      <c r="R262" t="s">
        <v>1186</v>
      </c>
      <c r="T262" s="6" t="s">
        <v>516</v>
      </c>
      <c r="U262" s="6"/>
      <c r="V262" s="6" t="s">
        <v>1186</v>
      </c>
      <c r="W262" t="s">
        <v>1186</v>
      </c>
      <c r="X262" t="s">
        <v>1186</v>
      </c>
      <c r="Y262" t="b">
        <f>IF(Material_Master[[#This Row],[EUDR]]="Y",TRUE,FALSE)</f>
        <v>0</v>
      </c>
      <c r="Z262" t="b">
        <f>IF(Material_Master[[#This Row],[EUDR Sale]]="Y", TRUE, FALSE)</f>
        <v>0</v>
      </c>
    </row>
    <row r="263" spans="1:26" x14ac:dyDescent="0.35">
      <c r="A263">
        <v>262</v>
      </c>
      <c r="B263" s="5">
        <v>5241241912012</v>
      </c>
      <c r="C263" s="5" t="str">
        <f>Material_Master_SQL!B263</f>
        <v>ECOLAT 24-9-TPD-WP-740</v>
      </c>
      <c r="D263">
        <f>INDEX(Class!A:A, MATCH(Material_Master[[#This Row],[Class]],Class!B:B, 0))</f>
        <v>4</v>
      </c>
      <c r="E263">
        <f>INDEX('Product Category'!A:A, MATCH(Material_Master[[#This Row],[Product Category]], 'Product Category'!B:B, 0))</f>
        <v>3</v>
      </c>
      <c r="F263" cm="1">
        <f t="array" ref="F263">MATCH(Material_Master[[#This Row],[Product Category]]&amp;Material_Master[[#This Row],[ProductMetric]], 'Product Metric'!$B$2:$B$47&amp;'Product Metric'!$D$2:$D$47, 0)</f>
        <v>5</v>
      </c>
      <c r="G263" cm="1">
        <f t="array" ref="G263">MATCH(Material_Master[[#This Row],[Product Category]]&amp;Material_Master[[#This Row],[ProductGroupSimple]], 'Product Group Simple'!$B$2:$B$202&amp;'Product Group Simple'!$D$2:$D$202, 0)</f>
        <v>42</v>
      </c>
      <c r="H263" cm="1">
        <f t="array" ref="H263">MATCH(Material_Master[[#This Row],[Product Category]]&amp;Material_Master[[#This Row],[ProductGroup]], 'Product Group'!$B$2:$B$248&amp;'Product Group'!$D$2:$D$248,0)</f>
        <v>54</v>
      </c>
      <c r="I263">
        <f>INDEX(Packaging!E:E, MATCH(Material_Master[[#This Row],[Packaging]], Packaging!F:F, 0))</f>
        <v>3</v>
      </c>
      <c r="J263">
        <f>INDEX(Packaging!A:A, MATCH(Material_Master[[#This Row],[UOM]], Packaging!B:B, 0))</f>
        <v>2</v>
      </c>
      <c r="K263">
        <v>6</v>
      </c>
      <c r="L263">
        <v>1</v>
      </c>
      <c r="N263">
        <f>MATCH(Material_Master[[#This Row],[PPClass]],Packaging!$L$2:$L$7, 0)</f>
        <v>4</v>
      </c>
      <c r="O263">
        <f>MATCH(Material_Master[[#This Row],[PVClass]],Packaging!$L$2:$L$7, 0)</f>
        <v>4</v>
      </c>
      <c r="R263" t="s">
        <v>1186</v>
      </c>
      <c r="T263" s="6" t="s">
        <v>516</v>
      </c>
      <c r="U263" s="6"/>
      <c r="V263" s="6" t="s">
        <v>1186</v>
      </c>
      <c r="W263" t="s">
        <v>1186</v>
      </c>
      <c r="X263" t="s">
        <v>1186</v>
      </c>
      <c r="Y263" t="b">
        <f>IF(Material_Master[[#This Row],[EUDR]]="Y",TRUE,FALSE)</f>
        <v>0</v>
      </c>
      <c r="Z263" t="b">
        <f>IF(Material_Master[[#This Row],[EUDR Sale]]="Y", TRUE, FALSE)</f>
        <v>0</v>
      </c>
    </row>
    <row r="264" spans="1:26" x14ac:dyDescent="0.35">
      <c r="A264">
        <v>263</v>
      </c>
      <c r="B264" s="5">
        <v>5241242106010</v>
      </c>
      <c r="C264" s="5" t="str">
        <f>Material_Master_SQL!B264</f>
        <v>ECOLAT 24L-12</v>
      </c>
      <c r="D264">
        <f>INDEX(Class!A:A, MATCH(Material_Master[[#This Row],[Class]],Class!B:B, 0))</f>
        <v>2</v>
      </c>
      <c r="E264">
        <f>INDEX('Product Category'!A:A, MATCH(Material_Master[[#This Row],[Product Category]], 'Product Category'!B:B, 0))</f>
        <v>3</v>
      </c>
      <c r="F264" cm="1">
        <f t="array" ref="F264">MATCH(Material_Master[[#This Row],[Product Category]]&amp;Material_Master[[#This Row],[ProductMetric]], 'Product Metric'!$B$2:$B$47&amp;'Product Metric'!$D$2:$D$47, 0)</f>
        <v>5</v>
      </c>
      <c r="G264" cm="1">
        <f t="array" ref="G264">MATCH(Material_Master[[#This Row],[Product Category]]&amp;Material_Master[[#This Row],[ProductGroupSimple]], 'Product Group Simple'!$B$2:$B$202&amp;'Product Group Simple'!$D$2:$D$202, 0)</f>
        <v>32</v>
      </c>
      <c r="H264" cm="1">
        <f t="array" ref="H264">MATCH(Material_Master[[#This Row],[Product Category]]&amp;Material_Master[[#This Row],[ProductGroup]], 'Product Group'!$B$2:$B$248&amp;'Product Group'!$D$2:$D$248,0)</f>
        <v>55</v>
      </c>
      <c r="I264">
        <f>INDEX(Packaging!E:E, MATCH(Material_Master[[#This Row],[Packaging]], Packaging!F:F, 0))</f>
        <v>7</v>
      </c>
      <c r="J264">
        <f>INDEX(Packaging!A:A, MATCH(Material_Master[[#This Row],[UOM]], Packaging!B:B, 0))</f>
        <v>4</v>
      </c>
      <c r="K264">
        <v>6</v>
      </c>
      <c r="L264">
        <v>1</v>
      </c>
      <c r="N264">
        <f>MATCH(Material_Master[[#This Row],[PPClass]],Packaging!$L$2:$L$7, 0)</f>
        <v>3</v>
      </c>
      <c r="O264">
        <f>MATCH(Material_Master[[#This Row],[PVClass]],Packaging!$L$2:$L$7, 0)</f>
        <v>3</v>
      </c>
      <c r="R264" t="s">
        <v>1186</v>
      </c>
      <c r="T264" s="6" t="s">
        <v>516</v>
      </c>
      <c r="U264" s="6"/>
      <c r="V264" s="6" t="s">
        <v>1186</v>
      </c>
      <c r="W264" t="s">
        <v>1186</v>
      </c>
      <c r="X264" t="s">
        <v>1186</v>
      </c>
      <c r="Y264" t="b">
        <f>IF(Material_Master[[#This Row],[EUDR]]="Y",TRUE,FALSE)</f>
        <v>0</v>
      </c>
      <c r="Z264" t="b">
        <f>IF(Material_Master[[#This Row],[EUDR Sale]]="Y", TRUE, FALSE)</f>
        <v>0</v>
      </c>
    </row>
    <row r="265" spans="1:26" x14ac:dyDescent="0.35">
      <c r="A265">
        <v>264</v>
      </c>
      <c r="B265" s="5">
        <v>5241242103050</v>
      </c>
      <c r="C265" s="5" t="str">
        <f>Material_Master_SQL!B265</f>
        <v>ECOLAT 24L-12-IBC-950</v>
      </c>
      <c r="D265">
        <f>INDEX(Class!A:A, MATCH(Material_Master[[#This Row],[Class]],Class!B:B, 0))</f>
        <v>4</v>
      </c>
      <c r="E265">
        <f>INDEX('Product Category'!A:A, MATCH(Material_Master[[#This Row],[Product Category]], 'Product Category'!B:B, 0))</f>
        <v>3</v>
      </c>
      <c r="F265" cm="1">
        <f t="array" ref="F265">MATCH(Material_Master[[#This Row],[Product Category]]&amp;Material_Master[[#This Row],[ProductMetric]], 'Product Metric'!$B$2:$B$47&amp;'Product Metric'!$D$2:$D$47, 0)</f>
        <v>5</v>
      </c>
      <c r="G265" cm="1">
        <f t="array" ref="G265">MATCH(Material_Master[[#This Row],[Product Category]]&amp;Material_Master[[#This Row],[ProductGroupSimple]], 'Product Group Simple'!$B$2:$B$202&amp;'Product Group Simple'!$D$2:$D$202, 0)</f>
        <v>32</v>
      </c>
      <c r="H265" cm="1">
        <f t="array" ref="H265">MATCH(Material_Master[[#This Row],[Product Category]]&amp;Material_Master[[#This Row],[ProductGroup]], 'Product Group'!$B$2:$B$248&amp;'Product Group'!$D$2:$D$248,0)</f>
        <v>55</v>
      </c>
      <c r="I265">
        <f>INDEX(Packaging!E:E, MATCH(Material_Master[[#This Row],[Packaging]], Packaging!F:F, 0))</f>
        <v>6</v>
      </c>
      <c r="J265">
        <f>INDEX(Packaging!A:A, MATCH(Material_Master[[#This Row],[UOM]], Packaging!B:B, 0))</f>
        <v>3</v>
      </c>
      <c r="K265">
        <v>6</v>
      </c>
      <c r="L265">
        <v>1</v>
      </c>
      <c r="N265">
        <f>MATCH(Material_Master[[#This Row],[PPClass]],Packaging!$L$2:$L$7, 0)</f>
        <v>4</v>
      </c>
      <c r="O265">
        <f>MATCH(Material_Master[[#This Row],[PVClass]],Packaging!$L$2:$L$7, 0)</f>
        <v>4</v>
      </c>
      <c r="R265" t="s">
        <v>1186</v>
      </c>
      <c r="T265" s="6" t="s">
        <v>516</v>
      </c>
      <c r="U265" s="6"/>
      <c r="V265" s="6" t="s">
        <v>1186</v>
      </c>
      <c r="W265" t="s">
        <v>1186</v>
      </c>
      <c r="X265" t="s">
        <v>1186</v>
      </c>
      <c r="Y265" t="b">
        <f>IF(Material_Master[[#This Row],[EUDR]]="Y",TRUE,FALSE)</f>
        <v>0</v>
      </c>
      <c r="Z265" t="b">
        <f>IF(Material_Master[[#This Row],[EUDR Sale]]="Y", TRUE, FALSE)</f>
        <v>0</v>
      </c>
    </row>
    <row r="266" spans="1:26" x14ac:dyDescent="0.35">
      <c r="A266">
        <v>265</v>
      </c>
      <c r="B266" s="5">
        <v>5241242109010</v>
      </c>
      <c r="C266" s="5" t="str">
        <f>Material_Master_SQL!B266</f>
        <v>ECOLAT 24L-12-MD-185</v>
      </c>
      <c r="D266">
        <f>INDEX(Class!A:A, MATCH(Material_Master[[#This Row],[Class]],Class!B:B, 0))</f>
        <v>4</v>
      </c>
      <c r="E266">
        <f>INDEX('Product Category'!A:A, MATCH(Material_Master[[#This Row],[Product Category]], 'Product Category'!B:B, 0))</f>
        <v>3</v>
      </c>
      <c r="F266" cm="1">
        <f t="array" ref="F266">MATCH(Material_Master[[#This Row],[Product Category]]&amp;Material_Master[[#This Row],[ProductMetric]], 'Product Metric'!$B$2:$B$47&amp;'Product Metric'!$D$2:$D$47, 0)</f>
        <v>5</v>
      </c>
      <c r="G266" cm="1">
        <f t="array" ref="G266">MATCH(Material_Master[[#This Row],[Product Category]]&amp;Material_Master[[#This Row],[ProductGroupSimple]], 'Product Group Simple'!$B$2:$B$202&amp;'Product Group Simple'!$D$2:$D$202, 0)</f>
        <v>32</v>
      </c>
      <c r="H266" cm="1">
        <f t="array" ref="H266">MATCH(Material_Master[[#This Row],[Product Category]]&amp;Material_Master[[#This Row],[ProductGroup]], 'Product Group'!$B$2:$B$248&amp;'Product Group'!$D$2:$D$248,0)</f>
        <v>55</v>
      </c>
      <c r="I266">
        <f>INDEX(Packaging!E:E, MATCH(Material_Master[[#This Row],[Packaging]], Packaging!F:F, 0))</f>
        <v>8</v>
      </c>
      <c r="J266">
        <f>INDEX(Packaging!A:A, MATCH(Material_Master[[#This Row],[UOM]], Packaging!B:B, 0))</f>
        <v>2</v>
      </c>
      <c r="K266">
        <v>6</v>
      </c>
      <c r="L266">
        <v>1</v>
      </c>
      <c r="N266">
        <f>MATCH(Material_Master[[#This Row],[PPClass]],Packaging!$L$2:$L$7, 0)</f>
        <v>4</v>
      </c>
      <c r="O266">
        <f>MATCH(Material_Master[[#This Row],[PVClass]],Packaging!$L$2:$L$7, 0)</f>
        <v>4</v>
      </c>
      <c r="R266" t="s">
        <v>1186</v>
      </c>
      <c r="T266" s="6" t="s">
        <v>516</v>
      </c>
      <c r="U266" s="6"/>
      <c r="V266" s="6" t="s">
        <v>1186</v>
      </c>
      <c r="W266" t="s">
        <v>1186</v>
      </c>
      <c r="X266" t="s">
        <v>1186</v>
      </c>
      <c r="Y266" t="b">
        <f>IF(Material_Master[[#This Row],[EUDR]]="Y",TRUE,FALSE)</f>
        <v>0</v>
      </c>
      <c r="Z266" t="b">
        <f>IF(Material_Master[[#This Row],[EUDR Sale]]="Y", TRUE, FALSE)</f>
        <v>0</v>
      </c>
    </row>
    <row r="267" spans="1:26" x14ac:dyDescent="0.35">
      <c r="A267">
        <v>266</v>
      </c>
      <c r="B267" s="5">
        <v>5241242109012</v>
      </c>
      <c r="C267" s="5" t="str">
        <f>Material_Master_SQL!B267</f>
        <v>ECOLAT 24L-12-MD-WP-740</v>
      </c>
      <c r="D267">
        <f>INDEX(Class!A:A, MATCH(Material_Master[[#This Row],[Class]],Class!B:B, 0))</f>
        <v>4</v>
      </c>
      <c r="E267">
        <f>INDEX('Product Category'!A:A, MATCH(Material_Master[[#This Row],[Product Category]], 'Product Category'!B:B, 0))</f>
        <v>3</v>
      </c>
      <c r="F267" cm="1">
        <f t="array" ref="F267">MATCH(Material_Master[[#This Row],[Product Category]]&amp;Material_Master[[#This Row],[ProductMetric]], 'Product Metric'!$B$2:$B$47&amp;'Product Metric'!$D$2:$D$47, 0)</f>
        <v>5</v>
      </c>
      <c r="G267" cm="1">
        <f t="array" ref="G267">MATCH(Material_Master[[#This Row],[Product Category]]&amp;Material_Master[[#This Row],[ProductGroupSimple]], 'Product Group Simple'!$B$2:$B$202&amp;'Product Group Simple'!$D$2:$D$202, 0)</f>
        <v>32</v>
      </c>
      <c r="H267" cm="1">
        <f t="array" ref="H267">MATCH(Material_Master[[#This Row],[Product Category]]&amp;Material_Master[[#This Row],[ProductGroup]], 'Product Group'!$B$2:$B$248&amp;'Product Group'!$D$2:$D$248,0)</f>
        <v>55</v>
      </c>
      <c r="I267">
        <f>INDEX(Packaging!E:E, MATCH(Material_Master[[#This Row],[Packaging]], Packaging!F:F, 0))</f>
        <v>8</v>
      </c>
      <c r="J267">
        <f>INDEX(Packaging!A:A, MATCH(Material_Master[[#This Row],[UOM]], Packaging!B:B, 0))</f>
        <v>2</v>
      </c>
      <c r="K267">
        <v>6</v>
      </c>
      <c r="L267">
        <v>1</v>
      </c>
      <c r="N267">
        <f>MATCH(Material_Master[[#This Row],[PPClass]],Packaging!$L$2:$L$7, 0)</f>
        <v>4</v>
      </c>
      <c r="O267">
        <f>MATCH(Material_Master[[#This Row],[PVClass]],Packaging!$L$2:$L$7, 0)</f>
        <v>4</v>
      </c>
      <c r="R267" t="s">
        <v>1186</v>
      </c>
      <c r="T267" s="6" t="s">
        <v>516</v>
      </c>
      <c r="U267" s="6"/>
      <c r="V267" s="6" t="s">
        <v>1186</v>
      </c>
      <c r="W267" t="s">
        <v>1186</v>
      </c>
      <c r="X267" t="s">
        <v>1186</v>
      </c>
      <c r="Y267" t="b">
        <f>IF(Material_Master[[#This Row],[EUDR]]="Y",TRUE,FALSE)</f>
        <v>0</v>
      </c>
      <c r="Z267" t="b">
        <f>IF(Material_Master[[#This Row],[EUDR Sale]]="Y", TRUE, FALSE)</f>
        <v>0</v>
      </c>
    </row>
    <row r="268" spans="1:26" x14ac:dyDescent="0.35">
      <c r="A268">
        <v>267</v>
      </c>
      <c r="B268" s="5">
        <v>5241242109011</v>
      </c>
      <c r="C268" s="5" t="str">
        <f>Material_Master_SQL!B268</f>
        <v>ECOLAT 24L-12-MD-WPH-740</v>
      </c>
      <c r="D268">
        <f>INDEX(Class!A:A, MATCH(Material_Master[[#This Row],[Class]],Class!B:B, 0))</f>
        <v>4</v>
      </c>
      <c r="E268">
        <f>INDEX('Product Category'!A:A, MATCH(Material_Master[[#This Row],[Product Category]], 'Product Category'!B:B, 0))</f>
        <v>3</v>
      </c>
      <c r="F268" cm="1">
        <f t="array" ref="F268">MATCH(Material_Master[[#This Row],[Product Category]]&amp;Material_Master[[#This Row],[ProductMetric]], 'Product Metric'!$B$2:$B$47&amp;'Product Metric'!$D$2:$D$47, 0)</f>
        <v>5</v>
      </c>
      <c r="G268" cm="1">
        <f t="array" ref="G268">MATCH(Material_Master[[#This Row],[Product Category]]&amp;Material_Master[[#This Row],[ProductGroupSimple]], 'Product Group Simple'!$B$2:$B$202&amp;'Product Group Simple'!$D$2:$D$202, 0)</f>
        <v>32</v>
      </c>
      <c r="H268" cm="1">
        <f t="array" ref="H268">MATCH(Material_Master[[#This Row],[Product Category]]&amp;Material_Master[[#This Row],[ProductGroup]], 'Product Group'!$B$2:$B$248&amp;'Product Group'!$D$2:$D$248,0)</f>
        <v>55</v>
      </c>
      <c r="I268">
        <f>INDEX(Packaging!E:E, MATCH(Material_Master[[#This Row],[Packaging]], Packaging!F:F, 0))</f>
        <v>8</v>
      </c>
      <c r="J268">
        <f>INDEX(Packaging!A:A, MATCH(Material_Master[[#This Row],[UOM]], Packaging!B:B, 0))</f>
        <v>2</v>
      </c>
      <c r="K268">
        <v>6</v>
      </c>
      <c r="L268">
        <v>1</v>
      </c>
      <c r="N268">
        <f>MATCH(Material_Master[[#This Row],[PPClass]],Packaging!$L$2:$L$7, 0)</f>
        <v>4</v>
      </c>
      <c r="O268">
        <f>MATCH(Material_Master[[#This Row],[PVClass]],Packaging!$L$2:$L$7, 0)</f>
        <v>4</v>
      </c>
      <c r="R268" t="s">
        <v>1186</v>
      </c>
      <c r="T268" s="6" t="s">
        <v>516</v>
      </c>
      <c r="U268" s="6"/>
      <c r="V268" s="6" t="s">
        <v>1186</v>
      </c>
      <c r="W268" t="s">
        <v>1186</v>
      </c>
      <c r="X268" t="s">
        <v>1186</v>
      </c>
      <c r="Y268" t="b">
        <f>IF(Material_Master[[#This Row],[EUDR]]="Y",TRUE,FALSE)</f>
        <v>0</v>
      </c>
      <c r="Z268" t="b">
        <f>IF(Material_Master[[#This Row],[EUDR Sale]]="Y", TRUE, FALSE)</f>
        <v>0</v>
      </c>
    </row>
    <row r="269" spans="1:26" x14ac:dyDescent="0.35">
      <c r="A269">
        <v>268</v>
      </c>
      <c r="B269" s="5">
        <v>5241260106010</v>
      </c>
      <c r="C269" s="5" t="str">
        <f>Material_Master_SQL!B269</f>
        <v>ECOLAT 26-2</v>
      </c>
      <c r="D269">
        <f>INDEX(Class!A:A, MATCH(Material_Master[[#This Row],[Class]],Class!B:B, 0))</f>
        <v>2</v>
      </c>
      <c r="E269">
        <f>INDEX('Product Category'!A:A, MATCH(Material_Master[[#This Row],[Product Category]], 'Product Category'!B:B, 0))</f>
        <v>3</v>
      </c>
      <c r="F269" cm="1">
        <f t="array" ref="F269">MATCH(Material_Master[[#This Row],[Product Category]]&amp;Material_Master[[#This Row],[ProductMetric]], 'Product Metric'!$B$2:$B$47&amp;'Product Metric'!$D$2:$D$47, 0)</f>
        <v>5</v>
      </c>
      <c r="G269" cm="1">
        <f t="array" ref="G269">MATCH(Material_Master[[#This Row],[Product Category]]&amp;Material_Master[[#This Row],[ProductGroupSimple]], 'Product Group Simple'!$B$2:$B$202&amp;'Product Group Simple'!$D$2:$D$202, 0)</f>
        <v>43</v>
      </c>
      <c r="H269" cm="1">
        <f t="array" ref="H269">MATCH(Material_Master[[#This Row],[Product Category]]&amp;Material_Master[[#This Row],[ProductGroup]], 'Product Group'!$B$2:$B$248&amp;'Product Group'!$D$2:$D$248,0)</f>
        <v>56</v>
      </c>
      <c r="I269">
        <f>INDEX(Packaging!E:E, MATCH(Material_Master[[#This Row],[Packaging]], Packaging!F:F, 0))</f>
        <v>7</v>
      </c>
      <c r="J269">
        <f>INDEX(Packaging!A:A, MATCH(Material_Master[[#This Row],[UOM]], Packaging!B:B, 0))</f>
        <v>4</v>
      </c>
      <c r="K269">
        <v>6</v>
      </c>
      <c r="L269">
        <v>1</v>
      </c>
      <c r="N269">
        <f>MATCH(Material_Master[[#This Row],[PPClass]],Packaging!$L$2:$L$7, 0)</f>
        <v>3</v>
      </c>
      <c r="O269">
        <f>MATCH(Material_Master[[#This Row],[PVClass]],Packaging!$L$2:$L$7, 0)</f>
        <v>3</v>
      </c>
      <c r="T269" s="6" t="s">
        <v>516</v>
      </c>
      <c r="U269" s="6"/>
      <c r="V269" s="6" t="s">
        <v>1186</v>
      </c>
      <c r="W269" t="s">
        <v>1186</v>
      </c>
      <c r="X269" t="s">
        <v>1186</v>
      </c>
      <c r="Y269" t="b">
        <f>IF(Material_Master[[#This Row],[EUDR]]="Y",TRUE,FALSE)</f>
        <v>0</v>
      </c>
      <c r="Z269" t="b">
        <f>IF(Material_Master[[#This Row],[EUDR Sale]]="Y", TRUE, FALSE)</f>
        <v>0</v>
      </c>
    </row>
    <row r="270" spans="1:26" x14ac:dyDescent="0.35">
      <c r="A270">
        <v>269</v>
      </c>
      <c r="B270" s="5"/>
      <c r="C270" s="5" t="str">
        <f>Material_Master_SQL!B270</f>
        <v>ECOLAT 26-2/MB</v>
      </c>
      <c r="D270">
        <f>INDEX(Class!A:A, MATCH(Material_Master[[#This Row],[Class]],Class!B:B, 0))</f>
        <v>2</v>
      </c>
      <c r="E270">
        <f>INDEX('Product Category'!A:A, MATCH(Material_Master[[#This Row],[Product Category]], 'Product Category'!B:B, 0))</f>
        <v>3</v>
      </c>
      <c r="F270" cm="1">
        <f t="array" ref="F270">MATCH(Material_Master[[#This Row],[Product Category]]&amp;Material_Master[[#This Row],[ProductMetric]], 'Product Metric'!$B$2:$B$47&amp;'Product Metric'!$D$2:$D$47, 0)</f>
        <v>5</v>
      </c>
      <c r="G270" cm="1">
        <f t="array" ref="G270">MATCH(Material_Master[[#This Row],[Product Category]]&amp;Material_Master[[#This Row],[ProductGroupSimple]], 'Product Group Simple'!$B$2:$B$202&amp;'Product Group Simple'!$D$2:$D$202, 0)</f>
        <v>36</v>
      </c>
      <c r="H270" cm="1">
        <f t="array" ref="H270">MATCH(Material_Master[[#This Row],[Product Category]]&amp;Material_Master[[#This Row],[ProductGroup]], 'Product Group'!$B$2:$B$248&amp;'Product Group'!$D$2:$D$248,0)</f>
        <v>56</v>
      </c>
      <c r="I270">
        <f>INDEX(Packaging!E:E, MATCH(Material_Master[[#This Row],[Packaging]], Packaging!F:F, 0))</f>
        <v>7</v>
      </c>
      <c r="J270">
        <f>INDEX(Packaging!A:A, MATCH(Material_Master[[#This Row],[UOM]], Packaging!B:B, 0))</f>
        <v>4</v>
      </c>
      <c r="K270">
        <v>6</v>
      </c>
      <c r="L270">
        <v>1</v>
      </c>
      <c r="N270">
        <f>MATCH(Material_Master[[#This Row],[PPClass]],Packaging!$L$2:$L$7, 0)</f>
        <v>3</v>
      </c>
      <c r="O270">
        <f>MATCH(Material_Master[[#This Row],[PVClass]],Packaging!$L$2:$L$7, 0)</f>
        <v>3</v>
      </c>
      <c r="R270" t="s">
        <v>1186</v>
      </c>
      <c r="T270" s="6" t="s">
        <v>516</v>
      </c>
      <c r="U270" s="6"/>
      <c r="V270" s="6" t="s">
        <v>1186</v>
      </c>
      <c r="W270" t="s">
        <v>1186</v>
      </c>
      <c r="X270" t="s">
        <v>1186</v>
      </c>
      <c r="Y270" t="b">
        <f>IF(Material_Master[[#This Row],[EUDR]]="Y",TRUE,FALSE)</f>
        <v>0</v>
      </c>
      <c r="Z270" t="b">
        <f>IF(Material_Master[[#This Row],[EUDR Sale]]="Y", TRUE, FALSE)</f>
        <v>0</v>
      </c>
    </row>
    <row r="271" spans="1:26" x14ac:dyDescent="0.35">
      <c r="A271">
        <v>270</v>
      </c>
      <c r="B271" s="5"/>
      <c r="C271" s="5" t="str">
        <f>Material_Master_SQL!B271</f>
        <v>ECOLAT 26-2/MB-IBC-920</v>
      </c>
      <c r="D271">
        <f>INDEX(Class!A:A, MATCH(Material_Master[[#This Row],[Class]],Class!B:B, 0))</f>
        <v>4</v>
      </c>
      <c r="E271">
        <f>INDEX('Product Category'!A:A, MATCH(Material_Master[[#This Row],[Product Category]], 'Product Category'!B:B, 0))</f>
        <v>3</v>
      </c>
      <c r="F271" cm="1">
        <f t="array" ref="F271">MATCH(Material_Master[[#This Row],[Product Category]]&amp;Material_Master[[#This Row],[ProductMetric]], 'Product Metric'!$B$2:$B$47&amp;'Product Metric'!$D$2:$D$47, 0)</f>
        <v>5</v>
      </c>
      <c r="G271" cm="1">
        <f t="array" ref="G271">MATCH(Material_Master[[#This Row],[Product Category]]&amp;Material_Master[[#This Row],[ProductGroupSimple]], 'Product Group Simple'!$B$2:$B$202&amp;'Product Group Simple'!$D$2:$D$202, 0)</f>
        <v>36</v>
      </c>
      <c r="H271" cm="1">
        <f t="array" ref="H271">MATCH(Material_Master[[#This Row],[Product Category]]&amp;Material_Master[[#This Row],[ProductGroup]], 'Product Group'!$B$2:$B$248&amp;'Product Group'!$D$2:$D$248,0)</f>
        <v>56</v>
      </c>
      <c r="I271">
        <f>INDEX(Packaging!E:E, MATCH(Material_Master[[#This Row],[Packaging]], Packaging!F:F, 0))</f>
        <v>6</v>
      </c>
      <c r="J271">
        <f>INDEX(Packaging!A:A, MATCH(Material_Master[[#This Row],[UOM]], Packaging!B:B, 0))</f>
        <v>3</v>
      </c>
      <c r="K271">
        <v>6</v>
      </c>
      <c r="L271">
        <v>0.92</v>
      </c>
      <c r="N271">
        <f>MATCH(Material_Master[[#This Row],[PPClass]],Packaging!$L$2:$L$7, 0)</f>
        <v>4</v>
      </c>
      <c r="O271">
        <f>MATCH(Material_Master[[#This Row],[PVClass]],Packaging!$L$2:$L$7, 0)</f>
        <v>4</v>
      </c>
      <c r="R271" t="s">
        <v>1186</v>
      </c>
      <c r="T271" s="6" t="s">
        <v>516</v>
      </c>
      <c r="U271" s="6"/>
      <c r="V271" s="6" t="s">
        <v>1186</v>
      </c>
      <c r="W271" t="s">
        <v>1186</v>
      </c>
      <c r="X271" t="s">
        <v>1186</v>
      </c>
      <c r="Y271" t="b">
        <f>IF(Material_Master[[#This Row],[EUDR]]="Y",TRUE,FALSE)</f>
        <v>0</v>
      </c>
      <c r="Z271" t="b">
        <f>IF(Material_Master[[#This Row],[EUDR Sale]]="Y", TRUE, FALSE)</f>
        <v>0</v>
      </c>
    </row>
    <row r="272" spans="1:26" x14ac:dyDescent="0.35">
      <c r="A272">
        <v>271</v>
      </c>
      <c r="B272" s="5">
        <v>5241260103030</v>
      </c>
      <c r="C272" s="5" t="str">
        <f>Material_Master_SQL!B272</f>
        <v>ECOLAT 26-2-IBC-920</v>
      </c>
      <c r="D272">
        <f>INDEX(Class!A:A, MATCH(Material_Master[[#This Row],[Class]],Class!B:B, 0))</f>
        <v>4</v>
      </c>
      <c r="E272">
        <f>INDEX('Product Category'!A:A, MATCH(Material_Master[[#This Row],[Product Category]], 'Product Category'!B:B, 0))</f>
        <v>3</v>
      </c>
      <c r="F272" cm="1">
        <f t="array" ref="F272">MATCH(Material_Master[[#This Row],[Product Category]]&amp;Material_Master[[#This Row],[ProductMetric]], 'Product Metric'!$B$2:$B$47&amp;'Product Metric'!$D$2:$D$47, 0)</f>
        <v>5</v>
      </c>
      <c r="G272" cm="1">
        <f t="array" ref="G272">MATCH(Material_Master[[#This Row],[Product Category]]&amp;Material_Master[[#This Row],[ProductGroupSimple]], 'Product Group Simple'!$B$2:$B$202&amp;'Product Group Simple'!$D$2:$D$202, 0)</f>
        <v>43</v>
      </c>
      <c r="H272" cm="1">
        <f t="array" ref="H272">MATCH(Material_Master[[#This Row],[Product Category]]&amp;Material_Master[[#This Row],[ProductGroup]], 'Product Group'!$B$2:$B$248&amp;'Product Group'!$D$2:$D$248,0)</f>
        <v>56</v>
      </c>
      <c r="I272">
        <f>INDEX(Packaging!E:E, MATCH(Material_Master[[#This Row],[Packaging]], Packaging!F:F, 0))</f>
        <v>6</v>
      </c>
      <c r="J272">
        <f>INDEX(Packaging!A:A, MATCH(Material_Master[[#This Row],[UOM]], Packaging!B:B, 0))</f>
        <v>3</v>
      </c>
      <c r="K272">
        <v>6</v>
      </c>
      <c r="L272">
        <v>1</v>
      </c>
      <c r="N272">
        <f>MATCH(Material_Master[[#This Row],[PPClass]],Packaging!$L$2:$L$7, 0)</f>
        <v>4</v>
      </c>
      <c r="O272">
        <f>MATCH(Material_Master[[#This Row],[PVClass]],Packaging!$L$2:$L$7, 0)</f>
        <v>4</v>
      </c>
      <c r="R272" t="s">
        <v>1186</v>
      </c>
      <c r="T272" s="6" t="s">
        <v>516</v>
      </c>
      <c r="U272" s="6"/>
      <c r="V272" s="6" t="s">
        <v>1186</v>
      </c>
      <c r="W272" t="s">
        <v>1186</v>
      </c>
      <c r="X272" t="s">
        <v>1186</v>
      </c>
      <c r="Y272" t="b">
        <f>IF(Material_Master[[#This Row],[EUDR]]="Y",TRUE,FALSE)</f>
        <v>0</v>
      </c>
      <c r="Z272" t="b">
        <f>IF(Material_Master[[#This Row],[EUDR Sale]]="Y", TRUE, FALSE)</f>
        <v>0</v>
      </c>
    </row>
    <row r="273" spans="1:26" x14ac:dyDescent="0.35">
      <c r="A273">
        <v>272</v>
      </c>
      <c r="B273" s="5">
        <v>5241260109010</v>
      </c>
      <c r="C273" s="5" t="str">
        <f>Material_Master_SQL!B273</f>
        <v>ECOLAT 26-2-MD-185</v>
      </c>
      <c r="D273">
        <f>INDEX(Class!A:A, MATCH(Material_Master[[#This Row],[Class]],Class!B:B, 0))</f>
        <v>4</v>
      </c>
      <c r="E273">
        <f>INDEX('Product Category'!A:A, MATCH(Material_Master[[#This Row],[Product Category]], 'Product Category'!B:B, 0))</f>
        <v>3</v>
      </c>
      <c r="F273" cm="1">
        <f t="array" ref="F273">MATCH(Material_Master[[#This Row],[Product Category]]&amp;Material_Master[[#This Row],[ProductMetric]], 'Product Metric'!$B$2:$B$47&amp;'Product Metric'!$D$2:$D$47, 0)</f>
        <v>5</v>
      </c>
      <c r="G273" cm="1">
        <f t="array" ref="G273">MATCH(Material_Master[[#This Row],[Product Category]]&amp;Material_Master[[#This Row],[ProductGroupSimple]], 'Product Group Simple'!$B$2:$B$202&amp;'Product Group Simple'!$D$2:$D$202, 0)</f>
        <v>43</v>
      </c>
      <c r="H273" cm="1">
        <f t="array" ref="H273">MATCH(Material_Master[[#This Row],[Product Category]]&amp;Material_Master[[#This Row],[ProductGroup]], 'Product Group'!$B$2:$B$248&amp;'Product Group'!$D$2:$D$248,0)</f>
        <v>56</v>
      </c>
      <c r="I273">
        <f>INDEX(Packaging!E:E, MATCH(Material_Master[[#This Row],[Packaging]], Packaging!F:F, 0))</f>
        <v>8</v>
      </c>
      <c r="J273">
        <f>INDEX(Packaging!A:A, MATCH(Material_Master[[#This Row],[UOM]], Packaging!B:B, 0))</f>
        <v>2</v>
      </c>
      <c r="K273">
        <v>6</v>
      </c>
      <c r="L273">
        <v>1</v>
      </c>
      <c r="N273">
        <f>MATCH(Material_Master[[#This Row],[PPClass]],Packaging!$L$2:$L$7, 0)</f>
        <v>4</v>
      </c>
      <c r="O273">
        <f>MATCH(Material_Master[[#This Row],[PVClass]],Packaging!$L$2:$L$7, 0)</f>
        <v>4</v>
      </c>
      <c r="R273" t="s">
        <v>1186</v>
      </c>
      <c r="T273" s="6" t="s">
        <v>516</v>
      </c>
      <c r="U273" s="6"/>
      <c r="V273" s="6" t="s">
        <v>1186</v>
      </c>
      <c r="W273" t="s">
        <v>1186</v>
      </c>
      <c r="X273" t="s">
        <v>1186</v>
      </c>
      <c r="Y273" t="b">
        <f>IF(Material_Master[[#This Row],[EUDR]]="Y",TRUE,FALSE)</f>
        <v>0</v>
      </c>
      <c r="Z273" t="b">
        <f>IF(Material_Master[[#This Row],[EUDR Sale]]="Y", TRUE, FALSE)</f>
        <v>0</v>
      </c>
    </row>
    <row r="274" spans="1:26" x14ac:dyDescent="0.35">
      <c r="A274">
        <v>273</v>
      </c>
      <c r="B274" s="5">
        <v>5241260110010</v>
      </c>
      <c r="C274" s="5" t="str">
        <f>Material_Master_SQL!B274</f>
        <v>ECOLAT 26-2-NPD-185</v>
      </c>
      <c r="D274">
        <f>INDEX(Class!A:A, MATCH(Material_Master[[#This Row],[Class]],Class!B:B, 0))</f>
        <v>4</v>
      </c>
      <c r="E274">
        <f>INDEX('Product Category'!A:A, MATCH(Material_Master[[#This Row],[Product Category]], 'Product Category'!B:B, 0))</f>
        <v>3</v>
      </c>
      <c r="F274" cm="1">
        <f t="array" ref="F274">MATCH(Material_Master[[#This Row],[Product Category]]&amp;Material_Master[[#This Row],[ProductMetric]], 'Product Metric'!$B$2:$B$47&amp;'Product Metric'!$D$2:$D$47, 0)</f>
        <v>5</v>
      </c>
      <c r="G274" cm="1">
        <f t="array" ref="G274">MATCH(Material_Master[[#This Row],[Product Category]]&amp;Material_Master[[#This Row],[ProductGroupSimple]], 'Product Group Simple'!$B$2:$B$202&amp;'Product Group Simple'!$D$2:$D$202, 0)</f>
        <v>43</v>
      </c>
      <c r="H274" cm="1">
        <f t="array" ref="H274">MATCH(Material_Master[[#This Row],[Product Category]]&amp;Material_Master[[#This Row],[ProductGroup]], 'Product Group'!$B$2:$B$248&amp;'Product Group'!$D$2:$D$248,0)</f>
        <v>56</v>
      </c>
      <c r="I274">
        <f>INDEX(Packaging!E:E, MATCH(Material_Master[[#This Row],[Packaging]], Packaging!F:F, 0))</f>
        <v>3</v>
      </c>
      <c r="J274">
        <f>INDEX(Packaging!A:A, MATCH(Material_Master[[#This Row],[UOM]], Packaging!B:B, 0))</f>
        <v>2</v>
      </c>
      <c r="K274">
        <v>6</v>
      </c>
      <c r="L274">
        <v>1</v>
      </c>
      <c r="N274">
        <f>MATCH(Material_Master[[#This Row],[PPClass]],Packaging!$L$2:$L$7, 0)</f>
        <v>4</v>
      </c>
      <c r="O274">
        <f>MATCH(Material_Master[[#This Row],[PVClass]],Packaging!$L$2:$L$7, 0)</f>
        <v>4</v>
      </c>
      <c r="R274" t="s">
        <v>1186</v>
      </c>
      <c r="T274" s="6" t="s">
        <v>516</v>
      </c>
      <c r="U274" s="6"/>
      <c r="V274" s="6" t="s">
        <v>1186</v>
      </c>
      <c r="W274" t="s">
        <v>1186</v>
      </c>
      <c r="X274" t="s">
        <v>1186</v>
      </c>
      <c r="Y274" t="b">
        <f>IF(Material_Master[[#This Row],[EUDR]]="Y",TRUE,FALSE)</f>
        <v>0</v>
      </c>
      <c r="Z274" t="b">
        <f>IF(Material_Master[[#This Row],[EUDR Sale]]="Y", TRUE, FALSE)</f>
        <v>0</v>
      </c>
    </row>
    <row r="275" spans="1:26" x14ac:dyDescent="0.35">
      <c r="A275">
        <v>274</v>
      </c>
      <c r="B275" s="5">
        <v>5241260206010</v>
      </c>
      <c r="C275" s="5" t="str">
        <f>Material_Master_SQL!B275</f>
        <v>ECOLAT 26-3</v>
      </c>
      <c r="D275">
        <f>INDEX(Class!A:A, MATCH(Material_Master[[#This Row],[Class]],Class!B:B, 0))</f>
        <v>2</v>
      </c>
      <c r="E275">
        <f>INDEX('Product Category'!A:A, MATCH(Material_Master[[#This Row],[Product Category]], 'Product Category'!B:B, 0))</f>
        <v>3</v>
      </c>
      <c r="F275" cm="1">
        <f t="array" ref="F275">MATCH(Material_Master[[#This Row],[Product Category]]&amp;Material_Master[[#This Row],[ProductMetric]], 'Product Metric'!$B$2:$B$47&amp;'Product Metric'!$D$2:$D$47, 0)</f>
        <v>5</v>
      </c>
      <c r="G275" cm="1">
        <f t="array" ref="G275">MATCH(Material_Master[[#This Row],[Product Category]]&amp;Material_Master[[#This Row],[ProductGroupSimple]], 'Product Group Simple'!$B$2:$B$202&amp;'Product Group Simple'!$D$2:$D$202, 0)</f>
        <v>44</v>
      </c>
      <c r="H275" cm="1">
        <f t="array" ref="H275">MATCH(Material_Master[[#This Row],[Product Category]]&amp;Material_Master[[#This Row],[ProductGroup]], 'Product Group'!$B$2:$B$248&amp;'Product Group'!$D$2:$D$248,0)</f>
        <v>57</v>
      </c>
      <c r="I275">
        <f>INDEX(Packaging!E:E, MATCH(Material_Master[[#This Row],[Packaging]], Packaging!F:F, 0))</f>
        <v>7</v>
      </c>
      <c r="J275">
        <f>INDEX(Packaging!A:A, MATCH(Material_Master[[#This Row],[UOM]], Packaging!B:B, 0))</f>
        <v>4</v>
      </c>
      <c r="K275">
        <v>6</v>
      </c>
      <c r="L275">
        <v>1</v>
      </c>
      <c r="N275">
        <f>MATCH(Material_Master[[#This Row],[PPClass]],Packaging!$L$2:$L$7, 0)</f>
        <v>3</v>
      </c>
      <c r="O275">
        <f>MATCH(Material_Master[[#This Row],[PVClass]],Packaging!$L$2:$L$7, 0)</f>
        <v>3</v>
      </c>
      <c r="T275" s="6" t="s">
        <v>516</v>
      </c>
      <c r="U275" s="6"/>
      <c r="V275" s="6" t="s">
        <v>1186</v>
      </c>
      <c r="W275" t="s">
        <v>1186</v>
      </c>
      <c r="X275" t="s">
        <v>1186</v>
      </c>
      <c r="Y275" t="b">
        <f>IF(Material_Master[[#This Row],[EUDR]]="Y",TRUE,FALSE)</f>
        <v>0</v>
      </c>
      <c r="Z275" t="b">
        <f>IF(Material_Master[[#This Row],[EUDR Sale]]="Y", TRUE, FALSE)</f>
        <v>0</v>
      </c>
    </row>
    <row r="276" spans="1:26" x14ac:dyDescent="0.35">
      <c r="A276">
        <v>275</v>
      </c>
      <c r="B276" s="5">
        <v>5241260203030</v>
      </c>
      <c r="C276" s="5" t="str">
        <f>Material_Master_SQL!B276</f>
        <v>ECOLAT 26-3-IBC-920</v>
      </c>
      <c r="D276">
        <f>INDEX(Class!A:A, MATCH(Material_Master[[#This Row],[Class]],Class!B:B, 0))</f>
        <v>4</v>
      </c>
      <c r="E276">
        <f>INDEX('Product Category'!A:A, MATCH(Material_Master[[#This Row],[Product Category]], 'Product Category'!B:B, 0))</f>
        <v>3</v>
      </c>
      <c r="F276" cm="1">
        <f t="array" ref="F276">MATCH(Material_Master[[#This Row],[Product Category]]&amp;Material_Master[[#This Row],[ProductMetric]], 'Product Metric'!$B$2:$B$47&amp;'Product Metric'!$D$2:$D$47, 0)</f>
        <v>5</v>
      </c>
      <c r="G276" cm="1">
        <f t="array" ref="G276">MATCH(Material_Master[[#This Row],[Product Category]]&amp;Material_Master[[#This Row],[ProductGroupSimple]], 'Product Group Simple'!$B$2:$B$202&amp;'Product Group Simple'!$D$2:$D$202, 0)</f>
        <v>44</v>
      </c>
      <c r="H276" cm="1">
        <f t="array" ref="H276">MATCH(Material_Master[[#This Row],[Product Category]]&amp;Material_Master[[#This Row],[ProductGroup]], 'Product Group'!$B$2:$B$248&amp;'Product Group'!$D$2:$D$248,0)</f>
        <v>57</v>
      </c>
      <c r="I276">
        <f>INDEX(Packaging!E:E, MATCH(Material_Master[[#This Row],[Packaging]], Packaging!F:F, 0))</f>
        <v>6</v>
      </c>
      <c r="J276">
        <f>INDEX(Packaging!A:A, MATCH(Material_Master[[#This Row],[UOM]], Packaging!B:B, 0))</f>
        <v>3</v>
      </c>
      <c r="K276">
        <v>6</v>
      </c>
      <c r="L276">
        <v>1</v>
      </c>
      <c r="N276">
        <f>MATCH(Material_Master[[#This Row],[PPClass]],Packaging!$L$2:$L$7, 0)</f>
        <v>4</v>
      </c>
      <c r="O276">
        <f>MATCH(Material_Master[[#This Row],[PVClass]],Packaging!$L$2:$L$7, 0)</f>
        <v>4</v>
      </c>
      <c r="R276" t="s">
        <v>1186</v>
      </c>
      <c r="T276" s="6" t="s">
        <v>516</v>
      </c>
      <c r="U276" s="6"/>
      <c r="V276" s="6" t="s">
        <v>1186</v>
      </c>
      <c r="W276" t="s">
        <v>1186</v>
      </c>
      <c r="X276" t="s">
        <v>1186</v>
      </c>
      <c r="Y276" t="b">
        <f>IF(Material_Master[[#This Row],[EUDR]]="Y",TRUE,FALSE)</f>
        <v>0</v>
      </c>
      <c r="Z276" t="b">
        <f>IF(Material_Master[[#This Row],[EUDR Sale]]="Y", TRUE, FALSE)</f>
        <v>0</v>
      </c>
    </row>
    <row r="277" spans="1:26" x14ac:dyDescent="0.35">
      <c r="A277">
        <v>276</v>
      </c>
      <c r="B277" s="5"/>
      <c r="C277" s="5" t="str">
        <f>Material_Master_SQL!B277</f>
        <v>ECOLAT 26-3-IBC-950</v>
      </c>
      <c r="D277">
        <f>INDEX(Class!A:A, MATCH(Material_Master[[#This Row],[Class]],Class!B:B, 0))</f>
        <v>4</v>
      </c>
      <c r="E277">
        <f>INDEX('Product Category'!A:A, MATCH(Material_Master[[#This Row],[Product Category]], 'Product Category'!B:B, 0))</f>
        <v>3</v>
      </c>
      <c r="F277" cm="1">
        <f t="array" ref="F277">MATCH(Material_Master[[#This Row],[Product Category]]&amp;Material_Master[[#This Row],[ProductMetric]], 'Product Metric'!$B$2:$B$47&amp;'Product Metric'!$D$2:$D$47, 0)</f>
        <v>5</v>
      </c>
      <c r="G277" cm="1">
        <f t="array" ref="G277">MATCH(Material_Master[[#This Row],[Product Category]]&amp;Material_Master[[#This Row],[ProductGroupSimple]], 'Product Group Simple'!$B$2:$B$202&amp;'Product Group Simple'!$D$2:$D$202, 0)</f>
        <v>36</v>
      </c>
      <c r="H277" cm="1">
        <f t="array" ref="H277">MATCH(Material_Master[[#This Row],[Product Category]]&amp;Material_Master[[#This Row],[ProductGroup]], 'Product Group'!$B$2:$B$248&amp;'Product Group'!$D$2:$D$248,0)</f>
        <v>57</v>
      </c>
      <c r="I277">
        <f>INDEX(Packaging!E:E, MATCH(Material_Master[[#This Row],[Packaging]], Packaging!F:F, 0))</f>
        <v>6</v>
      </c>
      <c r="J277">
        <f>INDEX(Packaging!A:A, MATCH(Material_Master[[#This Row],[UOM]], Packaging!B:B, 0))</f>
        <v>3</v>
      </c>
      <c r="K277">
        <v>6</v>
      </c>
      <c r="L277">
        <v>0.95</v>
      </c>
      <c r="N277">
        <f>MATCH(Material_Master[[#This Row],[PPClass]],Packaging!$L$2:$L$7, 0)</f>
        <v>4</v>
      </c>
      <c r="O277">
        <f>MATCH(Material_Master[[#This Row],[PVClass]],Packaging!$L$2:$L$7, 0)</f>
        <v>4</v>
      </c>
      <c r="R277" t="s">
        <v>1186</v>
      </c>
      <c r="T277" s="6" t="s">
        <v>516</v>
      </c>
      <c r="U277" s="6"/>
      <c r="V277" s="6" t="s">
        <v>1186</v>
      </c>
      <c r="W277" t="s">
        <v>1186</v>
      </c>
      <c r="X277" t="s">
        <v>1186</v>
      </c>
      <c r="Y277" t="b">
        <f>IF(Material_Master[[#This Row],[EUDR]]="Y",TRUE,FALSE)</f>
        <v>0</v>
      </c>
      <c r="Z277" t="b">
        <f>IF(Material_Master[[#This Row],[EUDR Sale]]="Y", TRUE, FALSE)</f>
        <v>0</v>
      </c>
    </row>
    <row r="278" spans="1:26" x14ac:dyDescent="0.35">
      <c r="A278">
        <v>277</v>
      </c>
      <c r="B278" s="5">
        <v>5241260209010</v>
      </c>
      <c r="C278" s="5" t="str">
        <f>Material_Master_SQL!B278</f>
        <v>ECOLAT 26-3-MD-185</v>
      </c>
      <c r="D278">
        <f>INDEX(Class!A:A, MATCH(Material_Master[[#This Row],[Class]],Class!B:B, 0))</f>
        <v>4</v>
      </c>
      <c r="E278">
        <f>INDEX('Product Category'!A:A, MATCH(Material_Master[[#This Row],[Product Category]], 'Product Category'!B:B, 0))</f>
        <v>3</v>
      </c>
      <c r="F278" cm="1">
        <f t="array" ref="F278">MATCH(Material_Master[[#This Row],[Product Category]]&amp;Material_Master[[#This Row],[ProductMetric]], 'Product Metric'!$B$2:$B$47&amp;'Product Metric'!$D$2:$D$47, 0)</f>
        <v>5</v>
      </c>
      <c r="G278" cm="1">
        <f t="array" ref="G278">MATCH(Material_Master[[#This Row],[Product Category]]&amp;Material_Master[[#This Row],[ProductGroupSimple]], 'Product Group Simple'!$B$2:$B$202&amp;'Product Group Simple'!$D$2:$D$202, 0)</f>
        <v>44</v>
      </c>
      <c r="H278" cm="1">
        <f t="array" ref="H278">MATCH(Material_Master[[#This Row],[Product Category]]&amp;Material_Master[[#This Row],[ProductGroup]], 'Product Group'!$B$2:$B$248&amp;'Product Group'!$D$2:$D$248,0)</f>
        <v>57</v>
      </c>
      <c r="I278">
        <f>INDEX(Packaging!E:E, MATCH(Material_Master[[#This Row],[Packaging]], Packaging!F:F, 0))</f>
        <v>8</v>
      </c>
      <c r="J278">
        <f>INDEX(Packaging!A:A, MATCH(Material_Master[[#This Row],[UOM]], Packaging!B:B, 0))</f>
        <v>2</v>
      </c>
      <c r="K278">
        <v>6</v>
      </c>
      <c r="L278">
        <v>1</v>
      </c>
      <c r="N278">
        <f>MATCH(Material_Master[[#This Row],[PPClass]],Packaging!$L$2:$L$7, 0)</f>
        <v>4</v>
      </c>
      <c r="O278">
        <f>MATCH(Material_Master[[#This Row],[PVClass]],Packaging!$L$2:$L$7, 0)</f>
        <v>4</v>
      </c>
      <c r="R278" t="s">
        <v>1186</v>
      </c>
      <c r="T278" s="6" t="s">
        <v>516</v>
      </c>
      <c r="U278" s="6"/>
      <c r="V278" s="6" t="s">
        <v>1186</v>
      </c>
      <c r="W278" t="s">
        <v>1186</v>
      </c>
      <c r="X278" t="s">
        <v>1186</v>
      </c>
      <c r="Y278" t="b">
        <f>IF(Material_Master[[#This Row],[EUDR]]="Y",TRUE,FALSE)</f>
        <v>0</v>
      </c>
      <c r="Z278" t="b">
        <f>IF(Material_Master[[#This Row],[EUDR Sale]]="Y", TRUE, FALSE)</f>
        <v>0</v>
      </c>
    </row>
    <row r="279" spans="1:26" x14ac:dyDescent="0.35">
      <c r="A279">
        <v>278</v>
      </c>
      <c r="B279" s="5">
        <v>5241260210010</v>
      </c>
      <c r="C279" s="5" t="str">
        <f>Material_Master_SQL!B279</f>
        <v>ECOLAT 26-3-NPD-185</v>
      </c>
      <c r="D279">
        <f>INDEX(Class!A:A, MATCH(Material_Master[[#This Row],[Class]],Class!B:B, 0))</f>
        <v>4</v>
      </c>
      <c r="E279">
        <f>INDEX('Product Category'!A:A, MATCH(Material_Master[[#This Row],[Product Category]], 'Product Category'!B:B, 0))</f>
        <v>3</v>
      </c>
      <c r="F279" cm="1">
        <f t="array" ref="F279">MATCH(Material_Master[[#This Row],[Product Category]]&amp;Material_Master[[#This Row],[ProductMetric]], 'Product Metric'!$B$2:$B$47&amp;'Product Metric'!$D$2:$D$47, 0)</f>
        <v>5</v>
      </c>
      <c r="G279" cm="1">
        <f t="array" ref="G279">MATCH(Material_Master[[#This Row],[Product Category]]&amp;Material_Master[[#This Row],[ProductGroupSimple]], 'Product Group Simple'!$B$2:$B$202&amp;'Product Group Simple'!$D$2:$D$202, 0)</f>
        <v>44</v>
      </c>
      <c r="H279" cm="1">
        <f t="array" ref="H279">MATCH(Material_Master[[#This Row],[Product Category]]&amp;Material_Master[[#This Row],[ProductGroup]], 'Product Group'!$B$2:$B$248&amp;'Product Group'!$D$2:$D$248,0)</f>
        <v>57</v>
      </c>
      <c r="I279">
        <f>INDEX(Packaging!E:E, MATCH(Material_Master[[#This Row],[Packaging]], Packaging!F:F, 0))</f>
        <v>3</v>
      </c>
      <c r="J279">
        <f>INDEX(Packaging!A:A, MATCH(Material_Master[[#This Row],[UOM]], Packaging!B:B, 0))</f>
        <v>2</v>
      </c>
      <c r="K279">
        <v>6</v>
      </c>
      <c r="L279">
        <v>1</v>
      </c>
      <c r="N279">
        <f>MATCH(Material_Master[[#This Row],[PPClass]],Packaging!$L$2:$L$7, 0)</f>
        <v>4</v>
      </c>
      <c r="O279">
        <f>MATCH(Material_Master[[#This Row],[PVClass]],Packaging!$L$2:$L$7, 0)</f>
        <v>4</v>
      </c>
      <c r="R279" t="s">
        <v>1186</v>
      </c>
      <c r="T279" s="6" t="s">
        <v>516</v>
      </c>
      <c r="U279" s="6"/>
      <c r="V279" s="6" t="s">
        <v>1186</v>
      </c>
      <c r="W279" t="s">
        <v>1186</v>
      </c>
      <c r="X279" t="s">
        <v>1186</v>
      </c>
      <c r="Y279" t="b">
        <f>IF(Material_Master[[#This Row],[EUDR]]="Y",TRUE,FALSE)</f>
        <v>0</v>
      </c>
      <c r="Z279" t="b">
        <f>IF(Material_Master[[#This Row],[EUDR Sale]]="Y", TRUE, FALSE)</f>
        <v>0</v>
      </c>
    </row>
    <row r="280" spans="1:26" x14ac:dyDescent="0.35">
      <c r="A280">
        <v>279</v>
      </c>
      <c r="B280" s="5">
        <v>5241260210011</v>
      </c>
      <c r="C280" s="5" t="str">
        <f>Material_Master_SQL!B280</f>
        <v>ECOLAT 26-3-NPD-WPH-740</v>
      </c>
      <c r="D280">
        <f>INDEX(Class!A:A, MATCH(Material_Master[[#This Row],[Class]],Class!B:B, 0))</f>
        <v>4</v>
      </c>
      <c r="E280">
        <f>INDEX('Product Category'!A:A, MATCH(Material_Master[[#This Row],[Product Category]], 'Product Category'!B:B, 0))</f>
        <v>3</v>
      </c>
      <c r="F280" cm="1">
        <f t="array" ref="F280">MATCH(Material_Master[[#This Row],[Product Category]]&amp;Material_Master[[#This Row],[ProductMetric]], 'Product Metric'!$B$2:$B$47&amp;'Product Metric'!$D$2:$D$47, 0)</f>
        <v>5</v>
      </c>
      <c r="G280" cm="1">
        <f t="array" ref="G280">MATCH(Material_Master[[#This Row],[Product Category]]&amp;Material_Master[[#This Row],[ProductGroupSimple]], 'Product Group Simple'!$B$2:$B$202&amp;'Product Group Simple'!$D$2:$D$202, 0)</f>
        <v>44</v>
      </c>
      <c r="H280" cm="1">
        <f t="array" ref="H280">MATCH(Material_Master[[#This Row],[Product Category]]&amp;Material_Master[[#This Row],[ProductGroup]], 'Product Group'!$B$2:$B$248&amp;'Product Group'!$D$2:$D$248,0)</f>
        <v>57</v>
      </c>
      <c r="I280">
        <f>INDEX(Packaging!E:E, MATCH(Material_Master[[#This Row],[Packaging]], Packaging!F:F, 0))</f>
        <v>3</v>
      </c>
      <c r="J280">
        <f>INDEX(Packaging!A:A, MATCH(Material_Master[[#This Row],[UOM]], Packaging!B:B, 0))</f>
        <v>2</v>
      </c>
      <c r="K280">
        <v>6</v>
      </c>
      <c r="L280">
        <v>1</v>
      </c>
      <c r="N280">
        <f>MATCH(Material_Master[[#This Row],[PPClass]],Packaging!$L$2:$L$7, 0)</f>
        <v>4</v>
      </c>
      <c r="O280">
        <f>MATCH(Material_Master[[#This Row],[PVClass]],Packaging!$L$2:$L$7, 0)</f>
        <v>4</v>
      </c>
      <c r="R280" t="s">
        <v>1186</v>
      </c>
      <c r="T280" s="6" t="s">
        <v>516</v>
      </c>
      <c r="U280" s="6"/>
      <c r="V280" s="6" t="s">
        <v>1186</v>
      </c>
      <c r="W280" t="s">
        <v>1186</v>
      </c>
      <c r="X280" t="s">
        <v>1186</v>
      </c>
      <c r="Y280" t="b">
        <f>IF(Material_Master[[#This Row],[EUDR]]="Y",TRUE,FALSE)</f>
        <v>0</v>
      </c>
      <c r="Z280" t="b">
        <f>IF(Material_Master[[#This Row],[EUDR Sale]]="Y", TRUE, FALSE)</f>
        <v>0</v>
      </c>
    </row>
    <row r="281" spans="1:26" x14ac:dyDescent="0.35">
      <c r="A281">
        <v>280</v>
      </c>
      <c r="B281" s="5">
        <v>5241242210010</v>
      </c>
      <c r="C281" s="5" t="str">
        <f>Material_Master_SQL!B281</f>
        <v>ECOLAT 2900-NPD-185</v>
      </c>
      <c r="D281">
        <f>INDEX(Class!A:A, MATCH(Material_Master[[#This Row],[Class]],Class!B:B, 0))</f>
        <v>4</v>
      </c>
      <c r="E281">
        <f>INDEX('Product Category'!A:A, MATCH(Material_Master[[#This Row],[Product Category]], 'Product Category'!B:B, 0))</f>
        <v>3</v>
      </c>
      <c r="F281" cm="1">
        <f t="array" ref="F281">MATCH(Material_Master[[#This Row],[Product Category]]&amp;Material_Master[[#This Row],[ProductMetric]], 'Product Metric'!$B$2:$B$47&amp;'Product Metric'!$D$2:$D$47, 0)</f>
        <v>5</v>
      </c>
      <c r="G281" cm="1">
        <f t="array" ref="G281">MATCH(Material_Master[[#This Row],[Product Category]]&amp;Material_Master[[#This Row],[ProductGroupSimple]], 'Product Group Simple'!$B$2:$B$202&amp;'Product Group Simple'!$D$2:$D$202, 0)</f>
        <v>34</v>
      </c>
      <c r="H281" cm="1">
        <f t="array" ref="H281">MATCH(Material_Master[[#This Row],[Product Category]]&amp;Material_Master[[#This Row],[ProductGroup]], 'Product Group'!$B$2:$B$248&amp;'Product Group'!$D$2:$D$248,0)</f>
        <v>44</v>
      </c>
      <c r="I281">
        <f>INDEX(Packaging!E:E, MATCH(Material_Master[[#This Row],[Packaging]], Packaging!F:F, 0))</f>
        <v>3</v>
      </c>
      <c r="J281">
        <f>INDEX(Packaging!A:A, MATCH(Material_Master[[#This Row],[UOM]], Packaging!B:B, 0))</f>
        <v>2</v>
      </c>
      <c r="K281">
        <v>6</v>
      </c>
      <c r="L281">
        <v>1</v>
      </c>
      <c r="N281">
        <f>MATCH(Material_Master[[#This Row],[PPClass]],Packaging!$L$2:$L$7, 0)</f>
        <v>4</v>
      </c>
      <c r="O281">
        <f>MATCH(Material_Master[[#This Row],[PVClass]],Packaging!$L$2:$L$7, 0)</f>
        <v>4</v>
      </c>
      <c r="R281" t="s">
        <v>1186</v>
      </c>
      <c r="T281" s="6" t="s">
        <v>516</v>
      </c>
      <c r="U281" s="6"/>
      <c r="V281" s="6" t="s">
        <v>1186</v>
      </c>
      <c r="W281" t="s">
        <v>1186</v>
      </c>
      <c r="X281" t="s">
        <v>1186</v>
      </c>
      <c r="Y281" t="b">
        <f>IF(Material_Master[[#This Row],[EUDR]]="Y",TRUE,FALSE)</f>
        <v>0</v>
      </c>
      <c r="Z281" t="b">
        <f>IF(Material_Master[[#This Row],[EUDR Sale]]="Y", TRUE, FALSE)</f>
        <v>0</v>
      </c>
    </row>
    <row r="282" spans="1:26" x14ac:dyDescent="0.35">
      <c r="A282">
        <v>281</v>
      </c>
      <c r="B282" s="5">
        <v>5241242210012</v>
      </c>
      <c r="C282" s="5" t="str">
        <f>Material_Master_SQL!B282</f>
        <v>ECOLAT 2900-NPD-WP-740</v>
      </c>
      <c r="D282">
        <f>INDEX(Class!A:A, MATCH(Material_Master[[#This Row],[Class]],Class!B:B, 0))</f>
        <v>4</v>
      </c>
      <c r="E282">
        <f>INDEX('Product Category'!A:A, MATCH(Material_Master[[#This Row],[Product Category]], 'Product Category'!B:B, 0))</f>
        <v>3</v>
      </c>
      <c r="F282" cm="1">
        <f t="array" ref="F282">MATCH(Material_Master[[#This Row],[Product Category]]&amp;Material_Master[[#This Row],[ProductMetric]], 'Product Metric'!$B$2:$B$47&amp;'Product Metric'!$D$2:$D$47, 0)</f>
        <v>5</v>
      </c>
      <c r="G282" cm="1">
        <f t="array" ref="G282">MATCH(Material_Master[[#This Row],[Product Category]]&amp;Material_Master[[#This Row],[ProductGroupSimple]], 'Product Group Simple'!$B$2:$B$202&amp;'Product Group Simple'!$D$2:$D$202, 0)</f>
        <v>34</v>
      </c>
      <c r="H282" cm="1">
        <f t="array" ref="H282">MATCH(Material_Master[[#This Row],[Product Category]]&amp;Material_Master[[#This Row],[ProductGroup]], 'Product Group'!$B$2:$B$248&amp;'Product Group'!$D$2:$D$248,0)</f>
        <v>44</v>
      </c>
      <c r="I282">
        <f>INDEX(Packaging!E:E, MATCH(Material_Master[[#This Row],[Packaging]], Packaging!F:F, 0))</f>
        <v>3</v>
      </c>
      <c r="J282">
        <f>INDEX(Packaging!A:A, MATCH(Material_Master[[#This Row],[UOM]], Packaging!B:B, 0))</f>
        <v>2</v>
      </c>
      <c r="K282">
        <v>6</v>
      </c>
      <c r="L282">
        <v>1</v>
      </c>
      <c r="N282">
        <f>MATCH(Material_Master[[#This Row],[PPClass]],Packaging!$L$2:$L$7, 0)</f>
        <v>4</v>
      </c>
      <c r="O282">
        <f>MATCH(Material_Master[[#This Row],[PVClass]],Packaging!$L$2:$L$7, 0)</f>
        <v>4</v>
      </c>
      <c r="R282" t="s">
        <v>1186</v>
      </c>
      <c r="T282" s="6" t="s">
        <v>516</v>
      </c>
      <c r="U282" s="6"/>
      <c r="V282" s="6" t="s">
        <v>1186</v>
      </c>
      <c r="W282" t="s">
        <v>1186</v>
      </c>
      <c r="X282" t="s">
        <v>1186</v>
      </c>
      <c r="Y282" t="b">
        <f>IF(Material_Master[[#This Row],[EUDR]]="Y",TRUE,FALSE)</f>
        <v>0</v>
      </c>
      <c r="Z282" t="b">
        <f>IF(Material_Master[[#This Row],[EUDR Sale]]="Y", TRUE, FALSE)</f>
        <v>0</v>
      </c>
    </row>
    <row r="283" spans="1:26" x14ac:dyDescent="0.35">
      <c r="A283">
        <v>282</v>
      </c>
      <c r="B283" s="5">
        <v>5241242210011</v>
      </c>
      <c r="C283" s="5" t="str">
        <f>Material_Master_SQL!B283</f>
        <v>ECOLAT 2900-NPD-WPH-740</v>
      </c>
      <c r="D283">
        <f>INDEX(Class!A:A, MATCH(Material_Master[[#This Row],[Class]],Class!B:B, 0))</f>
        <v>4</v>
      </c>
      <c r="E283">
        <f>INDEX('Product Category'!A:A, MATCH(Material_Master[[#This Row],[Product Category]], 'Product Category'!B:B, 0))</f>
        <v>3</v>
      </c>
      <c r="F283" cm="1">
        <f t="array" ref="F283">MATCH(Material_Master[[#This Row],[Product Category]]&amp;Material_Master[[#This Row],[ProductMetric]], 'Product Metric'!$B$2:$B$47&amp;'Product Metric'!$D$2:$D$47, 0)</f>
        <v>5</v>
      </c>
      <c r="G283" cm="1">
        <f t="array" ref="G283">MATCH(Material_Master[[#This Row],[Product Category]]&amp;Material_Master[[#This Row],[ProductGroupSimple]], 'Product Group Simple'!$B$2:$B$202&amp;'Product Group Simple'!$D$2:$D$202, 0)</f>
        <v>34</v>
      </c>
      <c r="H283" cm="1">
        <f t="array" ref="H283">MATCH(Material_Master[[#This Row],[Product Category]]&amp;Material_Master[[#This Row],[ProductGroup]], 'Product Group'!$B$2:$B$248&amp;'Product Group'!$D$2:$D$248,0)</f>
        <v>44</v>
      </c>
      <c r="I283">
        <f>INDEX(Packaging!E:E, MATCH(Material_Master[[#This Row],[Packaging]], Packaging!F:F, 0))</f>
        <v>3</v>
      </c>
      <c r="J283">
        <f>INDEX(Packaging!A:A, MATCH(Material_Master[[#This Row],[UOM]], Packaging!B:B, 0))</f>
        <v>2</v>
      </c>
      <c r="K283">
        <v>6</v>
      </c>
      <c r="L283">
        <v>1</v>
      </c>
      <c r="N283">
        <f>MATCH(Material_Master[[#This Row],[PPClass]],Packaging!$L$2:$L$7, 0)</f>
        <v>4</v>
      </c>
      <c r="O283">
        <f>MATCH(Material_Master[[#This Row],[PVClass]],Packaging!$L$2:$L$7, 0)</f>
        <v>4</v>
      </c>
      <c r="R283" t="s">
        <v>1186</v>
      </c>
      <c r="T283" s="6" t="s">
        <v>516</v>
      </c>
      <c r="U283" s="6"/>
      <c r="V283" s="6" t="s">
        <v>1186</v>
      </c>
      <c r="W283" t="s">
        <v>1186</v>
      </c>
      <c r="X283" t="s">
        <v>1186</v>
      </c>
      <c r="Y283" t="b">
        <f>IF(Material_Master[[#This Row],[EUDR]]="Y",TRUE,FALSE)</f>
        <v>0</v>
      </c>
      <c r="Z283" t="b">
        <f>IF(Material_Master[[#This Row],[EUDR Sale]]="Y", TRUE, FALSE)</f>
        <v>0</v>
      </c>
    </row>
    <row r="284" spans="1:26" x14ac:dyDescent="0.35">
      <c r="A284">
        <v>283</v>
      </c>
      <c r="B284" s="5">
        <v>5241242212010</v>
      </c>
      <c r="C284" s="5" t="str">
        <f>Material_Master_SQL!B284</f>
        <v>ECOLAT 2900-TPD-185</v>
      </c>
      <c r="D284">
        <f>INDEX(Class!A:A, MATCH(Material_Master[[#This Row],[Class]],Class!B:B, 0))</f>
        <v>4</v>
      </c>
      <c r="E284">
        <f>INDEX('Product Category'!A:A, MATCH(Material_Master[[#This Row],[Product Category]], 'Product Category'!B:B, 0))</f>
        <v>3</v>
      </c>
      <c r="F284" cm="1">
        <f t="array" ref="F284">MATCH(Material_Master[[#This Row],[Product Category]]&amp;Material_Master[[#This Row],[ProductMetric]], 'Product Metric'!$B$2:$B$47&amp;'Product Metric'!$D$2:$D$47, 0)</f>
        <v>5</v>
      </c>
      <c r="G284" cm="1">
        <f t="array" ref="G284">MATCH(Material_Master[[#This Row],[Product Category]]&amp;Material_Master[[#This Row],[ProductGroupSimple]], 'Product Group Simple'!$B$2:$B$202&amp;'Product Group Simple'!$D$2:$D$202, 0)</f>
        <v>34</v>
      </c>
      <c r="H284" cm="1">
        <f t="array" ref="H284">MATCH(Material_Master[[#This Row],[Product Category]]&amp;Material_Master[[#This Row],[ProductGroup]], 'Product Group'!$B$2:$B$248&amp;'Product Group'!$D$2:$D$248,0)</f>
        <v>44</v>
      </c>
      <c r="I284">
        <f>INDEX(Packaging!E:E, MATCH(Material_Master[[#This Row],[Packaging]], Packaging!F:F, 0))</f>
        <v>3</v>
      </c>
      <c r="J284">
        <f>INDEX(Packaging!A:A, MATCH(Material_Master[[#This Row],[UOM]], Packaging!B:B, 0))</f>
        <v>2</v>
      </c>
      <c r="K284">
        <v>6</v>
      </c>
      <c r="L284">
        <v>1</v>
      </c>
      <c r="N284">
        <f>MATCH(Material_Master[[#This Row],[PPClass]],Packaging!$L$2:$L$7, 0)</f>
        <v>4</v>
      </c>
      <c r="O284">
        <f>MATCH(Material_Master[[#This Row],[PVClass]],Packaging!$L$2:$L$7, 0)</f>
        <v>4</v>
      </c>
      <c r="R284" t="s">
        <v>1186</v>
      </c>
      <c r="T284" s="6" t="s">
        <v>516</v>
      </c>
      <c r="U284" s="6"/>
      <c r="V284" s="6" t="s">
        <v>1186</v>
      </c>
      <c r="W284" t="s">
        <v>1186</v>
      </c>
      <c r="X284" t="s">
        <v>1186</v>
      </c>
      <c r="Y284" t="b">
        <f>IF(Material_Master[[#This Row],[EUDR]]="Y",TRUE,FALSE)</f>
        <v>0</v>
      </c>
      <c r="Z284" t="b">
        <f>IF(Material_Master[[#This Row],[EUDR Sale]]="Y", TRUE, FALSE)</f>
        <v>0</v>
      </c>
    </row>
    <row r="285" spans="1:26" x14ac:dyDescent="0.35">
      <c r="A285">
        <v>284</v>
      </c>
      <c r="B285" s="5">
        <v>5241242303050</v>
      </c>
      <c r="C285" s="5" t="str">
        <f>Material_Master_SQL!B285</f>
        <v>ECOLAT 2901-IBC-950</v>
      </c>
      <c r="D285">
        <f>INDEX(Class!A:A, MATCH(Material_Master[[#This Row],[Class]],Class!B:B, 0))</f>
        <v>4</v>
      </c>
      <c r="E285">
        <f>INDEX('Product Category'!A:A, MATCH(Material_Master[[#This Row],[Product Category]], 'Product Category'!B:B, 0))</f>
        <v>3</v>
      </c>
      <c r="F285" cm="1">
        <f t="array" ref="F285">MATCH(Material_Master[[#This Row],[Product Category]]&amp;Material_Master[[#This Row],[ProductMetric]], 'Product Metric'!$B$2:$B$47&amp;'Product Metric'!$D$2:$D$47, 0)</f>
        <v>5</v>
      </c>
      <c r="G285" cm="1">
        <f t="array" ref="G285">MATCH(Material_Master[[#This Row],[Product Category]]&amp;Material_Master[[#This Row],[ProductGroupSimple]], 'Product Group Simple'!$B$2:$B$202&amp;'Product Group Simple'!$D$2:$D$202, 0)</f>
        <v>36</v>
      </c>
      <c r="H285" cm="1">
        <f t="array" ref="H285">MATCH(Material_Master[[#This Row],[Product Category]]&amp;Material_Master[[#This Row],[ProductGroup]], 'Product Group'!$B$2:$B$248&amp;'Product Group'!$D$2:$D$248,0)</f>
        <v>45</v>
      </c>
      <c r="I285">
        <f>INDEX(Packaging!E:E, MATCH(Material_Master[[#This Row],[Packaging]], Packaging!F:F, 0))</f>
        <v>6</v>
      </c>
      <c r="J285">
        <f>INDEX(Packaging!A:A, MATCH(Material_Master[[#This Row],[UOM]], Packaging!B:B, 0))</f>
        <v>3</v>
      </c>
      <c r="K285">
        <v>6</v>
      </c>
      <c r="L285">
        <v>1</v>
      </c>
      <c r="N285">
        <f>MATCH(Material_Master[[#This Row],[PPClass]],Packaging!$L$2:$L$7, 0)</f>
        <v>4</v>
      </c>
      <c r="O285">
        <f>MATCH(Material_Master[[#This Row],[PVClass]],Packaging!$L$2:$L$7, 0)</f>
        <v>4</v>
      </c>
      <c r="R285" t="s">
        <v>1186</v>
      </c>
      <c r="T285" s="6" t="s">
        <v>516</v>
      </c>
      <c r="U285" s="6"/>
      <c r="V285" s="6" t="s">
        <v>1186</v>
      </c>
      <c r="W285" t="s">
        <v>1186</v>
      </c>
      <c r="X285" t="s">
        <v>1186</v>
      </c>
      <c r="Y285" t="b">
        <f>IF(Material_Master[[#This Row],[EUDR]]="Y",TRUE,FALSE)</f>
        <v>0</v>
      </c>
      <c r="Z285" t="b">
        <f>IF(Material_Master[[#This Row],[EUDR Sale]]="Y", TRUE, FALSE)</f>
        <v>0</v>
      </c>
    </row>
    <row r="286" spans="1:26" x14ac:dyDescent="0.35">
      <c r="A286">
        <v>285</v>
      </c>
      <c r="B286" s="5">
        <v>5241242310010</v>
      </c>
      <c r="C286" s="5" t="str">
        <f>Material_Master_SQL!B286</f>
        <v>ECOLAT 2901-NPD-185</v>
      </c>
      <c r="D286">
        <f>INDEX(Class!A:A, MATCH(Material_Master[[#This Row],[Class]],Class!B:B, 0))</f>
        <v>4</v>
      </c>
      <c r="E286">
        <f>INDEX('Product Category'!A:A, MATCH(Material_Master[[#This Row],[Product Category]], 'Product Category'!B:B, 0))</f>
        <v>3</v>
      </c>
      <c r="F286" cm="1">
        <f t="array" ref="F286">MATCH(Material_Master[[#This Row],[Product Category]]&amp;Material_Master[[#This Row],[ProductMetric]], 'Product Metric'!$B$2:$B$47&amp;'Product Metric'!$D$2:$D$47, 0)</f>
        <v>5</v>
      </c>
      <c r="G286" cm="1">
        <f t="array" ref="G286">MATCH(Material_Master[[#This Row],[Product Category]]&amp;Material_Master[[#This Row],[ProductGroupSimple]], 'Product Group Simple'!$B$2:$B$202&amp;'Product Group Simple'!$D$2:$D$202, 0)</f>
        <v>36</v>
      </c>
      <c r="H286" cm="1">
        <f t="array" ref="H286">MATCH(Material_Master[[#This Row],[Product Category]]&amp;Material_Master[[#This Row],[ProductGroup]], 'Product Group'!$B$2:$B$248&amp;'Product Group'!$D$2:$D$248,0)</f>
        <v>45</v>
      </c>
      <c r="I286">
        <f>INDEX(Packaging!E:E, MATCH(Material_Master[[#This Row],[Packaging]], Packaging!F:F, 0))</f>
        <v>3</v>
      </c>
      <c r="J286">
        <f>INDEX(Packaging!A:A, MATCH(Material_Master[[#This Row],[UOM]], Packaging!B:B, 0))</f>
        <v>2</v>
      </c>
      <c r="K286">
        <v>6</v>
      </c>
      <c r="L286">
        <v>1</v>
      </c>
      <c r="N286">
        <f>MATCH(Material_Master[[#This Row],[PPClass]],Packaging!$L$2:$L$7, 0)</f>
        <v>4</v>
      </c>
      <c r="O286">
        <f>MATCH(Material_Master[[#This Row],[PVClass]],Packaging!$L$2:$L$7, 0)</f>
        <v>4</v>
      </c>
      <c r="R286" t="s">
        <v>1186</v>
      </c>
      <c r="T286" s="6" t="s">
        <v>516</v>
      </c>
      <c r="U286" s="6"/>
      <c r="V286" s="6" t="s">
        <v>1186</v>
      </c>
      <c r="W286" t="s">
        <v>1186</v>
      </c>
      <c r="X286" t="s">
        <v>1186</v>
      </c>
      <c r="Y286" t="b">
        <f>IF(Material_Master[[#This Row],[EUDR]]="Y",TRUE,FALSE)</f>
        <v>0</v>
      </c>
      <c r="Z286" t="b">
        <f>IF(Material_Master[[#This Row],[EUDR Sale]]="Y", TRUE, FALSE)</f>
        <v>0</v>
      </c>
    </row>
    <row r="287" spans="1:26" x14ac:dyDescent="0.35">
      <c r="A287">
        <v>286</v>
      </c>
      <c r="B287" s="5">
        <v>5241242310012</v>
      </c>
      <c r="C287" s="5" t="str">
        <f>Material_Master_SQL!B287</f>
        <v>ECOLAT 2901-NPD-WP-740</v>
      </c>
      <c r="D287">
        <f>INDEX(Class!A:A, MATCH(Material_Master[[#This Row],[Class]],Class!B:B, 0))</f>
        <v>4</v>
      </c>
      <c r="E287">
        <f>INDEX('Product Category'!A:A, MATCH(Material_Master[[#This Row],[Product Category]], 'Product Category'!B:B, 0))</f>
        <v>3</v>
      </c>
      <c r="F287" cm="1">
        <f t="array" ref="F287">MATCH(Material_Master[[#This Row],[Product Category]]&amp;Material_Master[[#This Row],[ProductMetric]], 'Product Metric'!$B$2:$B$47&amp;'Product Metric'!$D$2:$D$47, 0)</f>
        <v>5</v>
      </c>
      <c r="G287" cm="1">
        <f t="array" ref="G287">MATCH(Material_Master[[#This Row],[Product Category]]&amp;Material_Master[[#This Row],[ProductGroupSimple]], 'Product Group Simple'!$B$2:$B$202&amp;'Product Group Simple'!$D$2:$D$202, 0)</f>
        <v>36</v>
      </c>
      <c r="H287" cm="1">
        <f t="array" ref="H287">MATCH(Material_Master[[#This Row],[Product Category]]&amp;Material_Master[[#This Row],[ProductGroup]], 'Product Group'!$B$2:$B$248&amp;'Product Group'!$D$2:$D$248,0)</f>
        <v>45</v>
      </c>
      <c r="I287">
        <f>INDEX(Packaging!E:E, MATCH(Material_Master[[#This Row],[Packaging]], Packaging!F:F, 0))</f>
        <v>3</v>
      </c>
      <c r="J287">
        <f>INDEX(Packaging!A:A, MATCH(Material_Master[[#This Row],[UOM]], Packaging!B:B, 0))</f>
        <v>2</v>
      </c>
      <c r="K287">
        <v>6</v>
      </c>
      <c r="L287">
        <v>1</v>
      </c>
      <c r="N287">
        <f>MATCH(Material_Master[[#This Row],[PPClass]],Packaging!$L$2:$L$7, 0)</f>
        <v>4</v>
      </c>
      <c r="O287">
        <f>MATCH(Material_Master[[#This Row],[PVClass]],Packaging!$L$2:$L$7, 0)</f>
        <v>4</v>
      </c>
      <c r="R287" t="s">
        <v>1186</v>
      </c>
      <c r="T287" s="6" t="s">
        <v>516</v>
      </c>
      <c r="U287" s="6"/>
      <c r="V287" s="6" t="s">
        <v>1186</v>
      </c>
      <c r="W287" t="s">
        <v>1186</v>
      </c>
      <c r="X287" t="s">
        <v>1186</v>
      </c>
      <c r="Y287" t="b">
        <f>IF(Material_Master[[#This Row],[EUDR]]="Y",TRUE,FALSE)</f>
        <v>0</v>
      </c>
      <c r="Z287" t="b">
        <f>IF(Material_Master[[#This Row],[EUDR Sale]]="Y", TRUE, FALSE)</f>
        <v>0</v>
      </c>
    </row>
    <row r="288" spans="1:26" x14ac:dyDescent="0.35">
      <c r="A288">
        <v>287</v>
      </c>
      <c r="B288" s="5">
        <v>5241242310011</v>
      </c>
      <c r="C288" s="5" t="str">
        <f>Material_Master_SQL!B288</f>
        <v>ECOLAT 2901-NPD-WPH-740</v>
      </c>
      <c r="D288">
        <f>INDEX(Class!A:A, MATCH(Material_Master[[#This Row],[Class]],Class!B:B, 0))</f>
        <v>4</v>
      </c>
      <c r="E288">
        <f>INDEX('Product Category'!A:A, MATCH(Material_Master[[#This Row],[Product Category]], 'Product Category'!B:B, 0))</f>
        <v>3</v>
      </c>
      <c r="F288" cm="1">
        <f t="array" ref="F288">MATCH(Material_Master[[#This Row],[Product Category]]&amp;Material_Master[[#This Row],[ProductMetric]], 'Product Metric'!$B$2:$B$47&amp;'Product Metric'!$D$2:$D$47, 0)</f>
        <v>5</v>
      </c>
      <c r="G288" cm="1">
        <f t="array" ref="G288">MATCH(Material_Master[[#This Row],[Product Category]]&amp;Material_Master[[#This Row],[ProductGroupSimple]], 'Product Group Simple'!$B$2:$B$202&amp;'Product Group Simple'!$D$2:$D$202, 0)</f>
        <v>36</v>
      </c>
      <c r="H288" cm="1">
        <f t="array" ref="H288">MATCH(Material_Master[[#This Row],[Product Category]]&amp;Material_Master[[#This Row],[ProductGroup]], 'Product Group'!$B$2:$B$248&amp;'Product Group'!$D$2:$D$248,0)</f>
        <v>45</v>
      </c>
      <c r="I288">
        <f>INDEX(Packaging!E:E, MATCH(Material_Master[[#This Row],[Packaging]], Packaging!F:F, 0))</f>
        <v>3</v>
      </c>
      <c r="J288">
        <f>INDEX(Packaging!A:A, MATCH(Material_Master[[#This Row],[UOM]], Packaging!B:B, 0))</f>
        <v>2</v>
      </c>
      <c r="K288">
        <v>6</v>
      </c>
      <c r="L288">
        <v>1</v>
      </c>
      <c r="N288">
        <f>MATCH(Material_Master[[#This Row],[PPClass]],Packaging!$L$2:$L$7, 0)</f>
        <v>4</v>
      </c>
      <c r="O288">
        <f>MATCH(Material_Master[[#This Row],[PVClass]],Packaging!$L$2:$L$7, 0)</f>
        <v>4</v>
      </c>
      <c r="R288" t="s">
        <v>1186</v>
      </c>
      <c r="T288" s="6" t="s">
        <v>516</v>
      </c>
      <c r="U288" s="6"/>
      <c r="V288" s="6" t="s">
        <v>1186</v>
      </c>
      <c r="W288" t="s">
        <v>1186</v>
      </c>
      <c r="X288" t="s">
        <v>1186</v>
      </c>
      <c r="Y288" t="b">
        <f>IF(Material_Master[[#This Row],[EUDR]]="Y",TRUE,FALSE)</f>
        <v>0</v>
      </c>
      <c r="Z288" t="b">
        <f>IF(Material_Master[[#This Row],[EUDR Sale]]="Y", TRUE, FALSE)</f>
        <v>0</v>
      </c>
    </row>
    <row r="289" spans="1:27" x14ac:dyDescent="0.35">
      <c r="A289">
        <v>288</v>
      </c>
      <c r="B289" s="5">
        <v>5241242312010</v>
      </c>
      <c r="C289" s="5" t="str">
        <f>Material_Master_SQL!B289</f>
        <v>ECOLAT 2901-TPD-185</v>
      </c>
      <c r="D289">
        <f>INDEX(Class!A:A, MATCH(Material_Master[[#This Row],[Class]],Class!B:B, 0))</f>
        <v>4</v>
      </c>
      <c r="E289">
        <f>INDEX('Product Category'!A:A, MATCH(Material_Master[[#This Row],[Product Category]], 'Product Category'!B:B, 0))</f>
        <v>3</v>
      </c>
      <c r="F289" cm="1">
        <f t="array" ref="F289">MATCH(Material_Master[[#This Row],[Product Category]]&amp;Material_Master[[#This Row],[ProductMetric]], 'Product Metric'!$B$2:$B$47&amp;'Product Metric'!$D$2:$D$47, 0)</f>
        <v>5</v>
      </c>
      <c r="G289" cm="1">
        <f t="array" ref="G289">MATCH(Material_Master[[#This Row],[Product Category]]&amp;Material_Master[[#This Row],[ProductGroupSimple]], 'Product Group Simple'!$B$2:$B$202&amp;'Product Group Simple'!$D$2:$D$202, 0)</f>
        <v>36</v>
      </c>
      <c r="H289" cm="1">
        <f t="array" ref="H289">MATCH(Material_Master[[#This Row],[Product Category]]&amp;Material_Master[[#This Row],[ProductGroup]], 'Product Group'!$B$2:$B$248&amp;'Product Group'!$D$2:$D$248,0)</f>
        <v>45</v>
      </c>
      <c r="I289">
        <f>INDEX(Packaging!E:E, MATCH(Material_Master[[#This Row],[Packaging]], Packaging!F:F, 0))</f>
        <v>3</v>
      </c>
      <c r="J289">
        <f>INDEX(Packaging!A:A, MATCH(Material_Master[[#This Row],[UOM]], Packaging!B:B, 0))</f>
        <v>2</v>
      </c>
      <c r="K289">
        <v>6</v>
      </c>
      <c r="L289">
        <v>1</v>
      </c>
      <c r="N289">
        <f>MATCH(Material_Master[[#This Row],[PPClass]],Packaging!$L$2:$L$7, 0)</f>
        <v>4</v>
      </c>
      <c r="O289">
        <f>MATCH(Material_Master[[#This Row],[PVClass]],Packaging!$L$2:$L$7, 0)</f>
        <v>4</v>
      </c>
      <c r="R289" t="s">
        <v>1186</v>
      </c>
      <c r="T289" s="6" t="s">
        <v>516</v>
      </c>
      <c r="U289" s="6"/>
      <c r="V289" s="6" t="s">
        <v>1186</v>
      </c>
      <c r="W289" t="s">
        <v>1186</v>
      </c>
      <c r="X289" t="s">
        <v>1186</v>
      </c>
      <c r="Y289" t="b">
        <f>IF(Material_Master[[#This Row],[EUDR]]="Y",TRUE,FALSE)</f>
        <v>0</v>
      </c>
      <c r="Z289" t="b">
        <f>IF(Material_Master[[#This Row],[EUDR Sale]]="Y", TRUE, FALSE)</f>
        <v>0</v>
      </c>
    </row>
    <row r="290" spans="1:27" x14ac:dyDescent="0.35">
      <c r="A290">
        <v>289</v>
      </c>
      <c r="B290" s="5">
        <v>5541240306010</v>
      </c>
      <c r="C290" s="5" t="str">
        <f>Material_Master_SQL!B290</f>
        <v>ECOLAT KB1</v>
      </c>
      <c r="D290">
        <f>INDEX(Class!A:A, MATCH(Material_Master[[#This Row],[Class]],Class!B:B, 0))</f>
        <v>2</v>
      </c>
      <c r="E290">
        <f>INDEX('Product Category'!A:A, MATCH(Material_Master[[#This Row],[Product Category]], 'Product Category'!B:B, 0))</f>
        <v>3</v>
      </c>
      <c r="F290" cm="1">
        <f t="array" ref="F290">MATCH(Material_Master[[#This Row],[Product Category]]&amp;Material_Master[[#This Row],[ProductMetric]], 'Product Metric'!$B$2:$B$47&amp;'Product Metric'!$D$2:$D$47, 0)</f>
        <v>5</v>
      </c>
      <c r="G290" cm="1">
        <f t="array" ref="G290">MATCH(Material_Master[[#This Row],[Product Category]]&amp;Material_Master[[#This Row],[ProductGroupSimple]], 'Product Group Simple'!$B$2:$B$202&amp;'Product Group Simple'!$D$2:$D$202, 0)</f>
        <v>32</v>
      </c>
      <c r="H290" cm="1">
        <f t="array" ref="H290">MATCH(Material_Master[[#This Row],[Product Category]]&amp;Material_Master[[#This Row],[ProductGroup]], 'Product Group'!$B$2:$B$248&amp;'Product Group'!$D$2:$D$248,0)</f>
        <v>36</v>
      </c>
      <c r="I290">
        <f>INDEX(Packaging!E:E, MATCH(Material_Master[[#This Row],[Packaging]], Packaging!F:F, 0))</f>
        <v>7</v>
      </c>
      <c r="J290">
        <f>INDEX(Packaging!A:A, MATCH(Material_Master[[#This Row],[UOM]], Packaging!B:B, 0))</f>
        <v>4</v>
      </c>
      <c r="K290">
        <v>6</v>
      </c>
      <c r="L290">
        <v>1</v>
      </c>
      <c r="N290">
        <f>MATCH(Material_Master[[#This Row],[PPClass]],Packaging!$L$2:$L$7, 0)</f>
        <v>3</v>
      </c>
      <c r="O290">
        <f>MATCH(Material_Master[[#This Row],[PVClass]],Packaging!$L$2:$L$7, 0)</f>
        <v>3</v>
      </c>
      <c r="T290" s="6" t="s">
        <v>516</v>
      </c>
      <c r="U290" s="6"/>
      <c r="V290" s="6" t="s">
        <v>1186</v>
      </c>
      <c r="W290" t="s">
        <v>1186</v>
      </c>
      <c r="X290" t="s">
        <v>1186</v>
      </c>
      <c r="Y290" t="b">
        <f>IF(Material_Master[[#This Row],[EUDR]]="Y",TRUE,FALSE)</f>
        <v>0</v>
      </c>
      <c r="Z290" t="b">
        <f>IF(Material_Master[[#This Row],[EUDR Sale]]="Y", TRUE, FALSE)</f>
        <v>0</v>
      </c>
    </row>
    <row r="291" spans="1:27" x14ac:dyDescent="0.35">
      <c r="A291">
        <v>290</v>
      </c>
      <c r="B291" s="5">
        <v>5541240406010</v>
      </c>
      <c r="C291" s="5" t="str">
        <f>Material_Master_SQL!B291</f>
        <v>ECOLAT KB2</v>
      </c>
      <c r="D291">
        <f>INDEX(Class!A:A, MATCH(Material_Master[[#This Row],[Class]],Class!B:B, 0))</f>
        <v>2</v>
      </c>
      <c r="E291">
        <f>INDEX('Product Category'!A:A, MATCH(Material_Master[[#This Row],[Product Category]], 'Product Category'!B:B, 0))</f>
        <v>3</v>
      </c>
      <c r="F291" cm="1">
        <f t="array" ref="F291">MATCH(Material_Master[[#This Row],[Product Category]]&amp;Material_Master[[#This Row],[ProductMetric]], 'Product Metric'!$B$2:$B$47&amp;'Product Metric'!$D$2:$D$47, 0)</f>
        <v>5</v>
      </c>
      <c r="G291" cm="1">
        <f t="array" ref="G291">MATCH(Material_Master[[#This Row],[Product Category]]&amp;Material_Master[[#This Row],[ProductGroupSimple]], 'Product Group Simple'!$B$2:$B$202&amp;'Product Group Simple'!$D$2:$D$202, 0)</f>
        <v>33</v>
      </c>
      <c r="H291" cm="1">
        <f t="array" ref="H291">MATCH(Material_Master[[#This Row],[Product Category]]&amp;Material_Master[[#This Row],[ProductGroup]], 'Product Group'!$B$2:$B$248&amp;'Product Group'!$D$2:$D$248,0)</f>
        <v>44</v>
      </c>
      <c r="I291">
        <f>INDEX(Packaging!E:E, MATCH(Material_Master[[#This Row],[Packaging]], Packaging!F:F, 0))</f>
        <v>7</v>
      </c>
      <c r="J291">
        <f>INDEX(Packaging!A:A, MATCH(Material_Master[[#This Row],[UOM]], Packaging!B:B, 0))</f>
        <v>4</v>
      </c>
      <c r="K291">
        <v>6</v>
      </c>
      <c r="L291">
        <v>1</v>
      </c>
      <c r="N291">
        <f>MATCH(Material_Master[[#This Row],[PPClass]],Packaging!$L$2:$L$7, 0)</f>
        <v>3</v>
      </c>
      <c r="O291">
        <f>MATCH(Material_Master[[#This Row],[PVClass]],Packaging!$L$2:$L$7, 0)</f>
        <v>3</v>
      </c>
      <c r="R291" t="s">
        <v>1186</v>
      </c>
      <c r="T291" s="6" t="s">
        <v>516</v>
      </c>
      <c r="U291" s="6"/>
      <c r="V291" s="6" t="s">
        <v>1186</v>
      </c>
      <c r="W291" t="s">
        <v>1186</v>
      </c>
      <c r="X291" t="s">
        <v>1186</v>
      </c>
      <c r="Y291" t="b">
        <f>IF(Material_Master[[#This Row],[EUDR]]="Y",TRUE,FALSE)</f>
        <v>0</v>
      </c>
      <c r="Z291" t="b">
        <f>IF(Material_Master[[#This Row],[EUDR Sale]]="Y", TRUE, FALSE)</f>
        <v>0</v>
      </c>
    </row>
    <row r="292" spans="1:27" x14ac:dyDescent="0.35">
      <c r="A292">
        <v>291</v>
      </c>
      <c r="B292" s="5">
        <v>5541241006010</v>
      </c>
      <c r="C292" s="5" t="str">
        <f>Material_Master_SQL!B292</f>
        <v>ECOLAT KB3</v>
      </c>
      <c r="D292">
        <f>INDEX(Class!A:A, MATCH(Material_Master[[#This Row],[Class]],Class!B:B, 0))</f>
        <v>2</v>
      </c>
      <c r="E292">
        <f>INDEX('Product Category'!A:A, MATCH(Material_Master[[#This Row],[Product Category]], 'Product Category'!B:B, 0))</f>
        <v>3</v>
      </c>
      <c r="F292" cm="1">
        <f t="array" ref="F292">MATCH(Material_Master[[#This Row],[Product Category]]&amp;Material_Master[[#This Row],[ProductMetric]], 'Product Metric'!$B$2:$B$47&amp;'Product Metric'!$D$2:$D$47, 0)</f>
        <v>5</v>
      </c>
      <c r="G292" cm="1">
        <f t="array" ref="G292">MATCH(Material_Master[[#This Row],[Product Category]]&amp;Material_Master[[#This Row],[ProductGroupSimple]], 'Product Group Simple'!$B$2:$B$202&amp;'Product Group Simple'!$D$2:$D$202, 0)</f>
        <v>35</v>
      </c>
      <c r="H292" cm="1">
        <f t="array" ref="H292">MATCH(Material_Master[[#This Row],[Product Category]]&amp;Material_Master[[#This Row],[ProductGroup]], 'Product Group'!$B$2:$B$248&amp;'Product Group'!$D$2:$D$248,0)</f>
        <v>45</v>
      </c>
      <c r="I292">
        <f>INDEX(Packaging!E:E, MATCH(Material_Master[[#This Row],[Packaging]], Packaging!F:F, 0))</f>
        <v>7</v>
      </c>
      <c r="J292">
        <f>INDEX(Packaging!A:A, MATCH(Material_Master[[#This Row],[UOM]], Packaging!B:B, 0))</f>
        <v>4</v>
      </c>
      <c r="K292">
        <v>6</v>
      </c>
      <c r="L292">
        <v>1</v>
      </c>
      <c r="N292">
        <f>MATCH(Material_Master[[#This Row],[PPClass]],Packaging!$L$2:$L$7, 0)</f>
        <v>3</v>
      </c>
      <c r="O292">
        <f>MATCH(Material_Master[[#This Row],[PVClass]],Packaging!$L$2:$L$7, 0)</f>
        <v>3</v>
      </c>
      <c r="R292" t="s">
        <v>1186</v>
      </c>
      <c r="T292" s="6" t="s">
        <v>516</v>
      </c>
      <c r="U292" s="6"/>
      <c r="V292" s="6" t="s">
        <v>1186</v>
      </c>
      <c r="W292" t="s">
        <v>1186</v>
      </c>
      <c r="X292" t="s">
        <v>1186</v>
      </c>
      <c r="Y292" t="b">
        <f>IF(Material_Master[[#This Row],[EUDR]]="Y",TRUE,FALSE)</f>
        <v>0</v>
      </c>
      <c r="Z292" t="b">
        <f>IF(Material_Master[[#This Row],[EUDR Sale]]="Y", TRUE, FALSE)</f>
        <v>0</v>
      </c>
    </row>
    <row r="293" spans="1:27" x14ac:dyDescent="0.35">
      <c r="A293">
        <v>292</v>
      </c>
      <c r="B293" s="5">
        <v>5241240146010</v>
      </c>
      <c r="C293" s="5" t="str">
        <f>Material_Master_SQL!B293</f>
        <v>ECOLAT S24-1</v>
      </c>
      <c r="D293">
        <f>INDEX(Class!A:A, MATCH(Material_Master[[#This Row],[Class]],Class!B:B, 0))</f>
        <v>2</v>
      </c>
      <c r="E293">
        <f>INDEX('Product Category'!A:A, MATCH(Material_Master[[#This Row],[Product Category]], 'Product Category'!B:B, 0))</f>
        <v>3</v>
      </c>
      <c r="F293" cm="1">
        <f t="array" ref="F293">MATCH(Material_Master[[#This Row],[Product Category]]&amp;Material_Master[[#This Row],[ProductMetric]], 'Product Metric'!$B$2:$B$47&amp;'Product Metric'!$D$2:$D$47, 0)</f>
        <v>5</v>
      </c>
      <c r="G293" cm="1">
        <f t="array" ref="G293">MATCH(Material_Master[[#This Row],[Product Category]]&amp;Material_Master[[#This Row],[ProductGroupSimple]], 'Product Group Simple'!$B$2:$B$202&amp;'Product Group Simple'!$D$2:$D$202, 0)</f>
        <v>32</v>
      </c>
      <c r="H293" cm="1">
        <f t="array" ref="H293">MATCH(Material_Master[[#This Row],[Product Category]]&amp;Material_Master[[#This Row],[ProductGroup]], 'Product Group'!$B$2:$B$248&amp;'Product Group'!$D$2:$D$248,0)</f>
        <v>36</v>
      </c>
      <c r="I293">
        <f>INDEX(Packaging!E:E, MATCH(Material_Master[[#This Row],[Packaging]], Packaging!F:F, 0))</f>
        <v>7</v>
      </c>
      <c r="J293">
        <f>INDEX(Packaging!A:A, MATCH(Material_Master[[#This Row],[UOM]], Packaging!B:B, 0))</f>
        <v>4</v>
      </c>
      <c r="K293">
        <v>6</v>
      </c>
      <c r="L293">
        <v>1</v>
      </c>
      <c r="N293">
        <f>MATCH(Material_Master[[#This Row],[PPClass]],Packaging!$L$2:$L$7, 0)</f>
        <v>3</v>
      </c>
      <c r="O293">
        <f>MATCH(Material_Master[[#This Row],[PVClass]],Packaging!$L$2:$L$7, 0)</f>
        <v>3</v>
      </c>
      <c r="R293" t="s">
        <v>1186</v>
      </c>
      <c r="T293" s="6" t="s">
        <v>516</v>
      </c>
      <c r="U293" s="6"/>
      <c r="V293" s="6" t="s">
        <v>1186</v>
      </c>
      <c r="W293" t="s">
        <v>1186</v>
      </c>
      <c r="X293" t="s">
        <v>1186</v>
      </c>
      <c r="Y293" t="b">
        <f>IF(Material_Master[[#This Row],[EUDR]]="Y",TRUE,FALSE)</f>
        <v>0</v>
      </c>
      <c r="Z293" t="b">
        <f>IF(Material_Master[[#This Row],[EUDR Sale]]="Y", TRUE, FALSE)</f>
        <v>0</v>
      </c>
    </row>
    <row r="294" spans="1:27" x14ac:dyDescent="0.35">
      <c r="A294">
        <v>293</v>
      </c>
      <c r="B294" s="5"/>
      <c r="C294" s="5" t="str">
        <f>Material_Master_SQL!B294</f>
        <v>ECOLAT S24-1/MB</v>
      </c>
      <c r="D294">
        <f>INDEX(Class!A:A, MATCH(Material_Master[[#This Row],[Class]],Class!B:B, 0))</f>
        <v>2</v>
      </c>
      <c r="E294">
        <f>INDEX('Product Category'!A:A, MATCH(Material_Master[[#This Row],[Product Category]], 'Product Category'!B:B, 0))</f>
        <v>3</v>
      </c>
      <c r="F294" cm="1">
        <f t="array" ref="F294">MATCH(Material_Master[[#This Row],[Product Category]]&amp;Material_Master[[#This Row],[ProductMetric]], 'Product Metric'!$B$2:$B$47&amp;'Product Metric'!$D$2:$D$47, 0)</f>
        <v>5</v>
      </c>
      <c r="G294" cm="1">
        <f t="array" ref="G294">MATCH(Material_Master[[#This Row],[Product Category]]&amp;Material_Master[[#This Row],[ProductGroupSimple]], 'Product Group Simple'!$B$2:$B$202&amp;'Product Group Simple'!$D$2:$D$202, 0)</f>
        <v>32</v>
      </c>
      <c r="H294" cm="1">
        <f t="array" ref="H294">MATCH(Material_Master[[#This Row],[Product Category]]&amp;Material_Master[[#This Row],[ProductGroup]], 'Product Group'!$B$2:$B$248&amp;'Product Group'!$D$2:$D$248,0)</f>
        <v>36</v>
      </c>
      <c r="I294">
        <f>INDEX(Packaging!E:E, MATCH(Material_Master[[#This Row],[Packaging]], Packaging!F:F, 0))</f>
        <v>7</v>
      </c>
      <c r="J294">
        <f>INDEX(Packaging!A:A, MATCH(Material_Master[[#This Row],[UOM]], Packaging!B:B, 0))</f>
        <v>4</v>
      </c>
      <c r="K294">
        <v>6</v>
      </c>
      <c r="L294">
        <v>1</v>
      </c>
      <c r="N294">
        <f>MATCH(Material_Master[[#This Row],[PPClass]],Packaging!$L$2:$L$7, 0)</f>
        <v>3</v>
      </c>
      <c r="O294">
        <f>MATCH(Material_Master[[#This Row],[PVClass]],Packaging!$L$2:$L$7, 0)</f>
        <v>3</v>
      </c>
      <c r="R294" t="s">
        <v>1186</v>
      </c>
      <c r="T294" s="6" t="s">
        <v>516</v>
      </c>
      <c r="U294" s="6"/>
      <c r="V294" s="6" t="s">
        <v>1186</v>
      </c>
      <c r="W294" t="s">
        <v>1186</v>
      </c>
      <c r="X294" t="s">
        <v>1186</v>
      </c>
      <c r="Y294" t="b">
        <f>IF(Material_Master[[#This Row],[EUDR]]="Y",TRUE,FALSE)</f>
        <v>0</v>
      </c>
      <c r="Z294" t="b">
        <f>IF(Material_Master[[#This Row],[EUDR Sale]]="Y", TRUE, FALSE)</f>
        <v>0</v>
      </c>
    </row>
    <row r="295" spans="1:27" x14ac:dyDescent="0.35">
      <c r="A295">
        <v>294</v>
      </c>
      <c r="B295" s="5">
        <v>5241240946010</v>
      </c>
      <c r="C295" s="5" t="str">
        <f>Material_Master_SQL!B295</f>
        <v>ECOLAT S24-2</v>
      </c>
      <c r="D295">
        <f>INDEX(Class!A:A, MATCH(Material_Master[[#This Row],[Class]],Class!B:B, 0))</f>
        <v>2</v>
      </c>
      <c r="E295">
        <f>INDEX('Product Category'!A:A, MATCH(Material_Master[[#This Row],[Product Category]], 'Product Category'!B:B, 0))</f>
        <v>3</v>
      </c>
      <c r="F295" cm="1">
        <f t="array" ref="F295">MATCH(Material_Master[[#This Row],[Product Category]]&amp;Material_Master[[#This Row],[ProductMetric]], 'Product Metric'!$B$2:$B$47&amp;'Product Metric'!$D$2:$D$47, 0)</f>
        <v>5</v>
      </c>
      <c r="G295" cm="1">
        <f t="array" ref="G295">MATCH(Material_Master[[#This Row],[Product Category]]&amp;Material_Master[[#This Row],[ProductGroupSimple]], 'Product Group Simple'!$B$2:$B$202&amp;'Product Group Simple'!$D$2:$D$202, 0)</f>
        <v>33</v>
      </c>
      <c r="H295" cm="1">
        <f t="array" ref="H295">MATCH(Material_Master[[#This Row],[Product Category]]&amp;Material_Master[[#This Row],[ProductGroup]], 'Product Group'!$B$2:$B$248&amp;'Product Group'!$D$2:$D$248,0)</f>
        <v>44</v>
      </c>
      <c r="I295">
        <f>INDEX(Packaging!E:E, MATCH(Material_Master[[#This Row],[Packaging]], Packaging!F:F, 0))</f>
        <v>7</v>
      </c>
      <c r="J295">
        <f>INDEX(Packaging!A:A, MATCH(Material_Master[[#This Row],[UOM]], Packaging!B:B, 0))</f>
        <v>4</v>
      </c>
      <c r="K295">
        <v>6</v>
      </c>
      <c r="L295">
        <v>1</v>
      </c>
      <c r="N295">
        <f>MATCH(Material_Master[[#This Row],[PPClass]],Packaging!$L$2:$L$7, 0)</f>
        <v>3</v>
      </c>
      <c r="O295">
        <f>MATCH(Material_Master[[#This Row],[PVClass]],Packaging!$L$2:$L$7, 0)</f>
        <v>3</v>
      </c>
      <c r="R295" t="s">
        <v>1186</v>
      </c>
      <c r="T295" s="6" t="s">
        <v>516</v>
      </c>
      <c r="U295" s="6"/>
      <c r="V295" s="6" t="s">
        <v>1186</v>
      </c>
      <c r="W295" t="s">
        <v>1186</v>
      </c>
      <c r="X295" t="s">
        <v>1186</v>
      </c>
      <c r="Y295" t="b">
        <f>IF(Material_Master[[#This Row],[EUDR]]="Y",TRUE,FALSE)</f>
        <v>0</v>
      </c>
      <c r="Z295" t="b">
        <f>IF(Material_Master[[#This Row],[EUDR Sale]]="Y", TRUE, FALSE)</f>
        <v>0</v>
      </c>
    </row>
    <row r="296" spans="1:27" x14ac:dyDescent="0.35">
      <c r="A296">
        <v>295</v>
      </c>
      <c r="B296" s="5"/>
      <c r="C296" s="5" t="str">
        <f>Material_Master_SQL!B296</f>
        <v>ECOLAT S24-3</v>
      </c>
      <c r="D296">
        <f>INDEX(Class!A:A, MATCH(Material_Master[[#This Row],[Class]],Class!B:B, 0))</f>
        <v>2</v>
      </c>
      <c r="E296">
        <f>INDEX('Product Category'!A:A, MATCH(Material_Master[[#This Row],[Product Category]], 'Product Category'!B:B, 0))</f>
        <v>3</v>
      </c>
      <c r="F296" cm="1">
        <f t="array" ref="F296">MATCH(Material_Master[[#This Row],[Product Category]]&amp;Material_Master[[#This Row],[ProductMetric]], 'Product Metric'!$B$2:$B$47&amp;'Product Metric'!$D$2:$D$47, 0)</f>
        <v>5</v>
      </c>
      <c r="G296" cm="1">
        <f t="array" ref="G296">MATCH(Material_Master[[#This Row],[Product Category]]&amp;Material_Master[[#This Row],[ProductGroupSimple]], 'Product Group Simple'!$B$2:$B$202&amp;'Product Group Simple'!$D$2:$D$202, 0)</f>
        <v>36</v>
      </c>
      <c r="H296" cm="1">
        <f t="array" ref="H296">MATCH(Material_Master[[#This Row],[Product Category]]&amp;Material_Master[[#This Row],[ProductGroup]], 'Product Group'!$B$2:$B$248&amp;'Product Group'!$D$2:$D$248,0)</f>
        <v>45</v>
      </c>
      <c r="I296">
        <f>INDEX(Packaging!E:E, MATCH(Material_Master[[#This Row],[Packaging]], Packaging!F:F, 0))</f>
        <v>7</v>
      </c>
      <c r="J296">
        <f>INDEX(Packaging!A:A, MATCH(Material_Master[[#This Row],[UOM]], Packaging!B:B, 0))</f>
        <v>4</v>
      </c>
      <c r="K296">
        <v>6</v>
      </c>
      <c r="L296">
        <v>1</v>
      </c>
      <c r="N296">
        <f>MATCH(Material_Master[[#This Row],[PPClass]],Packaging!$L$2:$L$7, 0)</f>
        <v>3</v>
      </c>
      <c r="O296">
        <f>MATCH(Material_Master[[#This Row],[PVClass]],Packaging!$L$2:$L$7, 0)</f>
        <v>3</v>
      </c>
      <c r="R296" t="s">
        <v>1186</v>
      </c>
      <c r="T296" s="6" t="s">
        <v>516</v>
      </c>
      <c r="U296" s="6"/>
      <c r="V296" s="6" t="s">
        <v>1186</v>
      </c>
      <c r="W296" t="s">
        <v>1186</v>
      </c>
      <c r="X296" t="s">
        <v>1186</v>
      </c>
      <c r="Y296" t="b">
        <f>IF(Material_Master[[#This Row],[EUDR]]="Y",TRUE,FALSE)</f>
        <v>0</v>
      </c>
      <c r="Z296" t="b">
        <f>IF(Material_Master[[#This Row],[EUDR Sale]]="Y", TRUE, FALSE)</f>
        <v>0</v>
      </c>
    </row>
    <row r="297" spans="1:27" x14ac:dyDescent="0.35">
      <c r="A297">
        <v>296</v>
      </c>
      <c r="B297" s="5">
        <v>5205109006010</v>
      </c>
      <c r="C297" s="5" t="str">
        <f>Material_Master_SQL!B297</f>
        <v>ECONOATE 10</v>
      </c>
      <c r="D297">
        <f>INDEX(Class!A:A, MATCH(Material_Master[[#This Row],[Class]],Class!B:B, 0))</f>
        <v>2</v>
      </c>
      <c r="E297">
        <f>INDEX('Product Category'!A:A, MATCH(Material_Master[[#This Row],[Product Category]], 'Product Category'!B:B, 0))</f>
        <v>13</v>
      </c>
      <c r="F297" cm="1">
        <f t="array" ref="F297">MATCH(Material_Master[[#This Row],[Product Category]]&amp;Material_Master[[#This Row],[ProductMetric]], 'Product Metric'!$B$2:$B$47&amp;'Product Metric'!$D$2:$D$47, 0)</f>
        <v>29</v>
      </c>
      <c r="G297" cm="1">
        <f t="array" ref="G297">MATCH(Material_Master[[#This Row],[Product Category]]&amp;Material_Master[[#This Row],[ProductGroupSimple]], 'Product Group Simple'!$B$2:$B$202&amp;'Product Group Simple'!$D$2:$D$202, 0)</f>
        <v>130</v>
      </c>
      <c r="H297" cm="1">
        <f t="array" ref="H297">MATCH(Material_Master[[#This Row],[Product Category]]&amp;Material_Master[[#This Row],[ProductGroup]], 'Product Group'!$B$2:$B$248&amp;'Product Group'!$D$2:$D$248,0)</f>
        <v>172</v>
      </c>
      <c r="I297">
        <f>INDEX(Packaging!E:E, MATCH(Material_Master[[#This Row],[Packaging]], Packaging!F:F, 0))</f>
        <v>7</v>
      </c>
      <c r="J297">
        <f>INDEX(Packaging!A:A, MATCH(Material_Master[[#This Row],[UOM]], Packaging!B:B, 0))</f>
        <v>4</v>
      </c>
      <c r="K297">
        <v>6</v>
      </c>
      <c r="L297">
        <v>1</v>
      </c>
      <c r="N297">
        <f>MATCH(Material_Master[[#This Row],[PPClass]],Packaging!$L$2:$L$7, 0)</f>
        <v>6</v>
      </c>
      <c r="O297">
        <f>MATCH(Material_Master[[#This Row],[PVClass]],Packaging!$L$2:$L$7, 0)</f>
        <v>6</v>
      </c>
      <c r="Q297">
        <v>3127</v>
      </c>
      <c r="T297" s="6" t="s">
        <v>344</v>
      </c>
      <c r="U297" s="6"/>
      <c r="V297" s="6" t="s">
        <v>1186</v>
      </c>
      <c r="W297" t="s">
        <v>1186</v>
      </c>
      <c r="X297" t="s">
        <v>1186</v>
      </c>
      <c r="Y297" t="b">
        <f>IF(Material_Master[[#This Row],[EUDR]]="Y",TRUE,FALSE)</f>
        <v>0</v>
      </c>
      <c r="Z297" t="b">
        <f>IF(Material_Master[[#This Row],[EUDR Sale]]="Y", TRUE, FALSE)</f>
        <v>0</v>
      </c>
      <c r="AA297" s="5" t="s">
        <v>1365</v>
      </c>
    </row>
    <row r="298" spans="1:27" x14ac:dyDescent="0.35">
      <c r="A298">
        <v>297</v>
      </c>
      <c r="B298" s="5">
        <v>5205180106010</v>
      </c>
      <c r="C298" s="5" t="str">
        <f>Material_Master_SQL!B298</f>
        <v>ECONOATE 18 U</v>
      </c>
      <c r="D298">
        <f>INDEX(Class!A:A, MATCH(Material_Master[[#This Row],[Class]],Class!B:B, 0))</f>
        <v>2</v>
      </c>
      <c r="E298">
        <f>INDEX('Product Category'!A:A, MATCH(Material_Master[[#This Row],[Product Category]], 'Product Category'!B:B, 0))</f>
        <v>12</v>
      </c>
      <c r="F298" cm="1">
        <f t="array" ref="F298">MATCH(Material_Master[[#This Row],[Product Category]]&amp;Material_Master[[#This Row],[ProductMetric]], 'Product Metric'!$B$2:$B$47&amp;'Product Metric'!$D$2:$D$47, 0)</f>
        <v>28</v>
      </c>
      <c r="G298" cm="1">
        <f t="array" ref="G298">MATCH(Material_Master[[#This Row],[Product Category]]&amp;Material_Master[[#This Row],[ProductGroupSimple]], 'Product Group Simple'!$B$2:$B$202&amp;'Product Group Simple'!$D$2:$D$202, 0)</f>
        <v>121</v>
      </c>
      <c r="H298" cm="1">
        <f t="array" ref="H298">MATCH(Material_Master[[#This Row],[Product Category]]&amp;Material_Master[[#This Row],[ProductGroup]], 'Product Group'!$B$2:$B$248&amp;'Product Group'!$D$2:$D$248,0)</f>
        <v>163</v>
      </c>
      <c r="I298">
        <f>INDEX(Packaging!E:E, MATCH(Material_Master[[#This Row],[Packaging]], Packaging!F:F, 0))</f>
        <v>7</v>
      </c>
      <c r="J298">
        <f>INDEX(Packaging!A:A, MATCH(Material_Master[[#This Row],[UOM]], Packaging!B:B, 0))</f>
        <v>4</v>
      </c>
      <c r="K298">
        <v>6</v>
      </c>
      <c r="L298">
        <v>1</v>
      </c>
      <c r="N298">
        <f>MATCH(Material_Master[[#This Row],[PPClass]],Packaging!$L$2:$L$7, 0)</f>
        <v>3</v>
      </c>
      <c r="O298">
        <f>MATCH(Material_Master[[#This Row],[PVClass]],Packaging!$L$2:$L$7, 0)</f>
        <v>3</v>
      </c>
      <c r="Q298">
        <v>1300</v>
      </c>
      <c r="T298" s="6" t="s">
        <v>344</v>
      </c>
      <c r="U298" s="6"/>
      <c r="V298" s="6" t="s">
        <v>1186</v>
      </c>
      <c r="W298" t="s">
        <v>1186</v>
      </c>
      <c r="X298" t="s">
        <v>1186</v>
      </c>
      <c r="Y298" t="b">
        <f>IF(Material_Master[[#This Row],[EUDR]]="Y",TRUE,FALSE)</f>
        <v>0</v>
      </c>
      <c r="Z298" t="b">
        <f>IF(Material_Master[[#This Row],[EUDR Sale]]="Y", TRUE, FALSE)</f>
        <v>0</v>
      </c>
      <c r="AA298" s="5" t="s">
        <v>1366</v>
      </c>
    </row>
    <row r="299" spans="1:27" x14ac:dyDescent="0.35">
      <c r="A299">
        <v>298</v>
      </c>
      <c r="B299" s="5"/>
      <c r="C299" s="5" t="str">
        <f>Material_Master_SQL!B299</f>
        <v>ECONOATE 18 U-DF</v>
      </c>
      <c r="D299">
        <f>INDEX(Class!A:A, MATCH(Material_Master[[#This Row],[Class]],Class!B:B, 0))</f>
        <v>2</v>
      </c>
      <c r="E299">
        <f>INDEX('Product Category'!A:A, MATCH(Material_Master[[#This Row],[Product Category]], 'Product Category'!B:B, 0))</f>
        <v>12</v>
      </c>
      <c r="F299" cm="1">
        <f t="array" ref="F299">MATCH(Material_Master[[#This Row],[Product Category]]&amp;Material_Master[[#This Row],[ProductMetric]], 'Product Metric'!$B$2:$B$47&amp;'Product Metric'!$D$2:$D$47, 0)</f>
        <v>28</v>
      </c>
      <c r="G299" cm="1">
        <f t="array" ref="G299">MATCH(Material_Master[[#This Row],[Product Category]]&amp;Material_Master[[#This Row],[ProductGroupSimple]], 'Product Group Simple'!$B$2:$B$202&amp;'Product Group Simple'!$D$2:$D$202, 0)</f>
        <v>121</v>
      </c>
      <c r="H299" cm="1">
        <f t="array" ref="H299">MATCH(Material_Master[[#This Row],[Product Category]]&amp;Material_Master[[#This Row],[ProductGroup]], 'Product Group'!$B$2:$B$248&amp;'Product Group'!$D$2:$D$248,0)</f>
        <v>163</v>
      </c>
      <c r="I299">
        <f>INDEX(Packaging!E:E, MATCH(Material_Master[[#This Row],[Packaging]], Packaging!F:F, 0))</f>
        <v>7</v>
      </c>
      <c r="J299">
        <f>INDEX(Packaging!A:A, MATCH(Material_Master[[#This Row],[UOM]], Packaging!B:B, 0))</f>
        <v>4</v>
      </c>
      <c r="K299">
        <v>6</v>
      </c>
      <c r="L299">
        <v>1</v>
      </c>
      <c r="M299">
        <v>0</v>
      </c>
      <c r="N299">
        <f>MATCH(Material_Master[[#This Row],[PPClass]],Packaging!$L$2:$L$7, 0)</f>
        <v>3</v>
      </c>
      <c r="O299">
        <f>MATCH(Material_Master[[#This Row],[PVClass]],Packaging!$L$2:$L$7, 0)</f>
        <v>3</v>
      </c>
      <c r="R299" t="s">
        <v>1186</v>
      </c>
      <c r="T299" s="6" t="s">
        <v>344</v>
      </c>
      <c r="U299" s="6"/>
      <c r="V299" s="6" t="s">
        <v>1186</v>
      </c>
      <c r="W299" t="s">
        <v>1186</v>
      </c>
      <c r="X299" t="s">
        <v>1186</v>
      </c>
      <c r="Y299" t="b">
        <f>IF(Material_Master[[#This Row],[EUDR]]="Y",TRUE,FALSE)</f>
        <v>1</v>
      </c>
      <c r="Z299" t="b">
        <f>IF(Material_Master[[#This Row],[EUDR Sale]]="Y", TRUE, FALSE)</f>
        <v>1</v>
      </c>
    </row>
    <row r="300" spans="1:27" x14ac:dyDescent="0.35">
      <c r="A300">
        <v>299</v>
      </c>
      <c r="B300" s="5">
        <v>5205180206010</v>
      </c>
      <c r="C300" s="5" t="str">
        <f>Material_Master_SQL!B300</f>
        <v>ECONOATE 18 W</v>
      </c>
      <c r="D300">
        <f>INDEX(Class!A:A, MATCH(Material_Master[[#This Row],[Class]],Class!B:B, 0))</f>
        <v>2</v>
      </c>
      <c r="E300">
        <f>INDEX('Product Category'!A:A, MATCH(Material_Master[[#This Row],[Product Category]], 'Product Category'!B:B, 0))</f>
        <v>12</v>
      </c>
      <c r="F300" cm="1">
        <f t="array" ref="F300">MATCH(Material_Master[[#This Row],[Product Category]]&amp;Material_Master[[#This Row],[ProductMetric]], 'Product Metric'!$B$2:$B$47&amp;'Product Metric'!$D$2:$D$47, 0)</f>
        <v>28</v>
      </c>
      <c r="G300" cm="1">
        <f t="array" ref="G300">MATCH(Material_Master[[#This Row],[Product Category]]&amp;Material_Master[[#This Row],[ProductGroupSimple]], 'Product Group Simple'!$B$2:$B$202&amp;'Product Group Simple'!$D$2:$D$202, 0)</f>
        <v>122</v>
      </c>
      <c r="H300" cm="1">
        <f t="array" ref="H300">MATCH(Material_Master[[#This Row],[Product Category]]&amp;Material_Master[[#This Row],[ProductGroup]], 'Product Group'!$B$2:$B$248&amp;'Product Group'!$D$2:$D$248,0)</f>
        <v>164</v>
      </c>
      <c r="I300">
        <f>INDEX(Packaging!E:E, MATCH(Material_Master[[#This Row],[Packaging]], Packaging!F:F, 0))</f>
        <v>7</v>
      </c>
      <c r="J300">
        <f>INDEX(Packaging!A:A, MATCH(Material_Master[[#This Row],[UOM]], Packaging!B:B, 0))</f>
        <v>4</v>
      </c>
      <c r="K300">
        <v>6</v>
      </c>
      <c r="L300">
        <v>1</v>
      </c>
      <c r="N300">
        <f>MATCH(Material_Master[[#This Row],[PPClass]],Packaging!$L$2:$L$7, 0)</f>
        <v>3</v>
      </c>
      <c r="O300">
        <f>MATCH(Material_Master[[#This Row],[PVClass]],Packaging!$L$2:$L$7, 0)</f>
        <v>3</v>
      </c>
      <c r="Q300">
        <v>1678</v>
      </c>
      <c r="T300" s="6" t="s">
        <v>344</v>
      </c>
      <c r="U300" s="6"/>
      <c r="V300" s="6" t="s">
        <v>1186</v>
      </c>
      <c r="W300" t="s">
        <v>1186</v>
      </c>
      <c r="X300" t="s">
        <v>1186</v>
      </c>
      <c r="Y300" t="b">
        <f>IF(Material_Master[[#This Row],[EUDR]]="Y",TRUE,FALSE)</f>
        <v>0</v>
      </c>
      <c r="Z300" t="b">
        <f>IF(Material_Master[[#This Row],[EUDR Sale]]="Y", TRUE, FALSE)</f>
        <v>0</v>
      </c>
      <c r="AA300" s="5" t="s">
        <v>1367</v>
      </c>
    </row>
    <row r="301" spans="1:27" x14ac:dyDescent="0.35">
      <c r="A301">
        <v>300</v>
      </c>
      <c r="B301" s="5">
        <v>5205180406010</v>
      </c>
      <c r="C301" s="5" t="str">
        <f>Material_Master_SQL!B301</f>
        <v>ECONOATE 18W/85</v>
      </c>
      <c r="D301">
        <f>INDEX(Class!A:A, MATCH(Material_Master[[#This Row],[Class]],Class!B:B, 0))</f>
        <v>2</v>
      </c>
      <c r="E301">
        <f>INDEX('Product Category'!A:A, MATCH(Material_Master[[#This Row],[Product Category]], 'Product Category'!B:B, 0))</f>
        <v>12</v>
      </c>
      <c r="F301" cm="1">
        <f t="array" ref="F301">MATCH(Material_Master[[#This Row],[Product Category]]&amp;Material_Master[[#This Row],[ProductMetric]], 'Product Metric'!$B$2:$B$47&amp;'Product Metric'!$D$2:$D$47, 0)</f>
        <v>28</v>
      </c>
      <c r="G301" cm="1">
        <f t="array" ref="G301">MATCH(Material_Master[[#This Row],[Product Category]]&amp;Material_Master[[#This Row],[ProductGroupSimple]], 'Product Group Simple'!$B$2:$B$202&amp;'Product Group Simple'!$D$2:$D$202, 0)</f>
        <v>122</v>
      </c>
      <c r="H301" cm="1">
        <f t="array" ref="H301">MATCH(Material_Master[[#This Row],[Product Category]]&amp;Material_Master[[#This Row],[ProductGroup]], 'Product Group'!$B$2:$B$248&amp;'Product Group'!$D$2:$D$248,0)</f>
        <v>164</v>
      </c>
      <c r="I301">
        <f>INDEX(Packaging!E:E, MATCH(Material_Master[[#This Row],[Packaging]], Packaging!F:F, 0))</f>
        <v>7</v>
      </c>
      <c r="J301">
        <f>INDEX(Packaging!A:A, MATCH(Material_Master[[#This Row],[UOM]], Packaging!B:B, 0))</f>
        <v>4</v>
      </c>
      <c r="K301">
        <v>6</v>
      </c>
      <c r="L301">
        <v>1</v>
      </c>
      <c r="N301">
        <f>MATCH(Material_Master[[#This Row],[PPClass]],Packaging!$L$2:$L$7, 0)</f>
        <v>3</v>
      </c>
      <c r="O301">
        <f>MATCH(Material_Master[[#This Row],[PVClass]],Packaging!$L$2:$L$7, 0)</f>
        <v>3</v>
      </c>
      <c r="Q301">
        <v>1678</v>
      </c>
      <c r="T301" s="6" t="s">
        <v>344</v>
      </c>
      <c r="U301" s="6"/>
      <c r="V301" s="6" t="s">
        <v>1186</v>
      </c>
      <c r="W301" t="s">
        <v>1186</v>
      </c>
      <c r="X301" t="s">
        <v>1186</v>
      </c>
      <c r="Y301" t="b">
        <f>IF(Material_Master[[#This Row],[EUDR]]="Y",TRUE,FALSE)</f>
        <v>0</v>
      </c>
      <c r="Z301" t="b">
        <f>IF(Material_Master[[#This Row],[EUDR Sale]]="Y", TRUE, FALSE)</f>
        <v>0</v>
      </c>
      <c r="AA301" s="5" t="s">
        <v>1366</v>
      </c>
    </row>
    <row r="302" spans="1:27" x14ac:dyDescent="0.35">
      <c r="A302">
        <v>301</v>
      </c>
      <c r="B302" s="5"/>
      <c r="C302" s="5" t="str">
        <f>Material_Master_SQL!B302</f>
        <v>ECONOATE 18W/85-DF</v>
      </c>
      <c r="D302">
        <f>INDEX(Class!A:A, MATCH(Material_Master[[#This Row],[Class]],Class!B:B, 0))</f>
        <v>2</v>
      </c>
      <c r="E302">
        <f>INDEX('Product Category'!A:A, MATCH(Material_Master[[#This Row],[Product Category]], 'Product Category'!B:B, 0))</f>
        <v>12</v>
      </c>
      <c r="F302" cm="1">
        <f t="array" ref="F302">MATCH(Material_Master[[#This Row],[Product Category]]&amp;Material_Master[[#This Row],[ProductMetric]], 'Product Metric'!$B$2:$B$47&amp;'Product Metric'!$D$2:$D$47, 0)</f>
        <v>28</v>
      </c>
      <c r="G302" cm="1">
        <f t="array" ref="G302">MATCH(Material_Master[[#This Row],[Product Category]]&amp;Material_Master[[#This Row],[ProductGroupSimple]], 'Product Group Simple'!$B$2:$B$202&amp;'Product Group Simple'!$D$2:$D$202, 0)</f>
        <v>122</v>
      </c>
      <c r="H302" cm="1">
        <f t="array" ref="H302">MATCH(Material_Master[[#This Row],[Product Category]]&amp;Material_Master[[#This Row],[ProductGroup]], 'Product Group'!$B$2:$B$248&amp;'Product Group'!$D$2:$D$248,0)</f>
        <v>164</v>
      </c>
      <c r="I302">
        <f>INDEX(Packaging!E:E, MATCH(Material_Master[[#This Row],[Packaging]], Packaging!F:F, 0))</f>
        <v>7</v>
      </c>
      <c r="J302">
        <f>INDEX(Packaging!A:A, MATCH(Material_Master[[#This Row],[UOM]], Packaging!B:B, 0))</f>
        <v>4</v>
      </c>
      <c r="K302">
        <v>6</v>
      </c>
      <c r="L302">
        <v>1</v>
      </c>
      <c r="M302">
        <v>0</v>
      </c>
      <c r="N302">
        <f>MATCH(Material_Master[[#This Row],[PPClass]],Packaging!$L$2:$L$7, 0)</f>
        <v>3</v>
      </c>
      <c r="O302">
        <f>MATCH(Material_Master[[#This Row],[PVClass]],Packaging!$L$2:$L$7, 0)</f>
        <v>3</v>
      </c>
      <c r="R302" t="s">
        <v>1186</v>
      </c>
      <c r="T302" s="6" t="s">
        <v>344</v>
      </c>
      <c r="U302" s="6"/>
      <c r="V302" s="6" t="s">
        <v>1186</v>
      </c>
      <c r="W302" t="s">
        <v>1186</v>
      </c>
      <c r="X302" t="s">
        <v>1186</v>
      </c>
      <c r="Y302" t="b">
        <f>IF(Material_Master[[#This Row],[EUDR]]="Y",TRUE,FALSE)</f>
        <v>1</v>
      </c>
      <c r="Z302" t="b">
        <f>IF(Material_Master[[#This Row],[EUDR Sale]]="Y", TRUE, FALSE)</f>
        <v>1</v>
      </c>
    </row>
    <row r="303" spans="1:27" x14ac:dyDescent="0.35">
      <c r="A303">
        <v>302</v>
      </c>
      <c r="B303" s="5">
        <v>5205066506010</v>
      </c>
      <c r="C303" s="5" t="str">
        <f>Material_Master_SQL!B303</f>
        <v>ECONOATE 6/65</v>
      </c>
      <c r="D303">
        <f>INDEX(Class!A:A, MATCH(Material_Master[[#This Row],[Class]],Class!B:B, 0))</f>
        <v>2</v>
      </c>
      <c r="E303">
        <f>INDEX('Product Category'!A:A, MATCH(Material_Master[[#This Row],[Product Category]], 'Product Category'!B:B, 0))</f>
        <v>7</v>
      </c>
      <c r="F303" cm="1">
        <f t="array" ref="F303">MATCH(Material_Master[[#This Row],[Product Category]]&amp;Material_Master[[#This Row],[ProductMetric]], 'Product Metric'!$B$2:$B$47&amp;'Product Metric'!$D$2:$D$47, 0)</f>
        <v>16</v>
      </c>
      <c r="G303" cm="1">
        <f t="array" ref="G303">MATCH(Material_Master[[#This Row],[Product Category]]&amp;Material_Master[[#This Row],[ProductGroupSimple]], 'Product Group Simple'!$B$2:$B$202&amp;'Product Group Simple'!$D$2:$D$202, 0)</f>
        <v>90</v>
      </c>
      <c r="H303" cm="1">
        <f t="array" ref="H303">MATCH(Material_Master[[#This Row],[Product Category]]&amp;Material_Master[[#This Row],[ProductGroup]], 'Product Group'!$B$2:$B$248&amp;'Product Group'!$D$2:$D$248,0)</f>
        <v>123</v>
      </c>
      <c r="I303">
        <f>INDEX(Packaging!E:E, MATCH(Material_Master[[#This Row],[Packaging]], Packaging!F:F, 0))</f>
        <v>7</v>
      </c>
      <c r="J303">
        <f>INDEX(Packaging!A:A, MATCH(Material_Master[[#This Row],[UOM]], Packaging!B:B, 0))</f>
        <v>4</v>
      </c>
      <c r="K303">
        <v>6</v>
      </c>
      <c r="L303">
        <v>1</v>
      </c>
      <c r="N303">
        <f>MATCH(Material_Master[[#This Row],[PPClass]],Packaging!$L$2:$L$7, 0)</f>
        <v>1</v>
      </c>
      <c r="O303">
        <f>MATCH(Material_Master[[#This Row],[PVClass]],Packaging!$L$2:$L$7, 0)</f>
        <v>1</v>
      </c>
      <c r="Q303">
        <v>944</v>
      </c>
      <c r="T303" s="6" t="s">
        <v>344</v>
      </c>
      <c r="U303" s="6"/>
      <c r="V303" s="6" t="s">
        <v>1186</v>
      </c>
      <c r="W303" t="s">
        <v>1186</v>
      </c>
      <c r="X303" t="s">
        <v>1186</v>
      </c>
      <c r="Y303" t="b">
        <f>IF(Material_Master[[#This Row],[EUDR]]="Y",TRUE,FALSE)</f>
        <v>0</v>
      </c>
      <c r="Z303" t="b">
        <f>IF(Material_Master[[#This Row],[EUDR Sale]]="Y", TRUE, FALSE)</f>
        <v>0</v>
      </c>
      <c r="AA303" s="5" t="s">
        <v>1336</v>
      </c>
    </row>
    <row r="304" spans="1:27" x14ac:dyDescent="0.35">
      <c r="A304">
        <v>303</v>
      </c>
      <c r="B304" s="5">
        <v>5205680006010</v>
      </c>
      <c r="C304" s="5" t="str">
        <f>Material_Master_SQL!B304</f>
        <v>ECONOATE 68</v>
      </c>
      <c r="D304">
        <f>INDEX(Class!A:A, MATCH(Material_Master[[#This Row],[Class]],Class!B:B, 0))</f>
        <v>2</v>
      </c>
      <c r="E304">
        <f>INDEX('Product Category'!A:A, MATCH(Material_Master[[#This Row],[Product Category]], 'Product Category'!B:B, 0))</f>
        <v>12</v>
      </c>
      <c r="F304" cm="1">
        <f t="array" ref="F304">MATCH(Material_Master[[#This Row],[Product Category]]&amp;Material_Master[[#This Row],[ProductMetric]], 'Product Metric'!$B$2:$B$47&amp;'Product Metric'!$D$2:$D$47, 0)</f>
        <v>28</v>
      </c>
      <c r="G304" cm="1">
        <f t="array" ref="G304">MATCH(Material_Master[[#This Row],[Product Category]]&amp;Material_Master[[#This Row],[ProductGroupSimple]], 'Product Group Simple'!$B$2:$B$202&amp;'Product Group Simple'!$D$2:$D$202, 0)</f>
        <v>123</v>
      </c>
      <c r="H304" cm="1">
        <f t="array" ref="H304">MATCH(Material_Master[[#This Row],[Product Category]]&amp;Material_Master[[#This Row],[ProductGroup]], 'Product Group'!$B$2:$B$248&amp;'Product Group'!$D$2:$D$248,0)</f>
        <v>165</v>
      </c>
      <c r="I304">
        <f>INDEX(Packaging!E:E, MATCH(Material_Master[[#This Row],[Packaging]], Packaging!F:F, 0))</f>
        <v>7</v>
      </c>
      <c r="J304">
        <f>INDEX(Packaging!A:A, MATCH(Material_Master[[#This Row],[UOM]], Packaging!B:B, 0))</f>
        <v>4</v>
      </c>
      <c r="K304">
        <v>6</v>
      </c>
      <c r="L304">
        <v>1</v>
      </c>
      <c r="N304">
        <f>MATCH(Material_Master[[#This Row],[PPClass]],Packaging!$L$2:$L$7, 0)</f>
        <v>3</v>
      </c>
      <c r="O304">
        <f>MATCH(Material_Master[[#This Row],[PVClass]],Packaging!$L$2:$L$7, 0)</f>
        <v>3</v>
      </c>
      <c r="Q304">
        <v>1300</v>
      </c>
      <c r="T304" s="6" t="s">
        <v>344</v>
      </c>
      <c r="U304" s="6"/>
      <c r="V304" s="6" t="s">
        <v>1186</v>
      </c>
      <c r="W304" t="s">
        <v>1368</v>
      </c>
      <c r="X304" t="s">
        <v>1186</v>
      </c>
      <c r="Y304" t="b">
        <f>IF(Material_Master[[#This Row],[EUDR]]="Y",TRUE,FALSE)</f>
        <v>0</v>
      </c>
      <c r="Z304" t="b">
        <f>IF(Material_Master[[#This Row],[EUDR Sale]]="Y", TRUE, FALSE)</f>
        <v>0</v>
      </c>
    </row>
    <row r="305" spans="1:27" x14ac:dyDescent="0.35">
      <c r="A305">
        <v>304</v>
      </c>
      <c r="B305" s="5">
        <v>5205680106010</v>
      </c>
      <c r="C305" s="5" t="str">
        <f>Material_Master_SQL!B305</f>
        <v>ECONOATE 68/30</v>
      </c>
      <c r="D305">
        <f>INDEX(Class!A:A, MATCH(Material_Master[[#This Row],[Class]],Class!B:B, 0))</f>
        <v>2</v>
      </c>
      <c r="E305">
        <f>INDEX('Product Category'!A:A, MATCH(Material_Master[[#This Row],[Product Category]], 'Product Category'!B:B, 0))</f>
        <v>12</v>
      </c>
      <c r="F305" cm="1">
        <f t="array" ref="F305">MATCH(Material_Master[[#This Row],[Product Category]]&amp;Material_Master[[#This Row],[ProductMetric]], 'Product Metric'!$B$2:$B$47&amp;'Product Metric'!$D$2:$D$47, 0)</f>
        <v>28</v>
      </c>
      <c r="G305" cm="1">
        <f t="array" ref="G305">MATCH(Material_Master[[#This Row],[Product Category]]&amp;Material_Master[[#This Row],[ProductGroupSimple]], 'Product Group Simple'!$B$2:$B$202&amp;'Product Group Simple'!$D$2:$D$202, 0)</f>
        <v>125</v>
      </c>
      <c r="H305" cm="1">
        <f t="array" ref="H305">MATCH(Material_Master[[#This Row],[Product Category]]&amp;Material_Master[[#This Row],[ProductGroup]], 'Product Group'!$B$2:$B$248&amp;'Product Group'!$D$2:$D$248,0)</f>
        <v>167</v>
      </c>
      <c r="I305">
        <f>INDEX(Packaging!E:E, MATCH(Material_Master[[#This Row],[Packaging]], Packaging!F:F, 0))</f>
        <v>7</v>
      </c>
      <c r="J305">
        <f>INDEX(Packaging!A:A, MATCH(Material_Master[[#This Row],[UOM]], Packaging!B:B, 0))</f>
        <v>4</v>
      </c>
      <c r="K305">
        <v>6</v>
      </c>
      <c r="L305">
        <v>1</v>
      </c>
      <c r="N305">
        <f>MATCH(Material_Master[[#This Row],[PPClass]],Packaging!$L$2:$L$7, 0)</f>
        <v>3</v>
      </c>
      <c r="O305">
        <f>MATCH(Material_Master[[#This Row],[PVClass]],Packaging!$L$2:$L$7, 0)</f>
        <v>3</v>
      </c>
      <c r="Q305">
        <v>1300</v>
      </c>
      <c r="T305" s="6" t="s">
        <v>344</v>
      </c>
      <c r="U305" s="6"/>
      <c r="V305" s="6" t="s">
        <v>1186</v>
      </c>
      <c r="W305" t="s">
        <v>1186</v>
      </c>
      <c r="X305" t="s">
        <v>1186</v>
      </c>
      <c r="Y305" t="b">
        <f>IF(Material_Master[[#This Row],[EUDR]]="Y",TRUE,FALSE)</f>
        <v>0</v>
      </c>
      <c r="Z305" t="b">
        <f>IF(Material_Master[[#This Row],[EUDR Sale]]="Y", TRUE, FALSE)</f>
        <v>0</v>
      </c>
    </row>
    <row r="306" spans="1:27" x14ac:dyDescent="0.35">
      <c r="A306">
        <v>305</v>
      </c>
      <c r="B306" s="5">
        <v>5205680101040</v>
      </c>
      <c r="C306" s="5" t="str">
        <f>Material_Master_SQL!B306</f>
        <v xml:space="preserve">ECONOATE 68/30-SD175 </v>
      </c>
      <c r="D306">
        <f>INDEX(Class!A:A, MATCH(Material_Master[[#This Row],[Class]],Class!B:B, 0))</f>
        <v>4</v>
      </c>
      <c r="E306">
        <f>INDEX('Product Category'!A:A, MATCH(Material_Master[[#This Row],[Product Category]], 'Product Category'!B:B, 0))</f>
        <v>12</v>
      </c>
      <c r="F306" cm="1">
        <f t="array" ref="F306">MATCH(Material_Master[[#This Row],[Product Category]]&amp;Material_Master[[#This Row],[ProductMetric]], 'Product Metric'!$B$2:$B$47&amp;'Product Metric'!$D$2:$D$47, 0)</f>
        <v>28</v>
      </c>
      <c r="G306" cm="1">
        <f t="array" ref="G306">MATCH(Material_Master[[#This Row],[Product Category]]&amp;Material_Master[[#This Row],[ProductGroupSimple]], 'Product Group Simple'!$B$2:$B$202&amp;'Product Group Simple'!$D$2:$D$202, 0)</f>
        <v>125</v>
      </c>
      <c r="H306" cm="1">
        <f t="array" ref="H306">MATCH(Material_Master[[#This Row],[Product Category]]&amp;Material_Master[[#This Row],[ProductGroup]], 'Product Group'!$B$2:$B$248&amp;'Product Group'!$D$2:$D$248,0)</f>
        <v>167</v>
      </c>
      <c r="I306">
        <f>INDEX(Packaging!E:E, MATCH(Material_Master[[#This Row],[Packaging]], Packaging!F:F, 0))</f>
        <v>3</v>
      </c>
      <c r="J306">
        <f>INDEX(Packaging!A:A, MATCH(Material_Master[[#This Row],[UOM]], Packaging!B:B, 0))</f>
        <v>2</v>
      </c>
      <c r="K306">
        <v>6</v>
      </c>
      <c r="L306">
        <v>0.17499999999999999</v>
      </c>
      <c r="M306">
        <v>0.15</v>
      </c>
      <c r="N306">
        <f>MATCH(Material_Master[[#This Row],[PPClass]],Packaging!$L$2:$L$7, 0)</f>
        <v>4</v>
      </c>
      <c r="O306">
        <f>MATCH(Material_Master[[#This Row],[PVClass]],Packaging!$L$2:$L$7, 0)</f>
        <v>4</v>
      </c>
      <c r="P306" t="s">
        <v>673</v>
      </c>
      <c r="Q306">
        <v>1300</v>
      </c>
      <c r="S306">
        <v>0.17499999999999999</v>
      </c>
      <c r="T306" s="6" t="s">
        <v>658</v>
      </c>
      <c r="U306" s="6"/>
      <c r="V306" s="6" t="s">
        <v>1186</v>
      </c>
      <c r="W306" t="s">
        <v>1186</v>
      </c>
      <c r="X306" t="s">
        <v>1186</v>
      </c>
      <c r="Y306" t="b">
        <f>IF(Material_Master[[#This Row],[EUDR]]="Y",TRUE,FALSE)</f>
        <v>0</v>
      </c>
      <c r="Z306" t="b">
        <f>IF(Material_Master[[#This Row],[EUDR Sale]]="Y", TRUE, FALSE)</f>
        <v>0</v>
      </c>
    </row>
    <row r="307" spans="1:27" x14ac:dyDescent="0.35">
      <c r="A307">
        <v>306</v>
      </c>
      <c r="B307" s="5">
        <v>5205089006010</v>
      </c>
      <c r="C307" s="5" t="str">
        <f>Material_Master_SQL!B307</f>
        <v>ECONOATE 8</v>
      </c>
      <c r="D307">
        <f>INDEX(Class!A:A, MATCH(Material_Master[[#This Row],[Class]],Class!B:B, 0))</f>
        <v>2</v>
      </c>
      <c r="E307">
        <f>INDEX('Product Category'!A:A, MATCH(Material_Master[[#This Row],[Product Category]], 'Product Category'!B:B, 0))</f>
        <v>13</v>
      </c>
      <c r="F307" cm="1">
        <f t="array" ref="F307">MATCH(Material_Master[[#This Row],[Product Category]]&amp;Material_Master[[#This Row],[ProductMetric]], 'Product Metric'!$B$2:$B$47&amp;'Product Metric'!$D$2:$D$47, 0)</f>
        <v>29</v>
      </c>
      <c r="G307" cm="1">
        <f t="array" ref="G307">MATCH(Material_Master[[#This Row],[Product Category]]&amp;Material_Master[[#This Row],[ProductGroupSimple]], 'Product Group Simple'!$B$2:$B$202&amp;'Product Group Simple'!$D$2:$D$202, 0)</f>
        <v>131</v>
      </c>
      <c r="H307" cm="1">
        <f t="array" ref="H307">MATCH(Material_Master[[#This Row],[Product Category]]&amp;Material_Master[[#This Row],[ProductGroup]], 'Product Group'!$B$2:$B$248&amp;'Product Group'!$D$2:$D$248,0)</f>
        <v>173</v>
      </c>
      <c r="I307">
        <f>INDEX(Packaging!E:E, MATCH(Material_Master[[#This Row],[Packaging]], Packaging!F:F, 0))</f>
        <v>7</v>
      </c>
      <c r="J307">
        <f>INDEX(Packaging!A:A, MATCH(Material_Master[[#This Row],[UOM]], Packaging!B:B, 0))</f>
        <v>4</v>
      </c>
      <c r="K307">
        <v>6</v>
      </c>
      <c r="L307">
        <v>1</v>
      </c>
      <c r="N307">
        <f>MATCH(Material_Master[[#This Row],[PPClass]],Packaging!$L$2:$L$7, 0)</f>
        <v>6</v>
      </c>
      <c r="O307">
        <f>MATCH(Material_Master[[#This Row],[PVClass]],Packaging!$L$2:$L$7, 0)</f>
        <v>6</v>
      </c>
      <c r="Q307">
        <v>3127</v>
      </c>
      <c r="T307" s="6" t="s">
        <v>344</v>
      </c>
      <c r="U307" s="6"/>
      <c r="V307" s="6" t="s">
        <v>1186</v>
      </c>
      <c r="W307" t="s">
        <v>1186</v>
      </c>
      <c r="X307" t="s">
        <v>1186</v>
      </c>
      <c r="Y307" t="b">
        <f>IF(Material_Master[[#This Row],[EUDR]]="Y",TRUE,FALSE)</f>
        <v>0</v>
      </c>
      <c r="Z307" t="b">
        <f>IF(Material_Master[[#This Row],[EUDR Sale]]="Y", TRUE, FALSE)</f>
        <v>0</v>
      </c>
      <c r="AA307" s="5" t="s">
        <v>1365</v>
      </c>
    </row>
    <row r="308" spans="1:27" x14ac:dyDescent="0.35">
      <c r="A308">
        <v>307</v>
      </c>
      <c r="B308" s="5">
        <v>5105800006010</v>
      </c>
      <c r="C308" s="5" t="str">
        <f>Material_Master_SQL!B308</f>
        <v>ECONOATE 80</v>
      </c>
      <c r="D308">
        <f>INDEX(Class!A:A, MATCH(Material_Master[[#This Row],[Class]],Class!B:B, 0))</f>
        <v>6</v>
      </c>
      <c r="E308">
        <f>INDEX('Product Category'!A:A, MATCH(Material_Master[[#This Row],[Product Category]], 'Product Category'!B:B, 0))</f>
        <v>13</v>
      </c>
      <c r="F308" cm="1">
        <f t="array" ref="F308">MATCH(Material_Master[[#This Row],[Product Category]]&amp;Material_Master[[#This Row],[ProductMetric]], 'Product Metric'!$B$2:$B$47&amp;'Product Metric'!$D$2:$D$47, 0)</f>
        <v>29</v>
      </c>
      <c r="G308" cm="1">
        <f t="array" ref="G308">MATCH(Material_Master[[#This Row],[Product Category]]&amp;Material_Master[[#This Row],[ProductGroupSimple]], 'Product Group Simple'!$B$2:$B$202&amp;'Product Group Simple'!$D$2:$D$202, 0)</f>
        <v>132</v>
      </c>
      <c r="H308" cm="1">
        <f t="array" ref="H308">MATCH(Material_Master[[#This Row],[Product Category]]&amp;Material_Master[[#This Row],[ProductGroup]], 'Product Group'!$B$2:$B$248&amp;'Product Group'!$D$2:$D$248,0)</f>
        <v>174</v>
      </c>
      <c r="I308">
        <f>INDEX(Packaging!E:E, MATCH(Material_Master[[#This Row],[Packaging]], Packaging!F:F, 0))</f>
        <v>7</v>
      </c>
      <c r="J308">
        <f>INDEX(Packaging!A:A, MATCH(Material_Master[[#This Row],[UOM]], Packaging!B:B, 0))</f>
        <v>4</v>
      </c>
      <c r="K308">
        <v>6</v>
      </c>
      <c r="L308">
        <v>1</v>
      </c>
      <c r="N308">
        <f>MATCH(Material_Master[[#This Row],[PPClass]],Packaging!$L$2:$L$7, 0)</f>
        <v>3</v>
      </c>
      <c r="O308">
        <f>MATCH(Material_Master[[#This Row],[PVClass]],Packaging!$L$2:$L$7, 0)</f>
        <v>3</v>
      </c>
      <c r="Q308">
        <v>3771</v>
      </c>
      <c r="T308" s="6" t="s">
        <v>344</v>
      </c>
      <c r="U308" s="6"/>
      <c r="V308" s="6" t="s">
        <v>1186</v>
      </c>
      <c r="W308" t="s">
        <v>1186</v>
      </c>
      <c r="X308" t="s">
        <v>1186</v>
      </c>
      <c r="Y308" t="b">
        <f>IF(Material_Master[[#This Row],[EUDR]]="Y",TRUE,FALSE)</f>
        <v>0</v>
      </c>
      <c r="Z308" t="b">
        <f>IF(Material_Master[[#This Row],[EUDR Sale]]="Y", TRUE, FALSE)</f>
        <v>1</v>
      </c>
      <c r="AA308" s="5" t="s">
        <v>1365</v>
      </c>
    </row>
    <row r="309" spans="1:27" x14ac:dyDescent="0.35">
      <c r="A309">
        <v>308</v>
      </c>
      <c r="B309" s="5">
        <v>5205800001040</v>
      </c>
      <c r="C309" s="5" t="str">
        <f>Material_Master_SQL!B309</f>
        <v>ECONOATE 80-SD170</v>
      </c>
      <c r="D309">
        <f>INDEX(Class!A:A, MATCH(Material_Master[[#This Row],[Class]],Class!B:B, 0))</f>
        <v>6</v>
      </c>
      <c r="E309">
        <f>INDEX('Product Category'!A:A, MATCH(Material_Master[[#This Row],[Product Category]], 'Product Category'!B:B, 0))</f>
        <v>13</v>
      </c>
      <c r="F309" cm="1">
        <f t="array" ref="F309">MATCH(Material_Master[[#This Row],[Product Category]]&amp;Material_Master[[#This Row],[ProductMetric]], 'Product Metric'!$B$2:$B$47&amp;'Product Metric'!$D$2:$D$47, 0)</f>
        <v>29</v>
      </c>
      <c r="G309" cm="1">
        <f t="array" ref="G309">MATCH(Material_Master[[#This Row],[Product Category]]&amp;Material_Master[[#This Row],[ProductGroupSimple]], 'Product Group Simple'!$B$2:$B$202&amp;'Product Group Simple'!$D$2:$D$202, 0)</f>
        <v>132</v>
      </c>
      <c r="H309" cm="1">
        <f t="array" ref="H309">MATCH(Material_Master[[#This Row],[Product Category]]&amp;Material_Master[[#This Row],[ProductGroup]], 'Product Group'!$B$2:$B$248&amp;'Product Group'!$D$2:$D$248,0)</f>
        <v>174</v>
      </c>
      <c r="I309">
        <f>INDEX(Packaging!E:E, MATCH(Material_Master[[#This Row],[Packaging]], Packaging!F:F, 0))</f>
        <v>3</v>
      </c>
      <c r="J309">
        <f>INDEX(Packaging!A:A, MATCH(Material_Master[[#This Row],[UOM]], Packaging!B:B, 0))</f>
        <v>2</v>
      </c>
      <c r="K309">
        <v>6</v>
      </c>
      <c r="L309">
        <v>0.17</v>
      </c>
      <c r="M309">
        <v>0.15</v>
      </c>
      <c r="N309">
        <f>MATCH(Material_Master[[#This Row],[PPClass]],Packaging!$L$2:$L$7, 0)</f>
        <v>4</v>
      </c>
      <c r="O309">
        <f>MATCH(Material_Master[[#This Row],[PVClass]],Packaging!$L$2:$L$7, 0)</f>
        <v>4</v>
      </c>
      <c r="P309" t="s">
        <v>678</v>
      </c>
      <c r="Q309">
        <v>3771</v>
      </c>
      <c r="R309" t="s">
        <v>679</v>
      </c>
      <c r="S309">
        <v>0.17</v>
      </c>
      <c r="T309" s="6" t="s">
        <v>344</v>
      </c>
      <c r="U309" s="6"/>
      <c r="V309" s="6" t="s">
        <v>1186</v>
      </c>
      <c r="W309" t="s">
        <v>1186</v>
      </c>
      <c r="X309" t="s">
        <v>1186</v>
      </c>
      <c r="Y309" t="b">
        <f>IF(Material_Master[[#This Row],[EUDR]]="Y",TRUE,FALSE)</f>
        <v>0</v>
      </c>
      <c r="Z309" t="b">
        <f>IF(Material_Master[[#This Row],[EUDR Sale]]="Y", TRUE, FALSE)</f>
        <v>1</v>
      </c>
      <c r="AA309" s="5" t="s">
        <v>1365</v>
      </c>
    </row>
    <row r="310" spans="1:27" x14ac:dyDescent="0.35">
      <c r="A310">
        <v>309</v>
      </c>
      <c r="B310" s="5">
        <v>5305020507020</v>
      </c>
      <c r="C310" s="5" t="str">
        <f>Material_Master_SQL!B310</f>
        <v>ECONOATE HE-FB24000</v>
      </c>
      <c r="D310">
        <f>INDEX(Class!A:A, MATCH(Material_Master[[#This Row],[Class]],Class!B:B, 0))</f>
        <v>2</v>
      </c>
      <c r="E310">
        <f>INDEX('Product Category'!A:A, MATCH(Material_Master[[#This Row],[Product Category]], 'Product Category'!B:B, 0))</f>
        <v>7</v>
      </c>
      <c r="F310" cm="1">
        <f t="array" ref="F310">MATCH(Material_Master[[#This Row],[Product Category]]&amp;Material_Master[[#This Row],[ProductMetric]], 'Product Metric'!$B$2:$B$47&amp;'Product Metric'!$D$2:$D$47, 0)</f>
        <v>16</v>
      </c>
      <c r="G310" cm="1">
        <f t="array" ref="G310">MATCH(Material_Master[[#This Row],[Product Category]]&amp;Material_Master[[#This Row],[ProductGroupSimple]], 'Product Group Simple'!$B$2:$B$202&amp;'Product Group Simple'!$D$2:$D$202, 0)</f>
        <v>81</v>
      </c>
      <c r="H310" cm="1">
        <f t="array" ref="H310">MATCH(Material_Master[[#This Row],[Product Category]]&amp;Material_Master[[#This Row],[ProductGroup]], 'Product Group'!$B$2:$B$248&amp;'Product Group'!$D$2:$D$248,0)</f>
        <v>105</v>
      </c>
      <c r="I310">
        <f>INDEX(Packaging!E:E, MATCH(Material_Master[[#This Row],[Packaging]], Packaging!F:F, 0))</f>
        <v>5</v>
      </c>
      <c r="J310">
        <f>INDEX(Packaging!A:A, MATCH(Material_Master[[#This Row],[UOM]], Packaging!B:B, 0))</f>
        <v>4</v>
      </c>
      <c r="K310">
        <v>6</v>
      </c>
      <c r="L310">
        <v>1</v>
      </c>
      <c r="N310">
        <f>MATCH(Material_Master[[#This Row],[PPClass]],Packaging!$L$2:$L$7, 0)</f>
        <v>1</v>
      </c>
      <c r="O310">
        <f>MATCH(Material_Master[[#This Row],[PVClass]],Packaging!$L$2:$L$7, 0)</f>
        <v>1</v>
      </c>
      <c r="P310" t="s">
        <v>370</v>
      </c>
      <c r="Q310">
        <v>462</v>
      </c>
      <c r="S310">
        <v>21.4</v>
      </c>
      <c r="T310" s="6" t="s">
        <v>344</v>
      </c>
      <c r="U310" s="6"/>
      <c r="V310" s="6" t="s">
        <v>1186</v>
      </c>
      <c r="W310" t="s">
        <v>1186</v>
      </c>
      <c r="X310" t="s">
        <v>371</v>
      </c>
      <c r="Y310" t="b">
        <f>IF(Material_Master[[#This Row],[EUDR]]="Y",TRUE,FALSE)</f>
        <v>0</v>
      </c>
      <c r="Z310" t="b">
        <f>IF(Material_Master[[#This Row],[EUDR Sale]]="Y", TRUE, FALSE)</f>
        <v>0</v>
      </c>
    </row>
    <row r="311" spans="1:27" x14ac:dyDescent="0.35">
      <c r="A311">
        <v>310</v>
      </c>
      <c r="B311" s="5">
        <v>5201006006010</v>
      </c>
      <c r="C311" s="5" t="str">
        <f>Material_Master_SQL!B311</f>
        <v>ECORIC  SC</v>
      </c>
      <c r="D311">
        <f>INDEX(Class!A:A, MATCH(Material_Master[[#This Row],[Class]],Class!B:B, 0))</f>
        <v>2</v>
      </c>
      <c r="E311">
        <f>INDEX('Product Category'!A:A, MATCH(Material_Master[[#This Row],[Product Category]], 'Product Category'!B:B, 0))</f>
        <v>2</v>
      </c>
      <c r="F311" cm="1">
        <f t="array" ref="F311">MATCH(Material_Master[[#This Row],[Product Category]]&amp;Material_Master[[#This Row],[ProductMetric]], 'Product Metric'!$B$2:$B$47&amp;'Product Metric'!$D$2:$D$47, 0)</f>
        <v>4</v>
      </c>
      <c r="G311" cm="1">
        <f t="array" ref="G311">MATCH(Material_Master[[#This Row],[Product Category]]&amp;Material_Master[[#This Row],[ProductGroupSimple]], 'Product Group Simple'!$B$2:$B$202&amp;'Product Group Simple'!$D$2:$D$202, 0)</f>
        <v>25</v>
      </c>
      <c r="H311" cm="1">
        <f t="array" ref="H311">MATCH(Material_Master[[#This Row],[Product Category]]&amp;Material_Master[[#This Row],[ProductGroup]], 'Product Group'!$B$2:$B$248&amp;'Product Group'!$D$2:$D$248,0)</f>
        <v>28</v>
      </c>
      <c r="I311">
        <f>INDEX(Packaging!E:E, MATCH(Material_Master[[#This Row],[Packaging]], Packaging!F:F, 0))</f>
        <v>7</v>
      </c>
      <c r="J311">
        <f>INDEX(Packaging!A:A, MATCH(Material_Master[[#This Row],[UOM]], Packaging!B:B, 0))</f>
        <v>4</v>
      </c>
      <c r="K311">
        <v>6</v>
      </c>
      <c r="L311">
        <v>1</v>
      </c>
      <c r="N311">
        <f>MATCH(Material_Master[[#This Row],[PPClass]],Packaging!$L$2:$L$7, 0)</f>
        <v>3</v>
      </c>
      <c r="O311">
        <f>MATCH(Material_Master[[#This Row],[PVClass]],Packaging!$L$2:$L$7, 0)</f>
        <v>3</v>
      </c>
      <c r="Q311">
        <v>4000</v>
      </c>
      <c r="T311" s="6" t="s">
        <v>344</v>
      </c>
      <c r="U311" s="6"/>
      <c r="V311" s="6" t="s">
        <v>1186</v>
      </c>
      <c r="W311" t="s">
        <v>1186</v>
      </c>
      <c r="X311" t="s">
        <v>1186</v>
      </c>
      <c r="Y311" t="b">
        <f>IF(Material_Master[[#This Row],[EUDR]]="Y",TRUE,FALSE)</f>
        <v>0</v>
      </c>
      <c r="Z311" t="b">
        <f>IF(Material_Master[[#This Row],[EUDR Sale]]="Y", TRUE, FALSE)</f>
        <v>0</v>
      </c>
    </row>
    <row r="312" spans="1:27" x14ac:dyDescent="0.35">
      <c r="A312">
        <v>311</v>
      </c>
      <c r="B312" s="5">
        <v>5201066001050</v>
      </c>
      <c r="C312" s="5" t="str">
        <f>Material_Master_SQL!B312</f>
        <v>ECORIC 06-D180</v>
      </c>
      <c r="D312">
        <f>INDEX(Class!A:A, MATCH(Material_Master[[#This Row],[Class]],Class!B:B, 0))</f>
        <v>4</v>
      </c>
      <c r="E312">
        <f>INDEX('Product Category'!A:A, MATCH(Material_Master[[#This Row],[Product Category]], 'Product Category'!B:B, 0))</f>
        <v>2</v>
      </c>
      <c r="F312" cm="1">
        <f t="array" ref="F312">MATCH(Material_Master[[#This Row],[Product Category]]&amp;Material_Master[[#This Row],[ProductMetric]], 'Product Metric'!$B$2:$B$47&amp;'Product Metric'!$D$2:$D$47, 0)</f>
        <v>3</v>
      </c>
      <c r="G312" cm="1">
        <f t="array" ref="G312">MATCH(Material_Master[[#This Row],[Product Category]]&amp;Material_Master[[#This Row],[ProductGroupSimple]], 'Product Group Simple'!$B$2:$B$202&amp;'Product Group Simple'!$D$2:$D$202, 0)</f>
        <v>21</v>
      </c>
      <c r="H312" cm="1">
        <f t="array" ref="H312">MATCH(Material_Master[[#This Row],[Product Category]]&amp;Material_Master[[#This Row],[ProductGroup]], 'Product Group'!$B$2:$B$248&amp;'Product Group'!$D$2:$D$248,0)</f>
        <v>23</v>
      </c>
      <c r="I312">
        <f>INDEX(Packaging!E:E, MATCH(Material_Master[[#This Row],[Packaging]], Packaging!F:F, 0))</f>
        <v>3</v>
      </c>
      <c r="J312">
        <f>INDEX(Packaging!A:A, MATCH(Material_Master[[#This Row],[UOM]], Packaging!B:B, 0))</f>
        <v>2</v>
      </c>
      <c r="K312">
        <v>6</v>
      </c>
      <c r="L312">
        <v>0.18</v>
      </c>
      <c r="M312">
        <v>0.15</v>
      </c>
      <c r="N312">
        <f>MATCH(Material_Master[[#This Row],[PPClass]],Packaging!$L$2:$L$7, 0)</f>
        <v>4</v>
      </c>
      <c r="O312">
        <f>MATCH(Material_Master[[#This Row],[PVClass]],Packaging!$L$2:$L$7, 0)</f>
        <v>4</v>
      </c>
      <c r="P312" t="s">
        <v>404</v>
      </c>
      <c r="Q312">
        <v>1610</v>
      </c>
      <c r="R312" t="s">
        <v>684</v>
      </c>
      <c r="S312">
        <v>0.18</v>
      </c>
      <c r="T312" s="6" t="s">
        <v>344</v>
      </c>
      <c r="U312" s="6"/>
      <c r="V312" s="6" t="s">
        <v>1186</v>
      </c>
      <c r="W312" t="s">
        <v>1186</v>
      </c>
      <c r="X312" t="s">
        <v>1186</v>
      </c>
      <c r="Y312" t="b">
        <f>IF(Material_Master[[#This Row],[EUDR]]="Y",TRUE,FALSE)</f>
        <v>0</v>
      </c>
      <c r="Z312" t="b">
        <f>IF(Material_Master[[#This Row],[EUDR Sale]]="Y", TRUE, FALSE)</f>
        <v>0</v>
      </c>
    </row>
    <row r="313" spans="1:27" x14ac:dyDescent="0.35">
      <c r="A313">
        <v>312</v>
      </c>
      <c r="B313" s="5">
        <v>5201109806010</v>
      </c>
      <c r="C313" s="5" t="str">
        <f>Material_Master_SQL!B313</f>
        <v>ECORIC 10/98</v>
      </c>
      <c r="D313">
        <f>INDEX(Class!A:A, MATCH(Material_Master[[#This Row],[Class]],Class!B:B, 0))</f>
        <v>2</v>
      </c>
      <c r="E313">
        <f>INDEX('Product Category'!A:A, MATCH(Material_Master[[#This Row],[Product Category]], 'Product Category'!B:B, 0))</f>
        <v>2</v>
      </c>
      <c r="F313" cm="1">
        <f t="array" ref="F313">MATCH(Material_Master[[#This Row],[Product Category]]&amp;Material_Master[[#This Row],[ProductMetric]], 'Product Metric'!$B$2:$B$47&amp;'Product Metric'!$D$2:$D$47, 0)</f>
        <v>3</v>
      </c>
      <c r="G313" cm="1">
        <f t="array" ref="G313">MATCH(Material_Master[[#This Row],[Product Category]]&amp;Material_Master[[#This Row],[ProductGroupSimple]], 'Product Group Simple'!$B$2:$B$202&amp;'Product Group Simple'!$D$2:$D$202, 0)</f>
        <v>24</v>
      </c>
      <c r="H313" cm="1">
        <f t="array" ref="H313">MATCH(Material_Master[[#This Row],[Product Category]]&amp;Material_Master[[#This Row],[ProductGroup]], 'Product Group'!$B$2:$B$248&amp;'Product Group'!$D$2:$D$248,0)</f>
        <v>27</v>
      </c>
      <c r="I313">
        <f>INDEX(Packaging!E:E, MATCH(Material_Master[[#This Row],[Packaging]], Packaging!F:F, 0))</f>
        <v>7</v>
      </c>
      <c r="J313">
        <f>INDEX(Packaging!A:A, MATCH(Material_Master[[#This Row],[UOM]], Packaging!B:B, 0))</f>
        <v>4</v>
      </c>
      <c r="K313">
        <v>6</v>
      </c>
      <c r="L313">
        <v>1</v>
      </c>
      <c r="N313">
        <f>MATCH(Material_Master[[#This Row],[PPClass]],Packaging!$L$2:$L$7, 0)</f>
        <v>3</v>
      </c>
      <c r="O313">
        <f>MATCH(Material_Master[[#This Row],[PVClass]],Packaging!$L$2:$L$7, 0)</f>
        <v>3</v>
      </c>
      <c r="Q313">
        <v>3576</v>
      </c>
      <c r="T313" s="6" t="s">
        <v>344</v>
      </c>
      <c r="U313" s="6"/>
      <c r="V313" s="6" t="s">
        <v>1186</v>
      </c>
      <c r="W313" t="s">
        <v>1186</v>
      </c>
      <c r="X313" t="s">
        <v>1186</v>
      </c>
      <c r="Y313" t="b">
        <f>IF(Material_Master[[#This Row],[EUDR]]="Y",TRUE,FALSE)</f>
        <v>0</v>
      </c>
      <c r="Z313" t="b">
        <f>IF(Material_Master[[#This Row],[EUDR Sale]]="Y", TRUE, FALSE)</f>
        <v>0</v>
      </c>
      <c r="AA313" s="5" t="s">
        <v>1369</v>
      </c>
    </row>
    <row r="314" spans="1:27" x14ac:dyDescent="0.35">
      <c r="A314">
        <v>313</v>
      </c>
      <c r="B314" s="5">
        <v>5201169006010</v>
      </c>
      <c r="C314" s="5" t="str">
        <f>Material_Master_SQL!B314</f>
        <v>ECORIC 16/90</v>
      </c>
      <c r="D314">
        <f>INDEX(Class!A:A, MATCH(Material_Master[[#This Row],[Class]],Class!B:B, 0))</f>
        <v>2</v>
      </c>
      <c r="E314">
        <f>INDEX('Product Category'!A:A, MATCH(Material_Master[[#This Row],[Product Category]], 'Product Category'!B:B, 0))</f>
        <v>1</v>
      </c>
      <c r="F314" cm="1">
        <f t="array" ref="F314">MATCH(Material_Master[[#This Row],[Product Category]]&amp;Material_Master[[#This Row],[ProductMetric]], 'Product Metric'!$B$2:$B$47&amp;'Product Metric'!$D$2:$D$47, 0)</f>
        <v>1</v>
      </c>
      <c r="G314" cm="1">
        <f t="array" ref="G314">MATCH(Material_Master[[#This Row],[Product Category]]&amp;Material_Master[[#This Row],[ProductGroupSimple]], 'Product Group Simple'!$B$2:$B$202&amp;'Product Group Simple'!$D$2:$D$202, 0)</f>
        <v>1</v>
      </c>
      <c r="H314" cm="1">
        <f t="array" ref="H314">MATCH(Material_Master[[#This Row],[Product Category]]&amp;Material_Master[[#This Row],[ProductGroup]], 'Product Group'!$B$2:$B$248&amp;'Product Group'!$D$2:$D$248,0)</f>
        <v>1</v>
      </c>
      <c r="I314">
        <f>INDEX(Packaging!E:E, MATCH(Material_Master[[#This Row],[Packaging]], Packaging!F:F, 0))</f>
        <v>7</v>
      </c>
      <c r="J314">
        <f>INDEX(Packaging!A:A, MATCH(Material_Master[[#This Row],[UOM]], Packaging!B:B, 0))</f>
        <v>4</v>
      </c>
      <c r="K314">
        <v>6</v>
      </c>
      <c r="L314">
        <v>1</v>
      </c>
      <c r="N314">
        <f>MATCH(Material_Master[[#This Row],[PPClass]],Packaging!$L$2:$L$7, 0)</f>
        <v>3</v>
      </c>
      <c r="O314">
        <f>MATCH(Material_Master[[#This Row],[PVClass]],Packaging!$L$2:$L$7, 0)</f>
        <v>3</v>
      </c>
      <c r="P314" t="s">
        <v>467</v>
      </c>
      <c r="Q314">
        <v>1610</v>
      </c>
      <c r="T314" s="6" t="s">
        <v>344</v>
      </c>
      <c r="U314" s="6"/>
      <c r="V314" s="6" t="s">
        <v>1186</v>
      </c>
      <c r="W314" t="s">
        <v>1186</v>
      </c>
      <c r="X314" t="s">
        <v>1186</v>
      </c>
      <c r="Y314" t="b">
        <f>IF(Material_Master[[#This Row],[EUDR]]="Y",TRUE,FALSE)</f>
        <v>0</v>
      </c>
      <c r="Z314" t="b">
        <f>IF(Material_Master[[#This Row],[EUDR Sale]]="Y", TRUE, FALSE)</f>
        <v>0</v>
      </c>
      <c r="AA314" s="5" t="s">
        <v>1370</v>
      </c>
    </row>
    <row r="315" spans="1:27" x14ac:dyDescent="0.35">
      <c r="A315">
        <v>314</v>
      </c>
      <c r="B315" s="5">
        <v>5101180106010</v>
      </c>
      <c r="C315" s="5" t="str">
        <f>Material_Master_SQL!B315</f>
        <v>ECORIC 18 IRR</v>
      </c>
      <c r="D315">
        <f>INDEX(Class!A:A, MATCH(Material_Master[[#This Row],[Class]],Class!B:B, 0))</f>
        <v>2</v>
      </c>
      <c r="E315">
        <f>INDEX('Product Category'!A:A, MATCH(Material_Master[[#This Row],[Product Category]], 'Product Category'!B:B, 0))</f>
        <v>1</v>
      </c>
      <c r="F315" cm="1">
        <f t="array" ref="F315">MATCH(Material_Master[[#This Row],[Product Category]]&amp;Material_Master[[#This Row],[ProductMetric]], 'Product Metric'!$B$2:$B$47&amp;'Product Metric'!$D$2:$D$47, 0)</f>
        <v>1</v>
      </c>
      <c r="G315" cm="1">
        <f t="array" ref="G315">MATCH(Material_Master[[#This Row],[Product Category]]&amp;Material_Master[[#This Row],[ProductGroupSimple]], 'Product Group Simple'!$B$2:$B$202&amp;'Product Group Simple'!$D$2:$D$202, 0)</f>
        <v>3</v>
      </c>
      <c r="H315" cm="1">
        <f t="array" ref="H315">MATCH(Material_Master[[#This Row],[Product Category]]&amp;Material_Master[[#This Row],[ProductGroup]], 'Product Group'!$B$2:$B$248&amp;'Product Group'!$D$2:$D$248,0)</f>
        <v>3</v>
      </c>
      <c r="I315">
        <f>INDEX(Packaging!E:E, MATCH(Material_Master[[#This Row],[Packaging]], Packaging!F:F, 0))</f>
        <v>7</v>
      </c>
      <c r="J315">
        <f>INDEX(Packaging!A:A, MATCH(Material_Master[[#This Row],[UOM]], Packaging!B:B, 0))</f>
        <v>4</v>
      </c>
      <c r="K315">
        <v>6</v>
      </c>
      <c r="L315">
        <v>1</v>
      </c>
      <c r="N315">
        <f>MATCH(Material_Master[[#This Row],[PPClass]],Packaging!$L$2:$L$7, 0)</f>
        <v>6</v>
      </c>
      <c r="O315">
        <f>MATCH(Material_Master[[#This Row],[PVClass]],Packaging!$L$2:$L$7, 0)</f>
        <v>6</v>
      </c>
      <c r="Q315">
        <v>1069</v>
      </c>
      <c r="T315" s="6" t="s">
        <v>344</v>
      </c>
      <c r="U315" s="6"/>
      <c r="V315" s="6" t="s">
        <v>1186</v>
      </c>
      <c r="W315" t="s">
        <v>1186</v>
      </c>
      <c r="X315" t="s">
        <v>1186</v>
      </c>
      <c r="Y315" t="b">
        <f>IF(Material_Master[[#This Row],[EUDR]]="Y",TRUE,FALSE)</f>
        <v>0</v>
      </c>
      <c r="Z315" t="b">
        <f>IF(Material_Master[[#This Row],[EUDR Sale]]="Y", TRUE, FALSE)</f>
        <v>0</v>
      </c>
    </row>
    <row r="316" spans="1:27" x14ac:dyDescent="0.35">
      <c r="A316">
        <v>315</v>
      </c>
      <c r="B316" s="5">
        <v>5201186506010</v>
      </c>
      <c r="C316" s="5" t="str">
        <f>Material_Master_SQL!B316</f>
        <v>ECORIC 18/65</v>
      </c>
      <c r="D316">
        <f>INDEX(Class!A:A, MATCH(Material_Master[[#This Row],[Class]],Class!B:B, 0))</f>
        <v>2</v>
      </c>
      <c r="E316">
        <f>INDEX('Product Category'!A:A, MATCH(Material_Master[[#This Row],[Product Category]], 'Product Category'!B:B, 0))</f>
        <v>1</v>
      </c>
      <c r="F316" cm="1">
        <f t="array" ref="F316">MATCH(Material_Master[[#This Row],[Product Category]]&amp;Material_Master[[#This Row],[ProductMetric]], 'Product Metric'!$B$2:$B$47&amp;'Product Metric'!$D$2:$D$47, 0)</f>
        <v>1</v>
      </c>
      <c r="G316" cm="1">
        <f t="array" ref="G316">MATCH(Material_Master[[#This Row],[Product Category]]&amp;Material_Master[[#This Row],[ProductGroupSimple]], 'Product Group Simple'!$B$2:$B$202&amp;'Product Group Simple'!$D$2:$D$202, 0)</f>
        <v>10</v>
      </c>
      <c r="H316" cm="1">
        <f t="array" ref="H316">MATCH(Material_Master[[#This Row],[Product Category]]&amp;Material_Master[[#This Row],[ProductGroup]], 'Product Group'!$B$2:$B$248&amp;'Product Group'!$D$2:$D$248,0)</f>
        <v>11</v>
      </c>
      <c r="I316">
        <f>INDEX(Packaging!E:E, MATCH(Material_Master[[#This Row],[Packaging]], Packaging!F:F, 0))</f>
        <v>7</v>
      </c>
      <c r="J316">
        <f>INDEX(Packaging!A:A, MATCH(Material_Master[[#This Row],[UOM]], Packaging!B:B, 0))</f>
        <v>4</v>
      </c>
      <c r="K316">
        <v>6</v>
      </c>
      <c r="L316">
        <v>1</v>
      </c>
      <c r="N316">
        <f>MATCH(Material_Master[[#This Row],[PPClass]],Packaging!$L$2:$L$7, 0)</f>
        <v>3</v>
      </c>
      <c r="O316">
        <f>MATCH(Material_Master[[#This Row],[PVClass]],Packaging!$L$2:$L$7, 0)</f>
        <v>3</v>
      </c>
      <c r="P316" t="s">
        <v>467</v>
      </c>
      <c r="Q316">
        <v>1069</v>
      </c>
      <c r="T316" s="6" t="s">
        <v>344</v>
      </c>
      <c r="U316" s="6"/>
      <c r="V316" s="6" t="s">
        <v>1186</v>
      </c>
      <c r="W316" t="s">
        <v>1186</v>
      </c>
      <c r="X316" t="s">
        <v>1186</v>
      </c>
      <c r="Y316" t="b">
        <f>IF(Material_Master[[#This Row],[EUDR]]="Y",TRUE,FALSE)</f>
        <v>0</v>
      </c>
      <c r="Z316" t="b">
        <f>IF(Material_Master[[#This Row],[EUDR Sale]]="Y", TRUE, FALSE)</f>
        <v>0</v>
      </c>
      <c r="AA316" s="5" t="s">
        <v>1371</v>
      </c>
    </row>
    <row r="317" spans="1:27" x14ac:dyDescent="0.35">
      <c r="A317">
        <v>316</v>
      </c>
      <c r="B317" s="5">
        <v>5201186501060</v>
      </c>
      <c r="C317" s="5" t="str">
        <f>Material_Master_SQL!B317</f>
        <v>ECORIC 18/65-SD185</v>
      </c>
      <c r="D317">
        <f>INDEX(Class!A:A, MATCH(Material_Master[[#This Row],[Class]],Class!B:B, 0))</f>
        <v>4</v>
      </c>
      <c r="E317">
        <f>INDEX('Product Category'!A:A, MATCH(Material_Master[[#This Row],[Product Category]], 'Product Category'!B:B, 0))</f>
        <v>1</v>
      </c>
      <c r="F317" cm="1">
        <f t="array" ref="F317">MATCH(Material_Master[[#This Row],[Product Category]]&amp;Material_Master[[#This Row],[ProductMetric]], 'Product Metric'!$B$2:$B$47&amp;'Product Metric'!$D$2:$D$47, 0)</f>
        <v>1</v>
      </c>
      <c r="G317" cm="1">
        <f t="array" ref="G317">MATCH(Material_Master[[#This Row],[Product Category]]&amp;Material_Master[[#This Row],[ProductGroupSimple]], 'Product Group Simple'!$B$2:$B$202&amp;'Product Group Simple'!$D$2:$D$202, 0)</f>
        <v>10</v>
      </c>
      <c r="H317" cm="1">
        <f t="array" ref="H317">MATCH(Material_Master[[#This Row],[Product Category]]&amp;Material_Master[[#This Row],[ProductGroup]], 'Product Group'!$B$2:$B$248&amp;'Product Group'!$D$2:$D$248,0)</f>
        <v>11</v>
      </c>
      <c r="I317">
        <f>INDEX(Packaging!E:E, MATCH(Material_Master[[#This Row],[Packaging]], Packaging!F:F, 0))</f>
        <v>3</v>
      </c>
      <c r="J317">
        <f>INDEX(Packaging!A:A, MATCH(Material_Master[[#This Row],[UOM]], Packaging!B:B, 0))</f>
        <v>2</v>
      </c>
      <c r="K317">
        <v>6</v>
      </c>
      <c r="L317">
        <v>0.185</v>
      </c>
      <c r="M317">
        <v>0.15</v>
      </c>
      <c r="N317">
        <f>MATCH(Material_Master[[#This Row],[PPClass]],Packaging!$L$2:$L$7, 0)</f>
        <v>4</v>
      </c>
      <c r="O317">
        <f>MATCH(Material_Master[[#This Row],[PVClass]],Packaging!$L$2:$L$7, 0)</f>
        <v>4</v>
      </c>
      <c r="P317" t="s">
        <v>467</v>
      </c>
      <c r="Q317">
        <v>1069</v>
      </c>
      <c r="R317" t="s">
        <v>691</v>
      </c>
      <c r="S317">
        <v>0.185</v>
      </c>
      <c r="T317" s="6" t="s">
        <v>344</v>
      </c>
      <c r="U317" s="6"/>
      <c r="V317" s="6" t="s">
        <v>1186</v>
      </c>
      <c r="W317" t="s">
        <v>1186</v>
      </c>
      <c r="X317" t="s">
        <v>1186</v>
      </c>
      <c r="Y317" t="b">
        <f>IF(Material_Master[[#This Row],[EUDR]]="Y",TRUE,FALSE)</f>
        <v>0</v>
      </c>
      <c r="Z317" t="b">
        <f>IF(Material_Master[[#This Row],[EUDR Sale]]="Y", TRUE, FALSE)</f>
        <v>0</v>
      </c>
      <c r="AA317" s="5" t="s">
        <v>1372</v>
      </c>
    </row>
    <row r="318" spans="1:27" x14ac:dyDescent="0.35">
      <c r="A318">
        <v>317</v>
      </c>
      <c r="B318" s="5">
        <v>5201187506010</v>
      </c>
      <c r="C318" s="5" t="str">
        <f>Material_Master_SQL!B318</f>
        <v>ECORIC 18W/75</v>
      </c>
      <c r="D318">
        <f>INDEX(Class!A:A, MATCH(Material_Master[[#This Row],[Class]],Class!B:B, 0))</f>
        <v>2</v>
      </c>
      <c r="E318">
        <f>INDEX('Product Category'!A:A, MATCH(Material_Master[[#This Row],[Product Category]], 'Product Category'!B:B, 0))</f>
        <v>1</v>
      </c>
      <c r="F318" cm="1">
        <f t="array" ref="F318">MATCH(Material_Master[[#This Row],[Product Category]]&amp;Material_Master[[#This Row],[ProductMetric]], 'Product Metric'!$B$2:$B$47&amp;'Product Metric'!$D$2:$D$47, 0)</f>
        <v>2</v>
      </c>
      <c r="G318" cm="1">
        <f t="array" ref="G318">MATCH(Material_Master[[#This Row],[Product Category]]&amp;Material_Master[[#This Row],[ProductGroupSimple]], 'Product Group Simple'!$B$2:$B$202&amp;'Product Group Simple'!$D$2:$D$202, 0)</f>
        <v>4</v>
      </c>
      <c r="H318" cm="1">
        <f t="array" ref="H318">MATCH(Material_Master[[#This Row],[Product Category]]&amp;Material_Master[[#This Row],[ProductGroup]], 'Product Group'!$B$2:$B$248&amp;'Product Group'!$D$2:$D$248,0)</f>
        <v>4</v>
      </c>
      <c r="I318">
        <f>INDEX(Packaging!E:E, MATCH(Material_Master[[#This Row],[Packaging]], Packaging!F:F, 0))</f>
        <v>7</v>
      </c>
      <c r="J318">
        <f>INDEX(Packaging!A:A, MATCH(Material_Master[[#This Row],[UOM]], Packaging!B:B, 0))</f>
        <v>4</v>
      </c>
      <c r="K318">
        <v>6</v>
      </c>
      <c r="L318">
        <v>1</v>
      </c>
      <c r="N318">
        <f>MATCH(Material_Master[[#This Row],[PPClass]],Packaging!$L$2:$L$7, 0)</f>
        <v>3</v>
      </c>
      <c r="O318">
        <f>MATCH(Material_Master[[#This Row],[PVClass]],Packaging!$L$2:$L$7, 0)</f>
        <v>3</v>
      </c>
      <c r="Q318">
        <v>1437</v>
      </c>
      <c r="T318" s="6" t="s">
        <v>344</v>
      </c>
      <c r="U318" s="6"/>
      <c r="V318" s="6" t="s">
        <v>1186</v>
      </c>
      <c r="W318" t="s">
        <v>1186</v>
      </c>
      <c r="X318" t="s">
        <v>1186</v>
      </c>
      <c r="Y318" t="b">
        <f>IF(Material_Master[[#This Row],[EUDR]]="Y",TRUE,FALSE)</f>
        <v>0</v>
      </c>
      <c r="Z318" t="b">
        <f>IF(Material_Master[[#This Row],[EUDR Sale]]="Y", TRUE, FALSE)</f>
        <v>1</v>
      </c>
      <c r="AA318" s="5" t="s">
        <v>1371</v>
      </c>
    </row>
    <row r="319" spans="1:27" x14ac:dyDescent="0.35">
      <c r="A319">
        <v>318</v>
      </c>
      <c r="B319" s="5">
        <v>5201187507020</v>
      </c>
      <c r="C319" s="5" t="str">
        <f>Material_Master_SQL!B319</f>
        <v>ECORIC 18W/75-FB24000</v>
      </c>
      <c r="D319">
        <f>INDEX(Class!A:A, MATCH(Material_Master[[#This Row],[Class]],Class!B:B, 0))</f>
        <v>4</v>
      </c>
      <c r="E319">
        <f>INDEX('Product Category'!A:A, MATCH(Material_Master[[#This Row],[Product Category]], 'Product Category'!B:B, 0))</f>
        <v>1</v>
      </c>
      <c r="F319" cm="1">
        <f t="array" ref="F319">MATCH(Material_Master[[#This Row],[Product Category]]&amp;Material_Master[[#This Row],[ProductMetric]], 'Product Metric'!$B$2:$B$47&amp;'Product Metric'!$D$2:$D$47, 0)</f>
        <v>2</v>
      </c>
      <c r="G319" cm="1">
        <f t="array" ref="G319">MATCH(Material_Master[[#This Row],[Product Category]]&amp;Material_Master[[#This Row],[ProductGroupSimple]], 'Product Group Simple'!$B$2:$B$202&amp;'Product Group Simple'!$D$2:$D$202, 0)</f>
        <v>4</v>
      </c>
      <c r="H319" cm="1">
        <f t="array" ref="H319">MATCH(Material_Master[[#This Row],[Product Category]]&amp;Material_Master[[#This Row],[ProductGroup]], 'Product Group'!$B$2:$B$248&amp;'Product Group'!$D$2:$D$248,0)</f>
        <v>4</v>
      </c>
      <c r="I319">
        <f>INDEX(Packaging!E:E, MATCH(Material_Master[[#This Row],[Packaging]], Packaging!F:F, 0))</f>
        <v>5</v>
      </c>
      <c r="J319">
        <f>INDEX(Packaging!A:A, MATCH(Material_Master[[#This Row],[UOM]], Packaging!B:B, 0))</f>
        <v>4</v>
      </c>
      <c r="K319">
        <v>6</v>
      </c>
      <c r="L319">
        <v>1</v>
      </c>
      <c r="N319">
        <f>MATCH(Material_Master[[#This Row],[PPClass]],Packaging!$L$2:$L$7, 0)</f>
        <v>3</v>
      </c>
      <c r="O319">
        <f>MATCH(Material_Master[[#This Row],[PVClass]],Packaging!$L$2:$L$7, 0)</f>
        <v>3</v>
      </c>
      <c r="P319" t="s">
        <v>370</v>
      </c>
      <c r="Q319">
        <v>1437</v>
      </c>
      <c r="S319">
        <v>21.2</v>
      </c>
      <c r="T319" s="6" t="s">
        <v>344</v>
      </c>
      <c r="U319" s="6"/>
      <c r="V319" s="6" t="s">
        <v>1186</v>
      </c>
      <c r="W319" t="s">
        <v>1186</v>
      </c>
      <c r="X319" t="s">
        <v>371</v>
      </c>
      <c r="Y319" t="b">
        <f>IF(Material_Master[[#This Row],[EUDR]]="Y",TRUE,FALSE)</f>
        <v>0</v>
      </c>
      <c r="Z319" t="b">
        <f>IF(Material_Master[[#This Row],[EUDR Sale]]="Y", TRUE, FALSE)</f>
        <v>1</v>
      </c>
      <c r="AA319" s="5" t="s">
        <v>1371</v>
      </c>
    </row>
    <row r="320" spans="1:27" x14ac:dyDescent="0.35">
      <c r="A320">
        <v>319</v>
      </c>
      <c r="B320" s="5">
        <v>5201187503020</v>
      </c>
      <c r="C320" s="5" t="str">
        <f>Material_Master_SQL!B320</f>
        <v>ECORIC 18W/75-IBC880</v>
      </c>
      <c r="D320">
        <f>INDEX(Class!A:A, MATCH(Material_Master[[#This Row],[Class]],Class!B:B, 0))</f>
        <v>4</v>
      </c>
      <c r="E320">
        <f>INDEX('Product Category'!A:A, MATCH(Material_Master[[#This Row],[Product Category]], 'Product Category'!B:B, 0))</f>
        <v>1</v>
      </c>
      <c r="F320" cm="1">
        <f t="array" ref="F320">MATCH(Material_Master[[#This Row],[Product Category]]&amp;Material_Master[[#This Row],[ProductMetric]], 'Product Metric'!$B$2:$B$47&amp;'Product Metric'!$D$2:$D$47, 0)</f>
        <v>2</v>
      </c>
      <c r="G320" cm="1">
        <f t="array" ref="G320">MATCH(Material_Master[[#This Row],[Product Category]]&amp;Material_Master[[#This Row],[ProductGroupSimple]], 'Product Group Simple'!$B$2:$B$202&amp;'Product Group Simple'!$D$2:$D$202, 0)</f>
        <v>4</v>
      </c>
      <c r="H320" cm="1">
        <f t="array" ref="H320">MATCH(Material_Master[[#This Row],[Product Category]]&amp;Material_Master[[#This Row],[ProductGroup]], 'Product Group'!$B$2:$B$248&amp;'Product Group'!$D$2:$D$248,0)</f>
        <v>4</v>
      </c>
      <c r="I320">
        <f>INDEX(Packaging!E:E, MATCH(Material_Master[[#This Row],[Packaging]], Packaging!F:F, 0))</f>
        <v>6</v>
      </c>
      <c r="J320">
        <f>INDEX(Packaging!A:A, MATCH(Material_Master[[#This Row],[UOM]], Packaging!B:B, 0))</f>
        <v>3</v>
      </c>
      <c r="K320">
        <v>6</v>
      </c>
      <c r="L320">
        <v>0.88</v>
      </c>
      <c r="M320">
        <v>1.25</v>
      </c>
      <c r="N320">
        <f>MATCH(Material_Master[[#This Row],[PPClass]],Packaging!$L$2:$L$7, 0)</f>
        <v>4</v>
      </c>
      <c r="O320">
        <f>MATCH(Material_Master[[#This Row],[PVClass]],Packaging!$L$2:$L$7, 0)</f>
        <v>4</v>
      </c>
      <c r="P320" t="s">
        <v>695</v>
      </c>
      <c r="Q320">
        <v>1437</v>
      </c>
      <c r="R320" t="s">
        <v>696</v>
      </c>
      <c r="S320">
        <v>0.88</v>
      </c>
      <c r="T320" s="6" t="s">
        <v>344</v>
      </c>
      <c r="U320" s="6"/>
      <c r="V320" s="6" t="s">
        <v>1186</v>
      </c>
      <c r="W320" t="s">
        <v>1186</v>
      </c>
      <c r="X320" t="s">
        <v>1186</v>
      </c>
      <c r="Y320" t="b">
        <f>IF(Material_Master[[#This Row],[EUDR]]="Y",TRUE,FALSE)</f>
        <v>0</v>
      </c>
      <c r="Z320" t="b">
        <f>IF(Material_Master[[#This Row],[EUDR Sale]]="Y", TRUE, FALSE)</f>
        <v>1</v>
      </c>
      <c r="AA320" s="5" t="s">
        <v>1371</v>
      </c>
    </row>
    <row r="321" spans="1:27" x14ac:dyDescent="0.35">
      <c r="A321">
        <v>320</v>
      </c>
      <c r="B321" s="5">
        <v>5201187502060</v>
      </c>
      <c r="C321" s="5" t="str">
        <f>Material_Master_SQL!B321</f>
        <v>ECORIC 18W/75-PD185</v>
      </c>
      <c r="D321">
        <f>INDEX(Class!A:A, MATCH(Material_Master[[#This Row],[Class]],Class!B:B, 0))</f>
        <v>4</v>
      </c>
      <c r="E321">
        <f>INDEX('Product Category'!A:A, MATCH(Material_Master[[#This Row],[Product Category]], 'Product Category'!B:B, 0))</f>
        <v>1</v>
      </c>
      <c r="F321" cm="1">
        <f t="array" ref="F321">MATCH(Material_Master[[#This Row],[Product Category]]&amp;Material_Master[[#This Row],[ProductMetric]], 'Product Metric'!$B$2:$B$47&amp;'Product Metric'!$D$2:$D$47, 0)</f>
        <v>2</v>
      </c>
      <c r="G321" cm="1">
        <f t="array" ref="G321">MATCH(Material_Master[[#This Row],[Product Category]]&amp;Material_Master[[#This Row],[ProductGroupSimple]], 'Product Group Simple'!$B$2:$B$202&amp;'Product Group Simple'!$D$2:$D$202, 0)</f>
        <v>4</v>
      </c>
      <c r="H321" cm="1">
        <f t="array" ref="H321">MATCH(Material_Master[[#This Row],[Product Category]]&amp;Material_Master[[#This Row],[ProductGroup]], 'Product Group'!$B$2:$B$248&amp;'Product Group'!$D$2:$D$248,0)</f>
        <v>4</v>
      </c>
      <c r="I321">
        <f>INDEX(Packaging!E:E, MATCH(Material_Master[[#This Row],[Packaging]], Packaging!F:F, 0))</f>
        <v>3</v>
      </c>
      <c r="J321">
        <f>INDEX(Packaging!A:A, MATCH(Material_Master[[#This Row],[UOM]], Packaging!B:B, 0))</f>
        <v>2</v>
      </c>
      <c r="K321">
        <v>6</v>
      </c>
      <c r="L321">
        <v>0.185</v>
      </c>
      <c r="M321">
        <v>0.15</v>
      </c>
      <c r="N321">
        <f>MATCH(Material_Master[[#This Row],[PPClass]],Packaging!$L$2:$L$7, 0)</f>
        <v>4</v>
      </c>
      <c r="O321">
        <f>MATCH(Material_Master[[#This Row],[PVClass]],Packaging!$L$2:$L$7, 0)</f>
        <v>4</v>
      </c>
      <c r="P321" t="s">
        <v>698</v>
      </c>
      <c r="Q321">
        <v>1437</v>
      </c>
      <c r="R321" t="s">
        <v>699</v>
      </c>
      <c r="S321">
        <v>0.185</v>
      </c>
      <c r="T321" s="6" t="s">
        <v>344</v>
      </c>
      <c r="U321" s="6"/>
      <c r="V321" s="6" t="s">
        <v>1186</v>
      </c>
      <c r="W321" t="s">
        <v>1186</v>
      </c>
      <c r="X321" t="s">
        <v>1186</v>
      </c>
      <c r="Y321" t="b">
        <f>IF(Material_Master[[#This Row],[EUDR]]="Y",TRUE,FALSE)</f>
        <v>0</v>
      </c>
      <c r="Z321" t="b">
        <f>IF(Material_Master[[#This Row],[EUDR Sale]]="Y", TRUE, FALSE)</f>
        <v>1</v>
      </c>
    </row>
    <row r="322" spans="1:27" x14ac:dyDescent="0.35">
      <c r="A322">
        <v>321</v>
      </c>
      <c r="B322" s="5">
        <v>5201187501060</v>
      </c>
      <c r="C322" s="5" t="str">
        <f>Material_Master_SQL!B322</f>
        <v>ECORIC 18W/75-SD185</v>
      </c>
      <c r="D322">
        <f>INDEX(Class!A:A, MATCH(Material_Master[[#This Row],[Class]],Class!B:B, 0))</f>
        <v>4</v>
      </c>
      <c r="E322">
        <f>INDEX('Product Category'!A:A, MATCH(Material_Master[[#This Row],[Product Category]], 'Product Category'!B:B, 0))</f>
        <v>1</v>
      </c>
      <c r="F322" cm="1">
        <f t="array" ref="F322">MATCH(Material_Master[[#This Row],[Product Category]]&amp;Material_Master[[#This Row],[ProductMetric]], 'Product Metric'!$B$2:$B$47&amp;'Product Metric'!$D$2:$D$47, 0)</f>
        <v>2</v>
      </c>
      <c r="G322" cm="1">
        <f t="array" ref="G322">MATCH(Material_Master[[#This Row],[Product Category]]&amp;Material_Master[[#This Row],[ProductGroupSimple]], 'Product Group Simple'!$B$2:$B$202&amp;'Product Group Simple'!$D$2:$D$202, 0)</f>
        <v>4</v>
      </c>
      <c r="H322" cm="1">
        <f t="array" ref="H322">MATCH(Material_Master[[#This Row],[Product Category]]&amp;Material_Master[[#This Row],[ProductGroup]], 'Product Group'!$B$2:$B$248&amp;'Product Group'!$D$2:$D$248,0)</f>
        <v>4</v>
      </c>
      <c r="I322">
        <f>INDEX(Packaging!E:E, MATCH(Material_Master[[#This Row],[Packaging]], Packaging!F:F, 0))</f>
        <v>3</v>
      </c>
      <c r="J322">
        <f>INDEX(Packaging!A:A, MATCH(Material_Master[[#This Row],[UOM]], Packaging!B:B, 0))</f>
        <v>2</v>
      </c>
      <c r="K322">
        <v>6</v>
      </c>
      <c r="L322">
        <v>0.185</v>
      </c>
      <c r="M322">
        <v>0.15</v>
      </c>
      <c r="N322">
        <f>MATCH(Material_Master[[#This Row],[PPClass]],Packaging!$L$2:$L$7, 0)</f>
        <v>4</v>
      </c>
      <c r="O322">
        <f>MATCH(Material_Master[[#This Row],[PVClass]],Packaging!$L$2:$L$7, 0)</f>
        <v>4</v>
      </c>
      <c r="P322" t="s">
        <v>467</v>
      </c>
      <c r="Q322">
        <v>1437</v>
      </c>
      <c r="R322" t="s">
        <v>691</v>
      </c>
      <c r="S322">
        <v>0.185</v>
      </c>
      <c r="T322" s="6" t="s">
        <v>344</v>
      </c>
      <c r="U322" s="6"/>
      <c r="V322" s="6" t="s">
        <v>1186</v>
      </c>
      <c r="W322" t="s">
        <v>1186</v>
      </c>
      <c r="X322" t="s">
        <v>1186</v>
      </c>
      <c r="Y322" t="b">
        <f>IF(Material_Master[[#This Row],[EUDR]]="Y",TRUE,FALSE)</f>
        <v>0</v>
      </c>
      <c r="Z322" t="b">
        <f>IF(Material_Master[[#This Row],[EUDR Sale]]="Y", TRUE, FALSE)</f>
        <v>1</v>
      </c>
      <c r="AA322" s="5" t="s">
        <v>1371</v>
      </c>
    </row>
    <row r="323" spans="1:27" x14ac:dyDescent="0.35">
      <c r="A323">
        <v>322</v>
      </c>
      <c r="B323" s="5">
        <v>5201188006010</v>
      </c>
      <c r="C323" s="5" t="str">
        <f>Material_Master_SQL!B323</f>
        <v>ECORIC 18W/80</v>
      </c>
      <c r="D323">
        <f>INDEX(Class!A:A, MATCH(Material_Master[[#This Row],[Class]],Class!B:B, 0))</f>
        <v>2</v>
      </c>
      <c r="E323">
        <f>INDEX('Product Category'!A:A, MATCH(Material_Master[[#This Row],[Product Category]], 'Product Category'!B:B, 0))</f>
        <v>1</v>
      </c>
      <c r="F323" cm="1">
        <f t="array" ref="F323">MATCH(Material_Master[[#This Row],[Product Category]]&amp;Material_Master[[#This Row],[ProductMetric]], 'Product Metric'!$B$2:$B$47&amp;'Product Metric'!$D$2:$D$47, 0)</f>
        <v>2</v>
      </c>
      <c r="G323" cm="1">
        <f t="array" ref="G323">MATCH(Material_Master[[#This Row],[Product Category]]&amp;Material_Master[[#This Row],[ProductGroupSimple]], 'Product Group Simple'!$B$2:$B$202&amp;'Product Group Simple'!$D$2:$D$202, 0)</f>
        <v>5</v>
      </c>
      <c r="H323" cm="1">
        <f t="array" ref="H323">MATCH(Material_Master[[#This Row],[Product Category]]&amp;Material_Master[[#This Row],[ProductGroup]], 'Product Group'!$B$2:$B$248&amp;'Product Group'!$D$2:$D$248,0)</f>
        <v>5</v>
      </c>
      <c r="I323">
        <f>INDEX(Packaging!E:E, MATCH(Material_Master[[#This Row],[Packaging]], Packaging!F:F, 0))</f>
        <v>7</v>
      </c>
      <c r="J323">
        <f>INDEX(Packaging!A:A, MATCH(Material_Master[[#This Row],[UOM]], Packaging!B:B, 0))</f>
        <v>4</v>
      </c>
      <c r="K323">
        <v>6</v>
      </c>
      <c r="L323">
        <v>1</v>
      </c>
      <c r="N323">
        <f>MATCH(Material_Master[[#This Row],[PPClass]],Packaging!$L$2:$L$7, 0)</f>
        <v>3</v>
      </c>
      <c r="O323">
        <f>MATCH(Material_Master[[#This Row],[PVClass]],Packaging!$L$2:$L$7, 0)</f>
        <v>3</v>
      </c>
      <c r="Q323">
        <v>1537</v>
      </c>
      <c r="T323" s="6" t="s">
        <v>344</v>
      </c>
      <c r="U323" s="6"/>
      <c r="V323" s="6" t="s">
        <v>1186</v>
      </c>
      <c r="W323" t="s">
        <v>1186</v>
      </c>
      <c r="X323" t="s">
        <v>1186</v>
      </c>
      <c r="Y323" t="b">
        <f>IF(Material_Master[[#This Row],[EUDR]]="Y",TRUE,FALSE)</f>
        <v>0</v>
      </c>
      <c r="Z323" t="b">
        <f>IF(Material_Master[[#This Row],[EUDR Sale]]="Y", TRUE, FALSE)</f>
        <v>1</v>
      </c>
      <c r="AA323" s="5" t="s">
        <v>1371</v>
      </c>
    </row>
    <row r="324" spans="1:27" x14ac:dyDescent="0.35">
      <c r="A324">
        <v>323</v>
      </c>
      <c r="B324" s="5">
        <v>5201188007020</v>
      </c>
      <c r="C324" s="5" t="str">
        <f>Material_Master_SQL!B324</f>
        <v>ECORIC 18W/80-FB24000</v>
      </c>
      <c r="D324">
        <f>INDEX(Class!A:A, MATCH(Material_Master[[#This Row],[Class]],Class!B:B, 0))</f>
        <v>4</v>
      </c>
      <c r="E324">
        <f>INDEX('Product Category'!A:A, MATCH(Material_Master[[#This Row],[Product Category]], 'Product Category'!B:B, 0))</f>
        <v>1</v>
      </c>
      <c r="F324" cm="1">
        <f t="array" ref="F324">MATCH(Material_Master[[#This Row],[Product Category]]&amp;Material_Master[[#This Row],[ProductMetric]], 'Product Metric'!$B$2:$B$47&amp;'Product Metric'!$D$2:$D$47, 0)</f>
        <v>2</v>
      </c>
      <c r="G324" cm="1">
        <f t="array" ref="G324">MATCH(Material_Master[[#This Row],[Product Category]]&amp;Material_Master[[#This Row],[ProductGroupSimple]], 'Product Group Simple'!$B$2:$B$202&amp;'Product Group Simple'!$D$2:$D$202, 0)</f>
        <v>5</v>
      </c>
      <c r="H324" cm="1">
        <f t="array" ref="H324">MATCH(Material_Master[[#This Row],[Product Category]]&amp;Material_Master[[#This Row],[ProductGroup]], 'Product Group'!$B$2:$B$248&amp;'Product Group'!$D$2:$D$248,0)</f>
        <v>5</v>
      </c>
      <c r="I324">
        <f>INDEX(Packaging!E:E, MATCH(Material_Master[[#This Row],[Packaging]], Packaging!F:F, 0))</f>
        <v>5</v>
      </c>
      <c r="J324">
        <f>INDEX(Packaging!A:A, MATCH(Material_Master[[#This Row],[UOM]], Packaging!B:B, 0))</f>
        <v>4</v>
      </c>
      <c r="K324">
        <v>6</v>
      </c>
      <c r="L324">
        <v>1</v>
      </c>
      <c r="N324">
        <f>MATCH(Material_Master[[#This Row],[PPClass]],Packaging!$L$2:$L$7, 0)</f>
        <v>3</v>
      </c>
      <c r="O324">
        <f>MATCH(Material_Master[[#This Row],[PVClass]],Packaging!$L$2:$L$7, 0)</f>
        <v>3</v>
      </c>
      <c r="P324" t="s">
        <v>370</v>
      </c>
      <c r="Q324">
        <v>1537</v>
      </c>
      <c r="S324">
        <v>21.2</v>
      </c>
      <c r="T324" s="6" t="s">
        <v>344</v>
      </c>
      <c r="U324" s="6"/>
      <c r="V324" s="6" t="s">
        <v>1186</v>
      </c>
      <c r="W324" t="s">
        <v>1186</v>
      </c>
      <c r="X324" t="s">
        <v>371</v>
      </c>
      <c r="Y324" t="b">
        <f>IF(Material_Master[[#This Row],[EUDR]]="Y",TRUE,FALSE)</f>
        <v>0</v>
      </c>
      <c r="Z324" t="b">
        <f>IF(Material_Master[[#This Row],[EUDR Sale]]="Y", TRUE, FALSE)</f>
        <v>1</v>
      </c>
      <c r="AA324" s="5" t="s">
        <v>1371</v>
      </c>
    </row>
    <row r="325" spans="1:27" x14ac:dyDescent="0.35">
      <c r="A325">
        <v>324</v>
      </c>
      <c r="B325" s="5">
        <v>5201188003020</v>
      </c>
      <c r="C325" s="5" t="str">
        <f>Material_Master_SQL!B325</f>
        <v>ECORIC 18W/80-IBC880</v>
      </c>
      <c r="D325">
        <f>INDEX(Class!A:A, MATCH(Material_Master[[#This Row],[Class]],Class!B:B, 0))</f>
        <v>4</v>
      </c>
      <c r="E325">
        <f>INDEX('Product Category'!A:A, MATCH(Material_Master[[#This Row],[Product Category]], 'Product Category'!B:B, 0))</f>
        <v>1</v>
      </c>
      <c r="F325" cm="1">
        <f t="array" ref="F325">MATCH(Material_Master[[#This Row],[Product Category]]&amp;Material_Master[[#This Row],[ProductMetric]], 'Product Metric'!$B$2:$B$47&amp;'Product Metric'!$D$2:$D$47, 0)</f>
        <v>2</v>
      </c>
      <c r="G325" cm="1">
        <f t="array" ref="G325">MATCH(Material_Master[[#This Row],[Product Category]]&amp;Material_Master[[#This Row],[ProductGroupSimple]], 'Product Group Simple'!$B$2:$B$202&amp;'Product Group Simple'!$D$2:$D$202, 0)</f>
        <v>5</v>
      </c>
      <c r="H325" cm="1">
        <f t="array" ref="H325">MATCH(Material_Master[[#This Row],[Product Category]]&amp;Material_Master[[#This Row],[ProductGroup]], 'Product Group'!$B$2:$B$248&amp;'Product Group'!$D$2:$D$248,0)</f>
        <v>5</v>
      </c>
      <c r="I325">
        <f>INDEX(Packaging!E:E, MATCH(Material_Master[[#This Row],[Packaging]], Packaging!F:F, 0))</f>
        <v>6</v>
      </c>
      <c r="J325">
        <f>INDEX(Packaging!A:A, MATCH(Material_Master[[#This Row],[UOM]], Packaging!B:B, 0))</f>
        <v>3</v>
      </c>
      <c r="K325">
        <v>6</v>
      </c>
      <c r="L325">
        <v>0.88</v>
      </c>
      <c r="M325">
        <v>1.25</v>
      </c>
      <c r="N325">
        <f>MATCH(Material_Master[[#This Row],[PPClass]],Packaging!$L$2:$L$7, 0)</f>
        <v>4</v>
      </c>
      <c r="O325">
        <f>MATCH(Material_Master[[#This Row],[PVClass]],Packaging!$L$2:$L$7, 0)</f>
        <v>4</v>
      </c>
      <c r="P325" t="s">
        <v>695</v>
      </c>
      <c r="Q325">
        <v>1537</v>
      </c>
      <c r="R325" t="s">
        <v>696</v>
      </c>
      <c r="S325">
        <v>0.88</v>
      </c>
      <c r="T325" s="6" t="s">
        <v>344</v>
      </c>
      <c r="U325" s="6"/>
      <c r="V325" s="6" t="s">
        <v>1186</v>
      </c>
      <c r="W325" t="s">
        <v>1186</v>
      </c>
      <c r="X325" t="s">
        <v>1186</v>
      </c>
      <c r="Y325" t="b">
        <f>IF(Material_Master[[#This Row],[EUDR]]="Y",TRUE,FALSE)</f>
        <v>0</v>
      </c>
      <c r="Z325" t="b">
        <f>IF(Material_Master[[#This Row],[EUDR Sale]]="Y", TRUE, FALSE)</f>
        <v>1</v>
      </c>
      <c r="AA325" s="5" t="s">
        <v>1371</v>
      </c>
    </row>
    <row r="326" spans="1:27" x14ac:dyDescent="0.35">
      <c r="A326">
        <v>325</v>
      </c>
      <c r="B326" s="5">
        <v>5201188001060</v>
      </c>
      <c r="C326" s="5" t="str">
        <f>Material_Master_SQL!B326</f>
        <v>ECORIC 18W/80-SD185</v>
      </c>
      <c r="D326">
        <f>INDEX(Class!A:A, MATCH(Material_Master[[#This Row],[Class]],Class!B:B, 0))</f>
        <v>4</v>
      </c>
      <c r="E326">
        <f>INDEX('Product Category'!A:A, MATCH(Material_Master[[#This Row],[Product Category]], 'Product Category'!B:B, 0))</f>
        <v>1</v>
      </c>
      <c r="F326" cm="1">
        <f t="array" ref="F326">MATCH(Material_Master[[#This Row],[Product Category]]&amp;Material_Master[[#This Row],[ProductMetric]], 'Product Metric'!$B$2:$B$47&amp;'Product Metric'!$D$2:$D$47, 0)</f>
        <v>2</v>
      </c>
      <c r="G326" cm="1">
        <f t="array" ref="G326">MATCH(Material_Master[[#This Row],[Product Category]]&amp;Material_Master[[#This Row],[ProductGroupSimple]], 'Product Group Simple'!$B$2:$B$202&amp;'Product Group Simple'!$D$2:$D$202, 0)</f>
        <v>5</v>
      </c>
      <c r="H326" cm="1">
        <f t="array" ref="H326">MATCH(Material_Master[[#This Row],[Product Category]]&amp;Material_Master[[#This Row],[ProductGroup]], 'Product Group'!$B$2:$B$248&amp;'Product Group'!$D$2:$D$248,0)</f>
        <v>5</v>
      </c>
      <c r="I326">
        <f>INDEX(Packaging!E:E, MATCH(Material_Master[[#This Row],[Packaging]], Packaging!F:F, 0))</f>
        <v>3</v>
      </c>
      <c r="J326">
        <f>INDEX(Packaging!A:A, MATCH(Material_Master[[#This Row],[UOM]], Packaging!B:B, 0))</f>
        <v>2</v>
      </c>
      <c r="K326">
        <v>6</v>
      </c>
      <c r="L326">
        <v>0.185</v>
      </c>
      <c r="M326">
        <v>0.15</v>
      </c>
      <c r="N326">
        <f>MATCH(Material_Master[[#This Row],[PPClass]],Packaging!$L$2:$L$7, 0)</f>
        <v>4</v>
      </c>
      <c r="O326">
        <f>MATCH(Material_Master[[#This Row],[PVClass]],Packaging!$L$2:$L$7, 0)</f>
        <v>4</v>
      </c>
      <c r="P326" t="s">
        <v>467</v>
      </c>
      <c r="Q326">
        <v>1537</v>
      </c>
      <c r="R326" t="s">
        <v>691</v>
      </c>
      <c r="S326">
        <v>0.185</v>
      </c>
      <c r="T326" s="6" t="s">
        <v>344</v>
      </c>
      <c r="U326" s="6"/>
      <c r="V326" s="6" t="s">
        <v>1186</v>
      </c>
      <c r="W326" t="s">
        <v>1186</v>
      </c>
      <c r="X326" t="s">
        <v>1186</v>
      </c>
      <c r="Y326" t="b">
        <f>IF(Material_Master[[#This Row],[EUDR]]="Y",TRUE,FALSE)</f>
        <v>0</v>
      </c>
      <c r="Z326" t="b">
        <f>IF(Material_Master[[#This Row],[EUDR Sale]]="Y", TRUE, FALSE)</f>
        <v>1</v>
      </c>
      <c r="AA326" s="5" t="s">
        <v>1371</v>
      </c>
    </row>
    <row r="327" spans="1:27" x14ac:dyDescent="0.35">
      <c r="A327">
        <v>326</v>
      </c>
      <c r="B327" s="5">
        <v>5101189806010</v>
      </c>
      <c r="C327" s="5" t="str">
        <f>Material_Master_SQL!B327</f>
        <v>ECORIC 18W/98</v>
      </c>
      <c r="D327">
        <f>INDEX(Class!A:A, MATCH(Material_Master[[#This Row],[Class]],Class!B:B, 0))</f>
        <v>2</v>
      </c>
      <c r="E327">
        <f>INDEX('Product Category'!A:A, MATCH(Material_Master[[#This Row],[Product Category]], 'Product Category'!B:B, 0))</f>
        <v>1</v>
      </c>
      <c r="F327" cm="1">
        <f t="array" ref="F327">MATCH(Material_Master[[#This Row],[Product Category]]&amp;Material_Master[[#This Row],[ProductMetric]], 'Product Metric'!$B$2:$B$47&amp;'Product Metric'!$D$2:$D$47, 0)</f>
        <v>1</v>
      </c>
      <c r="G327" cm="1">
        <f t="array" ref="G327">MATCH(Material_Master[[#This Row],[Product Category]]&amp;Material_Master[[#This Row],[ProductGroupSimple]], 'Product Group Simple'!$B$2:$B$202&amp;'Product Group Simple'!$D$2:$D$202, 0)</f>
        <v>2</v>
      </c>
      <c r="H327" cm="1">
        <f t="array" ref="H327">MATCH(Material_Master[[#This Row],[Product Category]]&amp;Material_Master[[#This Row],[ProductGroup]], 'Product Group'!$B$2:$B$248&amp;'Product Group'!$D$2:$D$248,0)</f>
        <v>6</v>
      </c>
      <c r="I327">
        <f>INDEX(Packaging!E:E, MATCH(Material_Master[[#This Row],[Packaging]], Packaging!F:F, 0))</f>
        <v>7</v>
      </c>
      <c r="J327">
        <f>INDEX(Packaging!A:A, MATCH(Material_Master[[#This Row],[UOM]], Packaging!B:B, 0))</f>
        <v>4</v>
      </c>
      <c r="K327">
        <v>6</v>
      </c>
      <c r="L327">
        <v>1</v>
      </c>
      <c r="N327">
        <f>MATCH(Material_Master[[#This Row],[PPClass]],Packaging!$L$2:$L$7, 0)</f>
        <v>3</v>
      </c>
      <c r="O327">
        <f>MATCH(Material_Master[[#This Row],[PVClass]],Packaging!$L$2:$L$7, 0)</f>
        <v>3</v>
      </c>
      <c r="Q327">
        <v>1069</v>
      </c>
      <c r="T327" s="6" t="s">
        <v>344</v>
      </c>
      <c r="U327" s="6"/>
      <c r="V327" s="6" t="s">
        <v>1186</v>
      </c>
      <c r="W327" t="s">
        <v>1186</v>
      </c>
      <c r="X327" t="s">
        <v>1186</v>
      </c>
      <c r="Y327" t="b">
        <f>IF(Material_Master[[#This Row],[EUDR]]="Y",TRUE,FALSE)</f>
        <v>0</v>
      </c>
      <c r="Z327" t="b">
        <f>IF(Material_Master[[#This Row],[EUDR Sale]]="Y", TRUE, FALSE)</f>
        <v>0</v>
      </c>
    </row>
    <row r="328" spans="1:27" x14ac:dyDescent="0.35">
      <c r="A328">
        <v>327</v>
      </c>
      <c r="B328" s="5">
        <v>5201180001050</v>
      </c>
      <c r="C328" s="5" t="str">
        <f>Material_Master_SQL!B328</f>
        <v>ECORIC 18W-D180</v>
      </c>
      <c r="D328">
        <f>INDEX(Class!A:A, MATCH(Material_Master[[#This Row],[Class]],Class!B:B, 0))</f>
        <v>4</v>
      </c>
      <c r="E328">
        <f>INDEX('Product Category'!A:A, MATCH(Material_Master[[#This Row],[Product Category]], 'Product Category'!B:B, 0))</f>
        <v>1</v>
      </c>
      <c r="F328" cm="1">
        <f t="array" ref="F328">MATCH(Material_Master[[#This Row],[Product Category]]&amp;Material_Master[[#This Row],[ProductMetric]], 'Product Metric'!$B$2:$B$47&amp;'Product Metric'!$D$2:$D$47, 0)</f>
        <v>2</v>
      </c>
      <c r="G328" cm="1">
        <f t="array" ref="G328">MATCH(Material_Master[[#This Row],[Product Category]]&amp;Material_Master[[#This Row],[ProductGroupSimple]], 'Product Group Simple'!$B$2:$B$202&amp;'Product Group Simple'!$D$2:$D$202, 0)</f>
        <v>4</v>
      </c>
      <c r="H328" cm="1">
        <f t="array" ref="H328">MATCH(Material_Master[[#This Row],[Product Category]]&amp;Material_Master[[#This Row],[ProductGroup]], 'Product Group'!$B$2:$B$248&amp;'Product Group'!$D$2:$D$248,0)</f>
        <v>4</v>
      </c>
      <c r="I328">
        <f>INDEX(Packaging!E:E, MATCH(Material_Master[[#This Row],[Packaging]], Packaging!F:F, 0))</f>
        <v>3</v>
      </c>
      <c r="J328">
        <f>INDEX(Packaging!A:A, MATCH(Material_Master[[#This Row],[UOM]], Packaging!B:B, 0))</f>
        <v>2</v>
      </c>
      <c r="K328">
        <v>6</v>
      </c>
      <c r="L328">
        <v>0.18</v>
      </c>
      <c r="M328">
        <v>0.15</v>
      </c>
      <c r="N328">
        <f>MATCH(Material_Master[[#This Row],[PPClass]],Packaging!$L$2:$L$7, 0)</f>
        <v>4</v>
      </c>
      <c r="O328">
        <f>MATCH(Material_Master[[#This Row],[PVClass]],Packaging!$L$2:$L$7, 0)</f>
        <v>4</v>
      </c>
      <c r="P328" t="s">
        <v>404</v>
      </c>
      <c r="Q328">
        <v>1437</v>
      </c>
      <c r="R328" t="s">
        <v>684</v>
      </c>
      <c r="S328">
        <v>0.18</v>
      </c>
      <c r="T328" s="6" t="s">
        <v>344</v>
      </c>
      <c r="U328" s="6"/>
      <c r="V328" s="6" t="s">
        <v>1186</v>
      </c>
      <c r="W328" t="s">
        <v>1186</v>
      </c>
      <c r="X328" t="s">
        <v>1186</v>
      </c>
      <c r="Y328" t="b">
        <f>IF(Material_Master[[#This Row],[EUDR]]="Y",TRUE,FALSE)</f>
        <v>0</v>
      </c>
      <c r="Z328" t="b">
        <f>IF(Material_Master[[#This Row],[EUDR Sale]]="Y", TRUE, FALSE)</f>
        <v>0</v>
      </c>
    </row>
    <row r="329" spans="1:27" x14ac:dyDescent="0.35">
      <c r="A329">
        <v>328</v>
      </c>
      <c r="B329" s="5">
        <v>5201066006010</v>
      </c>
      <c r="C329" s="5" t="str">
        <f>Material_Master_SQL!B329</f>
        <v>ECORIC 6</v>
      </c>
      <c r="D329">
        <f>INDEX(Class!A:A, MATCH(Material_Master[[#This Row],[Class]],Class!B:B, 0))</f>
        <v>2</v>
      </c>
      <c r="E329">
        <f>INDEX('Product Category'!A:A, MATCH(Material_Master[[#This Row],[Product Category]], 'Product Category'!B:B, 0))</f>
        <v>2</v>
      </c>
      <c r="F329" cm="1">
        <f t="array" ref="F329">MATCH(Material_Master[[#This Row],[Product Category]]&amp;Material_Master[[#This Row],[ProductMetric]], 'Product Metric'!$B$2:$B$47&amp;'Product Metric'!$D$2:$D$47, 0)</f>
        <v>3</v>
      </c>
      <c r="G329" cm="1">
        <f t="array" ref="G329">MATCH(Material_Master[[#This Row],[Product Category]]&amp;Material_Master[[#This Row],[ProductGroupSimple]], 'Product Group Simple'!$B$2:$B$202&amp;'Product Group Simple'!$D$2:$D$202, 0)</f>
        <v>21</v>
      </c>
      <c r="H329" cm="1">
        <f t="array" ref="H329">MATCH(Material_Master[[#This Row],[Product Category]]&amp;Material_Master[[#This Row],[ProductGroup]], 'Product Group'!$B$2:$B$248&amp;'Product Group'!$D$2:$D$248,0)</f>
        <v>23</v>
      </c>
      <c r="I329">
        <f>INDEX(Packaging!E:E, MATCH(Material_Master[[#This Row],[Packaging]], Packaging!F:F, 0))</f>
        <v>7</v>
      </c>
      <c r="J329">
        <f>INDEX(Packaging!A:A, MATCH(Material_Master[[#This Row],[UOM]], Packaging!B:B, 0))</f>
        <v>4</v>
      </c>
      <c r="K329">
        <v>6</v>
      </c>
      <c r="L329">
        <v>1</v>
      </c>
      <c r="N329">
        <f>MATCH(Material_Master[[#This Row],[PPClass]],Packaging!$L$2:$L$7, 0)</f>
        <v>3</v>
      </c>
      <c r="O329">
        <f>MATCH(Material_Master[[#This Row],[PVClass]],Packaging!$L$2:$L$7, 0)</f>
        <v>3</v>
      </c>
      <c r="Q329">
        <v>1610</v>
      </c>
      <c r="T329" s="6" t="s">
        <v>344</v>
      </c>
      <c r="U329" s="6"/>
      <c r="V329" s="6" t="s">
        <v>1186</v>
      </c>
      <c r="W329" t="s">
        <v>1186</v>
      </c>
      <c r="X329" t="s">
        <v>1186</v>
      </c>
      <c r="Y329" t="b">
        <f>IF(Material_Master[[#This Row],[EUDR]]="Y",TRUE,FALSE)</f>
        <v>0</v>
      </c>
      <c r="Z329" t="b">
        <f>IF(Material_Master[[#This Row],[EUDR Sale]]="Y", TRUE, FALSE)</f>
        <v>1</v>
      </c>
      <c r="AA329" s="5" t="s">
        <v>1365</v>
      </c>
    </row>
    <row r="330" spans="1:27" x14ac:dyDescent="0.35">
      <c r="A330">
        <v>329</v>
      </c>
      <c r="B330" s="5">
        <v>5201066066010</v>
      </c>
      <c r="C330" s="5" t="str">
        <f>Material_Master_SQL!B330</f>
        <v>ECORIC 6 (COCO)</v>
      </c>
      <c r="D330">
        <f>INDEX(Class!A:A, MATCH(Material_Master[[#This Row],[Class]],Class!B:B, 0))</f>
        <v>2</v>
      </c>
      <c r="E330">
        <f>INDEX('Product Category'!A:A, MATCH(Material_Master[[#This Row],[Product Category]], 'Product Category'!B:B, 0))</f>
        <v>2</v>
      </c>
      <c r="F330" cm="1">
        <f t="array" ref="F330">MATCH(Material_Master[[#This Row],[Product Category]]&amp;Material_Master[[#This Row],[ProductMetric]], 'Product Metric'!$B$2:$B$47&amp;'Product Metric'!$D$2:$D$47, 0)</f>
        <v>3</v>
      </c>
      <c r="G330" cm="1">
        <f t="array" ref="G330">MATCH(Material_Master[[#This Row],[Product Category]]&amp;Material_Master[[#This Row],[ProductGroupSimple]], 'Product Group Simple'!$B$2:$B$202&amp;'Product Group Simple'!$D$2:$D$202, 0)</f>
        <v>22</v>
      </c>
      <c r="H330" cm="1">
        <f t="array" ref="H330">MATCH(Material_Master[[#This Row],[Product Category]]&amp;Material_Master[[#This Row],[ProductGroup]], 'Product Group'!$B$2:$B$248&amp;'Product Group'!$D$2:$D$248,0)</f>
        <v>24</v>
      </c>
      <c r="I330">
        <f>INDEX(Packaging!E:E, MATCH(Material_Master[[#This Row],[Packaging]], Packaging!F:F, 0))</f>
        <v>7</v>
      </c>
      <c r="J330">
        <f>INDEX(Packaging!A:A, MATCH(Material_Master[[#This Row],[UOM]], Packaging!B:B, 0))</f>
        <v>4</v>
      </c>
      <c r="K330">
        <v>6</v>
      </c>
      <c r="L330">
        <v>1</v>
      </c>
      <c r="N330">
        <f>MATCH(Material_Master[[#This Row],[PPClass]],Packaging!$L$2:$L$7, 0)</f>
        <v>3</v>
      </c>
      <c r="O330">
        <f>MATCH(Material_Master[[#This Row],[PVClass]],Packaging!$L$2:$L$7, 0)</f>
        <v>3</v>
      </c>
      <c r="Q330">
        <v>1610</v>
      </c>
      <c r="T330" s="6" t="s">
        <v>344</v>
      </c>
      <c r="U330" s="6"/>
      <c r="V330" s="6" t="s">
        <v>1186</v>
      </c>
      <c r="W330" t="s">
        <v>1186</v>
      </c>
      <c r="X330" t="s">
        <v>1186</v>
      </c>
      <c r="Y330" t="b">
        <f>IF(Material_Master[[#This Row],[EUDR]]="Y",TRUE,FALSE)</f>
        <v>0</v>
      </c>
      <c r="Z330" t="b">
        <f>IF(Material_Master[[#This Row],[EUDR Sale]]="Y", TRUE, FALSE)</f>
        <v>0</v>
      </c>
      <c r="AA330" s="5" t="s">
        <v>1365</v>
      </c>
    </row>
    <row r="331" spans="1:27" x14ac:dyDescent="0.35">
      <c r="A331">
        <v>330</v>
      </c>
      <c r="B331" s="5">
        <v>5201600006010</v>
      </c>
      <c r="C331" s="5" t="str">
        <f>Material_Master_SQL!B331</f>
        <v>ECORIC 60</v>
      </c>
      <c r="D331">
        <f>INDEX(Class!A:A, MATCH(Material_Master[[#This Row],[Class]],Class!B:B, 0))</f>
        <v>2</v>
      </c>
      <c r="E331">
        <f>INDEX('Product Category'!A:A, MATCH(Material_Master[[#This Row],[Product Category]], 'Product Category'!B:B, 0))</f>
        <v>2</v>
      </c>
      <c r="F331" cm="1">
        <f t="array" ref="F331">MATCH(Material_Master[[#This Row],[Product Category]]&amp;Material_Master[[#This Row],[ProductMetric]], 'Product Metric'!$B$2:$B$47&amp;'Product Metric'!$D$2:$D$47, 0)</f>
        <v>4</v>
      </c>
      <c r="G331" cm="1">
        <f t="array" ref="G331">MATCH(Material_Master[[#This Row],[Product Category]]&amp;Material_Master[[#This Row],[ProductGroupSimple]], 'Product Group Simple'!$B$2:$B$202&amp;'Product Group Simple'!$D$2:$D$202, 0)</f>
        <v>25</v>
      </c>
      <c r="H331" cm="1">
        <f t="array" ref="H331">MATCH(Material_Master[[#This Row],[Product Category]]&amp;Material_Master[[#This Row],[ProductGroup]], 'Product Group'!$B$2:$B$248&amp;'Product Group'!$D$2:$D$248,0)</f>
        <v>28</v>
      </c>
      <c r="I331">
        <f>INDEX(Packaging!E:E, MATCH(Material_Master[[#This Row],[Packaging]], Packaging!F:F, 0))</f>
        <v>7</v>
      </c>
      <c r="J331">
        <f>INDEX(Packaging!A:A, MATCH(Material_Master[[#This Row],[UOM]], Packaging!B:B, 0))</f>
        <v>4</v>
      </c>
      <c r="K331">
        <v>6</v>
      </c>
      <c r="L331">
        <v>1</v>
      </c>
      <c r="N331">
        <f>MATCH(Material_Master[[#This Row],[PPClass]],Packaging!$L$2:$L$7, 0)</f>
        <v>3</v>
      </c>
      <c r="O331">
        <f>MATCH(Material_Master[[#This Row],[PVClass]],Packaging!$L$2:$L$7, 0)</f>
        <v>3</v>
      </c>
      <c r="P331" t="s">
        <v>467</v>
      </c>
      <c r="Q331">
        <v>4000</v>
      </c>
      <c r="T331" s="6" t="s">
        <v>344</v>
      </c>
      <c r="U331" s="6"/>
      <c r="V331" s="6" t="s">
        <v>1186</v>
      </c>
      <c r="W331" t="s">
        <v>1186</v>
      </c>
      <c r="X331" t="s">
        <v>1186</v>
      </c>
      <c r="Y331" t="b">
        <f>IF(Material_Master[[#This Row],[EUDR]]="Y",TRUE,FALSE)</f>
        <v>0</v>
      </c>
      <c r="Z331" t="b">
        <f>IF(Material_Master[[#This Row],[EUDR Sale]]="Y", TRUE, FALSE)</f>
        <v>0</v>
      </c>
      <c r="AA331" s="5" t="s">
        <v>1373</v>
      </c>
    </row>
    <row r="332" spans="1:27" x14ac:dyDescent="0.35">
      <c r="A332">
        <v>331</v>
      </c>
      <c r="B332" s="5">
        <v>5201682006010</v>
      </c>
      <c r="C332" s="5" t="str">
        <f>Material_Master_SQL!B332</f>
        <v>ECORIC 68 SA</v>
      </c>
      <c r="D332">
        <f>INDEX(Class!A:A, MATCH(Material_Master[[#This Row],[Class]],Class!B:B, 0))</f>
        <v>2</v>
      </c>
      <c r="E332">
        <f>INDEX('Product Category'!A:A, MATCH(Material_Master[[#This Row],[Product Category]], 'Product Category'!B:B, 0))</f>
        <v>1</v>
      </c>
      <c r="F332" cm="1">
        <f t="array" ref="F332">MATCH(Material_Master[[#This Row],[Product Category]]&amp;Material_Master[[#This Row],[ProductMetric]], 'Product Metric'!$B$2:$B$47&amp;'Product Metric'!$D$2:$D$47, 0)</f>
        <v>1</v>
      </c>
      <c r="G332" cm="1">
        <f t="array" ref="G332">MATCH(Material_Master[[#This Row],[Product Category]]&amp;Material_Master[[#This Row],[ProductGroupSimple]], 'Product Group Simple'!$B$2:$B$202&amp;'Product Group Simple'!$D$2:$D$202, 0)</f>
        <v>17</v>
      </c>
      <c r="H332" cm="1">
        <f t="array" ref="H332">MATCH(Material_Master[[#This Row],[Product Category]]&amp;Material_Master[[#This Row],[ProductGroup]], 'Product Group'!$B$2:$B$248&amp;'Product Group'!$D$2:$D$248,0)</f>
        <v>18</v>
      </c>
      <c r="I332">
        <f>INDEX(Packaging!E:E, MATCH(Material_Master[[#This Row],[Packaging]], Packaging!F:F, 0))</f>
        <v>7</v>
      </c>
      <c r="J332">
        <f>INDEX(Packaging!A:A, MATCH(Material_Master[[#This Row],[UOM]], Packaging!B:B, 0))</f>
        <v>4</v>
      </c>
      <c r="K332">
        <v>6</v>
      </c>
      <c r="L332">
        <v>1</v>
      </c>
      <c r="N332">
        <f>MATCH(Material_Master[[#This Row],[PPClass]],Packaging!$L$2:$L$7, 0)</f>
        <v>3</v>
      </c>
      <c r="O332">
        <f>MATCH(Material_Master[[#This Row],[PVClass]],Packaging!$L$2:$L$7, 0)</f>
        <v>3</v>
      </c>
      <c r="P332" t="s">
        <v>467</v>
      </c>
      <c r="Q332">
        <v>1069</v>
      </c>
      <c r="T332" s="6" t="s">
        <v>344</v>
      </c>
      <c r="U332" s="6"/>
      <c r="V332" s="6" t="s">
        <v>1186</v>
      </c>
      <c r="W332" t="s">
        <v>1186</v>
      </c>
      <c r="X332" t="s">
        <v>1186</v>
      </c>
      <c r="Y332" t="b">
        <f>IF(Material_Master[[#This Row],[EUDR]]="Y",TRUE,FALSE)</f>
        <v>0</v>
      </c>
      <c r="Z332" t="b">
        <f>IF(Material_Master[[#This Row],[EUDR Sale]]="Y", TRUE, FALSE)</f>
        <v>0</v>
      </c>
      <c r="AA332" s="5" t="s">
        <v>1337</v>
      </c>
    </row>
    <row r="333" spans="1:27" x14ac:dyDescent="0.35">
      <c r="A333">
        <v>332</v>
      </c>
      <c r="B333" s="5">
        <v>5201682506010</v>
      </c>
      <c r="C333" s="5" t="str">
        <f>Material_Master_SQL!B333</f>
        <v>ECORIC 68 TA</v>
      </c>
      <c r="D333">
        <f>INDEX(Class!A:A, MATCH(Material_Master[[#This Row],[Class]],Class!B:B, 0))</f>
        <v>2</v>
      </c>
      <c r="E333">
        <f>INDEX('Product Category'!A:A, MATCH(Material_Master[[#This Row],[Product Category]], 'Product Category'!B:B, 0))</f>
        <v>1</v>
      </c>
      <c r="F333" cm="1">
        <f t="array" ref="F333">MATCH(Material_Master[[#This Row],[Product Category]]&amp;Material_Master[[#This Row],[ProductMetric]], 'Product Metric'!$B$2:$B$47&amp;'Product Metric'!$D$2:$D$47, 0)</f>
        <v>1</v>
      </c>
      <c r="G333" cm="1">
        <f t="array" ref="G333">MATCH(Material_Master[[#This Row],[Product Category]]&amp;Material_Master[[#This Row],[ProductGroupSimple]], 'Product Group Simple'!$B$2:$B$202&amp;'Product Group Simple'!$D$2:$D$202, 0)</f>
        <v>8</v>
      </c>
      <c r="H333" cm="1">
        <f t="array" ref="H333">MATCH(Material_Master[[#This Row],[Product Category]]&amp;Material_Master[[#This Row],[ProductGroup]], 'Product Group'!$B$2:$B$248&amp;'Product Group'!$D$2:$D$248,0)</f>
        <v>9</v>
      </c>
      <c r="I333">
        <f>INDEX(Packaging!E:E, MATCH(Material_Master[[#This Row],[Packaging]], Packaging!F:F, 0))</f>
        <v>7</v>
      </c>
      <c r="J333">
        <f>INDEX(Packaging!A:A, MATCH(Material_Master[[#This Row],[UOM]], Packaging!B:B, 0))</f>
        <v>4</v>
      </c>
      <c r="K333">
        <v>6</v>
      </c>
      <c r="L333">
        <v>1</v>
      </c>
      <c r="N333">
        <f>MATCH(Material_Master[[#This Row],[PPClass]],Packaging!$L$2:$L$7, 0)</f>
        <v>3</v>
      </c>
      <c r="O333">
        <f>MATCH(Material_Master[[#This Row],[PVClass]],Packaging!$L$2:$L$7, 0)</f>
        <v>3</v>
      </c>
      <c r="Q333">
        <v>1069</v>
      </c>
      <c r="T333" s="6" t="s">
        <v>344</v>
      </c>
      <c r="U333" s="6"/>
      <c r="V333" s="6" t="s">
        <v>1186</v>
      </c>
      <c r="W333" t="s">
        <v>1186</v>
      </c>
      <c r="X333" t="s">
        <v>1186</v>
      </c>
      <c r="Y333" t="b">
        <f>IF(Material_Master[[#This Row],[EUDR]]="Y",TRUE,FALSE)</f>
        <v>0</v>
      </c>
      <c r="Z333" t="b">
        <f>IF(Material_Master[[#This Row],[EUDR Sale]]="Y", TRUE, FALSE)</f>
        <v>1</v>
      </c>
      <c r="AA333" s="5" t="s">
        <v>1337</v>
      </c>
    </row>
    <row r="334" spans="1:27" x14ac:dyDescent="0.35">
      <c r="A334">
        <v>333</v>
      </c>
      <c r="B334" s="5">
        <v>5201682566010</v>
      </c>
      <c r="C334" s="5" t="str">
        <f>Material_Master_SQL!B334</f>
        <v>ECORIC 68 TA (COCO)</v>
      </c>
      <c r="D334">
        <f>INDEX(Class!A:A, MATCH(Material_Master[[#This Row],[Class]],Class!B:B, 0))</f>
        <v>2</v>
      </c>
      <c r="E334">
        <f>INDEX('Product Category'!A:A, MATCH(Material_Master[[#This Row],[Product Category]], 'Product Category'!B:B, 0))</f>
        <v>1</v>
      </c>
      <c r="F334" cm="1">
        <f t="array" ref="F334">MATCH(Material_Master[[#This Row],[Product Category]]&amp;Material_Master[[#This Row],[ProductMetric]], 'Product Metric'!$B$2:$B$47&amp;'Product Metric'!$D$2:$D$47, 0)</f>
        <v>1</v>
      </c>
      <c r="G334" cm="1">
        <f t="array" ref="G334">MATCH(Material_Master[[#This Row],[Product Category]]&amp;Material_Master[[#This Row],[ProductGroupSimple]], 'Product Group Simple'!$B$2:$B$202&amp;'Product Group Simple'!$D$2:$D$202, 0)</f>
        <v>9</v>
      </c>
      <c r="H334" cm="1">
        <f t="array" ref="H334">MATCH(Material_Master[[#This Row],[Product Category]]&amp;Material_Master[[#This Row],[ProductGroup]], 'Product Group'!$B$2:$B$248&amp;'Product Group'!$D$2:$D$248,0)</f>
        <v>10</v>
      </c>
      <c r="I334">
        <f>INDEX(Packaging!E:E, MATCH(Material_Master[[#This Row],[Packaging]], Packaging!F:F, 0))</f>
        <v>7</v>
      </c>
      <c r="J334">
        <f>INDEX(Packaging!A:A, MATCH(Material_Master[[#This Row],[UOM]], Packaging!B:B, 0))</f>
        <v>4</v>
      </c>
      <c r="K334">
        <v>6</v>
      </c>
      <c r="L334">
        <v>1</v>
      </c>
      <c r="N334">
        <f>MATCH(Material_Master[[#This Row],[PPClass]],Packaging!$L$2:$L$7, 0)</f>
        <v>3</v>
      </c>
      <c r="O334">
        <f>MATCH(Material_Master[[#This Row],[PVClass]],Packaging!$L$2:$L$7, 0)</f>
        <v>3</v>
      </c>
      <c r="Q334">
        <v>1069</v>
      </c>
      <c r="T334" s="6" t="s">
        <v>344</v>
      </c>
      <c r="U334" s="6"/>
      <c r="V334" s="6" t="s">
        <v>1186</v>
      </c>
      <c r="W334" t="s">
        <v>1186</v>
      </c>
      <c r="X334" t="s">
        <v>1186</v>
      </c>
      <c r="Y334" t="b">
        <f>IF(Material_Master[[#This Row],[EUDR]]="Y",TRUE,FALSE)</f>
        <v>0</v>
      </c>
      <c r="Z334" t="b">
        <f>IF(Material_Master[[#This Row],[EUDR Sale]]="Y", TRUE, FALSE)</f>
        <v>0</v>
      </c>
      <c r="AA334" s="5" t="s">
        <v>1337</v>
      </c>
    </row>
    <row r="335" spans="1:27" x14ac:dyDescent="0.35">
      <c r="A335">
        <v>334</v>
      </c>
      <c r="B335" s="5">
        <v>5201682567020</v>
      </c>
      <c r="C335" s="5" t="str">
        <f>Material_Master_SQL!B335</f>
        <v>ECORIC 68 TA (COCO)-FB24000</v>
      </c>
      <c r="D335">
        <f>INDEX(Class!A:A, MATCH(Material_Master[[#This Row],[Class]],Class!B:B, 0))</f>
        <v>4</v>
      </c>
      <c r="E335">
        <f>INDEX('Product Category'!A:A, MATCH(Material_Master[[#This Row],[Product Category]], 'Product Category'!B:B, 0))</f>
        <v>1</v>
      </c>
      <c r="F335" cm="1">
        <f t="array" ref="F335">MATCH(Material_Master[[#This Row],[Product Category]]&amp;Material_Master[[#This Row],[ProductMetric]], 'Product Metric'!$B$2:$B$47&amp;'Product Metric'!$D$2:$D$47, 0)</f>
        <v>1</v>
      </c>
      <c r="G335" cm="1">
        <f t="array" ref="G335">MATCH(Material_Master[[#This Row],[Product Category]]&amp;Material_Master[[#This Row],[ProductGroupSimple]], 'Product Group Simple'!$B$2:$B$202&amp;'Product Group Simple'!$D$2:$D$202, 0)</f>
        <v>9</v>
      </c>
      <c r="H335" cm="1">
        <f t="array" ref="H335">MATCH(Material_Master[[#This Row],[Product Category]]&amp;Material_Master[[#This Row],[ProductGroup]], 'Product Group'!$B$2:$B$248&amp;'Product Group'!$D$2:$D$248,0)</f>
        <v>10</v>
      </c>
      <c r="I335">
        <f>INDEX(Packaging!E:E, MATCH(Material_Master[[#This Row],[Packaging]], Packaging!F:F, 0))</f>
        <v>5</v>
      </c>
      <c r="J335">
        <f>INDEX(Packaging!A:A, MATCH(Material_Master[[#This Row],[UOM]], Packaging!B:B, 0))</f>
        <v>4</v>
      </c>
      <c r="K335">
        <v>6</v>
      </c>
      <c r="L335">
        <v>1</v>
      </c>
      <c r="N335">
        <f>MATCH(Material_Master[[#This Row],[PPClass]],Packaging!$L$2:$L$7, 0)</f>
        <v>3</v>
      </c>
      <c r="O335">
        <f>MATCH(Material_Master[[#This Row],[PVClass]],Packaging!$L$2:$L$7, 0)</f>
        <v>3</v>
      </c>
      <c r="P335" t="s">
        <v>370</v>
      </c>
      <c r="Q335">
        <v>1069</v>
      </c>
      <c r="S335">
        <v>20.5</v>
      </c>
      <c r="T335" s="6" t="s">
        <v>344</v>
      </c>
      <c r="U335" s="6"/>
      <c r="V335" s="6" t="s">
        <v>1186</v>
      </c>
      <c r="W335" t="s">
        <v>1186</v>
      </c>
      <c r="X335" t="s">
        <v>371</v>
      </c>
      <c r="Y335" t="b">
        <f>IF(Material_Master[[#This Row],[EUDR]]="Y",TRUE,FALSE)</f>
        <v>0</v>
      </c>
      <c r="Z335" t="b">
        <f>IF(Material_Master[[#This Row],[EUDR Sale]]="Y", TRUE, FALSE)</f>
        <v>0</v>
      </c>
      <c r="AA335" s="5" t="s">
        <v>1337</v>
      </c>
    </row>
    <row r="336" spans="1:27" x14ac:dyDescent="0.35">
      <c r="A336">
        <v>335</v>
      </c>
      <c r="B336" s="5">
        <v>5201682507020</v>
      </c>
      <c r="C336" s="5" t="str">
        <f>Material_Master_SQL!B336</f>
        <v>ECORIC 68 TA-FB24000</v>
      </c>
      <c r="D336">
        <f>INDEX(Class!A:A, MATCH(Material_Master[[#This Row],[Class]],Class!B:B, 0))</f>
        <v>2</v>
      </c>
      <c r="E336">
        <f>INDEX('Product Category'!A:A, MATCH(Material_Master[[#This Row],[Product Category]], 'Product Category'!B:B, 0))</f>
        <v>1</v>
      </c>
      <c r="F336" cm="1">
        <f t="array" ref="F336">MATCH(Material_Master[[#This Row],[Product Category]]&amp;Material_Master[[#This Row],[ProductMetric]], 'Product Metric'!$B$2:$B$47&amp;'Product Metric'!$D$2:$D$47, 0)</f>
        <v>1</v>
      </c>
      <c r="G336" cm="1">
        <f t="array" ref="G336">MATCH(Material_Master[[#This Row],[Product Category]]&amp;Material_Master[[#This Row],[ProductGroupSimple]], 'Product Group Simple'!$B$2:$B$202&amp;'Product Group Simple'!$D$2:$D$202, 0)</f>
        <v>8</v>
      </c>
      <c r="H336" cm="1">
        <f t="array" ref="H336">MATCH(Material_Master[[#This Row],[Product Category]]&amp;Material_Master[[#This Row],[ProductGroup]], 'Product Group'!$B$2:$B$248&amp;'Product Group'!$D$2:$D$248,0)</f>
        <v>9</v>
      </c>
      <c r="I336">
        <f>INDEX(Packaging!E:E, MATCH(Material_Master[[#This Row],[Packaging]], Packaging!F:F, 0))</f>
        <v>5</v>
      </c>
      <c r="J336">
        <f>INDEX(Packaging!A:A, MATCH(Material_Master[[#This Row],[UOM]], Packaging!B:B, 0))</f>
        <v>4</v>
      </c>
      <c r="K336">
        <v>6</v>
      </c>
      <c r="L336">
        <v>1</v>
      </c>
      <c r="N336">
        <f>MATCH(Material_Master[[#This Row],[PPClass]],Packaging!$L$2:$L$7, 0)</f>
        <v>3</v>
      </c>
      <c r="O336">
        <f>MATCH(Material_Master[[#This Row],[PVClass]],Packaging!$L$2:$L$7, 0)</f>
        <v>3</v>
      </c>
      <c r="P336" t="s">
        <v>370</v>
      </c>
      <c r="Q336">
        <v>1069</v>
      </c>
      <c r="S336">
        <v>20.8</v>
      </c>
      <c r="T336" s="6" t="s">
        <v>344</v>
      </c>
      <c r="U336" s="6"/>
      <c r="V336" s="6" t="s">
        <v>1186</v>
      </c>
      <c r="W336" t="s">
        <v>1186</v>
      </c>
      <c r="X336" t="s">
        <v>371</v>
      </c>
      <c r="Y336" t="b">
        <f>IF(Material_Master[[#This Row],[EUDR]]="Y",TRUE,FALSE)</f>
        <v>0</v>
      </c>
      <c r="Z336" t="b">
        <f>IF(Material_Master[[#This Row],[EUDR Sale]]="Y", TRUE, FALSE)</f>
        <v>1</v>
      </c>
      <c r="AA336" s="5" t="s">
        <v>1337</v>
      </c>
    </row>
    <row r="337" spans="1:27" x14ac:dyDescent="0.35">
      <c r="A337">
        <v>336</v>
      </c>
      <c r="B337" s="5">
        <v>5201682502030</v>
      </c>
      <c r="C337" s="5" t="str">
        <f>Material_Master_SQL!B337</f>
        <v>ECORIC 68 TA-PD170</v>
      </c>
      <c r="D337">
        <f>INDEX(Class!A:A, MATCH(Material_Master[[#This Row],[Class]],Class!B:B, 0))</f>
        <v>4</v>
      </c>
      <c r="E337">
        <f>INDEX('Product Category'!A:A, MATCH(Material_Master[[#This Row],[Product Category]], 'Product Category'!B:B, 0))</f>
        <v>1</v>
      </c>
      <c r="F337" cm="1">
        <f t="array" ref="F337">MATCH(Material_Master[[#This Row],[Product Category]]&amp;Material_Master[[#This Row],[ProductMetric]], 'Product Metric'!$B$2:$B$47&amp;'Product Metric'!$D$2:$D$47, 0)</f>
        <v>1</v>
      </c>
      <c r="G337" cm="1">
        <f t="array" ref="G337">MATCH(Material_Master[[#This Row],[Product Category]]&amp;Material_Master[[#This Row],[ProductGroupSimple]], 'Product Group Simple'!$B$2:$B$202&amp;'Product Group Simple'!$D$2:$D$202, 0)</f>
        <v>8</v>
      </c>
      <c r="H337" cm="1">
        <f t="array" ref="H337">MATCH(Material_Master[[#This Row],[Product Category]]&amp;Material_Master[[#This Row],[ProductGroup]], 'Product Group'!$B$2:$B$248&amp;'Product Group'!$D$2:$D$248,0)</f>
        <v>9</v>
      </c>
      <c r="I337">
        <f>INDEX(Packaging!E:E, MATCH(Material_Master[[#This Row],[Packaging]], Packaging!F:F, 0))</f>
        <v>3</v>
      </c>
      <c r="J337">
        <f>INDEX(Packaging!A:A, MATCH(Material_Master[[#This Row],[UOM]], Packaging!B:B, 0))</f>
        <v>2</v>
      </c>
      <c r="K337">
        <v>6</v>
      </c>
      <c r="L337">
        <v>0.17</v>
      </c>
      <c r="N337">
        <f>MATCH(Material_Master[[#This Row],[PPClass]],Packaging!$L$2:$L$7, 0)</f>
        <v>4</v>
      </c>
      <c r="O337">
        <f>MATCH(Material_Master[[#This Row],[PVClass]],Packaging!$L$2:$L$7, 0)</f>
        <v>4</v>
      </c>
      <c r="P337" t="s">
        <v>714</v>
      </c>
      <c r="Q337">
        <v>1069</v>
      </c>
      <c r="R337" t="s">
        <v>715</v>
      </c>
      <c r="S337">
        <v>0.17</v>
      </c>
      <c r="T337" s="6" t="s">
        <v>344</v>
      </c>
      <c r="U337" s="6"/>
      <c r="V337" s="6" t="s">
        <v>1186</v>
      </c>
      <c r="W337" t="s">
        <v>1186</v>
      </c>
      <c r="X337" t="s">
        <v>1186</v>
      </c>
      <c r="Y337" t="b">
        <f>IF(Material_Master[[#This Row],[EUDR]]="Y",TRUE,FALSE)</f>
        <v>0</v>
      </c>
      <c r="Z337" t="b">
        <f>IF(Material_Master[[#This Row],[EUDR Sale]]="Y", TRUE, FALSE)</f>
        <v>1</v>
      </c>
      <c r="AA337" s="5" t="s">
        <v>1337</v>
      </c>
    </row>
    <row r="338" spans="1:27" x14ac:dyDescent="0.35">
      <c r="A338">
        <v>337</v>
      </c>
      <c r="B338" s="5">
        <v>5201681006010</v>
      </c>
      <c r="C338" s="5" t="str">
        <f>Material_Master_SQL!B338</f>
        <v>ECORIC 68/10</v>
      </c>
      <c r="D338">
        <f>INDEX(Class!A:A, MATCH(Material_Master[[#This Row],[Class]],Class!B:B, 0))</f>
        <v>2</v>
      </c>
      <c r="E338">
        <f>INDEX('Product Category'!A:A, MATCH(Material_Master[[#This Row],[Product Category]], 'Product Category'!B:B, 0))</f>
        <v>1</v>
      </c>
      <c r="F338" cm="1">
        <f t="array" ref="F338">MATCH(Material_Master[[#This Row],[Product Category]]&amp;Material_Master[[#This Row],[ProductMetric]], 'Product Metric'!$B$2:$B$47&amp;'Product Metric'!$D$2:$D$47, 0)</f>
        <v>1</v>
      </c>
      <c r="G338" cm="1">
        <f t="array" ref="G338">MATCH(Material_Master[[#This Row],[Product Category]]&amp;Material_Master[[#This Row],[ProductGroupSimple]], 'Product Group Simple'!$B$2:$B$202&amp;'Product Group Simple'!$D$2:$D$202, 0)</f>
        <v>10</v>
      </c>
      <c r="H338" cm="1">
        <f t="array" ref="H338">MATCH(Material_Master[[#This Row],[Product Category]]&amp;Material_Master[[#This Row],[ProductGroup]], 'Product Group'!$B$2:$B$248&amp;'Product Group'!$D$2:$D$248,0)</f>
        <v>11</v>
      </c>
      <c r="I338">
        <f>INDEX(Packaging!E:E, MATCH(Material_Master[[#This Row],[Packaging]], Packaging!F:F, 0))</f>
        <v>7</v>
      </c>
      <c r="J338">
        <f>INDEX(Packaging!A:A, MATCH(Material_Master[[#This Row],[UOM]], Packaging!B:B, 0))</f>
        <v>4</v>
      </c>
      <c r="K338">
        <v>6</v>
      </c>
      <c r="L338">
        <v>1</v>
      </c>
      <c r="N338">
        <f>MATCH(Material_Master[[#This Row],[PPClass]],Packaging!$L$2:$L$7, 0)</f>
        <v>3</v>
      </c>
      <c r="O338">
        <f>MATCH(Material_Master[[#This Row],[PVClass]],Packaging!$L$2:$L$7, 0)</f>
        <v>3</v>
      </c>
      <c r="P338" t="s">
        <v>467</v>
      </c>
      <c r="Q338">
        <v>1610</v>
      </c>
      <c r="T338" s="6" t="s">
        <v>344</v>
      </c>
      <c r="U338" s="6"/>
      <c r="V338" s="6" t="s">
        <v>1186</v>
      </c>
      <c r="W338" t="s">
        <v>1186</v>
      </c>
      <c r="X338" t="s">
        <v>1186</v>
      </c>
      <c r="Y338" t="b">
        <f>IF(Material_Master[[#This Row],[EUDR]]="Y",TRUE,FALSE)</f>
        <v>0</v>
      </c>
      <c r="Z338" t="b">
        <f>IF(Material_Master[[#This Row],[EUDR Sale]]="Y", TRUE, FALSE)</f>
        <v>0</v>
      </c>
      <c r="AA338" s="5" t="s">
        <v>1337</v>
      </c>
    </row>
    <row r="339" spans="1:27" x14ac:dyDescent="0.35">
      <c r="A339">
        <v>338</v>
      </c>
      <c r="B339" s="5">
        <v>5201681506010</v>
      </c>
      <c r="C339" s="5" t="str">
        <f>Material_Master_SQL!B339</f>
        <v>ECORIC 68/15</v>
      </c>
      <c r="D339">
        <f>INDEX(Class!A:A, MATCH(Material_Master[[#This Row],[Class]],Class!B:B, 0))</f>
        <v>2</v>
      </c>
      <c r="E339">
        <f>INDEX('Product Category'!A:A, MATCH(Material_Master[[#This Row],[Product Category]], 'Product Category'!B:B, 0))</f>
        <v>1</v>
      </c>
      <c r="F339" cm="1">
        <f t="array" ref="F339">MATCH(Material_Master[[#This Row],[Product Category]]&amp;Material_Master[[#This Row],[ProductMetric]], 'Product Metric'!$B$2:$B$47&amp;'Product Metric'!$D$2:$D$47, 0)</f>
        <v>1</v>
      </c>
      <c r="G339" cm="1">
        <f t="array" ref="G339">MATCH(Material_Master[[#This Row],[Product Category]]&amp;Material_Master[[#This Row],[ProductGroupSimple]], 'Product Group Simple'!$B$2:$B$202&amp;'Product Group Simple'!$D$2:$D$202, 0)</f>
        <v>11</v>
      </c>
      <c r="H339" cm="1">
        <f t="array" ref="H339">MATCH(Material_Master[[#This Row],[Product Category]]&amp;Material_Master[[#This Row],[ProductGroup]], 'Product Group'!$B$2:$B$248&amp;'Product Group'!$D$2:$D$248,0)</f>
        <v>12</v>
      </c>
      <c r="I339">
        <f>INDEX(Packaging!E:E, MATCH(Material_Master[[#This Row],[Packaging]], Packaging!F:F, 0))</f>
        <v>7</v>
      </c>
      <c r="J339">
        <f>INDEX(Packaging!A:A, MATCH(Material_Master[[#This Row],[UOM]], Packaging!B:B, 0))</f>
        <v>4</v>
      </c>
      <c r="K339">
        <v>6</v>
      </c>
      <c r="L339">
        <v>1</v>
      </c>
      <c r="N339">
        <f>MATCH(Material_Master[[#This Row],[PPClass]],Packaging!$L$2:$L$7, 0)</f>
        <v>3</v>
      </c>
      <c r="O339">
        <f>MATCH(Material_Master[[#This Row],[PVClass]],Packaging!$L$2:$L$7, 0)</f>
        <v>6</v>
      </c>
      <c r="Q339">
        <v>1610</v>
      </c>
      <c r="T339" s="6" t="s">
        <v>344</v>
      </c>
      <c r="U339" s="6"/>
      <c r="V339" s="6" t="s">
        <v>1186</v>
      </c>
      <c r="W339" t="s">
        <v>1186</v>
      </c>
      <c r="X339" t="s">
        <v>1186</v>
      </c>
      <c r="Y339" t="b">
        <f>IF(Material_Master[[#This Row],[EUDR]]="Y",TRUE,FALSE)</f>
        <v>0</v>
      </c>
      <c r="Z339" t="b">
        <f>IF(Material_Master[[#This Row],[EUDR Sale]]="Y", TRUE, FALSE)</f>
        <v>0</v>
      </c>
      <c r="AA339" s="5" t="s">
        <v>1373</v>
      </c>
    </row>
    <row r="340" spans="1:27" x14ac:dyDescent="0.35">
      <c r="A340">
        <v>339</v>
      </c>
      <c r="B340" s="5">
        <v>5201681501050</v>
      </c>
      <c r="C340" s="5" t="str">
        <f>Material_Master_SQL!B340</f>
        <v>ECORIC 68/15-D180</v>
      </c>
      <c r="D340">
        <f>INDEX(Class!A:A, MATCH(Material_Master[[#This Row],[Class]],Class!B:B, 0))</f>
        <v>4</v>
      </c>
      <c r="E340">
        <f>INDEX('Product Category'!A:A, MATCH(Material_Master[[#This Row],[Product Category]], 'Product Category'!B:B, 0))</f>
        <v>1</v>
      </c>
      <c r="F340" cm="1">
        <f t="array" ref="F340">MATCH(Material_Master[[#This Row],[Product Category]]&amp;Material_Master[[#This Row],[ProductMetric]], 'Product Metric'!$B$2:$B$47&amp;'Product Metric'!$D$2:$D$47, 0)</f>
        <v>1</v>
      </c>
      <c r="G340" cm="1">
        <f t="array" ref="G340">MATCH(Material_Master[[#This Row],[Product Category]]&amp;Material_Master[[#This Row],[ProductGroupSimple]], 'Product Group Simple'!$B$2:$B$202&amp;'Product Group Simple'!$D$2:$D$202, 0)</f>
        <v>11</v>
      </c>
      <c r="H340" cm="1">
        <f t="array" ref="H340">MATCH(Material_Master[[#This Row],[Product Category]]&amp;Material_Master[[#This Row],[ProductGroup]], 'Product Group'!$B$2:$B$248&amp;'Product Group'!$D$2:$D$248,0)</f>
        <v>12</v>
      </c>
      <c r="I340">
        <f>INDEX(Packaging!E:E, MATCH(Material_Master[[#This Row],[Packaging]], Packaging!F:F, 0))</f>
        <v>3</v>
      </c>
      <c r="J340">
        <f>INDEX(Packaging!A:A, MATCH(Material_Master[[#This Row],[UOM]], Packaging!B:B, 0))</f>
        <v>2</v>
      </c>
      <c r="K340">
        <v>6</v>
      </c>
      <c r="L340">
        <v>0.18</v>
      </c>
      <c r="M340">
        <v>0.15</v>
      </c>
      <c r="N340">
        <f>MATCH(Material_Master[[#This Row],[PPClass]],Packaging!$L$2:$L$7, 0)</f>
        <v>4</v>
      </c>
      <c r="O340">
        <f>MATCH(Material_Master[[#This Row],[PVClass]],Packaging!$L$2:$L$7, 0)</f>
        <v>6</v>
      </c>
      <c r="Q340">
        <v>1610</v>
      </c>
      <c r="R340" t="s">
        <v>684</v>
      </c>
      <c r="S340">
        <v>0.18</v>
      </c>
      <c r="T340" s="6" t="s">
        <v>344</v>
      </c>
      <c r="U340" s="6"/>
      <c r="V340" s="6" t="s">
        <v>1186</v>
      </c>
      <c r="W340" t="s">
        <v>1186</v>
      </c>
      <c r="X340" t="s">
        <v>1186</v>
      </c>
      <c r="Y340" t="b">
        <f>IF(Material_Master[[#This Row],[EUDR]]="Y",TRUE,FALSE)</f>
        <v>0</v>
      </c>
      <c r="Z340" t="b">
        <f>IF(Material_Master[[#This Row],[EUDR Sale]]="Y", TRUE, FALSE)</f>
        <v>0</v>
      </c>
    </row>
    <row r="341" spans="1:27" x14ac:dyDescent="0.35">
      <c r="A341">
        <v>340</v>
      </c>
      <c r="B341" s="5">
        <v>5201682106010</v>
      </c>
      <c r="C341" s="5" t="str">
        <f>Material_Master_SQL!B341</f>
        <v>ECORIC 68/20</v>
      </c>
      <c r="D341">
        <f>INDEX(Class!A:A, MATCH(Material_Master[[#This Row],[Class]],Class!B:B, 0))</f>
        <v>2</v>
      </c>
      <c r="E341">
        <f>INDEX('Product Category'!A:A, MATCH(Material_Master[[#This Row],[Product Category]], 'Product Category'!B:B, 0))</f>
        <v>1</v>
      </c>
      <c r="F341" cm="1">
        <f t="array" ref="F341">MATCH(Material_Master[[#This Row],[Product Category]]&amp;Material_Master[[#This Row],[ProductMetric]], 'Product Metric'!$B$2:$B$47&amp;'Product Metric'!$D$2:$D$47, 0)</f>
        <v>1</v>
      </c>
      <c r="G341" cm="1">
        <f t="array" ref="G341">MATCH(Material_Master[[#This Row],[Product Category]]&amp;Material_Master[[#This Row],[ProductGroupSimple]], 'Product Group Simple'!$B$2:$B$202&amp;'Product Group Simple'!$D$2:$D$202, 0)</f>
        <v>12</v>
      </c>
      <c r="H341" cm="1">
        <f t="array" ref="H341">MATCH(Material_Master[[#This Row],[Product Category]]&amp;Material_Master[[#This Row],[ProductGroup]], 'Product Group'!$B$2:$B$248&amp;'Product Group'!$D$2:$D$248,0)</f>
        <v>13</v>
      </c>
      <c r="I341">
        <f>INDEX(Packaging!E:E, MATCH(Material_Master[[#This Row],[Packaging]], Packaging!F:F, 0))</f>
        <v>7</v>
      </c>
      <c r="J341">
        <f>INDEX(Packaging!A:A, MATCH(Material_Master[[#This Row],[UOM]], Packaging!B:B, 0))</f>
        <v>4</v>
      </c>
      <c r="K341">
        <v>6</v>
      </c>
      <c r="L341">
        <v>1</v>
      </c>
      <c r="N341">
        <f>MATCH(Material_Master[[#This Row],[PPClass]],Packaging!$L$2:$L$7, 0)</f>
        <v>3</v>
      </c>
      <c r="O341">
        <f>MATCH(Material_Master[[#This Row],[PVClass]],Packaging!$L$2:$L$7, 0)</f>
        <v>3</v>
      </c>
      <c r="Q341">
        <v>1069</v>
      </c>
      <c r="T341" s="6" t="s">
        <v>344</v>
      </c>
      <c r="U341" s="6"/>
      <c r="V341" s="6" t="s">
        <v>1186</v>
      </c>
      <c r="W341" t="s">
        <v>1186</v>
      </c>
      <c r="X341" t="s">
        <v>1186</v>
      </c>
      <c r="Y341" t="b">
        <f>IF(Material_Master[[#This Row],[EUDR]]="Y",TRUE,FALSE)</f>
        <v>0</v>
      </c>
      <c r="Z341" t="b">
        <f>IF(Material_Master[[#This Row],[EUDR Sale]]="Y", TRUE, FALSE)</f>
        <v>0</v>
      </c>
      <c r="AA341" s="5" t="s">
        <v>1373</v>
      </c>
    </row>
    <row r="342" spans="1:27" x14ac:dyDescent="0.35">
      <c r="A342">
        <v>341</v>
      </c>
      <c r="B342" s="5">
        <v>5201682606010</v>
      </c>
      <c r="C342" s="5" t="str">
        <f>Material_Master_SQL!B342</f>
        <v>ECORIC 68/25</v>
      </c>
      <c r="D342">
        <f>INDEX(Class!A:A, MATCH(Material_Master[[#This Row],[Class]],Class!B:B, 0))</f>
        <v>2</v>
      </c>
      <c r="E342">
        <f>INDEX('Product Category'!A:A, MATCH(Material_Master[[#This Row],[Product Category]], 'Product Category'!B:B, 0))</f>
        <v>1</v>
      </c>
      <c r="F342" cm="1">
        <f t="array" ref="F342">MATCH(Material_Master[[#This Row],[Product Category]]&amp;Material_Master[[#This Row],[ProductMetric]], 'Product Metric'!$B$2:$B$47&amp;'Product Metric'!$D$2:$D$47, 0)</f>
        <v>1</v>
      </c>
      <c r="G342" cm="1">
        <f t="array" ref="G342">MATCH(Material_Master[[#This Row],[Product Category]]&amp;Material_Master[[#This Row],[ProductGroupSimple]], 'Product Group Simple'!$B$2:$B$202&amp;'Product Group Simple'!$D$2:$D$202, 0)</f>
        <v>13</v>
      </c>
      <c r="H342" cm="1">
        <f t="array" ref="H342">MATCH(Material_Master[[#This Row],[Product Category]]&amp;Material_Master[[#This Row],[ProductGroup]], 'Product Group'!$B$2:$B$248&amp;'Product Group'!$D$2:$D$248,0)</f>
        <v>14</v>
      </c>
      <c r="I342">
        <f>INDEX(Packaging!E:E, MATCH(Material_Master[[#This Row],[Packaging]], Packaging!F:F, 0))</f>
        <v>7</v>
      </c>
      <c r="J342">
        <f>INDEX(Packaging!A:A, MATCH(Material_Master[[#This Row],[UOM]], Packaging!B:B, 0))</f>
        <v>4</v>
      </c>
      <c r="K342">
        <v>6</v>
      </c>
      <c r="L342">
        <v>1</v>
      </c>
      <c r="N342">
        <f>MATCH(Material_Master[[#This Row],[PPClass]],Packaging!$L$2:$L$7, 0)</f>
        <v>3</v>
      </c>
      <c r="O342">
        <f>MATCH(Material_Master[[#This Row],[PVClass]],Packaging!$L$2:$L$7, 0)</f>
        <v>6</v>
      </c>
      <c r="Q342">
        <v>1069</v>
      </c>
      <c r="T342" s="6" t="s">
        <v>344</v>
      </c>
      <c r="U342" s="6"/>
      <c r="V342" s="6" t="s">
        <v>1186</v>
      </c>
      <c r="W342" t="s">
        <v>1186</v>
      </c>
      <c r="X342" t="s">
        <v>1186</v>
      </c>
      <c r="Y342" t="b">
        <f>IF(Material_Master[[#This Row],[EUDR]]="Y",TRUE,FALSE)</f>
        <v>0</v>
      </c>
      <c r="Z342" t="b">
        <f>IF(Material_Master[[#This Row],[EUDR Sale]]="Y", TRUE, FALSE)</f>
        <v>1</v>
      </c>
      <c r="AA342" s="5" t="s">
        <v>1337</v>
      </c>
    </row>
    <row r="343" spans="1:27" x14ac:dyDescent="0.35">
      <c r="A343">
        <v>342</v>
      </c>
      <c r="B343" s="5">
        <v>5201682607020</v>
      </c>
      <c r="C343" s="5" t="str">
        <f>Material_Master_SQL!B343</f>
        <v>ECORIC 68/25-FB24000</v>
      </c>
      <c r="D343">
        <f>INDEX(Class!A:A, MATCH(Material_Master[[#This Row],[Class]],Class!B:B, 0))</f>
        <v>4</v>
      </c>
      <c r="E343">
        <f>INDEX('Product Category'!A:A, MATCH(Material_Master[[#This Row],[Product Category]], 'Product Category'!B:B, 0))</f>
        <v>1</v>
      </c>
      <c r="F343" cm="1">
        <f t="array" ref="F343">MATCH(Material_Master[[#This Row],[Product Category]]&amp;Material_Master[[#This Row],[ProductMetric]], 'Product Metric'!$B$2:$B$47&amp;'Product Metric'!$D$2:$D$47, 0)</f>
        <v>1</v>
      </c>
      <c r="G343" cm="1">
        <f t="array" ref="G343">MATCH(Material_Master[[#This Row],[Product Category]]&amp;Material_Master[[#This Row],[ProductGroupSimple]], 'Product Group Simple'!$B$2:$B$202&amp;'Product Group Simple'!$D$2:$D$202, 0)</f>
        <v>13</v>
      </c>
      <c r="H343" cm="1">
        <f t="array" ref="H343">MATCH(Material_Master[[#This Row],[Product Category]]&amp;Material_Master[[#This Row],[ProductGroup]], 'Product Group'!$B$2:$B$248&amp;'Product Group'!$D$2:$D$248,0)</f>
        <v>14</v>
      </c>
      <c r="I343">
        <f>INDEX(Packaging!E:E, MATCH(Material_Master[[#This Row],[Packaging]], Packaging!F:F, 0))</f>
        <v>5</v>
      </c>
      <c r="J343">
        <f>INDEX(Packaging!A:A, MATCH(Material_Master[[#This Row],[UOM]], Packaging!B:B, 0))</f>
        <v>4</v>
      </c>
      <c r="K343">
        <v>6</v>
      </c>
      <c r="L343">
        <v>1</v>
      </c>
      <c r="N343">
        <f>MATCH(Material_Master[[#This Row],[PPClass]],Packaging!$L$2:$L$7, 0)</f>
        <v>3</v>
      </c>
      <c r="O343">
        <f>MATCH(Material_Master[[#This Row],[PVClass]],Packaging!$L$2:$L$7, 0)</f>
        <v>3</v>
      </c>
      <c r="P343" t="s">
        <v>370</v>
      </c>
      <c r="Q343">
        <v>1069</v>
      </c>
      <c r="S343">
        <v>20.8</v>
      </c>
      <c r="T343" s="6" t="s">
        <v>344</v>
      </c>
      <c r="U343" s="6"/>
      <c r="V343" s="6" t="s">
        <v>1186</v>
      </c>
      <c r="W343" t="s">
        <v>1186</v>
      </c>
      <c r="X343" t="s">
        <v>371</v>
      </c>
      <c r="Y343" t="b">
        <f>IF(Material_Master[[#This Row],[EUDR]]="Y",TRUE,FALSE)</f>
        <v>0</v>
      </c>
      <c r="Z343" t="b">
        <f>IF(Material_Master[[#This Row],[EUDR Sale]]="Y", TRUE, FALSE)</f>
        <v>1</v>
      </c>
      <c r="AA343" s="5" t="s">
        <v>1337</v>
      </c>
    </row>
    <row r="344" spans="1:27" x14ac:dyDescent="0.35">
      <c r="A344">
        <v>343</v>
      </c>
      <c r="B344" s="5">
        <v>5201684006010</v>
      </c>
      <c r="C344" s="5" t="str">
        <f>Material_Master_SQL!B344</f>
        <v>ECORIC 68/40</v>
      </c>
      <c r="D344">
        <f>INDEX(Class!A:A, MATCH(Material_Master[[#This Row],[Class]],Class!B:B, 0))</f>
        <v>2</v>
      </c>
      <c r="E344">
        <f>INDEX('Product Category'!A:A, MATCH(Material_Master[[#This Row],[Product Category]], 'Product Category'!B:B, 0))</f>
        <v>1</v>
      </c>
      <c r="F344" cm="1">
        <f t="array" ref="F344">MATCH(Material_Master[[#This Row],[Product Category]]&amp;Material_Master[[#This Row],[ProductMetric]], 'Product Metric'!$B$2:$B$47&amp;'Product Metric'!$D$2:$D$47, 0)</f>
        <v>1</v>
      </c>
      <c r="G344" cm="1">
        <f t="array" ref="G344">MATCH(Material_Master[[#This Row],[Product Category]]&amp;Material_Master[[#This Row],[ProductGroupSimple]], 'Product Group Simple'!$B$2:$B$202&amp;'Product Group Simple'!$D$2:$D$202, 0)</f>
        <v>14</v>
      </c>
      <c r="H344" cm="1">
        <f t="array" ref="H344">MATCH(Material_Master[[#This Row],[Product Category]]&amp;Material_Master[[#This Row],[ProductGroup]], 'Product Group'!$B$2:$B$248&amp;'Product Group'!$D$2:$D$248,0)</f>
        <v>15</v>
      </c>
      <c r="I344">
        <f>INDEX(Packaging!E:E, MATCH(Material_Master[[#This Row],[Packaging]], Packaging!F:F, 0))</f>
        <v>7</v>
      </c>
      <c r="J344">
        <f>INDEX(Packaging!A:A, MATCH(Material_Master[[#This Row],[UOM]], Packaging!B:B, 0))</f>
        <v>4</v>
      </c>
      <c r="K344">
        <v>6</v>
      </c>
      <c r="L344">
        <v>1</v>
      </c>
      <c r="N344">
        <f>MATCH(Material_Master[[#This Row],[PPClass]],Packaging!$L$2:$L$7, 0)</f>
        <v>3</v>
      </c>
      <c r="O344">
        <f>MATCH(Material_Master[[#This Row],[PVClass]],Packaging!$L$2:$L$7, 0)</f>
        <v>6</v>
      </c>
      <c r="Q344">
        <v>1069</v>
      </c>
      <c r="T344" s="6" t="s">
        <v>344</v>
      </c>
      <c r="U344" s="6"/>
      <c r="V344" s="6" t="s">
        <v>1186</v>
      </c>
      <c r="W344" t="s">
        <v>1186</v>
      </c>
      <c r="X344" t="s">
        <v>1186</v>
      </c>
      <c r="Y344" t="b">
        <f>IF(Material_Master[[#This Row],[EUDR]]="Y",TRUE,FALSE)</f>
        <v>0</v>
      </c>
      <c r="Z344" t="b">
        <f>IF(Material_Master[[#This Row],[EUDR Sale]]="Y", TRUE, FALSE)</f>
        <v>0</v>
      </c>
      <c r="AA344" s="5" t="s">
        <v>1373</v>
      </c>
    </row>
    <row r="345" spans="1:27" x14ac:dyDescent="0.35">
      <c r="A345">
        <v>344</v>
      </c>
      <c r="B345" s="5">
        <v>5201684006011</v>
      </c>
      <c r="C345" s="5" t="str">
        <f>Material_Master_SQL!B345</f>
        <v>ECORIC 68/40D</v>
      </c>
      <c r="D345">
        <f>INDEX(Class!A:A, MATCH(Material_Master[[#This Row],[Class]],Class!B:B, 0))</f>
        <v>2</v>
      </c>
      <c r="E345">
        <f>INDEX('Product Category'!A:A, MATCH(Material_Master[[#This Row],[Product Category]], 'Product Category'!B:B, 0))</f>
        <v>1</v>
      </c>
      <c r="F345" cm="1">
        <f t="array" ref="F345">MATCH(Material_Master[[#This Row],[Product Category]]&amp;Material_Master[[#This Row],[ProductMetric]], 'Product Metric'!$B$2:$B$47&amp;'Product Metric'!$D$2:$D$47, 0)</f>
        <v>1</v>
      </c>
      <c r="G345" cm="1">
        <f t="array" ref="G345">MATCH(Material_Master[[#This Row],[Product Category]]&amp;Material_Master[[#This Row],[ProductGroupSimple]], 'Product Group Simple'!$B$2:$B$202&amp;'Product Group Simple'!$D$2:$D$202, 0)</f>
        <v>15</v>
      </c>
      <c r="H345" cm="1">
        <f t="array" ref="H345">MATCH(Material_Master[[#This Row],[Product Category]]&amp;Material_Master[[#This Row],[ProductGroup]], 'Product Group'!$B$2:$B$248&amp;'Product Group'!$D$2:$D$248,0)</f>
        <v>16</v>
      </c>
      <c r="I345">
        <f>INDEX(Packaging!E:E, MATCH(Material_Master[[#This Row],[Packaging]], Packaging!F:F, 0))</f>
        <v>7</v>
      </c>
      <c r="J345">
        <f>INDEX(Packaging!A:A, MATCH(Material_Master[[#This Row],[UOM]], Packaging!B:B, 0))</f>
        <v>4</v>
      </c>
      <c r="K345">
        <v>6</v>
      </c>
      <c r="L345">
        <v>1</v>
      </c>
      <c r="N345">
        <f>MATCH(Material_Master[[#This Row],[PPClass]],Packaging!$L$2:$L$7, 0)</f>
        <v>3</v>
      </c>
      <c r="O345">
        <f>MATCH(Material_Master[[#This Row],[PVClass]],Packaging!$L$2:$L$7, 0)</f>
        <v>6</v>
      </c>
      <c r="Q345">
        <v>1069</v>
      </c>
      <c r="T345" s="6" t="s">
        <v>344</v>
      </c>
      <c r="U345" s="6"/>
      <c r="V345" s="6" t="s">
        <v>1186</v>
      </c>
      <c r="W345" t="s">
        <v>1186</v>
      </c>
      <c r="X345" t="s">
        <v>1186</v>
      </c>
      <c r="Y345" t="b">
        <f>IF(Material_Master[[#This Row],[EUDR]]="Y",TRUE,FALSE)</f>
        <v>0</v>
      </c>
      <c r="Z345" t="b">
        <f>IF(Material_Master[[#This Row],[EUDR Sale]]="Y", TRUE, FALSE)</f>
        <v>0</v>
      </c>
    </row>
    <row r="346" spans="1:27" x14ac:dyDescent="0.35">
      <c r="A346">
        <v>345</v>
      </c>
      <c r="B346" s="5">
        <v>5201684001040</v>
      </c>
      <c r="C346" s="5" t="str">
        <f>Material_Master_SQL!B346</f>
        <v>ECORIC 68/40-SD175</v>
      </c>
      <c r="D346">
        <f>INDEX(Class!A:A, MATCH(Material_Master[[#This Row],[Class]],Class!B:B, 0))</f>
        <v>4</v>
      </c>
      <c r="E346">
        <f>INDEX('Product Category'!A:A, MATCH(Material_Master[[#This Row],[Product Category]], 'Product Category'!B:B, 0))</f>
        <v>1</v>
      </c>
      <c r="F346" cm="1">
        <f t="array" ref="F346">MATCH(Material_Master[[#This Row],[Product Category]]&amp;Material_Master[[#This Row],[ProductMetric]], 'Product Metric'!$B$2:$B$47&amp;'Product Metric'!$D$2:$D$47, 0)</f>
        <v>1</v>
      </c>
      <c r="G346" cm="1">
        <f t="array" ref="G346">MATCH(Material_Master[[#This Row],[Product Category]]&amp;Material_Master[[#This Row],[ProductGroupSimple]], 'Product Group Simple'!$B$2:$B$202&amp;'Product Group Simple'!$D$2:$D$202, 0)</f>
        <v>14</v>
      </c>
      <c r="H346" cm="1">
        <f t="array" ref="H346">MATCH(Material_Master[[#This Row],[Product Category]]&amp;Material_Master[[#This Row],[ProductGroup]], 'Product Group'!$B$2:$B$248&amp;'Product Group'!$D$2:$D$248,0)</f>
        <v>15</v>
      </c>
      <c r="I346">
        <f>INDEX(Packaging!E:E, MATCH(Material_Master[[#This Row],[Packaging]], Packaging!F:F, 0))</f>
        <v>3</v>
      </c>
      <c r="J346">
        <f>INDEX(Packaging!A:A, MATCH(Material_Master[[#This Row],[UOM]], Packaging!B:B, 0))</f>
        <v>2</v>
      </c>
      <c r="K346">
        <v>6</v>
      </c>
      <c r="L346">
        <v>0.17499999999999999</v>
      </c>
      <c r="M346">
        <v>0.15</v>
      </c>
      <c r="N346">
        <f>MATCH(Material_Master[[#This Row],[PPClass]],Packaging!$L$2:$L$7, 0)</f>
        <v>4</v>
      </c>
      <c r="O346">
        <f>MATCH(Material_Master[[#This Row],[PVClass]],Packaging!$L$2:$L$7, 0)</f>
        <v>4</v>
      </c>
      <c r="P346" t="s">
        <v>725</v>
      </c>
      <c r="Q346">
        <v>1069</v>
      </c>
      <c r="S346">
        <v>0.17499999999999999</v>
      </c>
      <c r="T346" s="6" t="s">
        <v>344</v>
      </c>
      <c r="U346" s="6"/>
      <c r="V346" s="6" t="s">
        <v>1186</v>
      </c>
      <c r="W346" t="s">
        <v>1186</v>
      </c>
      <c r="X346" t="s">
        <v>1186</v>
      </c>
      <c r="Y346" t="b">
        <f>IF(Material_Master[[#This Row],[EUDR]]="Y",TRUE,FALSE)</f>
        <v>0</v>
      </c>
      <c r="Z346" t="b">
        <f>IF(Material_Master[[#This Row],[EUDR Sale]]="Y", TRUE, FALSE)</f>
        <v>0</v>
      </c>
      <c r="AA346" s="5" t="s">
        <v>1373</v>
      </c>
    </row>
    <row r="347" spans="1:27" x14ac:dyDescent="0.35">
      <c r="A347">
        <v>346</v>
      </c>
      <c r="B347" s="5">
        <v>5201684001060</v>
      </c>
      <c r="C347" s="5" t="str">
        <f>Material_Master_SQL!B347</f>
        <v>ECORIC 68/40-SD185</v>
      </c>
      <c r="D347">
        <f>INDEX(Class!A:A, MATCH(Material_Master[[#This Row],[Class]],Class!B:B, 0))</f>
        <v>4</v>
      </c>
      <c r="E347">
        <f>INDEX('Product Category'!A:A, MATCH(Material_Master[[#This Row],[Product Category]], 'Product Category'!B:B, 0))</f>
        <v>1</v>
      </c>
      <c r="F347" cm="1">
        <f t="array" ref="F347">MATCH(Material_Master[[#This Row],[Product Category]]&amp;Material_Master[[#This Row],[ProductMetric]], 'Product Metric'!$B$2:$B$47&amp;'Product Metric'!$D$2:$D$47, 0)</f>
        <v>1</v>
      </c>
      <c r="G347" cm="1">
        <f t="array" ref="G347">MATCH(Material_Master[[#This Row],[Product Category]]&amp;Material_Master[[#This Row],[ProductGroupSimple]], 'Product Group Simple'!$B$2:$B$202&amp;'Product Group Simple'!$D$2:$D$202, 0)</f>
        <v>14</v>
      </c>
      <c r="H347" cm="1">
        <f t="array" ref="H347">MATCH(Material_Master[[#This Row],[Product Category]]&amp;Material_Master[[#This Row],[ProductGroup]], 'Product Group'!$B$2:$B$248&amp;'Product Group'!$D$2:$D$248,0)</f>
        <v>15</v>
      </c>
      <c r="I347">
        <f>INDEX(Packaging!E:E, MATCH(Material_Master[[#This Row],[Packaging]], Packaging!F:F, 0))</f>
        <v>3</v>
      </c>
      <c r="J347">
        <f>INDEX(Packaging!A:A, MATCH(Material_Master[[#This Row],[UOM]], Packaging!B:B, 0))</f>
        <v>2</v>
      </c>
      <c r="K347">
        <v>6</v>
      </c>
      <c r="L347">
        <v>0.185</v>
      </c>
      <c r="M347">
        <v>0.15</v>
      </c>
      <c r="N347">
        <f>MATCH(Material_Master[[#This Row],[PPClass]],Packaging!$L$2:$L$7, 0)</f>
        <v>4</v>
      </c>
      <c r="O347">
        <f>MATCH(Material_Master[[#This Row],[PVClass]],Packaging!$L$2:$L$7, 0)</f>
        <v>4</v>
      </c>
      <c r="P347" t="s">
        <v>727</v>
      </c>
      <c r="Q347">
        <v>1069</v>
      </c>
      <c r="S347">
        <v>0.185</v>
      </c>
      <c r="T347" s="6" t="s">
        <v>344</v>
      </c>
      <c r="U347" s="6"/>
      <c r="V347" s="6" t="s">
        <v>1186</v>
      </c>
      <c r="W347" t="s">
        <v>1186</v>
      </c>
      <c r="X347" t="s">
        <v>1186</v>
      </c>
      <c r="Y347" t="b">
        <f>IF(Material_Master[[#This Row],[EUDR]]="Y",TRUE,FALSE)</f>
        <v>0</v>
      </c>
      <c r="Z347" t="b">
        <f>IF(Material_Master[[#This Row],[EUDR Sale]]="Y", TRUE, FALSE)</f>
        <v>0</v>
      </c>
      <c r="AA347" s="5" t="s">
        <v>1373</v>
      </c>
    </row>
    <row r="348" spans="1:27" x14ac:dyDescent="0.35">
      <c r="A348">
        <v>347</v>
      </c>
      <c r="B348" s="5">
        <v>5201685006010</v>
      </c>
      <c r="C348" s="5" t="str">
        <f>Material_Master_SQL!B348</f>
        <v>ECORIC 68/50</v>
      </c>
      <c r="D348">
        <f>INDEX(Class!A:A, MATCH(Material_Master[[#This Row],[Class]],Class!B:B, 0))</f>
        <v>2</v>
      </c>
      <c r="E348">
        <f>INDEX('Product Category'!A:A, MATCH(Material_Master[[#This Row],[Product Category]], 'Product Category'!B:B, 0))</f>
        <v>1</v>
      </c>
      <c r="F348" cm="1">
        <f t="array" ref="F348">MATCH(Material_Master[[#This Row],[Product Category]]&amp;Material_Master[[#This Row],[ProductMetric]], 'Product Metric'!$B$2:$B$47&amp;'Product Metric'!$D$2:$D$47, 0)</f>
        <v>1</v>
      </c>
      <c r="G348" cm="1">
        <f t="array" ref="G348">MATCH(Material_Master[[#This Row],[Product Category]]&amp;Material_Master[[#This Row],[ProductGroupSimple]], 'Product Group Simple'!$B$2:$B$202&amp;'Product Group Simple'!$D$2:$D$202, 0)</f>
        <v>16</v>
      </c>
      <c r="H348" cm="1">
        <f t="array" ref="H348">MATCH(Material_Master[[#This Row],[Product Category]]&amp;Material_Master[[#This Row],[ProductGroup]], 'Product Group'!$B$2:$B$248&amp;'Product Group'!$D$2:$D$248,0)</f>
        <v>17</v>
      </c>
      <c r="I348">
        <f>INDEX(Packaging!E:E, MATCH(Material_Master[[#This Row],[Packaging]], Packaging!F:F, 0))</f>
        <v>7</v>
      </c>
      <c r="J348">
        <f>INDEX(Packaging!A:A, MATCH(Material_Master[[#This Row],[UOM]], Packaging!B:B, 0))</f>
        <v>4</v>
      </c>
      <c r="K348">
        <v>6</v>
      </c>
      <c r="L348">
        <v>1</v>
      </c>
      <c r="N348">
        <f>MATCH(Material_Master[[#This Row],[PPClass]],Packaging!$L$2:$L$7, 0)</f>
        <v>3</v>
      </c>
      <c r="O348">
        <f>MATCH(Material_Master[[#This Row],[PVClass]],Packaging!$L$2:$L$7, 0)</f>
        <v>6</v>
      </c>
      <c r="Q348">
        <v>1610</v>
      </c>
      <c r="T348" s="6" t="s">
        <v>344</v>
      </c>
      <c r="U348" s="6"/>
      <c r="V348" s="6" t="s">
        <v>1186</v>
      </c>
      <c r="W348" t="s">
        <v>1186</v>
      </c>
      <c r="X348" t="s">
        <v>1186</v>
      </c>
      <c r="Y348" t="b">
        <f>IF(Material_Master[[#This Row],[EUDR]]="Y",TRUE,FALSE)</f>
        <v>0</v>
      </c>
      <c r="Z348" t="b">
        <f>IF(Material_Master[[#This Row],[EUDR Sale]]="Y", TRUE, FALSE)</f>
        <v>0</v>
      </c>
    </row>
    <row r="349" spans="1:27" x14ac:dyDescent="0.35">
      <c r="A349">
        <v>348</v>
      </c>
      <c r="B349" s="5">
        <v>5201089806010</v>
      </c>
      <c r="C349" s="5" t="str">
        <f>Material_Master_SQL!B349</f>
        <v>ECORIC 8/98</v>
      </c>
      <c r="D349">
        <f>INDEX(Class!A:A, MATCH(Material_Master[[#This Row],[Class]],Class!B:B, 0))</f>
        <v>2</v>
      </c>
      <c r="E349">
        <f>INDEX('Product Category'!A:A, MATCH(Material_Master[[#This Row],[Product Category]], 'Product Category'!B:B, 0))</f>
        <v>2</v>
      </c>
      <c r="F349" cm="1">
        <f t="array" ref="F349">MATCH(Material_Master[[#This Row],[Product Category]]&amp;Material_Master[[#This Row],[ProductMetric]], 'Product Metric'!$B$2:$B$47&amp;'Product Metric'!$D$2:$D$47, 0)</f>
        <v>3</v>
      </c>
      <c r="G349" cm="1">
        <f t="array" ref="G349">MATCH(Material_Master[[#This Row],[Product Category]]&amp;Material_Master[[#This Row],[ProductGroupSimple]], 'Product Group Simple'!$B$2:$B$202&amp;'Product Group Simple'!$D$2:$D$202, 0)</f>
        <v>23</v>
      </c>
      <c r="H349" cm="1">
        <f t="array" ref="H349">MATCH(Material_Master[[#This Row],[Product Category]]&amp;Material_Master[[#This Row],[ProductGroup]], 'Product Group'!$B$2:$B$248&amp;'Product Group'!$D$2:$D$248,0)</f>
        <v>25</v>
      </c>
      <c r="I349">
        <f>INDEX(Packaging!E:E, MATCH(Material_Master[[#This Row],[Packaging]], Packaging!F:F, 0))</f>
        <v>7</v>
      </c>
      <c r="J349">
        <f>INDEX(Packaging!A:A, MATCH(Material_Master[[#This Row],[UOM]], Packaging!B:B, 0))</f>
        <v>4</v>
      </c>
      <c r="K349">
        <v>6</v>
      </c>
      <c r="L349">
        <v>1</v>
      </c>
      <c r="N349">
        <f>MATCH(Material_Master[[#This Row],[PPClass]],Packaging!$L$2:$L$7, 0)</f>
        <v>3</v>
      </c>
      <c r="O349">
        <f>MATCH(Material_Master[[#This Row],[PVClass]],Packaging!$L$2:$L$7, 0)</f>
        <v>3</v>
      </c>
      <c r="Q349">
        <v>4300</v>
      </c>
      <c r="R349" t="s">
        <v>1186</v>
      </c>
      <c r="T349" s="6" t="s">
        <v>344</v>
      </c>
      <c r="U349" s="6"/>
      <c r="V349" s="6" t="s">
        <v>1186</v>
      </c>
      <c r="W349" t="s">
        <v>1186</v>
      </c>
      <c r="X349" t="s">
        <v>1186</v>
      </c>
      <c r="Y349" t="b">
        <f>IF(Material_Master[[#This Row],[EUDR]]="Y",TRUE,FALSE)</f>
        <v>0</v>
      </c>
      <c r="Z349" t="b">
        <f>IF(Material_Master[[#This Row],[EUDR Sale]]="Y", TRUE, FALSE)</f>
        <v>0</v>
      </c>
      <c r="AA349" s="5" t="s">
        <v>1374</v>
      </c>
    </row>
    <row r="350" spans="1:27" x14ac:dyDescent="0.35">
      <c r="A350">
        <v>349</v>
      </c>
      <c r="B350" s="5">
        <v>5201089906010</v>
      </c>
      <c r="C350" s="5" t="str">
        <f>Material_Master_SQL!B350</f>
        <v>ECORIC 8/99</v>
      </c>
      <c r="D350">
        <f>INDEX(Class!A:A, MATCH(Material_Master[[#This Row],[Class]],Class!B:B, 0))</f>
        <v>2</v>
      </c>
      <c r="E350">
        <f>INDEX('Product Category'!A:A, MATCH(Material_Master[[#This Row],[Product Category]], 'Product Category'!B:B, 0))</f>
        <v>2</v>
      </c>
      <c r="F350" cm="1">
        <f t="array" ref="F350">MATCH(Material_Master[[#This Row],[Product Category]]&amp;Material_Master[[#This Row],[ProductMetric]], 'Product Metric'!$B$2:$B$47&amp;'Product Metric'!$D$2:$D$47, 0)</f>
        <v>3</v>
      </c>
      <c r="G350" cm="1">
        <f t="array" ref="G350">MATCH(Material_Master[[#This Row],[Product Category]]&amp;Material_Master[[#This Row],[ProductGroupSimple]], 'Product Group Simple'!$B$2:$B$202&amp;'Product Group Simple'!$D$2:$D$202, 0)</f>
        <v>26</v>
      </c>
      <c r="H350" cm="1">
        <f t="array" ref="H350">MATCH(Material_Master[[#This Row],[Product Category]]&amp;Material_Master[[#This Row],[ProductGroup]], 'Product Group'!$B$2:$B$248&amp;'Product Group'!$D$2:$D$248,0)</f>
        <v>29</v>
      </c>
      <c r="I350">
        <f>INDEX(Packaging!E:E, MATCH(Material_Master[[#This Row],[Packaging]], Packaging!F:F, 0))</f>
        <v>7</v>
      </c>
      <c r="J350">
        <f>INDEX(Packaging!A:A, MATCH(Material_Master[[#This Row],[UOM]], Packaging!B:B, 0))</f>
        <v>4</v>
      </c>
      <c r="K350">
        <v>6</v>
      </c>
      <c r="L350">
        <v>1</v>
      </c>
      <c r="N350">
        <f>MATCH(Material_Master[[#This Row],[PPClass]],Packaging!$L$2:$L$7, 0)</f>
        <v>3</v>
      </c>
      <c r="O350">
        <f>MATCH(Material_Master[[#This Row],[PVClass]],Packaging!$L$2:$L$7, 0)</f>
        <v>3</v>
      </c>
      <c r="Q350">
        <v>4300</v>
      </c>
      <c r="T350" s="6" t="s">
        <v>344</v>
      </c>
      <c r="U350" s="6"/>
      <c r="V350" s="6" t="s">
        <v>1186</v>
      </c>
      <c r="W350" t="s">
        <v>1186</v>
      </c>
      <c r="X350" t="s">
        <v>1186</v>
      </c>
      <c r="Y350" t="b">
        <f>IF(Material_Master[[#This Row],[EUDR]]="Y",TRUE,FALSE)</f>
        <v>0</v>
      </c>
      <c r="Z350" t="b">
        <f>IF(Material_Master[[#This Row],[EUDR Sale]]="Y", TRUE, FALSE)</f>
        <v>0</v>
      </c>
      <c r="AA350" s="5" t="s">
        <v>1374</v>
      </c>
    </row>
    <row r="351" spans="1:27" x14ac:dyDescent="0.35">
      <c r="A351">
        <v>350</v>
      </c>
      <c r="B351" s="5">
        <v>5201089903030</v>
      </c>
      <c r="C351" s="5" t="str">
        <f>Material_Master_SQL!B351</f>
        <v>ECORIC 8/99-IBC850</v>
      </c>
      <c r="D351">
        <f>INDEX(Class!A:A, MATCH(Material_Master[[#This Row],[Class]],Class!B:B, 0))</f>
        <v>4</v>
      </c>
      <c r="E351">
        <f>INDEX('Product Category'!A:A, MATCH(Material_Master[[#This Row],[Product Category]], 'Product Category'!B:B, 0))</f>
        <v>2</v>
      </c>
      <c r="F351" cm="1">
        <f t="array" ref="F351">MATCH(Material_Master[[#This Row],[Product Category]]&amp;Material_Master[[#This Row],[ProductMetric]], 'Product Metric'!$B$2:$B$47&amp;'Product Metric'!$D$2:$D$47, 0)</f>
        <v>3</v>
      </c>
      <c r="G351" cm="1">
        <f t="array" ref="G351">MATCH(Material_Master[[#This Row],[Product Category]]&amp;Material_Master[[#This Row],[ProductGroupSimple]], 'Product Group Simple'!$B$2:$B$202&amp;'Product Group Simple'!$D$2:$D$202, 0)</f>
        <v>26</v>
      </c>
      <c r="H351" cm="1">
        <f t="array" ref="H351">MATCH(Material_Master[[#This Row],[Product Category]]&amp;Material_Master[[#This Row],[ProductGroup]], 'Product Group'!$B$2:$B$248&amp;'Product Group'!$D$2:$D$248,0)</f>
        <v>29</v>
      </c>
      <c r="I351">
        <f>INDEX(Packaging!E:E, MATCH(Material_Master[[#This Row],[Packaging]], Packaging!F:F, 0))</f>
        <v>6</v>
      </c>
      <c r="J351">
        <f>INDEX(Packaging!A:A, MATCH(Material_Master[[#This Row],[UOM]], Packaging!B:B, 0))</f>
        <v>3</v>
      </c>
      <c r="K351">
        <v>6</v>
      </c>
      <c r="L351">
        <v>0.85</v>
      </c>
      <c r="M351">
        <v>1.25</v>
      </c>
      <c r="N351">
        <f>MATCH(Material_Master[[#This Row],[PPClass]],Packaging!$L$2:$L$7, 0)</f>
        <v>4</v>
      </c>
      <c r="O351">
        <f>MATCH(Material_Master[[#This Row],[PVClass]],Packaging!$L$2:$L$7, 0)</f>
        <v>4</v>
      </c>
      <c r="P351" t="s">
        <v>732</v>
      </c>
      <c r="Q351">
        <v>4300</v>
      </c>
      <c r="R351" t="s">
        <v>733</v>
      </c>
      <c r="S351">
        <v>0.85</v>
      </c>
      <c r="T351" s="6" t="s">
        <v>344</v>
      </c>
      <c r="U351" s="6"/>
      <c r="V351" s="6" t="s">
        <v>1186</v>
      </c>
      <c r="W351" t="s">
        <v>1186</v>
      </c>
      <c r="X351" t="s">
        <v>1186</v>
      </c>
      <c r="Y351" t="b">
        <f>IF(Material_Master[[#This Row],[EUDR]]="Y",TRUE,FALSE)</f>
        <v>0</v>
      </c>
      <c r="Z351" t="b">
        <f>IF(Material_Master[[#This Row],[EUDR Sale]]="Y", TRUE, FALSE)</f>
        <v>0</v>
      </c>
      <c r="AA351" s="5" t="s">
        <v>1374</v>
      </c>
    </row>
    <row r="352" spans="1:27" x14ac:dyDescent="0.35">
      <c r="A352">
        <v>351</v>
      </c>
      <c r="B352" s="5">
        <v>5201800006010</v>
      </c>
      <c r="C352" s="5" t="str">
        <f>Material_Master_SQL!B352</f>
        <v>ECORIC 80</v>
      </c>
      <c r="D352">
        <f>INDEX(Class!A:A, MATCH(Material_Master[[#This Row],[Class]],Class!B:B, 0))</f>
        <v>2</v>
      </c>
      <c r="E352">
        <f>INDEX('Product Category'!A:A, MATCH(Material_Master[[#This Row],[Product Category]], 'Product Category'!B:B, 0))</f>
        <v>2</v>
      </c>
      <c r="F352" cm="1">
        <f t="array" ref="F352">MATCH(Material_Master[[#This Row],[Product Category]]&amp;Material_Master[[#This Row],[ProductMetric]], 'Product Metric'!$B$2:$B$47&amp;'Product Metric'!$D$2:$D$47, 0)</f>
        <v>4</v>
      </c>
      <c r="G352" cm="1">
        <f t="array" ref="G352">MATCH(Material_Master[[#This Row],[Product Category]]&amp;Material_Master[[#This Row],[ProductGroupSimple]], 'Product Group Simple'!$B$2:$B$202&amp;'Product Group Simple'!$D$2:$D$202, 0)</f>
        <v>27</v>
      </c>
      <c r="H352" cm="1">
        <f t="array" ref="H352">MATCH(Material_Master[[#This Row],[Product Category]]&amp;Material_Master[[#This Row],[ProductGroup]], 'Product Group'!$B$2:$B$248&amp;'Product Group'!$D$2:$D$248,0)</f>
        <v>30</v>
      </c>
      <c r="I352">
        <f>INDEX(Packaging!E:E, MATCH(Material_Master[[#This Row],[Packaging]], Packaging!F:F, 0))</f>
        <v>7</v>
      </c>
      <c r="J352">
        <f>INDEX(Packaging!A:A, MATCH(Material_Master[[#This Row],[UOM]], Packaging!B:B, 0))</f>
        <v>4</v>
      </c>
      <c r="K352">
        <v>6</v>
      </c>
      <c r="L352">
        <v>1</v>
      </c>
      <c r="N352">
        <f>MATCH(Material_Master[[#This Row],[PPClass]],Packaging!$L$2:$L$7, 0)</f>
        <v>3</v>
      </c>
      <c r="O352">
        <f>MATCH(Material_Master[[#This Row],[PVClass]],Packaging!$L$2:$L$7, 0)</f>
        <v>3</v>
      </c>
      <c r="P352" t="s">
        <v>467</v>
      </c>
      <c r="Q352">
        <v>4000</v>
      </c>
      <c r="R352" t="s">
        <v>1186</v>
      </c>
      <c r="T352" s="6" t="s">
        <v>344</v>
      </c>
      <c r="U352" s="6"/>
      <c r="V352" s="6" t="s">
        <v>1186</v>
      </c>
      <c r="W352" t="s">
        <v>1335</v>
      </c>
      <c r="X352" t="s">
        <v>1186</v>
      </c>
      <c r="Y352" t="b">
        <f>IF(Material_Master[[#This Row],[EUDR]]="Y",TRUE,FALSE)</f>
        <v>0</v>
      </c>
      <c r="Z352" t="b">
        <f>IF(Material_Master[[#This Row],[EUDR Sale]]="Y", TRUE, FALSE)</f>
        <v>1</v>
      </c>
      <c r="AA352" s="5" t="s">
        <v>1337</v>
      </c>
    </row>
    <row r="353" spans="1:27" x14ac:dyDescent="0.35">
      <c r="A353">
        <v>352</v>
      </c>
      <c r="B353" s="5">
        <v>5201800066010</v>
      </c>
      <c r="C353" s="5" t="str">
        <f>Material_Master_SQL!B353</f>
        <v>ECORIC 80 (COCO)</v>
      </c>
      <c r="D353">
        <f>INDEX(Class!A:A, MATCH(Material_Master[[#This Row],[Class]],Class!B:B, 0))</f>
        <v>2</v>
      </c>
      <c r="E353">
        <f>INDEX('Product Category'!A:A, MATCH(Material_Master[[#This Row],[Product Category]], 'Product Category'!B:B, 0))</f>
        <v>2</v>
      </c>
      <c r="F353" cm="1">
        <f t="array" ref="F353">MATCH(Material_Master[[#This Row],[Product Category]]&amp;Material_Master[[#This Row],[ProductMetric]], 'Product Metric'!$B$2:$B$47&amp;'Product Metric'!$D$2:$D$47, 0)</f>
        <v>4</v>
      </c>
      <c r="G353" cm="1">
        <f t="array" ref="G353">MATCH(Material_Master[[#This Row],[Product Category]]&amp;Material_Master[[#This Row],[ProductGroupSimple]], 'Product Group Simple'!$B$2:$B$202&amp;'Product Group Simple'!$D$2:$D$202, 0)</f>
        <v>28</v>
      </c>
      <c r="H353" cm="1">
        <f t="array" ref="H353">MATCH(Material_Master[[#This Row],[Product Category]]&amp;Material_Master[[#This Row],[ProductGroup]], 'Product Group'!$B$2:$B$248&amp;'Product Group'!$D$2:$D$248,0)</f>
        <v>31</v>
      </c>
      <c r="I353">
        <f>INDEX(Packaging!E:E, MATCH(Material_Master[[#This Row],[Packaging]], Packaging!F:F, 0))</f>
        <v>7</v>
      </c>
      <c r="J353">
        <f>INDEX(Packaging!A:A, MATCH(Material_Master[[#This Row],[UOM]], Packaging!B:B, 0))</f>
        <v>4</v>
      </c>
      <c r="K353">
        <v>6</v>
      </c>
      <c r="L353">
        <v>1</v>
      </c>
      <c r="N353">
        <f>MATCH(Material_Master[[#This Row],[PPClass]],Packaging!$L$2:$L$7, 0)</f>
        <v>3</v>
      </c>
      <c r="O353">
        <f>MATCH(Material_Master[[#This Row],[PVClass]],Packaging!$L$2:$L$7, 0)</f>
        <v>3</v>
      </c>
      <c r="Q353">
        <v>4300</v>
      </c>
      <c r="R353" t="s">
        <v>1186</v>
      </c>
      <c r="T353" s="6" t="s">
        <v>344</v>
      </c>
      <c r="U353" s="6"/>
      <c r="V353" s="6" t="s">
        <v>1186</v>
      </c>
      <c r="W353" t="s">
        <v>1186</v>
      </c>
      <c r="X353" t="s">
        <v>1186</v>
      </c>
      <c r="Y353" t="b">
        <f>IF(Material_Master[[#This Row],[EUDR]]="Y",TRUE,FALSE)</f>
        <v>0</v>
      </c>
      <c r="Z353" t="b">
        <f>IF(Material_Master[[#This Row],[EUDR Sale]]="Y", TRUE, FALSE)</f>
        <v>1</v>
      </c>
      <c r="AA353" s="5" t="s">
        <v>1337</v>
      </c>
    </row>
    <row r="354" spans="1:27" x14ac:dyDescent="0.35">
      <c r="A354">
        <v>353</v>
      </c>
      <c r="B354" s="5">
        <v>5201800001050</v>
      </c>
      <c r="C354" s="5" t="str">
        <f>Material_Master_SQL!B354</f>
        <v>ECORIC 80-D180</v>
      </c>
      <c r="D354">
        <f>INDEX(Class!A:A, MATCH(Material_Master[[#This Row],[Class]],Class!B:B, 0))</f>
        <v>4</v>
      </c>
      <c r="E354">
        <f>INDEX('Product Category'!A:A, MATCH(Material_Master[[#This Row],[Product Category]], 'Product Category'!B:B, 0))</f>
        <v>2</v>
      </c>
      <c r="F354" cm="1">
        <f t="array" ref="F354">MATCH(Material_Master[[#This Row],[Product Category]]&amp;Material_Master[[#This Row],[ProductMetric]], 'Product Metric'!$B$2:$B$47&amp;'Product Metric'!$D$2:$D$47, 0)</f>
        <v>4</v>
      </c>
      <c r="G354" cm="1">
        <f t="array" ref="G354">MATCH(Material_Master[[#This Row],[Product Category]]&amp;Material_Master[[#This Row],[ProductGroupSimple]], 'Product Group Simple'!$B$2:$B$202&amp;'Product Group Simple'!$D$2:$D$202, 0)</f>
        <v>27</v>
      </c>
      <c r="H354" cm="1">
        <f t="array" ref="H354">MATCH(Material_Master[[#This Row],[Product Category]]&amp;Material_Master[[#This Row],[ProductGroup]], 'Product Group'!$B$2:$B$248&amp;'Product Group'!$D$2:$D$248,0)</f>
        <v>30</v>
      </c>
      <c r="I354">
        <f>INDEX(Packaging!E:E, MATCH(Material_Master[[#This Row],[Packaging]], Packaging!F:F, 0))</f>
        <v>3</v>
      </c>
      <c r="J354">
        <f>INDEX(Packaging!A:A, MATCH(Material_Master[[#This Row],[UOM]], Packaging!B:B, 0))</f>
        <v>2</v>
      </c>
      <c r="K354">
        <v>6</v>
      </c>
      <c r="L354">
        <v>0.18</v>
      </c>
      <c r="M354">
        <v>0.15</v>
      </c>
      <c r="N354">
        <f>MATCH(Material_Master[[#This Row],[PPClass]],Packaging!$L$2:$L$7, 0)</f>
        <v>4</v>
      </c>
      <c r="O354">
        <f>MATCH(Material_Master[[#This Row],[PVClass]],Packaging!$L$2:$L$7, 0)</f>
        <v>4</v>
      </c>
      <c r="P354" t="s">
        <v>404</v>
      </c>
      <c r="Q354">
        <v>4000</v>
      </c>
      <c r="R354" t="s">
        <v>684</v>
      </c>
      <c r="S354">
        <v>0.18</v>
      </c>
      <c r="T354" s="6" t="s">
        <v>344</v>
      </c>
      <c r="U354" s="6"/>
      <c r="V354" s="6" t="s">
        <v>1186</v>
      </c>
      <c r="W354" t="s">
        <v>1335</v>
      </c>
      <c r="X354" t="s">
        <v>1186</v>
      </c>
      <c r="Y354" t="b">
        <f>IF(Material_Master[[#This Row],[EUDR]]="Y",TRUE,FALSE)</f>
        <v>0</v>
      </c>
      <c r="Z354" t="b">
        <f>IF(Material_Master[[#This Row],[EUDR Sale]]="Y", TRUE, FALSE)</f>
        <v>1</v>
      </c>
    </row>
    <row r="355" spans="1:27" x14ac:dyDescent="0.35">
      <c r="A355">
        <v>354</v>
      </c>
      <c r="B355" s="5">
        <v>5201800002050</v>
      </c>
      <c r="C355" s="5" t="str">
        <f>Material_Master_SQL!B355</f>
        <v>ECORIC 80-PD180</v>
      </c>
      <c r="D355">
        <f>INDEX(Class!A:A, MATCH(Material_Master[[#This Row],[Class]],Class!B:B, 0))</f>
        <v>4</v>
      </c>
      <c r="E355">
        <f>INDEX('Product Category'!A:A, MATCH(Material_Master[[#This Row],[Product Category]], 'Product Category'!B:B, 0))</f>
        <v>2</v>
      </c>
      <c r="F355" cm="1">
        <f t="array" ref="F355">MATCH(Material_Master[[#This Row],[Product Category]]&amp;Material_Master[[#This Row],[ProductMetric]], 'Product Metric'!$B$2:$B$47&amp;'Product Metric'!$D$2:$D$47, 0)</f>
        <v>4</v>
      </c>
      <c r="G355" cm="1">
        <f t="array" ref="G355">MATCH(Material_Master[[#This Row],[Product Category]]&amp;Material_Master[[#This Row],[ProductGroupSimple]], 'Product Group Simple'!$B$2:$B$202&amp;'Product Group Simple'!$D$2:$D$202, 0)</f>
        <v>27</v>
      </c>
      <c r="H355" cm="1">
        <f t="array" ref="H355">MATCH(Material_Master[[#This Row],[Product Category]]&amp;Material_Master[[#This Row],[ProductGroup]], 'Product Group'!$B$2:$B$248&amp;'Product Group'!$D$2:$D$248,0)</f>
        <v>30</v>
      </c>
      <c r="I355">
        <f>INDEX(Packaging!E:E, MATCH(Material_Master[[#This Row],[Packaging]], Packaging!F:F, 0))</f>
        <v>3</v>
      </c>
      <c r="J355">
        <f>INDEX(Packaging!A:A, MATCH(Material_Master[[#This Row],[UOM]], Packaging!B:B, 0))</f>
        <v>2</v>
      </c>
      <c r="K355">
        <v>6</v>
      </c>
      <c r="L355">
        <v>0.18</v>
      </c>
      <c r="M355">
        <v>0.15</v>
      </c>
      <c r="N355">
        <f>MATCH(Material_Master[[#This Row],[PPClass]],Packaging!$L$2:$L$7, 0)</f>
        <v>4</v>
      </c>
      <c r="O355">
        <f>MATCH(Material_Master[[#This Row],[PVClass]],Packaging!$L$2:$L$7, 0)</f>
        <v>4</v>
      </c>
      <c r="P355" t="s">
        <v>404</v>
      </c>
      <c r="Q355">
        <v>4000</v>
      </c>
      <c r="R355" t="s">
        <v>684</v>
      </c>
      <c r="S355">
        <v>0.18</v>
      </c>
      <c r="T355" s="6" t="s">
        <v>344</v>
      </c>
      <c r="U355" s="6"/>
      <c r="V355" s="6" t="s">
        <v>1186</v>
      </c>
      <c r="W355" t="s">
        <v>1335</v>
      </c>
      <c r="X355" t="s">
        <v>1186</v>
      </c>
      <c r="Y355" t="b">
        <f>IF(Material_Master[[#This Row],[EUDR]]="Y",TRUE,FALSE)</f>
        <v>0</v>
      </c>
      <c r="Z355" t="b">
        <f>IF(Material_Master[[#This Row],[EUDR Sale]]="Y", TRUE, FALSE)</f>
        <v>1</v>
      </c>
      <c r="AA355" s="5" t="s">
        <v>1337</v>
      </c>
    </row>
    <row r="356" spans="1:27" x14ac:dyDescent="0.35">
      <c r="A356">
        <v>355</v>
      </c>
      <c r="B356" s="5">
        <v>5201800106010</v>
      </c>
      <c r="C356" s="5" t="str">
        <f>Material_Master_SQL!B356</f>
        <v>ECORIC 810</v>
      </c>
      <c r="D356">
        <f>INDEX(Class!A:A, MATCH(Material_Master[[#This Row],[Class]],Class!B:B, 0))</f>
        <v>2</v>
      </c>
      <c r="E356">
        <f>INDEX('Product Category'!A:A, MATCH(Material_Master[[#This Row],[Product Category]], 'Product Category'!B:B, 0))</f>
        <v>2</v>
      </c>
      <c r="F356" cm="1">
        <f t="array" ref="F356">MATCH(Material_Master[[#This Row],[Product Category]]&amp;Material_Master[[#This Row],[ProductMetric]], 'Product Metric'!$B$2:$B$47&amp;'Product Metric'!$D$2:$D$47, 0)</f>
        <v>4</v>
      </c>
      <c r="G356" cm="1">
        <f t="array" ref="G356">MATCH(Material_Master[[#This Row],[Product Category]]&amp;Material_Master[[#This Row],[ProductGroupSimple]], 'Product Group Simple'!$B$2:$B$202&amp;'Product Group Simple'!$D$2:$D$202, 0)</f>
        <v>29</v>
      </c>
      <c r="H356" cm="1">
        <f t="array" ref="H356">MATCH(Material_Master[[#This Row],[Product Category]]&amp;Material_Master[[#This Row],[ProductGroup]], 'Product Group'!$B$2:$B$248&amp;'Product Group'!$D$2:$D$248,0)</f>
        <v>32</v>
      </c>
      <c r="I356">
        <f>INDEX(Packaging!E:E, MATCH(Material_Master[[#This Row],[Packaging]], Packaging!F:F, 0))</f>
        <v>7</v>
      </c>
      <c r="J356">
        <f>INDEX(Packaging!A:A, MATCH(Material_Master[[#This Row],[UOM]], Packaging!B:B, 0))</f>
        <v>4</v>
      </c>
      <c r="K356">
        <v>6</v>
      </c>
      <c r="L356">
        <v>1</v>
      </c>
      <c r="N356">
        <f>MATCH(Material_Master[[#This Row],[PPClass]],Packaging!$L$2:$L$7, 0)</f>
        <v>3</v>
      </c>
      <c r="O356">
        <f>MATCH(Material_Master[[#This Row],[PVClass]],Packaging!$L$2:$L$7, 0)</f>
        <v>3</v>
      </c>
      <c r="Q356">
        <v>4300</v>
      </c>
      <c r="T356" s="6" t="s">
        <v>344</v>
      </c>
      <c r="U356" s="6"/>
      <c r="V356" s="6" t="s">
        <v>1186</v>
      </c>
      <c r="W356" t="s">
        <v>1335</v>
      </c>
      <c r="X356" t="s">
        <v>1186</v>
      </c>
      <c r="Y356" t="b">
        <f>IF(Material_Master[[#This Row],[EUDR]]="Y",TRUE,FALSE)</f>
        <v>0</v>
      </c>
      <c r="Z356" t="b">
        <f>IF(Material_Master[[#This Row],[EUDR Sale]]="Y", TRUE, FALSE)</f>
        <v>1</v>
      </c>
      <c r="AA356" s="5" t="s">
        <v>1337</v>
      </c>
    </row>
    <row r="357" spans="1:27" x14ac:dyDescent="0.35">
      <c r="A357">
        <v>356</v>
      </c>
      <c r="B357" s="5">
        <v>5201800166010</v>
      </c>
      <c r="C357" s="5" t="str">
        <f>Material_Master_SQL!B357</f>
        <v>ECORIC 810 (COCO)</v>
      </c>
      <c r="D357">
        <f>INDEX(Class!A:A, MATCH(Material_Master[[#This Row],[Class]],Class!B:B, 0))</f>
        <v>2</v>
      </c>
      <c r="E357">
        <f>INDEX('Product Category'!A:A, MATCH(Material_Master[[#This Row],[Product Category]], 'Product Category'!B:B, 0))</f>
        <v>2</v>
      </c>
      <c r="F357" cm="1">
        <f t="array" ref="F357">MATCH(Material_Master[[#This Row],[Product Category]]&amp;Material_Master[[#This Row],[ProductMetric]], 'Product Metric'!$B$2:$B$47&amp;'Product Metric'!$D$2:$D$47, 0)</f>
        <v>4</v>
      </c>
      <c r="G357" cm="1">
        <f t="array" ref="G357">MATCH(Material_Master[[#This Row],[Product Category]]&amp;Material_Master[[#This Row],[ProductGroupSimple]], 'Product Group Simple'!$B$2:$B$202&amp;'Product Group Simple'!$D$2:$D$202, 0)</f>
        <v>31</v>
      </c>
      <c r="H357" cm="1">
        <f t="array" ref="H357">MATCH(Material_Master[[#This Row],[Product Category]]&amp;Material_Master[[#This Row],[ProductGroup]], 'Product Group'!$B$2:$B$248&amp;'Product Group'!$D$2:$D$248,0)</f>
        <v>34</v>
      </c>
      <c r="I357">
        <f>INDEX(Packaging!E:E, MATCH(Material_Master[[#This Row],[Packaging]], Packaging!F:F, 0))</f>
        <v>7</v>
      </c>
      <c r="J357">
        <f>INDEX(Packaging!A:A, MATCH(Material_Master[[#This Row],[UOM]], Packaging!B:B, 0))</f>
        <v>4</v>
      </c>
      <c r="K357">
        <v>6</v>
      </c>
      <c r="L357">
        <v>1</v>
      </c>
      <c r="N357">
        <f>MATCH(Material_Master[[#This Row],[PPClass]],Packaging!$L$2:$L$7, 0)</f>
        <v>3</v>
      </c>
      <c r="O357">
        <f>MATCH(Material_Master[[#This Row],[PVClass]],Packaging!$L$2:$L$7, 0)</f>
        <v>3</v>
      </c>
      <c r="Q357">
        <v>4300</v>
      </c>
      <c r="R357" t="s">
        <v>1186</v>
      </c>
      <c r="T357" s="6" t="s">
        <v>344</v>
      </c>
      <c r="U357" s="6"/>
      <c r="V357" s="6" t="s">
        <v>1186</v>
      </c>
      <c r="W357" t="s">
        <v>1335</v>
      </c>
      <c r="X357" t="s">
        <v>1186</v>
      </c>
      <c r="Y357" t="b">
        <f>IF(Material_Master[[#This Row],[EUDR]]="Y",TRUE,FALSE)</f>
        <v>0</v>
      </c>
      <c r="Z357" t="b">
        <f>IF(Material_Master[[#This Row],[EUDR Sale]]="Y", TRUE, FALSE)</f>
        <v>1</v>
      </c>
      <c r="AA357" s="5" t="s">
        <v>1337</v>
      </c>
    </row>
    <row r="358" spans="1:27" x14ac:dyDescent="0.35">
      <c r="A358">
        <v>357</v>
      </c>
      <c r="B358" s="5"/>
      <c r="C358" s="5" t="str">
        <f>Material_Master_SQL!B358</f>
        <v>ECORIC 810 (EXCESS)</v>
      </c>
      <c r="D358">
        <f>INDEX(Class!A:A, MATCH(Material_Master[[#This Row],[Class]],Class!B:B, 0))</f>
        <v>2</v>
      </c>
      <c r="E358">
        <f>INDEX('Product Category'!A:A, MATCH(Material_Master[[#This Row],[Product Category]], 'Product Category'!B:B, 0))</f>
        <v>2</v>
      </c>
      <c r="F358" cm="1">
        <f t="array" ref="F358">MATCH(Material_Master[[#This Row],[Product Category]]&amp;Material_Master[[#This Row],[ProductMetric]], 'Product Metric'!$B$2:$B$47&amp;'Product Metric'!$D$2:$D$47, 0)</f>
        <v>4</v>
      </c>
      <c r="G358" cm="1">
        <f t="array" ref="G358">MATCH(Material_Master[[#This Row],[Product Category]]&amp;Material_Master[[#This Row],[ProductGroupSimple]], 'Product Group Simple'!$B$2:$B$202&amp;'Product Group Simple'!$D$2:$D$202, 0)</f>
        <v>30</v>
      </c>
      <c r="H358" cm="1">
        <f t="array" ref="H358">MATCH(Material_Master[[#This Row],[Product Category]]&amp;Material_Master[[#This Row],[ProductGroup]], 'Product Group'!$B$2:$B$248&amp;'Product Group'!$D$2:$D$248,0)</f>
        <v>33</v>
      </c>
      <c r="I358">
        <f>INDEX(Packaging!E:E, MATCH(Material_Master[[#This Row],[Packaging]], Packaging!F:F, 0))</f>
        <v>7</v>
      </c>
      <c r="J358">
        <f>INDEX(Packaging!A:A, MATCH(Material_Master[[#This Row],[UOM]], Packaging!B:B, 0))</f>
        <v>4</v>
      </c>
      <c r="K358">
        <v>6</v>
      </c>
      <c r="L358">
        <v>1</v>
      </c>
      <c r="N358">
        <f>MATCH(Material_Master[[#This Row],[PPClass]],Packaging!$L$2:$L$7, 0)</f>
        <v>3</v>
      </c>
      <c r="O358">
        <f>MATCH(Material_Master[[#This Row],[PVClass]],Packaging!$L$2:$L$7, 0)</f>
        <v>3</v>
      </c>
      <c r="Q358">
        <v>4300</v>
      </c>
      <c r="T358" s="6" t="s">
        <v>344</v>
      </c>
      <c r="U358" s="6"/>
      <c r="V358" s="6" t="s">
        <v>1186</v>
      </c>
      <c r="W358" t="s">
        <v>1335</v>
      </c>
      <c r="X358" t="s">
        <v>1186</v>
      </c>
      <c r="Y358" t="b">
        <f>IF(Material_Master[[#This Row],[EUDR]]="Y",TRUE,FALSE)</f>
        <v>0</v>
      </c>
      <c r="Z358" t="b">
        <f>IF(Material_Master[[#This Row],[EUDR Sale]]="Y", TRUE, FALSE)</f>
        <v>0</v>
      </c>
    </row>
    <row r="359" spans="1:27" x14ac:dyDescent="0.35">
      <c r="A359">
        <v>358</v>
      </c>
      <c r="B359" s="5">
        <v>5203020006010</v>
      </c>
      <c r="C359" s="5" t="str">
        <f>Material_Master_SQL!B359</f>
        <v>ECOROL 02/75</v>
      </c>
      <c r="D359">
        <f>INDEX(Class!A:A, MATCH(Material_Master[[#This Row],[Class]],Class!B:B, 0))</f>
        <v>2</v>
      </c>
      <c r="E359">
        <f>INDEX('Product Category'!A:A, MATCH(Material_Master[[#This Row],[Product Category]], 'Product Category'!B:B, 0))</f>
        <v>6</v>
      </c>
      <c r="F359" cm="1">
        <f t="array" ref="F359">MATCH(Material_Master[[#This Row],[Product Category]]&amp;Material_Master[[#This Row],[ProductMetric]], 'Product Metric'!$B$2:$B$47&amp;'Product Metric'!$D$2:$D$47, 0)</f>
        <v>13</v>
      </c>
      <c r="G359" cm="1">
        <f t="array" ref="G359">MATCH(Material_Master[[#This Row],[Product Category]]&amp;Material_Master[[#This Row],[ProductGroupSimple]], 'Product Group Simple'!$B$2:$B$202&amp;'Product Group Simple'!$D$2:$D$202, 0)</f>
        <v>67</v>
      </c>
      <c r="H359" cm="1">
        <f t="array" ref="H359">MATCH(Material_Master[[#This Row],[Product Category]]&amp;Material_Master[[#This Row],[ProductGroup]], 'Product Group'!$B$2:$B$248&amp;'Product Group'!$D$2:$D$248,0)</f>
        <v>87</v>
      </c>
      <c r="I359">
        <f>INDEX(Packaging!E:E, MATCH(Material_Master[[#This Row],[Packaging]], Packaging!F:F, 0))</f>
        <v>7</v>
      </c>
      <c r="J359">
        <f>INDEX(Packaging!A:A, MATCH(Material_Master[[#This Row],[UOM]], Packaging!B:B, 0))</f>
        <v>4</v>
      </c>
      <c r="K359">
        <v>6</v>
      </c>
      <c r="L359">
        <v>1</v>
      </c>
      <c r="N359">
        <f>MATCH(Material_Master[[#This Row],[PPClass]],Packaging!$L$2:$L$7, 0)</f>
        <v>3</v>
      </c>
      <c r="O359">
        <f>MATCH(Material_Master[[#This Row],[PVClass]],Packaging!$L$2:$L$7, 0)</f>
        <v>3</v>
      </c>
      <c r="P359" t="s">
        <v>467</v>
      </c>
      <c r="Q359">
        <v>3754</v>
      </c>
      <c r="R359" t="s">
        <v>1186</v>
      </c>
      <c r="T359" s="6" t="s">
        <v>344</v>
      </c>
      <c r="U359" s="6"/>
      <c r="V359" s="6" t="s">
        <v>1186</v>
      </c>
      <c r="W359" t="s">
        <v>1375</v>
      </c>
      <c r="X359" t="s">
        <v>1186</v>
      </c>
      <c r="Y359" t="b">
        <f>IF(Material_Master[[#This Row],[EUDR]]="Y",TRUE,FALSE)</f>
        <v>0</v>
      </c>
      <c r="Z359" t="b">
        <f>IF(Material_Master[[#This Row],[EUDR Sale]]="Y", TRUE, FALSE)</f>
        <v>1</v>
      </c>
      <c r="AA359" s="5" t="s">
        <v>1376</v>
      </c>
    </row>
    <row r="360" spans="1:27" x14ac:dyDescent="0.35">
      <c r="A360">
        <v>359</v>
      </c>
      <c r="B360" s="5"/>
      <c r="C360" s="5" t="str">
        <f>Material_Master_SQL!B360</f>
        <v>ECOROL 02/75-DF</v>
      </c>
      <c r="D360">
        <f>INDEX(Class!A:A, MATCH(Material_Master[[#This Row],[Class]],Class!B:B, 0))</f>
        <v>2</v>
      </c>
      <c r="E360">
        <f>INDEX('Product Category'!A:A, MATCH(Material_Master[[#This Row],[Product Category]], 'Product Category'!B:B, 0))</f>
        <v>6</v>
      </c>
      <c r="F360" cm="1">
        <f t="array" ref="F360">MATCH(Material_Master[[#This Row],[Product Category]]&amp;Material_Master[[#This Row],[ProductMetric]], 'Product Metric'!$B$2:$B$47&amp;'Product Metric'!$D$2:$D$47, 0)</f>
        <v>13</v>
      </c>
      <c r="G360" cm="1">
        <f t="array" ref="G360">MATCH(Material_Master[[#This Row],[Product Category]]&amp;Material_Master[[#This Row],[ProductGroupSimple]], 'Product Group Simple'!$B$2:$B$202&amp;'Product Group Simple'!$D$2:$D$202, 0)</f>
        <v>67</v>
      </c>
      <c r="H360" cm="1">
        <f t="array" ref="H360">MATCH(Material_Master[[#This Row],[Product Category]]&amp;Material_Master[[#This Row],[ProductGroup]], 'Product Group'!$B$2:$B$248&amp;'Product Group'!$D$2:$D$248,0)</f>
        <v>87</v>
      </c>
      <c r="I360">
        <f>INDEX(Packaging!E:E, MATCH(Material_Master[[#This Row],[Packaging]], Packaging!F:F, 0))</f>
        <v>7</v>
      </c>
      <c r="J360">
        <f>INDEX(Packaging!A:A, MATCH(Material_Master[[#This Row],[UOM]], Packaging!B:B, 0))</f>
        <v>4</v>
      </c>
      <c r="K360">
        <v>6</v>
      </c>
      <c r="L360">
        <v>1</v>
      </c>
      <c r="M360">
        <v>0</v>
      </c>
      <c r="N360">
        <f>MATCH(Material_Master[[#This Row],[PPClass]],Packaging!$L$2:$L$7, 0)</f>
        <v>3</v>
      </c>
      <c r="O360">
        <f>MATCH(Material_Master[[#This Row],[PVClass]],Packaging!$L$2:$L$7, 0)</f>
        <v>3</v>
      </c>
      <c r="P360" t="s">
        <v>467</v>
      </c>
      <c r="R360" t="s">
        <v>1186</v>
      </c>
      <c r="T360" s="6" t="s">
        <v>344</v>
      </c>
      <c r="U360" s="6"/>
      <c r="V360" s="6" t="s">
        <v>1186</v>
      </c>
      <c r="W360" t="s">
        <v>1375</v>
      </c>
      <c r="X360" t="s">
        <v>1186</v>
      </c>
      <c r="Y360" t="b">
        <f>IF(Material_Master[[#This Row],[EUDR]]="Y",TRUE,FALSE)</f>
        <v>1</v>
      </c>
      <c r="Z360" t="b">
        <f>IF(Material_Master[[#This Row],[EUDR Sale]]="Y", TRUE, FALSE)</f>
        <v>1</v>
      </c>
    </row>
    <row r="361" spans="1:27" x14ac:dyDescent="0.35">
      <c r="A361">
        <v>360</v>
      </c>
      <c r="B361" s="5">
        <v>5203020007020</v>
      </c>
      <c r="C361" s="5" t="str">
        <f>Material_Master_SQL!B361</f>
        <v>ECOROL 02/75-FB24000</v>
      </c>
      <c r="D361">
        <f>INDEX(Class!A:A, MATCH(Material_Master[[#This Row],[Class]],Class!B:B, 0))</f>
        <v>4</v>
      </c>
      <c r="E361">
        <f>INDEX('Product Category'!A:A, MATCH(Material_Master[[#This Row],[Product Category]], 'Product Category'!B:B, 0))</f>
        <v>6</v>
      </c>
      <c r="F361" cm="1">
        <f t="array" ref="F361">MATCH(Material_Master[[#This Row],[Product Category]]&amp;Material_Master[[#This Row],[ProductMetric]], 'Product Metric'!$B$2:$B$47&amp;'Product Metric'!$D$2:$D$47, 0)</f>
        <v>13</v>
      </c>
      <c r="G361" cm="1">
        <f t="array" ref="G361">MATCH(Material_Master[[#This Row],[Product Category]]&amp;Material_Master[[#This Row],[ProductGroupSimple]], 'Product Group Simple'!$B$2:$B$202&amp;'Product Group Simple'!$D$2:$D$202, 0)</f>
        <v>67</v>
      </c>
      <c r="H361" cm="1">
        <f t="array" ref="H361">MATCH(Material_Master[[#This Row],[Product Category]]&amp;Material_Master[[#This Row],[ProductGroup]], 'Product Group'!$B$2:$B$248&amp;'Product Group'!$D$2:$D$248,0)</f>
        <v>87</v>
      </c>
      <c r="I361">
        <f>INDEX(Packaging!E:E, MATCH(Material_Master[[#This Row],[Packaging]], Packaging!F:F, 0))</f>
        <v>5</v>
      </c>
      <c r="J361">
        <f>INDEX(Packaging!A:A, MATCH(Material_Master[[#This Row],[UOM]], Packaging!B:B, 0))</f>
        <v>4</v>
      </c>
      <c r="K361">
        <v>6</v>
      </c>
      <c r="L361">
        <v>1</v>
      </c>
      <c r="N361">
        <f>MATCH(Material_Master[[#This Row],[PPClass]],Packaging!$L$2:$L$7, 0)</f>
        <v>3</v>
      </c>
      <c r="O361">
        <f>MATCH(Material_Master[[#This Row],[PVClass]],Packaging!$L$2:$L$7, 0)</f>
        <v>3</v>
      </c>
      <c r="P361" t="s">
        <v>370</v>
      </c>
      <c r="Q361">
        <v>3754</v>
      </c>
      <c r="S361">
        <v>19.7</v>
      </c>
      <c r="T361" s="6" t="s">
        <v>344</v>
      </c>
      <c r="U361" s="6"/>
      <c r="V361" s="6" t="s">
        <v>1186</v>
      </c>
      <c r="W361" t="s">
        <v>1375</v>
      </c>
      <c r="X361" t="s">
        <v>371</v>
      </c>
      <c r="Y361" t="b">
        <f>IF(Material_Master[[#This Row],[EUDR]]="Y",TRUE,FALSE)</f>
        <v>0</v>
      </c>
      <c r="Z361" t="b">
        <f>IF(Material_Master[[#This Row],[EUDR Sale]]="Y", TRUE, FALSE)</f>
        <v>1</v>
      </c>
      <c r="AA361" s="5" t="s">
        <v>1376</v>
      </c>
    </row>
    <row r="362" spans="1:27" x14ac:dyDescent="0.35">
      <c r="A362">
        <v>361</v>
      </c>
      <c r="B362" s="5"/>
      <c r="C362" s="5" t="str">
        <f>Material_Master_SQL!B362</f>
        <v>ECOROL 02/75-FB24000-DF</v>
      </c>
      <c r="D362">
        <f>INDEX(Class!A:A, MATCH(Material_Master[[#This Row],[Class]],Class!B:B, 0))</f>
        <v>4</v>
      </c>
      <c r="E362">
        <f>INDEX('Product Category'!A:A, MATCH(Material_Master[[#This Row],[Product Category]], 'Product Category'!B:B, 0))</f>
        <v>6</v>
      </c>
      <c r="F362" cm="1">
        <f t="array" ref="F362">MATCH(Material_Master[[#This Row],[Product Category]]&amp;Material_Master[[#This Row],[ProductMetric]], 'Product Metric'!$B$2:$B$47&amp;'Product Metric'!$D$2:$D$47, 0)</f>
        <v>13</v>
      </c>
      <c r="G362" cm="1">
        <f t="array" ref="G362">MATCH(Material_Master[[#This Row],[Product Category]]&amp;Material_Master[[#This Row],[ProductGroupSimple]], 'Product Group Simple'!$B$2:$B$202&amp;'Product Group Simple'!$D$2:$D$202, 0)</f>
        <v>67</v>
      </c>
      <c r="H362" cm="1">
        <f t="array" ref="H362">MATCH(Material_Master[[#This Row],[Product Category]]&amp;Material_Master[[#This Row],[ProductGroup]], 'Product Group'!$B$2:$B$248&amp;'Product Group'!$D$2:$D$248,0)</f>
        <v>87</v>
      </c>
      <c r="I362">
        <f>INDEX(Packaging!E:E, MATCH(Material_Master[[#This Row],[Packaging]], Packaging!F:F, 0))</f>
        <v>5</v>
      </c>
      <c r="J362">
        <f>INDEX(Packaging!A:A, MATCH(Material_Master[[#This Row],[UOM]], Packaging!B:B, 0))</f>
        <v>4</v>
      </c>
      <c r="K362">
        <v>6</v>
      </c>
      <c r="L362">
        <v>1</v>
      </c>
      <c r="M362">
        <v>0</v>
      </c>
      <c r="N362">
        <f>MATCH(Material_Master[[#This Row],[PPClass]],Packaging!$L$2:$L$7, 0)</f>
        <v>3</v>
      </c>
      <c r="O362">
        <f>MATCH(Material_Master[[#This Row],[PVClass]],Packaging!$L$2:$L$7, 0)</f>
        <v>3</v>
      </c>
      <c r="P362" t="s">
        <v>370</v>
      </c>
      <c r="R362" t="s">
        <v>1186</v>
      </c>
      <c r="T362" s="6" t="s">
        <v>344</v>
      </c>
      <c r="U362" s="6"/>
      <c r="V362" s="6" t="s">
        <v>1186</v>
      </c>
      <c r="W362" t="s">
        <v>1375</v>
      </c>
      <c r="X362" t="s">
        <v>1186</v>
      </c>
      <c r="Y362" t="b">
        <f>IF(Material_Master[[#This Row],[EUDR]]="Y",TRUE,FALSE)</f>
        <v>1</v>
      </c>
      <c r="Z362" t="b">
        <f>IF(Material_Master[[#This Row],[EUDR Sale]]="Y", TRUE, FALSE)</f>
        <v>1</v>
      </c>
    </row>
    <row r="363" spans="1:27" x14ac:dyDescent="0.35">
      <c r="A363">
        <v>362</v>
      </c>
      <c r="B363" s="5">
        <v>5203020103010</v>
      </c>
      <c r="C363" s="5" t="str">
        <f>Material_Master_SQL!B363</f>
        <v>ECOROL 02/75-IBC800</v>
      </c>
      <c r="D363">
        <f>INDEX(Class!A:A, MATCH(Material_Master[[#This Row],[Class]],Class!B:B, 0))</f>
        <v>4</v>
      </c>
      <c r="E363">
        <f>INDEX('Product Category'!A:A, MATCH(Material_Master[[#This Row],[Product Category]], 'Product Category'!B:B, 0))</f>
        <v>6</v>
      </c>
      <c r="F363" cm="1">
        <f t="array" ref="F363">MATCH(Material_Master[[#This Row],[Product Category]]&amp;Material_Master[[#This Row],[ProductMetric]], 'Product Metric'!$B$2:$B$47&amp;'Product Metric'!$D$2:$D$47, 0)</f>
        <v>13</v>
      </c>
      <c r="G363" cm="1">
        <f t="array" ref="G363">MATCH(Material_Master[[#This Row],[Product Category]]&amp;Material_Master[[#This Row],[ProductGroupSimple]], 'Product Group Simple'!$B$2:$B$202&amp;'Product Group Simple'!$D$2:$D$202, 0)</f>
        <v>67</v>
      </c>
      <c r="H363" cm="1">
        <f t="array" ref="H363">MATCH(Material_Master[[#This Row],[Product Category]]&amp;Material_Master[[#This Row],[ProductGroup]], 'Product Group'!$B$2:$B$248&amp;'Product Group'!$D$2:$D$248,0)</f>
        <v>87</v>
      </c>
      <c r="I363">
        <f>INDEX(Packaging!E:E, MATCH(Material_Master[[#This Row],[Packaging]], Packaging!F:F, 0))</f>
        <v>6</v>
      </c>
      <c r="J363">
        <f>INDEX(Packaging!A:A, MATCH(Material_Master[[#This Row],[UOM]], Packaging!B:B, 0))</f>
        <v>3</v>
      </c>
      <c r="K363">
        <v>6</v>
      </c>
      <c r="L363">
        <v>0.8</v>
      </c>
      <c r="M363">
        <v>1.25</v>
      </c>
      <c r="N363">
        <f>MATCH(Material_Master[[#This Row],[PPClass]],Packaging!$L$2:$L$7, 0)</f>
        <v>4</v>
      </c>
      <c r="O363">
        <f>MATCH(Material_Master[[#This Row],[PVClass]],Packaging!$L$2:$L$7, 0)</f>
        <v>4</v>
      </c>
      <c r="P363" t="s">
        <v>745</v>
      </c>
      <c r="Q363">
        <v>3754</v>
      </c>
      <c r="R363" t="s">
        <v>746</v>
      </c>
      <c r="S363">
        <v>0.8</v>
      </c>
      <c r="T363" s="6" t="s">
        <v>344</v>
      </c>
      <c r="U363" s="6"/>
      <c r="V363" s="6" t="s">
        <v>1186</v>
      </c>
      <c r="W363" t="s">
        <v>1375</v>
      </c>
      <c r="X363" t="s">
        <v>1186</v>
      </c>
      <c r="Y363" t="b">
        <f>IF(Material_Master[[#This Row],[EUDR]]="Y",TRUE,FALSE)</f>
        <v>0</v>
      </c>
      <c r="Z363" t="b">
        <f>IF(Material_Master[[#This Row],[EUDR Sale]]="Y", TRUE, FALSE)</f>
        <v>1</v>
      </c>
      <c r="AA363" s="5" t="s">
        <v>1376</v>
      </c>
    </row>
    <row r="364" spans="1:27" x14ac:dyDescent="0.35">
      <c r="A364">
        <v>363</v>
      </c>
      <c r="B364" s="5"/>
      <c r="C364" s="5" t="str">
        <f>Material_Master_SQL!B364</f>
        <v>ECOROL 02/75-IBC800-DF</v>
      </c>
      <c r="D364">
        <f>INDEX(Class!A:A, MATCH(Material_Master[[#This Row],[Class]],Class!B:B, 0))</f>
        <v>4</v>
      </c>
      <c r="E364">
        <f>INDEX('Product Category'!A:A, MATCH(Material_Master[[#This Row],[Product Category]], 'Product Category'!B:B, 0))</f>
        <v>6</v>
      </c>
      <c r="F364" cm="1">
        <f t="array" ref="F364">MATCH(Material_Master[[#This Row],[Product Category]]&amp;Material_Master[[#This Row],[ProductMetric]], 'Product Metric'!$B$2:$B$47&amp;'Product Metric'!$D$2:$D$47, 0)</f>
        <v>13</v>
      </c>
      <c r="G364" cm="1">
        <f t="array" ref="G364">MATCH(Material_Master[[#This Row],[Product Category]]&amp;Material_Master[[#This Row],[ProductGroupSimple]], 'Product Group Simple'!$B$2:$B$202&amp;'Product Group Simple'!$D$2:$D$202, 0)</f>
        <v>67</v>
      </c>
      <c r="H364" cm="1">
        <f t="array" ref="H364">MATCH(Material_Master[[#This Row],[Product Category]]&amp;Material_Master[[#This Row],[ProductGroup]], 'Product Group'!$B$2:$B$248&amp;'Product Group'!$D$2:$D$248,0)</f>
        <v>87</v>
      </c>
      <c r="I364">
        <f>INDEX(Packaging!E:E, MATCH(Material_Master[[#This Row],[Packaging]], Packaging!F:F, 0))</f>
        <v>6</v>
      </c>
      <c r="J364">
        <f>INDEX(Packaging!A:A, MATCH(Material_Master[[#This Row],[UOM]], Packaging!B:B, 0))</f>
        <v>3</v>
      </c>
      <c r="K364">
        <v>6</v>
      </c>
      <c r="L364">
        <v>0.8</v>
      </c>
      <c r="M364">
        <v>1.25</v>
      </c>
      <c r="N364">
        <f>MATCH(Material_Master[[#This Row],[PPClass]],Packaging!$L$2:$L$7, 0)</f>
        <v>4</v>
      </c>
      <c r="O364">
        <f>MATCH(Material_Master[[#This Row],[PVClass]],Packaging!$L$2:$L$7, 0)</f>
        <v>4</v>
      </c>
      <c r="P364" t="s">
        <v>745</v>
      </c>
      <c r="R364" t="s">
        <v>1186</v>
      </c>
      <c r="T364" s="6" t="s">
        <v>344</v>
      </c>
      <c r="U364" s="6"/>
      <c r="V364" s="6" t="s">
        <v>1186</v>
      </c>
      <c r="W364" t="s">
        <v>1375</v>
      </c>
      <c r="X364" t="s">
        <v>1186</v>
      </c>
      <c r="Y364" t="b">
        <f>IF(Material_Master[[#This Row],[EUDR]]="Y",TRUE,FALSE)</f>
        <v>1</v>
      </c>
      <c r="Z364" t="b">
        <f>IF(Material_Master[[#This Row],[EUDR Sale]]="Y", TRUE, FALSE)</f>
        <v>1</v>
      </c>
    </row>
    <row r="365" spans="1:27" x14ac:dyDescent="0.35">
      <c r="A365">
        <v>364</v>
      </c>
      <c r="B365" s="5">
        <v>5203020106010</v>
      </c>
      <c r="C365" s="5" t="str">
        <f>Material_Master_SQL!B365</f>
        <v>ECOROL 02/85</v>
      </c>
      <c r="D365">
        <f>INDEX(Class!A:A, MATCH(Material_Master[[#This Row],[Class]],Class!B:B, 0))</f>
        <v>2</v>
      </c>
      <c r="E365">
        <f>INDEX('Product Category'!A:A, MATCH(Material_Master[[#This Row],[Product Category]], 'Product Category'!B:B, 0))</f>
        <v>6</v>
      </c>
      <c r="F365" cm="1">
        <f t="array" ref="F365">MATCH(Material_Master[[#This Row],[Product Category]]&amp;Material_Master[[#This Row],[ProductMetric]], 'Product Metric'!$B$2:$B$47&amp;'Product Metric'!$D$2:$D$47, 0)</f>
        <v>13</v>
      </c>
      <c r="G365" cm="1">
        <f t="array" ref="G365">MATCH(Material_Master[[#This Row],[Product Category]]&amp;Material_Master[[#This Row],[ProductGroupSimple]], 'Product Group Simple'!$B$2:$B$202&amp;'Product Group Simple'!$D$2:$D$202, 0)</f>
        <v>67</v>
      </c>
      <c r="H365" cm="1">
        <f t="array" ref="H365">MATCH(Material_Master[[#This Row],[Product Category]]&amp;Material_Master[[#This Row],[ProductGroup]], 'Product Group'!$B$2:$B$248&amp;'Product Group'!$D$2:$D$248,0)</f>
        <v>87</v>
      </c>
      <c r="I365">
        <f>INDEX(Packaging!E:E, MATCH(Material_Master[[#This Row],[Packaging]], Packaging!F:F, 0))</f>
        <v>7</v>
      </c>
      <c r="J365">
        <f>INDEX(Packaging!A:A, MATCH(Material_Master[[#This Row],[UOM]], Packaging!B:B, 0))</f>
        <v>4</v>
      </c>
      <c r="K365">
        <v>6</v>
      </c>
      <c r="L365">
        <v>1</v>
      </c>
      <c r="N365">
        <f>MATCH(Material_Master[[#This Row],[PPClass]],Packaging!$L$2:$L$7, 0)</f>
        <v>3</v>
      </c>
      <c r="O365">
        <f>MATCH(Material_Master[[#This Row],[PVClass]],Packaging!$L$2:$L$7, 0)</f>
        <v>3</v>
      </c>
      <c r="P365" t="s">
        <v>467</v>
      </c>
      <c r="Q365">
        <v>3754</v>
      </c>
      <c r="T365" s="6" t="s">
        <v>344</v>
      </c>
      <c r="U365" s="6"/>
      <c r="V365" s="6" t="s">
        <v>1186</v>
      </c>
      <c r="W365" t="s">
        <v>1375</v>
      </c>
      <c r="X365" t="s">
        <v>1186</v>
      </c>
      <c r="Y365" t="b">
        <f>IF(Material_Master[[#This Row],[EUDR]]="Y",TRUE,FALSE)</f>
        <v>0</v>
      </c>
      <c r="Z365" t="b">
        <f>IF(Material_Master[[#This Row],[EUDR Sale]]="Y", TRUE, FALSE)</f>
        <v>1</v>
      </c>
      <c r="AA365" s="5" t="s">
        <v>1376</v>
      </c>
    </row>
    <row r="366" spans="1:27" x14ac:dyDescent="0.35">
      <c r="A366">
        <v>365</v>
      </c>
      <c r="B366" s="5">
        <v>5203020103010</v>
      </c>
      <c r="C366" s="5" t="str">
        <f>Material_Master_SQL!B366</f>
        <v>ECOROL 02/85-IBC800</v>
      </c>
      <c r="D366">
        <f>INDEX(Class!A:A, MATCH(Material_Master[[#This Row],[Class]],Class!B:B, 0))</f>
        <v>4</v>
      </c>
      <c r="E366">
        <f>INDEX('Product Category'!A:A, MATCH(Material_Master[[#This Row],[Product Category]], 'Product Category'!B:B, 0))</f>
        <v>6</v>
      </c>
      <c r="F366" cm="1">
        <f t="array" ref="F366">MATCH(Material_Master[[#This Row],[Product Category]]&amp;Material_Master[[#This Row],[ProductMetric]], 'Product Metric'!$B$2:$B$47&amp;'Product Metric'!$D$2:$D$47, 0)</f>
        <v>13</v>
      </c>
      <c r="G366" cm="1">
        <f t="array" ref="G366">MATCH(Material_Master[[#This Row],[Product Category]]&amp;Material_Master[[#This Row],[ProductGroupSimple]], 'Product Group Simple'!$B$2:$B$202&amp;'Product Group Simple'!$D$2:$D$202, 0)</f>
        <v>67</v>
      </c>
      <c r="H366" cm="1">
        <f t="array" ref="H366">MATCH(Material_Master[[#This Row],[Product Category]]&amp;Material_Master[[#This Row],[ProductGroup]], 'Product Group'!$B$2:$B$248&amp;'Product Group'!$D$2:$D$248,0)</f>
        <v>87</v>
      </c>
      <c r="I366">
        <f>INDEX(Packaging!E:E, MATCH(Material_Master[[#This Row],[Packaging]], Packaging!F:F, 0))</f>
        <v>6</v>
      </c>
      <c r="J366">
        <f>INDEX(Packaging!A:A, MATCH(Material_Master[[#This Row],[UOM]], Packaging!B:B, 0))</f>
        <v>3</v>
      </c>
      <c r="K366">
        <v>6</v>
      </c>
      <c r="L366">
        <v>0.8</v>
      </c>
      <c r="M366">
        <v>1.25</v>
      </c>
      <c r="N366">
        <f>MATCH(Material_Master[[#This Row],[PPClass]],Packaging!$L$2:$L$7, 0)</f>
        <v>4</v>
      </c>
      <c r="O366">
        <f>MATCH(Material_Master[[#This Row],[PVClass]],Packaging!$L$2:$L$7, 0)</f>
        <v>4</v>
      </c>
      <c r="P366" t="s">
        <v>745</v>
      </c>
      <c r="Q366">
        <v>3754</v>
      </c>
      <c r="R366" t="s">
        <v>746</v>
      </c>
      <c r="S366">
        <v>0.8</v>
      </c>
      <c r="T366" s="6" t="s">
        <v>344</v>
      </c>
      <c r="U366" s="6"/>
      <c r="V366" s="6" t="s">
        <v>1186</v>
      </c>
      <c r="W366" t="s">
        <v>1375</v>
      </c>
      <c r="X366" t="s">
        <v>1186</v>
      </c>
      <c r="Y366" t="b">
        <f>IF(Material_Master[[#This Row],[EUDR]]="Y",TRUE,FALSE)</f>
        <v>0</v>
      </c>
      <c r="Z366" t="b">
        <f>IF(Material_Master[[#This Row],[EUDR Sale]]="Y", TRUE, FALSE)</f>
        <v>1</v>
      </c>
      <c r="AA366" s="5" t="s">
        <v>1376</v>
      </c>
    </row>
    <row r="367" spans="1:27" x14ac:dyDescent="0.35">
      <c r="A367">
        <v>366</v>
      </c>
      <c r="B367" s="5">
        <v>5203109806010</v>
      </c>
      <c r="C367" s="5" t="str">
        <f>Material_Master_SQL!B367</f>
        <v>ECOROL 10/98</v>
      </c>
      <c r="D367">
        <f>INDEX(Class!A:A, MATCH(Material_Master[[#This Row],[Class]],Class!B:B, 0))</f>
        <v>2</v>
      </c>
      <c r="E367">
        <f>INDEX('Product Category'!A:A, MATCH(Material_Master[[#This Row],[Product Category]], 'Product Category'!B:B, 0))</f>
        <v>6</v>
      </c>
      <c r="F367" cm="1">
        <f t="array" ref="F367">MATCH(Material_Master[[#This Row],[Product Category]]&amp;Material_Master[[#This Row],[ProductMetric]], 'Product Metric'!$B$2:$B$47&amp;'Product Metric'!$D$2:$D$47, 0)</f>
        <v>14</v>
      </c>
      <c r="G367" cm="1">
        <f t="array" ref="G367">MATCH(Material_Master[[#This Row],[Product Category]]&amp;Material_Master[[#This Row],[ProductGroupSimple]], 'Product Group Simple'!$B$2:$B$202&amp;'Product Group Simple'!$D$2:$D$202, 0)</f>
        <v>68</v>
      </c>
      <c r="H367" cm="1">
        <f t="array" ref="H367">MATCH(Material_Master[[#This Row],[Product Category]]&amp;Material_Master[[#This Row],[ProductGroup]], 'Product Group'!$B$2:$B$248&amp;'Product Group'!$D$2:$D$248,0)</f>
        <v>88</v>
      </c>
      <c r="I367">
        <f>INDEX(Packaging!E:E, MATCH(Material_Master[[#This Row],[Packaging]], Packaging!F:F, 0))</f>
        <v>7</v>
      </c>
      <c r="J367">
        <f>INDEX(Packaging!A:A, MATCH(Material_Master[[#This Row],[UOM]], Packaging!B:B, 0))</f>
        <v>4</v>
      </c>
      <c r="K367">
        <v>6</v>
      </c>
      <c r="L367">
        <v>1</v>
      </c>
      <c r="N367">
        <f>MATCH(Material_Master[[#This Row],[PPClass]],Packaging!$L$2:$L$7, 0)</f>
        <v>3</v>
      </c>
      <c r="O367">
        <f>MATCH(Material_Master[[#This Row],[PVClass]],Packaging!$L$2:$L$7, 0)</f>
        <v>3</v>
      </c>
      <c r="Q367">
        <v>4470</v>
      </c>
      <c r="R367" t="s">
        <v>1186</v>
      </c>
      <c r="T367" s="6" t="s">
        <v>344</v>
      </c>
      <c r="U367" s="6"/>
      <c r="V367" s="6" t="s">
        <v>1186</v>
      </c>
      <c r="W367" t="s">
        <v>1377</v>
      </c>
      <c r="X367" t="s">
        <v>1186</v>
      </c>
      <c r="Y367" t="b">
        <f>IF(Material_Master[[#This Row],[EUDR]]="Y",TRUE,FALSE)</f>
        <v>0</v>
      </c>
      <c r="Z367" t="b">
        <f>IF(Material_Master[[#This Row],[EUDR Sale]]="Y", TRUE, FALSE)</f>
        <v>0</v>
      </c>
      <c r="AA367" s="5" t="s">
        <v>1376</v>
      </c>
    </row>
    <row r="368" spans="1:27" x14ac:dyDescent="0.35">
      <c r="A368">
        <v>367</v>
      </c>
      <c r="B368" s="5"/>
      <c r="C368" s="5" t="str">
        <f>Material_Master_SQL!B368</f>
        <v>ECOROL 10/98-DF</v>
      </c>
      <c r="D368">
        <f>INDEX(Class!A:A, MATCH(Material_Master[[#This Row],[Class]],Class!B:B, 0))</f>
        <v>2</v>
      </c>
      <c r="E368">
        <f>INDEX('Product Category'!A:A, MATCH(Material_Master[[#This Row],[Product Category]], 'Product Category'!B:B, 0))</f>
        <v>6</v>
      </c>
      <c r="F368" cm="1">
        <f t="array" ref="F368">MATCH(Material_Master[[#This Row],[Product Category]]&amp;Material_Master[[#This Row],[ProductMetric]], 'Product Metric'!$B$2:$B$47&amp;'Product Metric'!$D$2:$D$47, 0)</f>
        <v>14</v>
      </c>
      <c r="G368" cm="1">
        <f t="array" ref="G368">MATCH(Material_Master[[#This Row],[Product Category]]&amp;Material_Master[[#This Row],[ProductGroupSimple]], 'Product Group Simple'!$B$2:$B$202&amp;'Product Group Simple'!$D$2:$D$202, 0)</f>
        <v>68</v>
      </c>
      <c r="H368" cm="1">
        <f t="array" ref="H368">MATCH(Material_Master[[#This Row],[Product Category]]&amp;Material_Master[[#This Row],[ProductGroup]], 'Product Group'!$B$2:$B$248&amp;'Product Group'!$D$2:$D$248,0)</f>
        <v>88</v>
      </c>
      <c r="I368">
        <f>INDEX(Packaging!E:E, MATCH(Material_Master[[#This Row],[Packaging]], Packaging!F:F, 0))</f>
        <v>7</v>
      </c>
      <c r="J368">
        <f>INDEX(Packaging!A:A, MATCH(Material_Master[[#This Row],[UOM]], Packaging!B:B, 0))</f>
        <v>4</v>
      </c>
      <c r="K368">
        <v>6</v>
      </c>
      <c r="L368">
        <v>1</v>
      </c>
      <c r="M368">
        <v>0</v>
      </c>
      <c r="N368">
        <f>MATCH(Material_Master[[#This Row],[PPClass]],Packaging!$L$2:$L$7, 0)</f>
        <v>3</v>
      </c>
      <c r="O368">
        <f>MATCH(Material_Master[[#This Row],[PVClass]],Packaging!$L$2:$L$7, 0)</f>
        <v>3</v>
      </c>
      <c r="R368" t="s">
        <v>1186</v>
      </c>
      <c r="T368" s="6" t="s">
        <v>344</v>
      </c>
      <c r="U368" s="6"/>
      <c r="V368" s="6" t="s">
        <v>1186</v>
      </c>
      <c r="W368" t="s">
        <v>1377</v>
      </c>
      <c r="X368" t="s">
        <v>1186</v>
      </c>
      <c r="Y368" t="b">
        <f>IF(Material_Master[[#This Row],[EUDR]]="Y",TRUE,FALSE)</f>
        <v>1</v>
      </c>
      <c r="Z368" t="b">
        <f>IF(Material_Master[[#This Row],[EUDR Sale]]="Y", TRUE, FALSE)</f>
        <v>1</v>
      </c>
    </row>
    <row r="369" spans="1:27" x14ac:dyDescent="0.35">
      <c r="A369">
        <v>368</v>
      </c>
      <c r="B369" s="5">
        <v>5203109807020</v>
      </c>
      <c r="C369" s="5" t="str">
        <f>Material_Master_SQL!B369</f>
        <v>ECOROL 10/98-FB24000</v>
      </c>
      <c r="D369">
        <f>INDEX(Class!A:A, MATCH(Material_Master[[#This Row],[Class]],Class!B:B, 0))</f>
        <v>4</v>
      </c>
      <c r="E369">
        <f>INDEX('Product Category'!A:A, MATCH(Material_Master[[#This Row],[Product Category]], 'Product Category'!B:B, 0))</f>
        <v>6</v>
      </c>
      <c r="F369" cm="1">
        <f t="array" ref="F369">MATCH(Material_Master[[#This Row],[Product Category]]&amp;Material_Master[[#This Row],[ProductMetric]], 'Product Metric'!$B$2:$B$47&amp;'Product Metric'!$D$2:$D$47, 0)</f>
        <v>14</v>
      </c>
      <c r="G369" cm="1">
        <f t="array" ref="G369">MATCH(Material_Master[[#This Row],[Product Category]]&amp;Material_Master[[#This Row],[ProductGroupSimple]], 'Product Group Simple'!$B$2:$B$202&amp;'Product Group Simple'!$D$2:$D$202, 0)</f>
        <v>68</v>
      </c>
      <c r="H369" cm="1">
        <f t="array" ref="H369">MATCH(Material_Master[[#This Row],[Product Category]]&amp;Material_Master[[#This Row],[ProductGroup]], 'Product Group'!$B$2:$B$248&amp;'Product Group'!$D$2:$D$248,0)</f>
        <v>88</v>
      </c>
      <c r="I369">
        <f>INDEX(Packaging!E:E, MATCH(Material_Master[[#This Row],[Packaging]], Packaging!F:F, 0))</f>
        <v>5</v>
      </c>
      <c r="J369">
        <f>INDEX(Packaging!A:A, MATCH(Material_Master[[#This Row],[UOM]], Packaging!B:B, 0))</f>
        <v>4</v>
      </c>
      <c r="K369">
        <v>6</v>
      </c>
      <c r="L369">
        <v>1</v>
      </c>
      <c r="N369">
        <f>MATCH(Material_Master[[#This Row],[PPClass]],Packaging!$L$2:$L$7, 0)</f>
        <v>3</v>
      </c>
      <c r="O369">
        <f>MATCH(Material_Master[[#This Row],[PVClass]],Packaging!$L$2:$L$7, 0)</f>
        <v>3</v>
      </c>
      <c r="P369" t="s">
        <v>370</v>
      </c>
      <c r="Q369">
        <v>4470</v>
      </c>
      <c r="S369">
        <v>19.7</v>
      </c>
      <c r="T369" s="6" t="s">
        <v>344</v>
      </c>
      <c r="U369" s="6"/>
      <c r="V369" s="6" t="s">
        <v>1186</v>
      </c>
      <c r="W369" t="s">
        <v>1377</v>
      </c>
      <c r="X369" t="s">
        <v>371</v>
      </c>
      <c r="Y369" t="b">
        <f>IF(Material_Master[[#This Row],[EUDR]]="Y",TRUE,FALSE)</f>
        <v>0</v>
      </c>
      <c r="Z369" t="b">
        <f>IF(Material_Master[[#This Row],[EUDR Sale]]="Y", TRUE, FALSE)</f>
        <v>0</v>
      </c>
      <c r="AA369" s="5" t="s">
        <v>1376</v>
      </c>
    </row>
    <row r="370" spans="1:27" x14ac:dyDescent="0.35">
      <c r="A370">
        <v>369</v>
      </c>
      <c r="B370" s="5"/>
      <c r="C370" s="5" t="str">
        <f>Material_Master_SQL!B370</f>
        <v>ECOROL 10/98-FB24000-DF</v>
      </c>
      <c r="D370">
        <f>INDEX(Class!A:A, MATCH(Material_Master[[#This Row],[Class]],Class!B:B, 0))</f>
        <v>4</v>
      </c>
      <c r="E370">
        <f>INDEX('Product Category'!A:A, MATCH(Material_Master[[#This Row],[Product Category]], 'Product Category'!B:B, 0))</f>
        <v>6</v>
      </c>
      <c r="F370" cm="1">
        <f t="array" ref="F370">MATCH(Material_Master[[#This Row],[Product Category]]&amp;Material_Master[[#This Row],[ProductMetric]], 'Product Metric'!$B$2:$B$47&amp;'Product Metric'!$D$2:$D$47, 0)</f>
        <v>14</v>
      </c>
      <c r="G370" cm="1">
        <f t="array" ref="G370">MATCH(Material_Master[[#This Row],[Product Category]]&amp;Material_Master[[#This Row],[ProductGroupSimple]], 'Product Group Simple'!$B$2:$B$202&amp;'Product Group Simple'!$D$2:$D$202, 0)</f>
        <v>68</v>
      </c>
      <c r="H370" cm="1">
        <f t="array" ref="H370">MATCH(Material_Master[[#This Row],[Product Category]]&amp;Material_Master[[#This Row],[ProductGroup]], 'Product Group'!$B$2:$B$248&amp;'Product Group'!$D$2:$D$248,0)</f>
        <v>88</v>
      </c>
      <c r="I370">
        <f>INDEX(Packaging!E:E, MATCH(Material_Master[[#This Row],[Packaging]], Packaging!F:F, 0))</f>
        <v>5</v>
      </c>
      <c r="J370">
        <f>INDEX(Packaging!A:A, MATCH(Material_Master[[#This Row],[UOM]], Packaging!B:B, 0))</f>
        <v>4</v>
      </c>
      <c r="K370">
        <v>6</v>
      </c>
      <c r="L370">
        <v>1</v>
      </c>
      <c r="M370">
        <v>0</v>
      </c>
      <c r="N370">
        <f>MATCH(Material_Master[[#This Row],[PPClass]],Packaging!$L$2:$L$7, 0)</f>
        <v>3</v>
      </c>
      <c r="O370">
        <f>MATCH(Material_Master[[#This Row],[PVClass]],Packaging!$L$2:$L$7, 0)</f>
        <v>3</v>
      </c>
      <c r="P370" t="s">
        <v>370</v>
      </c>
      <c r="R370" t="s">
        <v>1186</v>
      </c>
      <c r="T370" s="6" t="s">
        <v>344</v>
      </c>
      <c r="U370" s="6"/>
      <c r="V370" s="6" t="s">
        <v>1186</v>
      </c>
      <c r="W370" t="s">
        <v>1377</v>
      </c>
      <c r="X370" t="s">
        <v>1186</v>
      </c>
      <c r="Y370" t="b">
        <f>IF(Material_Master[[#This Row],[EUDR]]="Y",TRUE,FALSE)</f>
        <v>1</v>
      </c>
      <c r="Z370" t="b">
        <f>IF(Material_Master[[#This Row],[EUDR Sale]]="Y", TRUE, FALSE)</f>
        <v>1</v>
      </c>
    </row>
    <row r="371" spans="1:27" x14ac:dyDescent="0.35">
      <c r="A371">
        <v>370</v>
      </c>
      <c r="B371" s="5">
        <v>5203109803080</v>
      </c>
      <c r="C371" s="5" t="str">
        <f>Material_Master_SQL!B371</f>
        <v>ECOROL 10/98-IBC820</v>
      </c>
      <c r="D371">
        <f>INDEX(Class!A:A, MATCH(Material_Master[[#This Row],[Class]],Class!B:B, 0))</f>
        <v>4</v>
      </c>
      <c r="E371">
        <f>INDEX('Product Category'!A:A, MATCH(Material_Master[[#This Row],[Product Category]], 'Product Category'!B:B, 0))</f>
        <v>6</v>
      </c>
      <c r="F371" cm="1">
        <f t="array" ref="F371">MATCH(Material_Master[[#This Row],[Product Category]]&amp;Material_Master[[#This Row],[ProductMetric]], 'Product Metric'!$B$2:$B$47&amp;'Product Metric'!$D$2:$D$47, 0)</f>
        <v>14</v>
      </c>
      <c r="G371" cm="1">
        <f t="array" ref="G371">MATCH(Material_Master[[#This Row],[Product Category]]&amp;Material_Master[[#This Row],[ProductGroupSimple]], 'Product Group Simple'!$B$2:$B$202&amp;'Product Group Simple'!$D$2:$D$202, 0)</f>
        <v>68</v>
      </c>
      <c r="H371" cm="1">
        <f t="array" ref="H371">MATCH(Material_Master[[#This Row],[Product Category]]&amp;Material_Master[[#This Row],[ProductGroup]], 'Product Group'!$B$2:$B$248&amp;'Product Group'!$D$2:$D$248,0)</f>
        <v>88</v>
      </c>
      <c r="I371">
        <f>INDEX(Packaging!E:E, MATCH(Material_Master[[#This Row],[Packaging]], Packaging!F:F, 0))</f>
        <v>6</v>
      </c>
      <c r="J371">
        <f>INDEX(Packaging!A:A, MATCH(Material_Master[[#This Row],[UOM]], Packaging!B:B, 0))</f>
        <v>3</v>
      </c>
      <c r="K371">
        <v>6</v>
      </c>
      <c r="L371">
        <v>0.82</v>
      </c>
      <c r="M371">
        <v>1.25</v>
      </c>
      <c r="N371">
        <f>MATCH(Material_Master[[#This Row],[PPClass]],Packaging!$L$2:$L$7, 0)</f>
        <v>4</v>
      </c>
      <c r="O371">
        <f>MATCH(Material_Master[[#This Row],[PVClass]],Packaging!$L$2:$L$7, 0)</f>
        <v>4</v>
      </c>
      <c r="P371" t="s">
        <v>755</v>
      </c>
      <c r="Q371">
        <v>4470</v>
      </c>
      <c r="R371" t="s">
        <v>679</v>
      </c>
      <c r="S371">
        <v>0.82</v>
      </c>
      <c r="T371" s="6" t="s">
        <v>344</v>
      </c>
      <c r="U371" s="6"/>
      <c r="V371" s="6" t="s">
        <v>1186</v>
      </c>
      <c r="W371" t="s">
        <v>1377</v>
      </c>
      <c r="X371" t="s">
        <v>1186</v>
      </c>
      <c r="Y371" t="b">
        <f>IF(Material_Master[[#This Row],[EUDR]]="Y",TRUE,FALSE)</f>
        <v>0</v>
      </c>
      <c r="Z371" t="b">
        <f>IF(Material_Master[[#This Row],[EUDR Sale]]="Y", TRUE, FALSE)</f>
        <v>0</v>
      </c>
      <c r="AA371" s="5" t="s">
        <v>1376</v>
      </c>
    </row>
    <row r="372" spans="1:27" x14ac:dyDescent="0.35">
      <c r="A372">
        <v>371</v>
      </c>
      <c r="B372" s="5"/>
      <c r="C372" s="5" t="str">
        <f>Material_Master_SQL!B372</f>
        <v>ECOROL 10/98-IBC820-DF</v>
      </c>
      <c r="D372">
        <f>INDEX(Class!A:A, MATCH(Material_Master[[#This Row],[Class]],Class!B:B, 0))</f>
        <v>4</v>
      </c>
      <c r="E372">
        <f>INDEX('Product Category'!A:A, MATCH(Material_Master[[#This Row],[Product Category]], 'Product Category'!B:B, 0))</f>
        <v>6</v>
      </c>
      <c r="F372" cm="1">
        <f t="array" ref="F372">MATCH(Material_Master[[#This Row],[Product Category]]&amp;Material_Master[[#This Row],[ProductMetric]], 'Product Metric'!$B$2:$B$47&amp;'Product Metric'!$D$2:$D$47, 0)</f>
        <v>14</v>
      </c>
      <c r="G372" cm="1">
        <f t="array" ref="G372">MATCH(Material_Master[[#This Row],[Product Category]]&amp;Material_Master[[#This Row],[ProductGroupSimple]], 'Product Group Simple'!$B$2:$B$202&amp;'Product Group Simple'!$D$2:$D$202, 0)</f>
        <v>68</v>
      </c>
      <c r="H372" cm="1">
        <f t="array" ref="H372">MATCH(Material_Master[[#This Row],[Product Category]]&amp;Material_Master[[#This Row],[ProductGroup]], 'Product Group'!$B$2:$B$248&amp;'Product Group'!$D$2:$D$248,0)</f>
        <v>88</v>
      </c>
      <c r="I372">
        <f>INDEX(Packaging!E:E, MATCH(Material_Master[[#This Row],[Packaging]], Packaging!F:F, 0))</f>
        <v>6</v>
      </c>
      <c r="J372">
        <f>INDEX(Packaging!A:A, MATCH(Material_Master[[#This Row],[UOM]], Packaging!B:B, 0))</f>
        <v>3</v>
      </c>
      <c r="K372">
        <v>6</v>
      </c>
      <c r="L372">
        <v>0.82</v>
      </c>
      <c r="M372">
        <v>1.25</v>
      </c>
      <c r="N372">
        <f>MATCH(Material_Master[[#This Row],[PPClass]],Packaging!$L$2:$L$7, 0)</f>
        <v>4</v>
      </c>
      <c r="O372">
        <f>MATCH(Material_Master[[#This Row],[PVClass]],Packaging!$L$2:$L$7, 0)</f>
        <v>4</v>
      </c>
      <c r="P372" t="s">
        <v>755</v>
      </c>
      <c r="R372" t="s">
        <v>1186</v>
      </c>
      <c r="T372" s="6" t="s">
        <v>344</v>
      </c>
      <c r="U372" s="6"/>
      <c r="V372" s="6" t="s">
        <v>1186</v>
      </c>
      <c r="W372" t="s">
        <v>1377</v>
      </c>
      <c r="X372" t="s">
        <v>1186</v>
      </c>
      <c r="Y372" t="b">
        <f>IF(Material_Master[[#This Row],[EUDR]]="Y",TRUE,FALSE)</f>
        <v>1</v>
      </c>
      <c r="Z372" t="b">
        <f>IF(Material_Master[[#This Row],[EUDR Sale]]="Y", TRUE, FALSE)</f>
        <v>1</v>
      </c>
    </row>
    <row r="373" spans="1:27" x14ac:dyDescent="0.35">
      <c r="A373">
        <v>372</v>
      </c>
      <c r="B373" s="5">
        <v>5203109801030</v>
      </c>
      <c r="C373" s="5" t="str">
        <f>Material_Master_SQL!B373</f>
        <v>ECOROL 10/98-SD170</v>
      </c>
      <c r="D373">
        <f>INDEX(Class!A:A, MATCH(Material_Master[[#This Row],[Class]],Class!B:B, 0))</f>
        <v>4</v>
      </c>
      <c r="E373">
        <f>INDEX('Product Category'!A:A, MATCH(Material_Master[[#This Row],[Product Category]], 'Product Category'!B:B, 0))</f>
        <v>6</v>
      </c>
      <c r="F373" cm="1">
        <f t="array" ref="F373">MATCH(Material_Master[[#This Row],[Product Category]]&amp;Material_Master[[#This Row],[ProductMetric]], 'Product Metric'!$B$2:$B$47&amp;'Product Metric'!$D$2:$D$47, 0)</f>
        <v>14</v>
      </c>
      <c r="G373" cm="1">
        <f t="array" ref="G373">MATCH(Material_Master[[#This Row],[Product Category]]&amp;Material_Master[[#This Row],[ProductGroupSimple]], 'Product Group Simple'!$B$2:$B$202&amp;'Product Group Simple'!$D$2:$D$202, 0)</f>
        <v>68</v>
      </c>
      <c r="H373" cm="1">
        <f t="array" ref="H373">MATCH(Material_Master[[#This Row],[Product Category]]&amp;Material_Master[[#This Row],[ProductGroup]], 'Product Group'!$B$2:$B$248&amp;'Product Group'!$D$2:$D$248,0)</f>
        <v>88</v>
      </c>
      <c r="I373">
        <f>INDEX(Packaging!E:E, MATCH(Material_Master[[#This Row],[Packaging]], Packaging!F:F, 0))</f>
        <v>3</v>
      </c>
      <c r="J373">
        <f>INDEX(Packaging!A:A, MATCH(Material_Master[[#This Row],[UOM]], Packaging!B:B, 0))</f>
        <v>2</v>
      </c>
      <c r="K373">
        <v>6</v>
      </c>
      <c r="L373">
        <v>0.17</v>
      </c>
      <c r="M373">
        <v>0.15</v>
      </c>
      <c r="N373">
        <f>MATCH(Material_Master[[#This Row],[PPClass]],Packaging!$L$2:$L$7, 0)</f>
        <v>4</v>
      </c>
      <c r="O373">
        <f>MATCH(Material_Master[[#This Row],[PVClass]],Packaging!$L$2:$L$7, 0)</f>
        <v>4</v>
      </c>
      <c r="P373" t="s">
        <v>678</v>
      </c>
      <c r="Q373">
        <v>4470</v>
      </c>
      <c r="R373" t="s">
        <v>679</v>
      </c>
      <c r="S373">
        <v>0.17</v>
      </c>
      <c r="T373" s="6" t="s">
        <v>344</v>
      </c>
      <c r="U373" s="6"/>
      <c r="V373" s="6" t="s">
        <v>1186</v>
      </c>
      <c r="W373" t="s">
        <v>1377</v>
      </c>
      <c r="X373" t="s">
        <v>1186</v>
      </c>
      <c r="Y373" t="b">
        <f>IF(Material_Master[[#This Row],[EUDR]]="Y",TRUE,FALSE)</f>
        <v>0</v>
      </c>
      <c r="Z373" t="b">
        <f>IF(Material_Master[[#This Row],[EUDR Sale]]="Y", TRUE, FALSE)</f>
        <v>0</v>
      </c>
      <c r="AA373" s="5" t="s">
        <v>1376</v>
      </c>
    </row>
    <row r="374" spans="1:27" x14ac:dyDescent="0.35">
      <c r="A374">
        <v>373</v>
      </c>
      <c r="B374" s="5"/>
      <c r="C374" s="5" t="str">
        <f>Material_Master_SQL!B374</f>
        <v>ECOROL 10/98-SD170-DF</v>
      </c>
      <c r="D374">
        <f>INDEX(Class!A:A, MATCH(Material_Master[[#This Row],[Class]],Class!B:B, 0))</f>
        <v>4</v>
      </c>
      <c r="E374">
        <f>INDEX('Product Category'!A:A, MATCH(Material_Master[[#This Row],[Product Category]], 'Product Category'!B:B, 0))</f>
        <v>6</v>
      </c>
      <c r="F374" cm="1">
        <f t="array" ref="F374">MATCH(Material_Master[[#This Row],[Product Category]]&amp;Material_Master[[#This Row],[ProductMetric]], 'Product Metric'!$B$2:$B$47&amp;'Product Metric'!$D$2:$D$47, 0)</f>
        <v>14</v>
      </c>
      <c r="G374" cm="1">
        <f t="array" ref="G374">MATCH(Material_Master[[#This Row],[Product Category]]&amp;Material_Master[[#This Row],[ProductGroupSimple]], 'Product Group Simple'!$B$2:$B$202&amp;'Product Group Simple'!$D$2:$D$202, 0)</f>
        <v>68</v>
      </c>
      <c r="H374" cm="1">
        <f t="array" ref="H374">MATCH(Material_Master[[#This Row],[Product Category]]&amp;Material_Master[[#This Row],[ProductGroup]], 'Product Group'!$B$2:$B$248&amp;'Product Group'!$D$2:$D$248,0)</f>
        <v>88</v>
      </c>
      <c r="I374">
        <f>INDEX(Packaging!E:E, MATCH(Material_Master[[#This Row],[Packaging]], Packaging!F:F, 0))</f>
        <v>3</v>
      </c>
      <c r="J374">
        <f>INDEX(Packaging!A:A, MATCH(Material_Master[[#This Row],[UOM]], Packaging!B:B, 0))</f>
        <v>2</v>
      </c>
      <c r="K374">
        <v>6</v>
      </c>
      <c r="L374">
        <v>0.17</v>
      </c>
      <c r="M374">
        <v>0.15</v>
      </c>
      <c r="N374">
        <f>MATCH(Material_Master[[#This Row],[PPClass]],Packaging!$L$2:$L$7, 0)</f>
        <v>4</v>
      </c>
      <c r="O374">
        <f>MATCH(Material_Master[[#This Row],[PVClass]],Packaging!$L$2:$L$7, 0)</f>
        <v>4</v>
      </c>
      <c r="P374" t="s">
        <v>678</v>
      </c>
      <c r="R374" t="s">
        <v>1186</v>
      </c>
      <c r="T374" s="6" t="s">
        <v>344</v>
      </c>
      <c r="U374" s="6"/>
      <c r="V374" s="6" t="s">
        <v>1186</v>
      </c>
      <c r="W374" t="s">
        <v>1377</v>
      </c>
      <c r="X374" t="s">
        <v>1186</v>
      </c>
      <c r="Y374" t="b">
        <f>IF(Material_Master[[#This Row],[EUDR]]="Y",TRUE,FALSE)</f>
        <v>1</v>
      </c>
      <c r="Z374" t="b">
        <f>IF(Material_Master[[#This Row],[EUDR Sale]]="Y", TRUE, FALSE)</f>
        <v>1</v>
      </c>
    </row>
    <row r="375" spans="1:27" x14ac:dyDescent="0.35">
      <c r="A375">
        <v>374</v>
      </c>
      <c r="B375" s="5">
        <v>5203109906010</v>
      </c>
      <c r="C375" s="5" t="str">
        <f>Material_Master_SQL!B375</f>
        <v>ECOROL 10/99</v>
      </c>
      <c r="D375">
        <f>INDEX(Class!A:A, MATCH(Material_Master[[#This Row],[Class]],Class!B:B, 0))</f>
        <v>2</v>
      </c>
      <c r="E375">
        <f>INDEX('Product Category'!A:A, MATCH(Material_Master[[#This Row],[Product Category]], 'Product Category'!B:B, 0))</f>
        <v>6</v>
      </c>
      <c r="F375" cm="1">
        <f t="array" ref="F375">MATCH(Material_Master[[#This Row],[Product Category]]&amp;Material_Master[[#This Row],[ProductMetric]], 'Product Metric'!$B$2:$B$47&amp;'Product Metric'!$D$2:$D$47, 0)</f>
        <v>14</v>
      </c>
      <c r="G375" cm="1">
        <f t="array" ref="G375">MATCH(Material_Master[[#This Row],[Product Category]]&amp;Material_Master[[#This Row],[ProductGroupSimple]], 'Product Group Simple'!$B$2:$B$202&amp;'Product Group Simple'!$D$2:$D$202, 0)</f>
        <v>68</v>
      </c>
      <c r="H375" cm="1">
        <f t="array" ref="H375">MATCH(Material_Master[[#This Row],[Product Category]]&amp;Material_Master[[#This Row],[ProductGroup]], 'Product Group'!$B$2:$B$248&amp;'Product Group'!$D$2:$D$248,0)</f>
        <v>90</v>
      </c>
      <c r="I375">
        <f>INDEX(Packaging!E:E, MATCH(Material_Master[[#This Row],[Packaging]], Packaging!F:F, 0))</f>
        <v>7</v>
      </c>
      <c r="J375">
        <f>INDEX(Packaging!A:A, MATCH(Material_Master[[#This Row],[UOM]], Packaging!B:B, 0))</f>
        <v>4</v>
      </c>
      <c r="K375">
        <v>6</v>
      </c>
      <c r="L375">
        <v>1</v>
      </c>
      <c r="N375">
        <f>MATCH(Material_Master[[#This Row],[PPClass]],Packaging!$L$2:$L$7, 0)</f>
        <v>3</v>
      </c>
      <c r="O375">
        <f>MATCH(Material_Master[[#This Row],[PVClass]],Packaging!$L$2:$L$7, 0)</f>
        <v>3</v>
      </c>
      <c r="Q375">
        <v>4470</v>
      </c>
      <c r="R375" t="s">
        <v>1186</v>
      </c>
      <c r="T375" s="6" t="s">
        <v>344</v>
      </c>
      <c r="U375" s="6"/>
      <c r="V375" s="6" t="s">
        <v>1186</v>
      </c>
      <c r="W375" t="s">
        <v>1377</v>
      </c>
      <c r="X375" t="s">
        <v>1186</v>
      </c>
      <c r="Y375" t="b">
        <f>IF(Material_Master[[#This Row],[EUDR]]="Y",TRUE,FALSE)</f>
        <v>0</v>
      </c>
      <c r="Z375" t="b">
        <f>IF(Material_Master[[#This Row],[EUDR Sale]]="Y", TRUE, FALSE)</f>
        <v>0</v>
      </c>
      <c r="AA375" s="5" t="s">
        <v>1376</v>
      </c>
    </row>
    <row r="376" spans="1:27" x14ac:dyDescent="0.35">
      <c r="A376">
        <v>375</v>
      </c>
      <c r="B376" s="5"/>
      <c r="C376" s="5" t="str">
        <f>Material_Master_SQL!B376</f>
        <v>ECOROL 10/99-DF</v>
      </c>
      <c r="D376">
        <f>INDEX(Class!A:A, MATCH(Material_Master[[#This Row],[Class]],Class!B:B, 0))</f>
        <v>2</v>
      </c>
      <c r="E376">
        <f>INDEX('Product Category'!A:A, MATCH(Material_Master[[#This Row],[Product Category]], 'Product Category'!B:B, 0))</f>
        <v>6</v>
      </c>
      <c r="F376" cm="1">
        <f t="array" ref="F376">MATCH(Material_Master[[#This Row],[Product Category]]&amp;Material_Master[[#This Row],[ProductMetric]], 'Product Metric'!$B$2:$B$47&amp;'Product Metric'!$D$2:$D$47, 0)</f>
        <v>14</v>
      </c>
      <c r="G376" cm="1">
        <f t="array" ref="G376">MATCH(Material_Master[[#This Row],[Product Category]]&amp;Material_Master[[#This Row],[ProductGroupSimple]], 'Product Group Simple'!$B$2:$B$202&amp;'Product Group Simple'!$D$2:$D$202, 0)</f>
        <v>68</v>
      </c>
      <c r="H376" cm="1">
        <f t="array" ref="H376">MATCH(Material_Master[[#This Row],[Product Category]]&amp;Material_Master[[#This Row],[ProductGroup]], 'Product Group'!$B$2:$B$248&amp;'Product Group'!$D$2:$D$248,0)</f>
        <v>90</v>
      </c>
      <c r="I376">
        <f>INDEX(Packaging!E:E, MATCH(Material_Master[[#This Row],[Packaging]], Packaging!F:F, 0))</f>
        <v>7</v>
      </c>
      <c r="J376">
        <f>INDEX(Packaging!A:A, MATCH(Material_Master[[#This Row],[UOM]], Packaging!B:B, 0))</f>
        <v>4</v>
      </c>
      <c r="K376">
        <v>6</v>
      </c>
      <c r="L376">
        <v>1</v>
      </c>
      <c r="M376">
        <v>0</v>
      </c>
      <c r="N376">
        <f>MATCH(Material_Master[[#This Row],[PPClass]],Packaging!$L$2:$L$7, 0)</f>
        <v>3</v>
      </c>
      <c r="O376">
        <f>MATCH(Material_Master[[#This Row],[PVClass]],Packaging!$L$2:$L$7, 0)</f>
        <v>3</v>
      </c>
      <c r="R376" t="s">
        <v>1186</v>
      </c>
      <c r="T376" s="6" t="s">
        <v>344</v>
      </c>
      <c r="U376" s="6"/>
      <c r="V376" s="6" t="s">
        <v>1186</v>
      </c>
      <c r="W376" t="s">
        <v>1377</v>
      </c>
      <c r="X376" t="s">
        <v>1186</v>
      </c>
      <c r="Y376" t="b">
        <f>IF(Material_Master[[#This Row],[EUDR]]="Y",TRUE,FALSE)</f>
        <v>1</v>
      </c>
      <c r="Z376" t="b">
        <f>IF(Material_Master[[#This Row],[EUDR Sale]]="Y", TRUE, FALSE)</f>
        <v>1</v>
      </c>
    </row>
    <row r="377" spans="1:27" x14ac:dyDescent="0.35">
      <c r="A377">
        <v>376</v>
      </c>
      <c r="B377" s="5">
        <v>5203109907020</v>
      </c>
      <c r="C377" s="5" t="str">
        <f>Material_Master_SQL!B377</f>
        <v>ECOROL 10/99-FB24000</v>
      </c>
      <c r="D377">
        <f>INDEX(Class!A:A, MATCH(Material_Master[[#This Row],[Class]],Class!B:B, 0))</f>
        <v>4</v>
      </c>
      <c r="E377">
        <f>INDEX('Product Category'!A:A, MATCH(Material_Master[[#This Row],[Product Category]], 'Product Category'!B:B, 0))</f>
        <v>6</v>
      </c>
      <c r="F377" cm="1">
        <f t="array" ref="F377">MATCH(Material_Master[[#This Row],[Product Category]]&amp;Material_Master[[#This Row],[ProductMetric]], 'Product Metric'!$B$2:$B$47&amp;'Product Metric'!$D$2:$D$47, 0)</f>
        <v>14</v>
      </c>
      <c r="G377" cm="1">
        <f t="array" ref="G377">MATCH(Material_Master[[#This Row],[Product Category]]&amp;Material_Master[[#This Row],[ProductGroupSimple]], 'Product Group Simple'!$B$2:$B$202&amp;'Product Group Simple'!$D$2:$D$202, 0)</f>
        <v>68</v>
      </c>
      <c r="H377" cm="1">
        <f t="array" ref="H377">MATCH(Material_Master[[#This Row],[Product Category]]&amp;Material_Master[[#This Row],[ProductGroup]], 'Product Group'!$B$2:$B$248&amp;'Product Group'!$D$2:$D$248,0)</f>
        <v>90</v>
      </c>
      <c r="I377">
        <f>INDEX(Packaging!E:E, MATCH(Material_Master[[#This Row],[Packaging]], Packaging!F:F, 0))</f>
        <v>5</v>
      </c>
      <c r="J377">
        <f>INDEX(Packaging!A:A, MATCH(Material_Master[[#This Row],[UOM]], Packaging!B:B, 0))</f>
        <v>4</v>
      </c>
      <c r="K377">
        <v>6</v>
      </c>
      <c r="L377">
        <v>1</v>
      </c>
      <c r="N377">
        <f>MATCH(Material_Master[[#This Row],[PPClass]],Packaging!$L$2:$L$7, 0)</f>
        <v>3</v>
      </c>
      <c r="O377">
        <f>MATCH(Material_Master[[#This Row],[PVClass]],Packaging!$L$2:$L$7, 0)</f>
        <v>3</v>
      </c>
      <c r="P377" t="s">
        <v>370</v>
      </c>
      <c r="Q377">
        <v>4470</v>
      </c>
      <c r="S377">
        <v>19.7</v>
      </c>
      <c r="T377" s="6" t="s">
        <v>344</v>
      </c>
      <c r="U377" s="6"/>
      <c r="V377" s="6" t="s">
        <v>1186</v>
      </c>
      <c r="W377" t="s">
        <v>1377</v>
      </c>
      <c r="X377" t="s">
        <v>371</v>
      </c>
      <c r="Y377" t="b">
        <f>IF(Material_Master[[#This Row],[EUDR]]="Y",TRUE,FALSE)</f>
        <v>0</v>
      </c>
      <c r="Z377" t="b">
        <f>IF(Material_Master[[#This Row],[EUDR Sale]]="Y", TRUE, FALSE)</f>
        <v>0</v>
      </c>
      <c r="AA377" s="5" t="s">
        <v>1376</v>
      </c>
    </row>
    <row r="378" spans="1:27" x14ac:dyDescent="0.35">
      <c r="A378">
        <v>377</v>
      </c>
      <c r="B378" s="5"/>
      <c r="C378" s="5" t="str">
        <f>Material_Master_SQL!B378</f>
        <v>ECOROL 10/99-FB24000-DF</v>
      </c>
      <c r="D378">
        <f>INDEX(Class!A:A, MATCH(Material_Master[[#This Row],[Class]],Class!B:B, 0))</f>
        <v>4</v>
      </c>
      <c r="E378">
        <f>INDEX('Product Category'!A:A, MATCH(Material_Master[[#This Row],[Product Category]], 'Product Category'!B:B, 0))</f>
        <v>6</v>
      </c>
      <c r="F378" cm="1">
        <f t="array" ref="F378">MATCH(Material_Master[[#This Row],[Product Category]]&amp;Material_Master[[#This Row],[ProductMetric]], 'Product Metric'!$B$2:$B$47&amp;'Product Metric'!$D$2:$D$47, 0)</f>
        <v>14</v>
      </c>
      <c r="G378" cm="1">
        <f t="array" ref="G378">MATCH(Material_Master[[#This Row],[Product Category]]&amp;Material_Master[[#This Row],[ProductGroupSimple]], 'Product Group Simple'!$B$2:$B$202&amp;'Product Group Simple'!$D$2:$D$202, 0)</f>
        <v>68</v>
      </c>
      <c r="H378" cm="1">
        <f t="array" ref="H378">MATCH(Material_Master[[#This Row],[Product Category]]&amp;Material_Master[[#This Row],[ProductGroup]], 'Product Group'!$B$2:$B$248&amp;'Product Group'!$D$2:$D$248,0)</f>
        <v>90</v>
      </c>
      <c r="I378">
        <f>INDEX(Packaging!E:E, MATCH(Material_Master[[#This Row],[Packaging]], Packaging!F:F, 0))</f>
        <v>5</v>
      </c>
      <c r="J378">
        <f>INDEX(Packaging!A:A, MATCH(Material_Master[[#This Row],[UOM]], Packaging!B:B, 0))</f>
        <v>4</v>
      </c>
      <c r="K378">
        <v>6</v>
      </c>
      <c r="L378">
        <v>1</v>
      </c>
      <c r="M378">
        <v>0</v>
      </c>
      <c r="N378">
        <f>MATCH(Material_Master[[#This Row],[PPClass]],Packaging!$L$2:$L$7, 0)</f>
        <v>3</v>
      </c>
      <c r="O378">
        <f>MATCH(Material_Master[[#This Row],[PVClass]],Packaging!$L$2:$L$7, 0)</f>
        <v>3</v>
      </c>
      <c r="P378" t="s">
        <v>370</v>
      </c>
      <c r="R378" t="s">
        <v>1186</v>
      </c>
      <c r="T378" s="6" t="s">
        <v>344</v>
      </c>
      <c r="U378" s="6"/>
      <c r="V378" s="6" t="s">
        <v>1186</v>
      </c>
      <c r="W378" t="s">
        <v>1377</v>
      </c>
      <c r="X378" t="s">
        <v>1186</v>
      </c>
      <c r="Y378" t="b">
        <f>IF(Material_Master[[#This Row],[EUDR]]="Y",TRUE,FALSE)</f>
        <v>1</v>
      </c>
      <c r="Z378" t="b">
        <f>IF(Material_Master[[#This Row],[EUDR Sale]]="Y", TRUE, FALSE)</f>
        <v>1</v>
      </c>
    </row>
    <row r="379" spans="1:27" x14ac:dyDescent="0.35">
      <c r="A379">
        <v>378</v>
      </c>
      <c r="B379" s="5">
        <v>5203109901030</v>
      </c>
      <c r="C379" s="5" t="str">
        <f>Material_Master_SQL!B379</f>
        <v>ECOROL 10/99-SD170</v>
      </c>
      <c r="D379">
        <f>INDEX(Class!A:A, MATCH(Material_Master[[#This Row],[Class]],Class!B:B, 0))</f>
        <v>4</v>
      </c>
      <c r="E379">
        <f>INDEX('Product Category'!A:A, MATCH(Material_Master[[#This Row],[Product Category]], 'Product Category'!B:B, 0))</f>
        <v>6</v>
      </c>
      <c r="F379" cm="1">
        <f t="array" ref="F379">MATCH(Material_Master[[#This Row],[Product Category]]&amp;Material_Master[[#This Row],[ProductMetric]], 'Product Metric'!$B$2:$B$47&amp;'Product Metric'!$D$2:$D$47, 0)</f>
        <v>14</v>
      </c>
      <c r="G379" cm="1">
        <f t="array" ref="G379">MATCH(Material_Master[[#This Row],[Product Category]]&amp;Material_Master[[#This Row],[ProductGroupSimple]], 'Product Group Simple'!$B$2:$B$202&amp;'Product Group Simple'!$D$2:$D$202, 0)</f>
        <v>68</v>
      </c>
      <c r="H379" cm="1">
        <f t="array" ref="H379">MATCH(Material_Master[[#This Row],[Product Category]]&amp;Material_Master[[#This Row],[ProductGroup]], 'Product Group'!$B$2:$B$248&amp;'Product Group'!$D$2:$D$248,0)</f>
        <v>90</v>
      </c>
      <c r="I379">
        <f>INDEX(Packaging!E:E, MATCH(Material_Master[[#This Row],[Packaging]], Packaging!F:F, 0))</f>
        <v>3</v>
      </c>
      <c r="J379">
        <f>INDEX(Packaging!A:A, MATCH(Material_Master[[#This Row],[UOM]], Packaging!B:B, 0))</f>
        <v>2</v>
      </c>
      <c r="K379">
        <v>6</v>
      </c>
      <c r="L379">
        <v>0.17</v>
      </c>
      <c r="M379">
        <v>0.15</v>
      </c>
      <c r="N379">
        <f>MATCH(Material_Master[[#This Row],[PPClass]],Packaging!$L$2:$L$7, 0)</f>
        <v>4</v>
      </c>
      <c r="O379">
        <f>MATCH(Material_Master[[#This Row],[PVClass]],Packaging!$L$2:$L$7, 0)</f>
        <v>4</v>
      </c>
      <c r="P379" t="s">
        <v>678</v>
      </c>
      <c r="Q379">
        <v>4470</v>
      </c>
      <c r="R379" t="s">
        <v>679</v>
      </c>
      <c r="S379">
        <v>0.17</v>
      </c>
      <c r="T379" s="6" t="s">
        <v>344</v>
      </c>
      <c r="U379" s="6"/>
      <c r="V379" s="6" t="s">
        <v>1186</v>
      </c>
      <c r="W379" t="s">
        <v>1377</v>
      </c>
      <c r="X379" t="s">
        <v>1186</v>
      </c>
      <c r="Y379" t="b">
        <f>IF(Material_Master[[#This Row],[EUDR]]="Y",TRUE,FALSE)</f>
        <v>0</v>
      </c>
      <c r="Z379" t="b">
        <f>IF(Material_Master[[#This Row],[EUDR Sale]]="Y", TRUE, FALSE)</f>
        <v>0</v>
      </c>
      <c r="AA379" s="5" t="s">
        <v>1376</v>
      </c>
    </row>
    <row r="380" spans="1:27" x14ac:dyDescent="0.35">
      <c r="A380">
        <v>379</v>
      </c>
      <c r="B380" s="5"/>
      <c r="C380" s="5" t="str">
        <f>Material_Master_SQL!B380</f>
        <v>ECOROL 10/99-SD170-DF</v>
      </c>
      <c r="D380">
        <f>INDEX(Class!A:A, MATCH(Material_Master[[#This Row],[Class]],Class!B:B, 0))</f>
        <v>4</v>
      </c>
      <c r="E380">
        <f>INDEX('Product Category'!A:A, MATCH(Material_Master[[#This Row],[Product Category]], 'Product Category'!B:B, 0))</f>
        <v>6</v>
      </c>
      <c r="F380" cm="1">
        <f t="array" ref="F380">MATCH(Material_Master[[#This Row],[Product Category]]&amp;Material_Master[[#This Row],[ProductMetric]], 'Product Metric'!$B$2:$B$47&amp;'Product Metric'!$D$2:$D$47, 0)</f>
        <v>14</v>
      </c>
      <c r="G380" cm="1">
        <f t="array" ref="G380">MATCH(Material_Master[[#This Row],[Product Category]]&amp;Material_Master[[#This Row],[ProductGroupSimple]], 'Product Group Simple'!$B$2:$B$202&amp;'Product Group Simple'!$D$2:$D$202, 0)</f>
        <v>68</v>
      </c>
      <c r="H380" cm="1">
        <f t="array" ref="H380">MATCH(Material_Master[[#This Row],[Product Category]]&amp;Material_Master[[#This Row],[ProductGroup]], 'Product Group'!$B$2:$B$248&amp;'Product Group'!$D$2:$D$248,0)</f>
        <v>90</v>
      </c>
      <c r="I380">
        <f>INDEX(Packaging!E:E, MATCH(Material_Master[[#This Row],[Packaging]], Packaging!F:F, 0))</f>
        <v>3</v>
      </c>
      <c r="J380">
        <f>INDEX(Packaging!A:A, MATCH(Material_Master[[#This Row],[UOM]], Packaging!B:B, 0))</f>
        <v>2</v>
      </c>
      <c r="K380">
        <v>6</v>
      </c>
      <c r="L380">
        <v>0.17</v>
      </c>
      <c r="M380">
        <v>0.15</v>
      </c>
      <c r="N380">
        <f>MATCH(Material_Master[[#This Row],[PPClass]],Packaging!$L$2:$L$7, 0)</f>
        <v>4</v>
      </c>
      <c r="O380">
        <f>MATCH(Material_Master[[#This Row],[PVClass]],Packaging!$L$2:$L$7, 0)</f>
        <v>4</v>
      </c>
      <c r="P380" t="s">
        <v>678</v>
      </c>
      <c r="R380" t="s">
        <v>1186</v>
      </c>
      <c r="T380" s="6" t="s">
        <v>344</v>
      </c>
      <c r="U380" s="6"/>
      <c r="V380" s="6" t="s">
        <v>1186</v>
      </c>
      <c r="W380" t="s">
        <v>1377</v>
      </c>
      <c r="X380" t="s">
        <v>1186</v>
      </c>
      <c r="Y380" t="b">
        <f>IF(Material_Master[[#This Row],[EUDR]]="Y",TRUE,FALSE)</f>
        <v>1</v>
      </c>
      <c r="Z380" t="b">
        <f>IF(Material_Master[[#This Row],[EUDR Sale]]="Y", TRUE, FALSE)</f>
        <v>1</v>
      </c>
    </row>
    <row r="381" spans="1:27" x14ac:dyDescent="0.35">
      <c r="A381">
        <v>380</v>
      </c>
      <c r="B381" s="5">
        <v>5203129806010</v>
      </c>
      <c r="C381" s="5" t="str">
        <f>Material_Master_SQL!B381</f>
        <v>ECOROL 12/98</v>
      </c>
      <c r="D381">
        <f>INDEX(Class!A:A, MATCH(Material_Master[[#This Row],[Class]],Class!B:B, 0))</f>
        <v>2</v>
      </c>
      <c r="E381">
        <f>INDEX('Product Category'!A:A, MATCH(Material_Master[[#This Row],[Product Category]], 'Product Category'!B:B, 0))</f>
        <v>5</v>
      </c>
      <c r="F381" cm="1">
        <f t="array" ref="F381">MATCH(Material_Master[[#This Row],[Product Category]]&amp;Material_Master[[#This Row],[ProductMetric]], 'Product Metric'!$B$2:$B$47&amp;'Product Metric'!$D$2:$D$47, 0)</f>
        <v>10</v>
      </c>
      <c r="G381" cm="1">
        <f t="array" ref="G381">MATCH(Material_Master[[#This Row],[Product Category]]&amp;Material_Master[[#This Row],[ProductGroupSimple]], 'Product Group Simple'!$B$2:$B$202&amp;'Product Group Simple'!$D$2:$D$202, 0)</f>
        <v>57</v>
      </c>
      <c r="H381" cm="1">
        <f t="array" ref="H381">MATCH(Material_Master[[#This Row],[Product Category]]&amp;Material_Master[[#This Row],[ProductGroup]], 'Product Group'!$B$2:$B$248&amp;'Product Group'!$D$2:$D$248,0)</f>
        <v>74</v>
      </c>
      <c r="I381">
        <f>INDEX(Packaging!E:E, MATCH(Material_Master[[#This Row],[Packaging]], Packaging!F:F, 0))</f>
        <v>7</v>
      </c>
      <c r="J381">
        <f>INDEX(Packaging!A:A, MATCH(Material_Master[[#This Row],[UOM]], Packaging!B:B, 0))</f>
        <v>4</v>
      </c>
      <c r="K381">
        <v>6</v>
      </c>
      <c r="L381">
        <v>1</v>
      </c>
      <c r="N381">
        <f>MATCH(Material_Master[[#This Row],[PPClass]],Packaging!$L$2:$L$7, 0)</f>
        <v>3</v>
      </c>
      <c r="O381">
        <f>MATCH(Material_Master[[#This Row],[PVClass]],Packaging!$L$2:$L$7, 0)</f>
        <v>3</v>
      </c>
      <c r="P381" t="s">
        <v>678</v>
      </c>
      <c r="Q381">
        <v>1726</v>
      </c>
      <c r="T381" s="6" t="s">
        <v>344</v>
      </c>
      <c r="U381" s="6"/>
      <c r="V381" s="6" t="s">
        <v>1186</v>
      </c>
      <c r="W381" t="s">
        <v>1378</v>
      </c>
      <c r="X381" t="s">
        <v>1186</v>
      </c>
      <c r="Y381" t="b">
        <f>IF(Material_Master[[#This Row],[EUDR]]="Y",TRUE,FALSE)</f>
        <v>0</v>
      </c>
      <c r="Z381" t="b">
        <f>IF(Material_Master[[#This Row],[EUDR Sale]]="Y", TRUE, FALSE)</f>
        <v>0</v>
      </c>
      <c r="AA381" s="5" t="s">
        <v>1379</v>
      </c>
    </row>
    <row r="382" spans="1:27" x14ac:dyDescent="0.35">
      <c r="A382">
        <v>381</v>
      </c>
      <c r="B382" s="5"/>
      <c r="C382" s="5" t="str">
        <f>Material_Master_SQL!B382</f>
        <v>ECOROL 12/98-DF</v>
      </c>
      <c r="D382">
        <f>INDEX(Class!A:A, MATCH(Material_Master[[#This Row],[Class]],Class!B:B, 0))</f>
        <v>2</v>
      </c>
      <c r="E382">
        <f>INDEX('Product Category'!A:A, MATCH(Material_Master[[#This Row],[Product Category]], 'Product Category'!B:B, 0))</f>
        <v>5</v>
      </c>
      <c r="F382" cm="1">
        <f t="array" ref="F382">MATCH(Material_Master[[#This Row],[Product Category]]&amp;Material_Master[[#This Row],[ProductMetric]], 'Product Metric'!$B$2:$B$47&amp;'Product Metric'!$D$2:$D$47, 0)</f>
        <v>10</v>
      </c>
      <c r="G382" cm="1">
        <f t="array" ref="G382">MATCH(Material_Master[[#This Row],[Product Category]]&amp;Material_Master[[#This Row],[ProductGroupSimple]], 'Product Group Simple'!$B$2:$B$202&amp;'Product Group Simple'!$D$2:$D$202, 0)</f>
        <v>57</v>
      </c>
      <c r="H382" cm="1">
        <f t="array" ref="H382">MATCH(Material_Master[[#This Row],[Product Category]]&amp;Material_Master[[#This Row],[ProductGroup]], 'Product Group'!$B$2:$B$248&amp;'Product Group'!$D$2:$D$248,0)</f>
        <v>74</v>
      </c>
      <c r="I382">
        <f>INDEX(Packaging!E:E, MATCH(Material_Master[[#This Row],[Packaging]], Packaging!F:F, 0))</f>
        <v>7</v>
      </c>
      <c r="J382">
        <f>INDEX(Packaging!A:A, MATCH(Material_Master[[#This Row],[UOM]], Packaging!B:B, 0))</f>
        <v>4</v>
      </c>
      <c r="K382">
        <v>6</v>
      </c>
      <c r="L382">
        <v>1</v>
      </c>
      <c r="M382">
        <v>0</v>
      </c>
      <c r="N382">
        <f>MATCH(Material_Master[[#This Row],[PPClass]],Packaging!$L$2:$L$7, 0)</f>
        <v>3</v>
      </c>
      <c r="O382">
        <f>MATCH(Material_Master[[#This Row],[PVClass]],Packaging!$L$2:$L$7, 0)</f>
        <v>3</v>
      </c>
      <c r="P382" t="s">
        <v>678</v>
      </c>
      <c r="R382" t="s">
        <v>1186</v>
      </c>
      <c r="T382" s="6" t="s">
        <v>344</v>
      </c>
      <c r="U382" s="6"/>
      <c r="V382" s="6" t="s">
        <v>1186</v>
      </c>
      <c r="W382" t="s">
        <v>1378</v>
      </c>
      <c r="X382" t="s">
        <v>1186</v>
      </c>
      <c r="Y382" t="b">
        <f>IF(Material_Master[[#This Row],[EUDR]]="Y",TRUE,FALSE)</f>
        <v>1</v>
      </c>
      <c r="Z382" t="b">
        <f>IF(Material_Master[[#This Row],[EUDR Sale]]="Y", TRUE, FALSE)</f>
        <v>1</v>
      </c>
    </row>
    <row r="383" spans="1:27" x14ac:dyDescent="0.35">
      <c r="A383">
        <v>382</v>
      </c>
      <c r="B383" s="5">
        <v>5203129807020</v>
      </c>
      <c r="C383" s="5" t="str">
        <f>Material_Master_SQL!B383</f>
        <v>ECOROL 12/98-FB24000</v>
      </c>
      <c r="D383">
        <f>INDEX(Class!A:A, MATCH(Material_Master[[#This Row],[Class]],Class!B:B, 0))</f>
        <v>4</v>
      </c>
      <c r="E383">
        <f>INDEX('Product Category'!A:A, MATCH(Material_Master[[#This Row],[Product Category]], 'Product Category'!B:B, 0))</f>
        <v>5</v>
      </c>
      <c r="F383" cm="1">
        <f t="array" ref="F383">MATCH(Material_Master[[#This Row],[Product Category]]&amp;Material_Master[[#This Row],[ProductMetric]], 'Product Metric'!$B$2:$B$47&amp;'Product Metric'!$D$2:$D$47, 0)</f>
        <v>10</v>
      </c>
      <c r="G383" cm="1">
        <f t="array" ref="G383">MATCH(Material_Master[[#This Row],[Product Category]]&amp;Material_Master[[#This Row],[ProductGroupSimple]], 'Product Group Simple'!$B$2:$B$202&amp;'Product Group Simple'!$D$2:$D$202, 0)</f>
        <v>57</v>
      </c>
      <c r="H383" cm="1">
        <f t="array" ref="H383">MATCH(Material_Master[[#This Row],[Product Category]]&amp;Material_Master[[#This Row],[ProductGroup]], 'Product Group'!$B$2:$B$248&amp;'Product Group'!$D$2:$D$248,0)</f>
        <v>74</v>
      </c>
      <c r="I383">
        <f>INDEX(Packaging!E:E, MATCH(Material_Master[[#This Row],[Packaging]], Packaging!F:F, 0))</f>
        <v>5</v>
      </c>
      <c r="J383">
        <f>INDEX(Packaging!A:A, MATCH(Material_Master[[#This Row],[UOM]], Packaging!B:B, 0))</f>
        <v>4</v>
      </c>
      <c r="K383">
        <v>6</v>
      </c>
      <c r="L383">
        <v>1</v>
      </c>
      <c r="N383">
        <f>MATCH(Material_Master[[#This Row],[PPClass]],Packaging!$L$2:$L$7, 0)</f>
        <v>3</v>
      </c>
      <c r="O383">
        <f>MATCH(Material_Master[[#This Row],[PVClass]],Packaging!$L$2:$L$7, 0)</f>
        <v>3</v>
      </c>
      <c r="P383" t="s">
        <v>370</v>
      </c>
      <c r="Q383">
        <v>1726</v>
      </c>
      <c r="S383">
        <v>19.7</v>
      </c>
      <c r="T383" s="6" t="s">
        <v>344</v>
      </c>
      <c r="U383" s="6"/>
      <c r="V383" s="6" t="s">
        <v>1186</v>
      </c>
      <c r="W383" t="s">
        <v>1378</v>
      </c>
      <c r="X383" t="s">
        <v>371</v>
      </c>
      <c r="Y383" t="b">
        <f>IF(Material_Master[[#This Row],[EUDR]]="Y",TRUE,FALSE)</f>
        <v>0</v>
      </c>
      <c r="Z383" t="b">
        <f>IF(Material_Master[[#This Row],[EUDR Sale]]="Y", TRUE, FALSE)</f>
        <v>0</v>
      </c>
      <c r="AA383" s="5" t="s">
        <v>1379</v>
      </c>
    </row>
    <row r="384" spans="1:27" x14ac:dyDescent="0.35">
      <c r="A384">
        <v>383</v>
      </c>
      <c r="B384" s="5"/>
      <c r="C384" s="5" t="str">
        <f>Material_Master_SQL!B384</f>
        <v>ECOROL 12/98-FB24000-DF</v>
      </c>
      <c r="D384">
        <f>INDEX(Class!A:A, MATCH(Material_Master[[#This Row],[Class]],Class!B:B, 0))</f>
        <v>4</v>
      </c>
      <c r="E384">
        <f>INDEX('Product Category'!A:A, MATCH(Material_Master[[#This Row],[Product Category]], 'Product Category'!B:B, 0))</f>
        <v>5</v>
      </c>
      <c r="F384" cm="1">
        <f t="array" ref="F384">MATCH(Material_Master[[#This Row],[Product Category]]&amp;Material_Master[[#This Row],[ProductMetric]], 'Product Metric'!$B$2:$B$47&amp;'Product Metric'!$D$2:$D$47, 0)</f>
        <v>10</v>
      </c>
      <c r="G384" cm="1">
        <f t="array" ref="G384">MATCH(Material_Master[[#This Row],[Product Category]]&amp;Material_Master[[#This Row],[ProductGroupSimple]], 'Product Group Simple'!$B$2:$B$202&amp;'Product Group Simple'!$D$2:$D$202, 0)</f>
        <v>57</v>
      </c>
      <c r="H384" cm="1">
        <f t="array" ref="H384">MATCH(Material_Master[[#This Row],[Product Category]]&amp;Material_Master[[#This Row],[ProductGroup]], 'Product Group'!$B$2:$B$248&amp;'Product Group'!$D$2:$D$248,0)</f>
        <v>74</v>
      </c>
      <c r="I384">
        <f>INDEX(Packaging!E:E, MATCH(Material_Master[[#This Row],[Packaging]], Packaging!F:F, 0))</f>
        <v>5</v>
      </c>
      <c r="J384">
        <f>INDEX(Packaging!A:A, MATCH(Material_Master[[#This Row],[UOM]], Packaging!B:B, 0))</f>
        <v>4</v>
      </c>
      <c r="K384">
        <v>6</v>
      </c>
      <c r="L384">
        <v>1</v>
      </c>
      <c r="M384">
        <v>0</v>
      </c>
      <c r="N384">
        <f>MATCH(Material_Master[[#This Row],[PPClass]],Packaging!$L$2:$L$7, 0)</f>
        <v>3</v>
      </c>
      <c r="O384">
        <f>MATCH(Material_Master[[#This Row],[PVClass]],Packaging!$L$2:$L$7, 0)</f>
        <v>3</v>
      </c>
      <c r="P384" t="s">
        <v>370</v>
      </c>
      <c r="R384" t="s">
        <v>1186</v>
      </c>
      <c r="T384" s="6" t="s">
        <v>344</v>
      </c>
      <c r="U384" s="6"/>
      <c r="V384" s="6" t="s">
        <v>1186</v>
      </c>
      <c r="W384" t="s">
        <v>1378</v>
      </c>
      <c r="X384" t="s">
        <v>1186</v>
      </c>
      <c r="Y384" t="b">
        <f>IF(Material_Master[[#This Row],[EUDR]]="Y",TRUE,FALSE)</f>
        <v>1</v>
      </c>
      <c r="Z384" t="b">
        <f>IF(Material_Master[[#This Row],[EUDR Sale]]="Y", TRUE, FALSE)</f>
        <v>1</v>
      </c>
    </row>
    <row r="385" spans="1:27" x14ac:dyDescent="0.35">
      <c r="A385">
        <v>384</v>
      </c>
      <c r="B385" s="5">
        <v>5203129803080</v>
      </c>
      <c r="C385" s="5" t="str">
        <f>Material_Master_SQL!B385</f>
        <v>ECOROL 12/98-IBC820</v>
      </c>
      <c r="D385">
        <f>INDEX(Class!A:A, MATCH(Material_Master[[#This Row],[Class]],Class!B:B, 0))</f>
        <v>4</v>
      </c>
      <c r="E385">
        <f>INDEX('Product Category'!A:A, MATCH(Material_Master[[#This Row],[Product Category]], 'Product Category'!B:B, 0))</f>
        <v>5</v>
      </c>
      <c r="F385" cm="1">
        <f t="array" ref="F385">MATCH(Material_Master[[#This Row],[Product Category]]&amp;Material_Master[[#This Row],[ProductMetric]], 'Product Metric'!$B$2:$B$47&amp;'Product Metric'!$D$2:$D$47, 0)</f>
        <v>10</v>
      </c>
      <c r="G385" cm="1">
        <f t="array" ref="G385">MATCH(Material_Master[[#This Row],[Product Category]]&amp;Material_Master[[#This Row],[ProductGroupSimple]], 'Product Group Simple'!$B$2:$B$202&amp;'Product Group Simple'!$D$2:$D$202, 0)</f>
        <v>57</v>
      </c>
      <c r="H385" cm="1">
        <f t="array" ref="H385">MATCH(Material_Master[[#This Row],[Product Category]]&amp;Material_Master[[#This Row],[ProductGroup]], 'Product Group'!$B$2:$B$248&amp;'Product Group'!$D$2:$D$248,0)</f>
        <v>74</v>
      </c>
      <c r="I385">
        <f>INDEX(Packaging!E:E, MATCH(Material_Master[[#This Row],[Packaging]], Packaging!F:F, 0))</f>
        <v>6</v>
      </c>
      <c r="J385">
        <f>INDEX(Packaging!A:A, MATCH(Material_Master[[#This Row],[UOM]], Packaging!B:B, 0))</f>
        <v>3</v>
      </c>
      <c r="K385">
        <v>6</v>
      </c>
      <c r="L385">
        <v>0.82</v>
      </c>
      <c r="M385">
        <v>1.25</v>
      </c>
      <c r="N385">
        <f>MATCH(Material_Master[[#This Row],[PPClass]],Packaging!$L$2:$L$7, 0)</f>
        <v>4</v>
      </c>
      <c r="O385">
        <f>MATCH(Material_Master[[#This Row],[PVClass]],Packaging!$L$2:$L$7, 0)</f>
        <v>4</v>
      </c>
      <c r="P385" t="s">
        <v>755</v>
      </c>
      <c r="Q385">
        <v>1726</v>
      </c>
      <c r="R385" t="s">
        <v>679</v>
      </c>
      <c r="S385">
        <v>0.82</v>
      </c>
      <c r="T385" s="6" t="s">
        <v>344</v>
      </c>
      <c r="U385" s="6"/>
      <c r="V385" s="6" t="s">
        <v>1186</v>
      </c>
      <c r="W385" t="s">
        <v>1378</v>
      </c>
      <c r="X385" t="s">
        <v>1186</v>
      </c>
      <c r="Y385" t="b">
        <f>IF(Material_Master[[#This Row],[EUDR]]="Y",TRUE,FALSE)</f>
        <v>0</v>
      </c>
      <c r="Z385" t="b">
        <f>IF(Material_Master[[#This Row],[EUDR Sale]]="Y", TRUE, FALSE)</f>
        <v>0</v>
      </c>
      <c r="AA385" s="5" t="s">
        <v>1379</v>
      </c>
    </row>
    <row r="386" spans="1:27" x14ac:dyDescent="0.35">
      <c r="A386">
        <v>385</v>
      </c>
      <c r="B386" s="5"/>
      <c r="C386" s="5" t="str">
        <f>Material_Master_SQL!B386</f>
        <v>ECOROL 12/98-IBC820-DF</v>
      </c>
      <c r="D386">
        <f>INDEX(Class!A:A, MATCH(Material_Master[[#This Row],[Class]],Class!B:B, 0))</f>
        <v>4</v>
      </c>
      <c r="E386">
        <f>INDEX('Product Category'!A:A, MATCH(Material_Master[[#This Row],[Product Category]], 'Product Category'!B:B, 0))</f>
        <v>5</v>
      </c>
      <c r="F386" cm="1">
        <f t="array" ref="F386">MATCH(Material_Master[[#This Row],[Product Category]]&amp;Material_Master[[#This Row],[ProductMetric]], 'Product Metric'!$B$2:$B$47&amp;'Product Metric'!$D$2:$D$47, 0)</f>
        <v>10</v>
      </c>
      <c r="G386" cm="1">
        <f t="array" ref="G386">MATCH(Material_Master[[#This Row],[Product Category]]&amp;Material_Master[[#This Row],[ProductGroupSimple]], 'Product Group Simple'!$B$2:$B$202&amp;'Product Group Simple'!$D$2:$D$202, 0)</f>
        <v>57</v>
      </c>
      <c r="H386" cm="1">
        <f t="array" ref="H386">MATCH(Material_Master[[#This Row],[Product Category]]&amp;Material_Master[[#This Row],[ProductGroup]], 'Product Group'!$B$2:$B$248&amp;'Product Group'!$D$2:$D$248,0)</f>
        <v>74</v>
      </c>
      <c r="I386">
        <f>INDEX(Packaging!E:E, MATCH(Material_Master[[#This Row],[Packaging]], Packaging!F:F, 0))</f>
        <v>6</v>
      </c>
      <c r="J386">
        <f>INDEX(Packaging!A:A, MATCH(Material_Master[[#This Row],[UOM]], Packaging!B:B, 0))</f>
        <v>3</v>
      </c>
      <c r="K386">
        <v>6</v>
      </c>
      <c r="L386">
        <v>0.82</v>
      </c>
      <c r="M386">
        <v>1.25</v>
      </c>
      <c r="N386">
        <f>MATCH(Material_Master[[#This Row],[PPClass]],Packaging!$L$2:$L$7, 0)</f>
        <v>4</v>
      </c>
      <c r="O386">
        <f>MATCH(Material_Master[[#This Row],[PVClass]],Packaging!$L$2:$L$7, 0)</f>
        <v>4</v>
      </c>
      <c r="P386" t="s">
        <v>755</v>
      </c>
      <c r="R386" t="s">
        <v>1186</v>
      </c>
      <c r="T386" s="6" t="s">
        <v>344</v>
      </c>
      <c r="U386" s="6"/>
      <c r="V386" s="6" t="s">
        <v>1186</v>
      </c>
      <c r="W386" t="s">
        <v>1378</v>
      </c>
      <c r="X386" t="s">
        <v>1186</v>
      </c>
      <c r="Y386" t="b">
        <f>IF(Material_Master[[#This Row],[EUDR]]="Y",TRUE,FALSE)</f>
        <v>1</v>
      </c>
      <c r="Z386" t="b">
        <f>IF(Material_Master[[#This Row],[EUDR Sale]]="Y", TRUE, FALSE)</f>
        <v>1</v>
      </c>
    </row>
    <row r="387" spans="1:27" x14ac:dyDescent="0.35">
      <c r="A387">
        <v>386</v>
      </c>
      <c r="B387" s="5">
        <v>5203129801030</v>
      </c>
      <c r="C387" s="5" t="str">
        <f>Material_Master_SQL!B387</f>
        <v>ECOROL 12/98-SD170</v>
      </c>
      <c r="D387">
        <f>INDEX(Class!A:A, MATCH(Material_Master[[#This Row],[Class]],Class!B:B, 0))</f>
        <v>4</v>
      </c>
      <c r="E387">
        <f>INDEX('Product Category'!A:A, MATCH(Material_Master[[#This Row],[Product Category]], 'Product Category'!B:B, 0))</f>
        <v>5</v>
      </c>
      <c r="F387" cm="1">
        <f t="array" ref="F387">MATCH(Material_Master[[#This Row],[Product Category]]&amp;Material_Master[[#This Row],[ProductMetric]], 'Product Metric'!$B$2:$B$47&amp;'Product Metric'!$D$2:$D$47, 0)</f>
        <v>10</v>
      </c>
      <c r="G387" cm="1">
        <f t="array" ref="G387">MATCH(Material_Master[[#This Row],[Product Category]]&amp;Material_Master[[#This Row],[ProductGroupSimple]], 'Product Group Simple'!$B$2:$B$202&amp;'Product Group Simple'!$D$2:$D$202, 0)</f>
        <v>57</v>
      </c>
      <c r="H387" cm="1">
        <f t="array" ref="H387">MATCH(Material_Master[[#This Row],[Product Category]]&amp;Material_Master[[#This Row],[ProductGroup]], 'Product Group'!$B$2:$B$248&amp;'Product Group'!$D$2:$D$248,0)</f>
        <v>74</v>
      </c>
      <c r="I387">
        <f>INDEX(Packaging!E:E, MATCH(Material_Master[[#This Row],[Packaging]], Packaging!F:F, 0))</f>
        <v>3</v>
      </c>
      <c r="J387">
        <f>INDEX(Packaging!A:A, MATCH(Material_Master[[#This Row],[UOM]], Packaging!B:B, 0))</f>
        <v>2</v>
      </c>
      <c r="K387">
        <v>6</v>
      </c>
      <c r="L387">
        <v>0.17</v>
      </c>
      <c r="M387">
        <v>0.15</v>
      </c>
      <c r="N387">
        <f>MATCH(Material_Master[[#This Row],[PPClass]],Packaging!$L$2:$L$7, 0)</f>
        <v>4</v>
      </c>
      <c r="O387">
        <f>MATCH(Material_Master[[#This Row],[PVClass]],Packaging!$L$2:$L$7, 0)</f>
        <v>4</v>
      </c>
      <c r="P387" t="s">
        <v>678</v>
      </c>
      <c r="Q387">
        <v>1726</v>
      </c>
      <c r="R387" t="s">
        <v>679</v>
      </c>
      <c r="S387">
        <v>0.17</v>
      </c>
      <c r="T387" s="6" t="s">
        <v>344</v>
      </c>
      <c r="U387" s="6"/>
      <c r="V387" s="6" t="s">
        <v>1186</v>
      </c>
      <c r="W387" t="s">
        <v>1378</v>
      </c>
      <c r="X387" t="s">
        <v>1186</v>
      </c>
      <c r="Y387" t="b">
        <f>IF(Material_Master[[#This Row],[EUDR]]="Y",TRUE,FALSE)</f>
        <v>0</v>
      </c>
      <c r="Z387" t="b">
        <f>IF(Material_Master[[#This Row],[EUDR Sale]]="Y", TRUE, FALSE)</f>
        <v>0</v>
      </c>
      <c r="AA387" s="5" t="s">
        <v>1379</v>
      </c>
    </row>
    <row r="388" spans="1:27" x14ac:dyDescent="0.35">
      <c r="A388">
        <v>387</v>
      </c>
      <c r="B388" s="5"/>
      <c r="C388" s="5" t="str">
        <f>Material_Master_SQL!B388</f>
        <v>ECOROL 12/98-SD170-DF</v>
      </c>
      <c r="D388">
        <f>INDEX(Class!A:A, MATCH(Material_Master[[#This Row],[Class]],Class!B:B, 0))</f>
        <v>4</v>
      </c>
      <c r="E388">
        <f>INDEX('Product Category'!A:A, MATCH(Material_Master[[#This Row],[Product Category]], 'Product Category'!B:B, 0))</f>
        <v>5</v>
      </c>
      <c r="F388" cm="1">
        <f t="array" ref="F388">MATCH(Material_Master[[#This Row],[Product Category]]&amp;Material_Master[[#This Row],[ProductMetric]], 'Product Metric'!$B$2:$B$47&amp;'Product Metric'!$D$2:$D$47, 0)</f>
        <v>10</v>
      </c>
      <c r="G388" cm="1">
        <f t="array" ref="G388">MATCH(Material_Master[[#This Row],[Product Category]]&amp;Material_Master[[#This Row],[ProductGroupSimple]], 'Product Group Simple'!$B$2:$B$202&amp;'Product Group Simple'!$D$2:$D$202, 0)</f>
        <v>57</v>
      </c>
      <c r="H388" cm="1">
        <f t="array" ref="H388">MATCH(Material_Master[[#This Row],[Product Category]]&amp;Material_Master[[#This Row],[ProductGroup]], 'Product Group'!$B$2:$B$248&amp;'Product Group'!$D$2:$D$248,0)</f>
        <v>74</v>
      </c>
      <c r="I388">
        <f>INDEX(Packaging!E:E, MATCH(Material_Master[[#This Row],[Packaging]], Packaging!F:F, 0))</f>
        <v>3</v>
      </c>
      <c r="J388">
        <f>INDEX(Packaging!A:A, MATCH(Material_Master[[#This Row],[UOM]], Packaging!B:B, 0))</f>
        <v>2</v>
      </c>
      <c r="K388">
        <v>6</v>
      </c>
      <c r="L388">
        <v>0.17</v>
      </c>
      <c r="M388">
        <v>0.15</v>
      </c>
      <c r="N388">
        <f>MATCH(Material_Master[[#This Row],[PPClass]],Packaging!$L$2:$L$7, 0)</f>
        <v>4</v>
      </c>
      <c r="O388">
        <f>MATCH(Material_Master[[#This Row],[PVClass]],Packaging!$L$2:$L$7, 0)</f>
        <v>4</v>
      </c>
      <c r="P388" t="s">
        <v>678</v>
      </c>
      <c r="R388" t="s">
        <v>1186</v>
      </c>
      <c r="T388" s="6" t="s">
        <v>344</v>
      </c>
      <c r="U388" s="6"/>
      <c r="V388" s="6" t="s">
        <v>1186</v>
      </c>
      <c r="W388" t="s">
        <v>1378</v>
      </c>
      <c r="X388" t="s">
        <v>1186</v>
      </c>
      <c r="Y388" t="b">
        <f>IF(Material_Master[[#This Row],[EUDR]]="Y",TRUE,FALSE)</f>
        <v>1</v>
      </c>
      <c r="Z388" t="b">
        <f>IF(Material_Master[[#This Row],[EUDR Sale]]="Y", TRUE, FALSE)</f>
        <v>1</v>
      </c>
    </row>
    <row r="389" spans="1:27" x14ac:dyDescent="0.35">
      <c r="A389">
        <v>388</v>
      </c>
      <c r="B389" s="5">
        <v>5203129906010</v>
      </c>
      <c r="C389" s="5" t="str">
        <f>Material_Master_SQL!B389</f>
        <v>ECOROL 12/99</v>
      </c>
      <c r="D389">
        <f>INDEX(Class!A:A, MATCH(Material_Master[[#This Row],[Class]],Class!B:B, 0))</f>
        <v>2</v>
      </c>
      <c r="E389">
        <f>INDEX('Product Category'!A:A, MATCH(Material_Master[[#This Row],[Product Category]], 'Product Category'!B:B, 0))</f>
        <v>5</v>
      </c>
      <c r="F389" cm="1">
        <f t="array" ref="F389">MATCH(Material_Master[[#This Row],[Product Category]]&amp;Material_Master[[#This Row],[ProductMetric]], 'Product Metric'!$B$2:$B$47&amp;'Product Metric'!$D$2:$D$47, 0)</f>
        <v>10</v>
      </c>
      <c r="G389" cm="1">
        <f t="array" ref="G389">MATCH(Material_Master[[#This Row],[Product Category]]&amp;Material_Master[[#This Row],[ProductGroupSimple]], 'Product Group Simple'!$B$2:$B$202&amp;'Product Group Simple'!$D$2:$D$202, 0)</f>
        <v>57</v>
      </c>
      <c r="H389" cm="1">
        <f t="array" ref="H389">MATCH(Material_Master[[#This Row],[Product Category]]&amp;Material_Master[[#This Row],[ProductGroup]], 'Product Group'!$B$2:$B$248&amp;'Product Group'!$D$2:$D$248,0)</f>
        <v>75</v>
      </c>
      <c r="I389">
        <f>INDEX(Packaging!E:E, MATCH(Material_Master[[#This Row],[Packaging]], Packaging!F:F, 0))</f>
        <v>7</v>
      </c>
      <c r="J389">
        <f>INDEX(Packaging!A:A, MATCH(Material_Master[[#This Row],[UOM]], Packaging!B:B, 0))</f>
        <v>4</v>
      </c>
      <c r="K389">
        <v>6</v>
      </c>
      <c r="L389">
        <v>1</v>
      </c>
      <c r="N389">
        <f>MATCH(Material_Master[[#This Row],[PPClass]],Packaging!$L$2:$L$7, 0)</f>
        <v>3</v>
      </c>
      <c r="O389">
        <f>MATCH(Material_Master[[#This Row],[PVClass]],Packaging!$L$2:$L$7, 0)</f>
        <v>3</v>
      </c>
      <c r="P389" t="s">
        <v>678</v>
      </c>
      <c r="Q389">
        <v>1726</v>
      </c>
      <c r="T389" s="6" t="s">
        <v>344</v>
      </c>
      <c r="U389" s="6"/>
      <c r="V389" s="6" t="s">
        <v>1186</v>
      </c>
      <c r="W389" t="s">
        <v>1378</v>
      </c>
      <c r="X389" t="s">
        <v>1186</v>
      </c>
      <c r="Y389" t="b">
        <f>IF(Material_Master[[#This Row],[EUDR]]="Y",TRUE,FALSE)</f>
        <v>0</v>
      </c>
      <c r="Z389" t="b">
        <f>IF(Material_Master[[#This Row],[EUDR Sale]]="Y", TRUE, FALSE)</f>
        <v>0</v>
      </c>
      <c r="AA389" s="5" t="s">
        <v>1379</v>
      </c>
    </row>
    <row r="390" spans="1:27" x14ac:dyDescent="0.35">
      <c r="A390">
        <v>389</v>
      </c>
      <c r="B390" s="5"/>
      <c r="C390" s="5" t="str">
        <f>Material_Master_SQL!B390</f>
        <v>ECOROL 12/99-DF</v>
      </c>
      <c r="D390">
        <f>INDEX(Class!A:A, MATCH(Material_Master[[#This Row],[Class]],Class!B:B, 0))</f>
        <v>2</v>
      </c>
      <c r="E390">
        <f>INDEX('Product Category'!A:A, MATCH(Material_Master[[#This Row],[Product Category]], 'Product Category'!B:B, 0))</f>
        <v>5</v>
      </c>
      <c r="F390" cm="1">
        <f t="array" ref="F390">MATCH(Material_Master[[#This Row],[Product Category]]&amp;Material_Master[[#This Row],[ProductMetric]], 'Product Metric'!$B$2:$B$47&amp;'Product Metric'!$D$2:$D$47, 0)</f>
        <v>10</v>
      </c>
      <c r="G390" cm="1">
        <f t="array" ref="G390">MATCH(Material_Master[[#This Row],[Product Category]]&amp;Material_Master[[#This Row],[ProductGroupSimple]], 'Product Group Simple'!$B$2:$B$202&amp;'Product Group Simple'!$D$2:$D$202, 0)</f>
        <v>57</v>
      </c>
      <c r="H390" cm="1">
        <f t="array" ref="H390">MATCH(Material_Master[[#This Row],[Product Category]]&amp;Material_Master[[#This Row],[ProductGroup]], 'Product Group'!$B$2:$B$248&amp;'Product Group'!$D$2:$D$248,0)</f>
        <v>75</v>
      </c>
      <c r="I390">
        <f>INDEX(Packaging!E:E, MATCH(Material_Master[[#This Row],[Packaging]], Packaging!F:F, 0))</f>
        <v>7</v>
      </c>
      <c r="J390">
        <f>INDEX(Packaging!A:A, MATCH(Material_Master[[#This Row],[UOM]], Packaging!B:B, 0))</f>
        <v>4</v>
      </c>
      <c r="K390">
        <v>6</v>
      </c>
      <c r="L390">
        <v>1</v>
      </c>
      <c r="M390">
        <v>0</v>
      </c>
      <c r="N390">
        <f>MATCH(Material_Master[[#This Row],[PPClass]],Packaging!$L$2:$L$7, 0)</f>
        <v>3</v>
      </c>
      <c r="O390">
        <f>MATCH(Material_Master[[#This Row],[PVClass]],Packaging!$L$2:$L$7, 0)</f>
        <v>3</v>
      </c>
      <c r="P390" t="s">
        <v>678</v>
      </c>
      <c r="R390" t="s">
        <v>1186</v>
      </c>
      <c r="T390" s="6" t="s">
        <v>344</v>
      </c>
      <c r="U390" s="6"/>
      <c r="V390" s="6" t="s">
        <v>1186</v>
      </c>
      <c r="W390" t="s">
        <v>1378</v>
      </c>
      <c r="X390" t="s">
        <v>1186</v>
      </c>
      <c r="Y390" t="b">
        <f>IF(Material_Master[[#This Row],[EUDR]]="Y",TRUE,FALSE)</f>
        <v>1</v>
      </c>
      <c r="Z390" t="b">
        <f>IF(Material_Master[[#This Row],[EUDR Sale]]="Y", TRUE, FALSE)</f>
        <v>1</v>
      </c>
    </row>
    <row r="391" spans="1:27" x14ac:dyDescent="0.35">
      <c r="A391">
        <v>390</v>
      </c>
      <c r="B391" s="5">
        <v>5203129907020</v>
      </c>
      <c r="C391" s="5" t="str">
        <f>Material_Master_SQL!B391</f>
        <v>ECOROL 12/99-FB24000</v>
      </c>
      <c r="D391">
        <f>INDEX(Class!A:A, MATCH(Material_Master[[#This Row],[Class]],Class!B:B, 0))</f>
        <v>4</v>
      </c>
      <c r="E391">
        <f>INDEX('Product Category'!A:A, MATCH(Material_Master[[#This Row],[Product Category]], 'Product Category'!B:B, 0))</f>
        <v>5</v>
      </c>
      <c r="F391" cm="1">
        <f t="array" ref="F391">MATCH(Material_Master[[#This Row],[Product Category]]&amp;Material_Master[[#This Row],[ProductMetric]], 'Product Metric'!$B$2:$B$47&amp;'Product Metric'!$D$2:$D$47, 0)</f>
        <v>10</v>
      </c>
      <c r="G391" cm="1">
        <f t="array" ref="G391">MATCH(Material_Master[[#This Row],[Product Category]]&amp;Material_Master[[#This Row],[ProductGroupSimple]], 'Product Group Simple'!$B$2:$B$202&amp;'Product Group Simple'!$D$2:$D$202, 0)</f>
        <v>57</v>
      </c>
      <c r="H391" cm="1">
        <f t="array" ref="H391">MATCH(Material_Master[[#This Row],[Product Category]]&amp;Material_Master[[#This Row],[ProductGroup]], 'Product Group'!$B$2:$B$248&amp;'Product Group'!$D$2:$D$248,0)</f>
        <v>75</v>
      </c>
      <c r="I391">
        <f>INDEX(Packaging!E:E, MATCH(Material_Master[[#This Row],[Packaging]], Packaging!F:F, 0))</f>
        <v>5</v>
      </c>
      <c r="J391">
        <f>INDEX(Packaging!A:A, MATCH(Material_Master[[#This Row],[UOM]], Packaging!B:B, 0))</f>
        <v>4</v>
      </c>
      <c r="K391">
        <v>6</v>
      </c>
      <c r="L391">
        <v>1</v>
      </c>
      <c r="N391">
        <f>MATCH(Material_Master[[#This Row],[PPClass]],Packaging!$L$2:$L$7, 0)</f>
        <v>3</v>
      </c>
      <c r="O391">
        <f>MATCH(Material_Master[[#This Row],[PVClass]],Packaging!$L$2:$L$7, 0)</f>
        <v>3</v>
      </c>
      <c r="P391" t="s">
        <v>370</v>
      </c>
      <c r="Q391">
        <v>1726</v>
      </c>
      <c r="S391">
        <v>19.7</v>
      </c>
      <c r="T391" s="6" t="s">
        <v>344</v>
      </c>
      <c r="U391" s="6"/>
      <c r="V391" s="6" t="s">
        <v>1186</v>
      </c>
      <c r="W391" t="s">
        <v>1378</v>
      </c>
      <c r="X391" t="s">
        <v>371</v>
      </c>
      <c r="Y391" t="b">
        <f>IF(Material_Master[[#This Row],[EUDR]]="Y",TRUE,FALSE)</f>
        <v>0</v>
      </c>
      <c r="Z391" t="b">
        <f>IF(Material_Master[[#This Row],[EUDR Sale]]="Y", TRUE, FALSE)</f>
        <v>0</v>
      </c>
      <c r="AA391" s="5" t="s">
        <v>1379</v>
      </c>
    </row>
    <row r="392" spans="1:27" x14ac:dyDescent="0.35">
      <c r="A392">
        <v>391</v>
      </c>
      <c r="B392" s="5"/>
      <c r="C392" s="5" t="str">
        <f>Material_Master_SQL!B392</f>
        <v>ECOROL 12/99-FB24000-DF</v>
      </c>
      <c r="D392">
        <f>INDEX(Class!A:A, MATCH(Material_Master[[#This Row],[Class]],Class!B:B, 0))</f>
        <v>4</v>
      </c>
      <c r="E392">
        <f>INDEX('Product Category'!A:A, MATCH(Material_Master[[#This Row],[Product Category]], 'Product Category'!B:B, 0))</f>
        <v>5</v>
      </c>
      <c r="F392" cm="1">
        <f t="array" ref="F392">MATCH(Material_Master[[#This Row],[Product Category]]&amp;Material_Master[[#This Row],[ProductMetric]], 'Product Metric'!$B$2:$B$47&amp;'Product Metric'!$D$2:$D$47, 0)</f>
        <v>10</v>
      </c>
      <c r="G392" cm="1">
        <f t="array" ref="G392">MATCH(Material_Master[[#This Row],[Product Category]]&amp;Material_Master[[#This Row],[ProductGroupSimple]], 'Product Group Simple'!$B$2:$B$202&amp;'Product Group Simple'!$D$2:$D$202, 0)</f>
        <v>57</v>
      </c>
      <c r="H392" cm="1">
        <f t="array" ref="H392">MATCH(Material_Master[[#This Row],[Product Category]]&amp;Material_Master[[#This Row],[ProductGroup]], 'Product Group'!$B$2:$B$248&amp;'Product Group'!$D$2:$D$248,0)</f>
        <v>75</v>
      </c>
      <c r="I392">
        <f>INDEX(Packaging!E:E, MATCH(Material_Master[[#This Row],[Packaging]], Packaging!F:F, 0))</f>
        <v>5</v>
      </c>
      <c r="J392">
        <f>INDEX(Packaging!A:A, MATCH(Material_Master[[#This Row],[UOM]], Packaging!B:B, 0))</f>
        <v>4</v>
      </c>
      <c r="K392">
        <v>6</v>
      </c>
      <c r="L392">
        <v>1</v>
      </c>
      <c r="M392">
        <v>0</v>
      </c>
      <c r="N392">
        <f>MATCH(Material_Master[[#This Row],[PPClass]],Packaging!$L$2:$L$7, 0)</f>
        <v>3</v>
      </c>
      <c r="O392">
        <f>MATCH(Material_Master[[#This Row],[PVClass]],Packaging!$L$2:$L$7, 0)</f>
        <v>3</v>
      </c>
      <c r="P392" t="s">
        <v>370</v>
      </c>
      <c r="R392" t="s">
        <v>1186</v>
      </c>
      <c r="T392" s="6" t="s">
        <v>344</v>
      </c>
      <c r="U392" s="6"/>
      <c r="V392" s="6" t="s">
        <v>1186</v>
      </c>
      <c r="W392" t="s">
        <v>1378</v>
      </c>
      <c r="X392" t="s">
        <v>1186</v>
      </c>
      <c r="Y392" t="b">
        <f>IF(Material_Master[[#This Row],[EUDR]]="Y",TRUE,FALSE)</f>
        <v>1</v>
      </c>
      <c r="Z392" t="b">
        <f>IF(Material_Master[[#This Row],[EUDR Sale]]="Y", TRUE, FALSE)</f>
        <v>1</v>
      </c>
    </row>
    <row r="393" spans="1:27" x14ac:dyDescent="0.35">
      <c r="A393">
        <v>392</v>
      </c>
      <c r="B393" s="5">
        <v>5203129903070</v>
      </c>
      <c r="C393" s="5" t="str">
        <f>Material_Master_SQL!B393</f>
        <v>ECOROL 12/99-IBC1200</v>
      </c>
      <c r="D393">
        <f>INDEX(Class!A:A, MATCH(Material_Master[[#This Row],[Class]],Class!B:B, 0))</f>
        <v>4</v>
      </c>
      <c r="E393">
        <f>INDEX('Product Category'!A:A, MATCH(Material_Master[[#This Row],[Product Category]], 'Product Category'!B:B, 0))</f>
        <v>5</v>
      </c>
      <c r="F393" cm="1">
        <f t="array" ref="F393">MATCH(Material_Master[[#This Row],[Product Category]]&amp;Material_Master[[#This Row],[ProductMetric]], 'Product Metric'!$B$2:$B$47&amp;'Product Metric'!$D$2:$D$47, 0)</f>
        <v>10</v>
      </c>
      <c r="G393" cm="1">
        <f t="array" ref="G393">MATCH(Material_Master[[#This Row],[Product Category]]&amp;Material_Master[[#This Row],[ProductGroupSimple]], 'Product Group Simple'!$B$2:$B$202&amp;'Product Group Simple'!$D$2:$D$202, 0)</f>
        <v>57</v>
      </c>
      <c r="H393" cm="1">
        <f t="array" ref="H393">MATCH(Material_Master[[#This Row],[Product Category]]&amp;Material_Master[[#This Row],[ProductGroup]], 'Product Group'!$B$2:$B$248&amp;'Product Group'!$D$2:$D$248,0)</f>
        <v>75</v>
      </c>
      <c r="I393">
        <f>INDEX(Packaging!E:E, MATCH(Material_Master[[#This Row],[Packaging]], Packaging!F:F, 0))</f>
        <v>6</v>
      </c>
      <c r="J393">
        <f>INDEX(Packaging!A:A, MATCH(Material_Master[[#This Row],[UOM]], Packaging!B:B, 0))</f>
        <v>3</v>
      </c>
      <c r="K393">
        <v>6</v>
      </c>
      <c r="L393">
        <v>1.2</v>
      </c>
      <c r="M393">
        <v>1.25</v>
      </c>
      <c r="N393">
        <f>MATCH(Material_Master[[#This Row],[PPClass]],Packaging!$L$2:$L$7, 0)</f>
        <v>4</v>
      </c>
      <c r="O393">
        <f>MATCH(Material_Master[[#This Row],[PVClass]],Packaging!$L$2:$L$7, 0)</f>
        <v>4</v>
      </c>
      <c r="P393" t="s">
        <v>778</v>
      </c>
      <c r="Q393">
        <v>1726</v>
      </c>
      <c r="R393" t="s">
        <v>779</v>
      </c>
      <c r="S393">
        <v>1.2</v>
      </c>
      <c r="T393" s="6" t="s">
        <v>344</v>
      </c>
      <c r="U393" s="6"/>
      <c r="V393" s="6" t="s">
        <v>1186</v>
      </c>
      <c r="W393" t="s">
        <v>1378</v>
      </c>
      <c r="X393" t="s">
        <v>1186</v>
      </c>
      <c r="Y393" t="b">
        <f>IF(Material_Master[[#This Row],[EUDR]]="Y",TRUE,FALSE)</f>
        <v>0</v>
      </c>
      <c r="Z393" t="b">
        <f>IF(Material_Master[[#This Row],[EUDR Sale]]="Y", TRUE, FALSE)</f>
        <v>0</v>
      </c>
    </row>
    <row r="394" spans="1:27" x14ac:dyDescent="0.35">
      <c r="A394">
        <v>393</v>
      </c>
      <c r="B394" s="5">
        <v>5203129901030</v>
      </c>
      <c r="C394" s="5" t="str">
        <f>Material_Master_SQL!B394</f>
        <v>ECOROL 12/99-SD170</v>
      </c>
      <c r="D394">
        <f>INDEX(Class!A:A, MATCH(Material_Master[[#This Row],[Class]],Class!B:B, 0))</f>
        <v>4</v>
      </c>
      <c r="E394">
        <f>INDEX('Product Category'!A:A, MATCH(Material_Master[[#This Row],[Product Category]], 'Product Category'!B:B, 0))</f>
        <v>5</v>
      </c>
      <c r="F394" cm="1">
        <f t="array" ref="F394">MATCH(Material_Master[[#This Row],[Product Category]]&amp;Material_Master[[#This Row],[ProductMetric]], 'Product Metric'!$B$2:$B$47&amp;'Product Metric'!$D$2:$D$47, 0)</f>
        <v>10</v>
      </c>
      <c r="G394" cm="1">
        <f t="array" ref="G394">MATCH(Material_Master[[#This Row],[Product Category]]&amp;Material_Master[[#This Row],[ProductGroupSimple]], 'Product Group Simple'!$B$2:$B$202&amp;'Product Group Simple'!$D$2:$D$202, 0)</f>
        <v>57</v>
      </c>
      <c r="H394" cm="1">
        <f t="array" ref="H394">MATCH(Material_Master[[#This Row],[Product Category]]&amp;Material_Master[[#This Row],[ProductGroup]], 'Product Group'!$B$2:$B$248&amp;'Product Group'!$D$2:$D$248,0)</f>
        <v>75</v>
      </c>
      <c r="I394">
        <f>INDEX(Packaging!E:E, MATCH(Material_Master[[#This Row],[Packaging]], Packaging!F:F, 0))</f>
        <v>3</v>
      </c>
      <c r="J394">
        <f>INDEX(Packaging!A:A, MATCH(Material_Master[[#This Row],[UOM]], Packaging!B:B, 0))</f>
        <v>2</v>
      </c>
      <c r="K394">
        <v>6</v>
      </c>
      <c r="L394">
        <v>0.17</v>
      </c>
      <c r="M394">
        <v>0.15</v>
      </c>
      <c r="N394">
        <f>MATCH(Material_Master[[#This Row],[PPClass]],Packaging!$L$2:$L$7, 0)</f>
        <v>4</v>
      </c>
      <c r="O394">
        <f>MATCH(Material_Master[[#This Row],[PVClass]],Packaging!$L$2:$L$7, 0)</f>
        <v>4</v>
      </c>
      <c r="P394" t="s">
        <v>678</v>
      </c>
      <c r="Q394">
        <v>1726</v>
      </c>
      <c r="R394" t="s">
        <v>679</v>
      </c>
      <c r="S394">
        <v>0.17</v>
      </c>
      <c r="T394" s="6" t="s">
        <v>344</v>
      </c>
      <c r="U394" s="6"/>
      <c r="V394" s="6" t="s">
        <v>1186</v>
      </c>
      <c r="W394" t="s">
        <v>1378</v>
      </c>
      <c r="X394" t="s">
        <v>1186</v>
      </c>
      <c r="Y394" t="b">
        <f>IF(Material_Master[[#This Row],[EUDR]]="Y",TRUE,FALSE)</f>
        <v>0</v>
      </c>
      <c r="Z394" t="b">
        <f>IF(Material_Master[[#This Row],[EUDR Sale]]="Y", TRUE, FALSE)</f>
        <v>0</v>
      </c>
      <c r="AA394" s="5" t="s">
        <v>1379</v>
      </c>
    </row>
    <row r="395" spans="1:27" x14ac:dyDescent="0.35">
      <c r="A395">
        <v>394</v>
      </c>
      <c r="B395" s="5"/>
      <c r="C395" s="5" t="str">
        <f>Material_Master_SQL!B395</f>
        <v>ECOROL 12/99-SD170-DF</v>
      </c>
      <c r="D395">
        <f>INDEX(Class!A:A, MATCH(Material_Master[[#This Row],[Class]],Class!B:B, 0))</f>
        <v>4</v>
      </c>
      <c r="E395">
        <f>INDEX('Product Category'!A:A, MATCH(Material_Master[[#This Row],[Product Category]], 'Product Category'!B:B, 0))</f>
        <v>5</v>
      </c>
      <c r="F395" cm="1">
        <f t="array" ref="F395">MATCH(Material_Master[[#This Row],[Product Category]]&amp;Material_Master[[#This Row],[ProductMetric]], 'Product Metric'!$B$2:$B$47&amp;'Product Metric'!$D$2:$D$47, 0)</f>
        <v>10</v>
      </c>
      <c r="G395" cm="1">
        <f t="array" ref="G395">MATCH(Material_Master[[#This Row],[Product Category]]&amp;Material_Master[[#This Row],[ProductGroupSimple]], 'Product Group Simple'!$B$2:$B$202&amp;'Product Group Simple'!$D$2:$D$202, 0)</f>
        <v>57</v>
      </c>
      <c r="H395" cm="1">
        <f t="array" ref="H395">MATCH(Material_Master[[#This Row],[Product Category]]&amp;Material_Master[[#This Row],[ProductGroup]], 'Product Group'!$B$2:$B$248&amp;'Product Group'!$D$2:$D$248,0)</f>
        <v>75</v>
      </c>
      <c r="I395">
        <f>INDEX(Packaging!E:E, MATCH(Material_Master[[#This Row],[Packaging]], Packaging!F:F, 0))</f>
        <v>3</v>
      </c>
      <c r="J395">
        <f>INDEX(Packaging!A:A, MATCH(Material_Master[[#This Row],[UOM]], Packaging!B:B, 0))</f>
        <v>2</v>
      </c>
      <c r="K395">
        <v>6</v>
      </c>
      <c r="L395">
        <v>0.17</v>
      </c>
      <c r="M395">
        <v>0.15</v>
      </c>
      <c r="N395">
        <f>MATCH(Material_Master[[#This Row],[PPClass]],Packaging!$L$2:$L$7, 0)</f>
        <v>4</v>
      </c>
      <c r="O395">
        <f>MATCH(Material_Master[[#This Row],[PVClass]],Packaging!$L$2:$L$7, 0)</f>
        <v>4</v>
      </c>
      <c r="P395" t="s">
        <v>678</v>
      </c>
      <c r="R395" t="s">
        <v>1186</v>
      </c>
      <c r="T395" s="6" t="s">
        <v>344</v>
      </c>
      <c r="U395" s="6"/>
      <c r="V395" s="6" t="s">
        <v>1186</v>
      </c>
      <c r="W395" t="s">
        <v>1378</v>
      </c>
      <c r="X395" t="s">
        <v>1186</v>
      </c>
      <c r="Y395" t="b">
        <f>IF(Material_Master[[#This Row],[EUDR]]="Y",TRUE,FALSE)</f>
        <v>1</v>
      </c>
      <c r="Z395" t="b">
        <f>IF(Material_Master[[#This Row],[EUDR Sale]]="Y", TRUE, FALSE)</f>
        <v>1</v>
      </c>
    </row>
    <row r="396" spans="1:27" x14ac:dyDescent="0.35">
      <c r="A396">
        <v>395</v>
      </c>
      <c r="B396" s="5">
        <v>5203149806010</v>
      </c>
      <c r="C396" s="5" t="str">
        <f>Material_Master_SQL!B396</f>
        <v>ECOROL 14/98</v>
      </c>
      <c r="D396">
        <f>INDEX(Class!A:A, MATCH(Material_Master[[#This Row],[Class]],Class!B:B, 0))</f>
        <v>2</v>
      </c>
      <c r="E396">
        <f>INDEX('Product Category'!A:A, MATCH(Material_Master[[#This Row],[Product Category]], 'Product Category'!B:B, 0))</f>
        <v>5</v>
      </c>
      <c r="F396" cm="1">
        <f t="array" ref="F396">MATCH(Material_Master[[#This Row],[Product Category]]&amp;Material_Master[[#This Row],[ProductMetric]], 'Product Metric'!$B$2:$B$47&amp;'Product Metric'!$D$2:$D$47, 0)</f>
        <v>10</v>
      </c>
      <c r="G396" cm="1">
        <f t="array" ref="G396">MATCH(Material_Master[[#This Row],[Product Category]]&amp;Material_Master[[#This Row],[ProductGroupSimple]], 'Product Group Simple'!$B$2:$B$202&amp;'Product Group Simple'!$D$2:$D$202, 0)</f>
        <v>58</v>
      </c>
      <c r="H396" cm="1">
        <f t="array" ref="H396">MATCH(Material_Master[[#This Row],[Product Category]]&amp;Material_Master[[#This Row],[ProductGroup]], 'Product Group'!$B$2:$B$248&amp;'Product Group'!$D$2:$D$248,0)</f>
        <v>76</v>
      </c>
      <c r="I396">
        <f>INDEX(Packaging!E:E, MATCH(Material_Master[[#This Row],[Packaging]], Packaging!F:F, 0))</f>
        <v>7</v>
      </c>
      <c r="J396">
        <f>INDEX(Packaging!A:A, MATCH(Material_Master[[#This Row],[UOM]], Packaging!B:B, 0))</f>
        <v>4</v>
      </c>
      <c r="K396">
        <v>6</v>
      </c>
      <c r="L396">
        <v>1</v>
      </c>
      <c r="N396">
        <f>MATCH(Material_Master[[#This Row],[PPClass]],Packaging!$L$2:$L$7, 0)</f>
        <v>3</v>
      </c>
      <c r="O396">
        <f>MATCH(Material_Master[[#This Row],[PVClass]],Packaging!$L$2:$L$7, 0)</f>
        <v>3</v>
      </c>
      <c r="Q396">
        <v>2671</v>
      </c>
      <c r="T396" s="6" t="s">
        <v>344</v>
      </c>
      <c r="U396" s="6"/>
      <c r="V396" s="6" t="s">
        <v>1186</v>
      </c>
      <c r="W396" t="s">
        <v>1380</v>
      </c>
      <c r="X396" t="s">
        <v>1186</v>
      </c>
      <c r="Y396" t="b">
        <f>IF(Material_Master[[#This Row],[EUDR]]="Y",TRUE,FALSE)</f>
        <v>0</v>
      </c>
      <c r="Z396" t="b">
        <f>IF(Material_Master[[#This Row],[EUDR Sale]]="Y", TRUE, FALSE)</f>
        <v>0</v>
      </c>
      <c r="AA396" s="5" t="s">
        <v>1376</v>
      </c>
    </row>
    <row r="397" spans="1:27" x14ac:dyDescent="0.35">
      <c r="A397">
        <v>396</v>
      </c>
      <c r="B397" s="5"/>
      <c r="C397" s="5" t="str">
        <f>Material_Master_SQL!B397</f>
        <v>ECOROL 14/98-DF</v>
      </c>
      <c r="D397">
        <f>INDEX(Class!A:A, MATCH(Material_Master[[#This Row],[Class]],Class!B:B, 0))</f>
        <v>2</v>
      </c>
      <c r="E397">
        <f>INDEX('Product Category'!A:A, MATCH(Material_Master[[#This Row],[Product Category]], 'Product Category'!B:B, 0))</f>
        <v>5</v>
      </c>
      <c r="F397" cm="1">
        <f t="array" ref="F397">MATCH(Material_Master[[#This Row],[Product Category]]&amp;Material_Master[[#This Row],[ProductMetric]], 'Product Metric'!$B$2:$B$47&amp;'Product Metric'!$D$2:$D$47, 0)</f>
        <v>10</v>
      </c>
      <c r="G397" cm="1">
        <f t="array" ref="G397">MATCH(Material_Master[[#This Row],[Product Category]]&amp;Material_Master[[#This Row],[ProductGroupSimple]], 'Product Group Simple'!$B$2:$B$202&amp;'Product Group Simple'!$D$2:$D$202, 0)</f>
        <v>58</v>
      </c>
      <c r="H397" cm="1">
        <f t="array" ref="H397">MATCH(Material_Master[[#This Row],[Product Category]]&amp;Material_Master[[#This Row],[ProductGroup]], 'Product Group'!$B$2:$B$248&amp;'Product Group'!$D$2:$D$248,0)</f>
        <v>76</v>
      </c>
      <c r="I397">
        <f>INDEX(Packaging!E:E, MATCH(Material_Master[[#This Row],[Packaging]], Packaging!F:F, 0))</f>
        <v>7</v>
      </c>
      <c r="J397">
        <f>INDEX(Packaging!A:A, MATCH(Material_Master[[#This Row],[UOM]], Packaging!B:B, 0))</f>
        <v>4</v>
      </c>
      <c r="K397">
        <v>6</v>
      </c>
      <c r="L397">
        <v>1</v>
      </c>
      <c r="M397">
        <v>0</v>
      </c>
      <c r="N397">
        <f>MATCH(Material_Master[[#This Row],[PPClass]],Packaging!$L$2:$L$7, 0)</f>
        <v>3</v>
      </c>
      <c r="O397">
        <f>MATCH(Material_Master[[#This Row],[PVClass]],Packaging!$L$2:$L$7, 0)</f>
        <v>3</v>
      </c>
      <c r="R397" t="s">
        <v>1186</v>
      </c>
      <c r="T397" s="6" t="s">
        <v>344</v>
      </c>
      <c r="U397" s="6"/>
      <c r="V397" s="6" t="s">
        <v>1186</v>
      </c>
      <c r="W397" t="s">
        <v>1380</v>
      </c>
      <c r="X397" t="s">
        <v>1186</v>
      </c>
      <c r="Y397" t="b">
        <f>IF(Material_Master[[#This Row],[EUDR]]="Y",TRUE,FALSE)</f>
        <v>1</v>
      </c>
      <c r="Z397" t="b">
        <f>IF(Material_Master[[#This Row],[EUDR Sale]]="Y", TRUE, FALSE)</f>
        <v>1</v>
      </c>
    </row>
    <row r="398" spans="1:27" x14ac:dyDescent="0.35">
      <c r="A398">
        <v>397</v>
      </c>
      <c r="B398" s="5">
        <v>5203149807020</v>
      </c>
      <c r="C398" s="5" t="str">
        <f>Material_Master_SQL!B398</f>
        <v>ECOROL 14/98-FB24000</v>
      </c>
      <c r="D398">
        <f>INDEX(Class!A:A, MATCH(Material_Master[[#This Row],[Class]],Class!B:B, 0))</f>
        <v>4</v>
      </c>
      <c r="E398">
        <f>INDEX('Product Category'!A:A, MATCH(Material_Master[[#This Row],[Product Category]], 'Product Category'!B:B, 0))</f>
        <v>5</v>
      </c>
      <c r="F398" cm="1">
        <f t="array" ref="F398">MATCH(Material_Master[[#This Row],[Product Category]]&amp;Material_Master[[#This Row],[ProductMetric]], 'Product Metric'!$B$2:$B$47&amp;'Product Metric'!$D$2:$D$47, 0)</f>
        <v>10</v>
      </c>
      <c r="G398" cm="1">
        <f t="array" ref="G398">MATCH(Material_Master[[#This Row],[Product Category]]&amp;Material_Master[[#This Row],[ProductGroupSimple]], 'Product Group Simple'!$B$2:$B$202&amp;'Product Group Simple'!$D$2:$D$202, 0)</f>
        <v>58</v>
      </c>
      <c r="H398" cm="1">
        <f t="array" ref="H398">MATCH(Material_Master[[#This Row],[Product Category]]&amp;Material_Master[[#This Row],[ProductGroup]], 'Product Group'!$B$2:$B$248&amp;'Product Group'!$D$2:$D$248,0)</f>
        <v>76</v>
      </c>
      <c r="I398">
        <f>INDEX(Packaging!E:E, MATCH(Material_Master[[#This Row],[Packaging]], Packaging!F:F, 0))</f>
        <v>5</v>
      </c>
      <c r="J398">
        <f>INDEX(Packaging!A:A, MATCH(Material_Master[[#This Row],[UOM]], Packaging!B:B, 0))</f>
        <v>4</v>
      </c>
      <c r="K398">
        <v>6</v>
      </c>
      <c r="L398">
        <v>1</v>
      </c>
      <c r="N398">
        <f>MATCH(Material_Master[[#This Row],[PPClass]],Packaging!$L$2:$L$7, 0)</f>
        <v>3</v>
      </c>
      <c r="O398">
        <f>MATCH(Material_Master[[#This Row],[PVClass]],Packaging!$L$2:$L$7, 0)</f>
        <v>3</v>
      </c>
      <c r="P398" t="s">
        <v>370</v>
      </c>
      <c r="Q398">
        <v>2671</v>
      </c>
      <c r="R398" t="s">
        <v>1186</v>
      </c>
      <c r="S398">
        <v>19.7</v>
      </c>
      <c r="T398" s="6" t="s">
        <v>344</v>
      </c>
      <c r="U398" s="6"/>
      <c r="V398" s="6" t="s">
        <v>1186</v>
      </c>
      <c r="W398" t="s">
        <v>1380</v>
      </c>
      <c r="X398" t="s">
        <v>371</v>
      </c>
      <c r="Y398" t="b">
        <f>IF(Material_Master[[#This Row],[EUDR]]="Y",TRUE,FALSE)</f>
        <v>0</v>
      </c>
      <c r="Z398" t="b">
        <f>IF(Material_Master[[#This Row],[EUDR Sale]]="Y", TRUE, FALSE)</f>
        <v>0</v>
      </c>
      <c r="AA398" s="5" t="s">
        <v>1376</v>
      </c>
    </row>
    <row r="399" spans="1:27" x14ac:dyDescent="0.35">
      <c r="A399">
        <v>398</v>
      </c>
      <c r="B399" s="5"/>
      <c r="C399" s="5" t="str">
        <f>Material_Master_SQL!B399</f>
        <v>ECOROL 14/98-FB24000-DF</v>
      </c>
      <c r="D399">
        <f>INDEX(Class!A:A, MATCH(Material_Master[[#This Row],[Class]],Class!B:B, 0))</f>
        <v>4</v>
      </c>
      <c r="E399">
        <f>INDEX('Product Category'!A:A, MATCH(Material_Master[[#This Row],[Product Category]], 'Product Category'!B:B, 0))</f>
        <v>5</v>
      </c>
      <c r="F399" cm="1">
        <f t="array" ref="F399">MATCH(Material_Master[[#This Row],[Product Category]]&amp;Material_Master[[#This Row],[ProductMetric]], 'Product Metric'!$B$2:$B$47&amp;'Product Metric'!$D$2:$D$47, 0)</f>
        <v>10</v>
      </c>
      <c r="G399" cm="1">
        <f t="array" ref="G399">MATCH(Material_Master[[#This Row],[Product Category]]&amp;Material_Master[[#This Row],[ProductGroupSimple]], 'Product Group Simple'!$B$2:$B$202&amp;'Product Group Simple'!$D$2:$D$202, 0)</f>
        <v>58</v>
      </c>
      <c r="H399" cm="1">
        <f t="array" ref="H399">MATCH(Material_Master[[#This Row],[Product Category]]&amp;Material_Master[[#This Row],[ProductGroup]], 'Product Group'!$B$2:$B$248&amp;'Product Group'!$D$2:$D$248,0)</f>
        <v>76</v>
      </c>
      <c r="I399">
        <f>INDEX(Packaging!E:E, MATCH(Material_Master[[#This Row],[Packaging]], Packaging!F:F, 0))</f>
        <v>5</v>
      </c>
      <c r="J399">
        <f>INDEX(Packaging!A:A, MATCH(Material_Master[[#This Row],[UOM]], Packaging!B:B, 0))</f>
        <v>4</v>
      </c>
      <c r="K399">
        <v>6</v>
      </c>
      <c r="L399">
        <v>1</v>
      </c>
      <c r="M399">
        <v>0</v>
      </c>
      <c r="N399">
        <f>MATCH(Material_Master[[#This Row],[PPClass]],Packaging!$L$2:$L$7, 0)</f>
        <v>3</v>
      </c>
      <c r="O399">
        <f>MATCH(Material_Master[[#This Row],[PVClass]],Packaging!$L$2:$L$7, 0)</f>
        <v>3</v>
      </c>
      <c r="P399" t="s">
        <v>370</v>
      </c>
      <c r="R399" t="s">
        <v>1186</v>
      </c>
      <c r="T399" s="6" t="s">
        <v>344</v>
      </c>
      <c r="U399" s="6"/>
      <c r="V399" s="6" t="s">
        <v>1186</v>
      </c>
      <c r="W399" t="s">
        <v>1380</v>
      </c>
      <c r="X399" t="s">
        <v>1186</v>
      </c>
      <c r="Y399" t="b">
        <f>IF(Material_Master[[#This Row],[EUDR]]="Y",TRUE,FALSE)</f>
        <v>1</v>
      </c>
      <c r="Z399" t="b">
        <f>IF(Material_Master[[#This Row],[EUDR Sale]]="Y", TRUE, FALSE)</f>
        <v>1</v>
      </c>
    </row>
    <row r="400" spans="1:27" x14ac:dyDescent="0.35">
      <c r="A400">
        <v>399</v>
      </c>
      <c r="B400" s="5">
        <v>5203149803080</v>
      </c>
      <c r="C400" s="5" t="str">
        <f>Material_Master_SQL!B400</f>
        <v>ECOROL 14/98-IBC820</v>
      </c>
      <c r="D400">
        <f>INDEX(Class!A:A, MATCH(Material_Master[[#This Row],[Class]],Class!B:B, 0))</f>
        <v>4</v>
      </c>
      <c r="E400">
        <f>INDEX('Product Category'!A:A, MATCH(Material_Master[[#This Row],[Product Category]], 'Product Category'!B:B, 0))</f>
        <v>5</v>
      </c>
      <c r="F400" cm="1">
        <f t="array" ref="F400">MATCH(Material_Master[[#This Row],[Product Category]]&amp;Material_Master[[#This Row],[ProductMetric]], 'Product Metric'!$B$2:$B$47&amp;'Product Metric'!$D$2:$D$47, 0)</f>
        <v>10</v>
      </c>
      <c r="G400" cm="1">
        <f t="array" ref="G400">MATCH(Material_Master[[#This Row],[Product Category]]&amp;Material_Master[[#This Row],[ProductGroupSimple]], 'Product Group Simple'!$B$2:$B$202&amp;'Product Group Simple'!$D$2:$D$202, 0)</f>
        <v>58</v>
      </c>
      <c r="H400" cm="1">
        <f t="array" ref="H400">MATCH(Material_Master[[#This Row],[Product Category]]&amp;Material_Master[[#This Row],[ProductGroup]], 'Product Group'!$B$2:$B$248&amp;'Product Group'!$D$2:$D$248,0)</f>
        <v>76</v>
      </c>
      <c r="I400">
        <f>INDEX(Packaging!E:E, MATCH(Material_Master[[#This Row],[Packaging]], Packaging!F:F, 0))</f>
        <v>6</v>
      </c>
      <c r="J400">
        <f>INDEX(Packaging!A:A, MATCH(Material_Master[[#This Row],[UOM]], Packaging!B:B, 0))</f>
        <v>3</v>
      </c>
      <c r="K400">
        <v>6</v>
      </c>
      <c r="L400">
        <v>0.82</v>
      </c>
      <c r="M400">
        <v>1.25</v>
      </c>
      <c r="N400">
        <f>MATCH(Material_Master[[#This Row],[PPClass]],Packaging!$L$2:$L$7, 0)</f>
        <v>4</v>
      </c>
      <c r="O400">
        <f>MATCH(Material_Master[[#This Row],[PVClass]],Packaging!$L$2:$L$7, 0)</f>
        <v>4</v>
      </c>
      <c r="P400" t="s">
        <v>755</v>
      </c>
      <c r="Q400">
        <v>2671</v>
      </c>
      <c r="R400" t="s">
        <v>779</v>
      </c>
      <c r="S400">
        <v>0.82</v>
      </c>
      <c r="T400" s="6" t="s">
        <v>344</v>
      </c>
      <c r="U400" s="6"/>
      <c r="V400" s="6" t="s">
        <v>1186</v>
      </c>
      <c r="W400" t="s">
        <v>1380</v>
      </c>
      <c r="X400" t="s">
        <v>1186</v>
      </c>
      <c r="Y400" t="b">
        <f>IF(Material_Master[[#This Row],[EUDR]]="Y",TRUE,FALSE)</f>
        <v>0</v>
      </c>
      <c r="Z400" t="b">
        <f>IF(Material_Master[[#This Row],[EUDR Sale]]="Y", TRUE, FALSE)</f>
        <v>0</v>
      </c>
      <c r="AA400" s="5" t="s">
        <v>1376</v>
      </c>
    </row>
    <row r="401" spans="1:27" x14ac:dyDescent="0.35">
      <c r="A401">
        <v>400</v>
      </c>
      <c r="B401" s="5"/>
      <c r="C401" s="5" t="str">
        <f>Material_Master_SQL!B401</f>
        <v>ECOROL 14/98-IBC820-DF</v>
      </c>
      <c r="D401">
        <f>INDEX(Class!A:A, MATCH(Material_Master[[#This Row],[Class]],Class!B:B, 0))</f>
        <v>4</v>
      </c>
      <c r="E401">
        <f>INDEX('Product Category'!A:A, MATCH(Material_Master[[#This Row],[Product Category]], 'Product Category'!B:B, 0))</f>
        <v>5</v>
      </c>
      <c r="F401" cm="1">
        <f t="array" ref="F401">MATCH(Material_Master[[#This Row],[Product Category]]&amp;Material_Master[[#This Row],[ProductMetric]], 'Product Metric'!$B$2:$B$47&amp;'Product Metric'!$D$2:$D$47, 0)</f>
        <v>10</v>
      </c>
      <c r="G401" cm="1">
        <f t="array" ref="G401">MATCH(Material_Master[[#This Row],[Product Category]]&amp;Material_Master[[#This Row],[ProductGroupSimple]], 'Product Group Simple'!$B$2:$B$202&amp;'Product Group Simple'!$D$2:$D$202, 0)</f>
        <v>58</v>
      </c>
      <c r="H401" cm="1">
        <f t="array" ref="H401">MATCH(Material_Master[[#This Row],[Product Category]]&amp;Material_Master[[#This Row],[ProductGroup]], 'Product Group'!$B$2:$B$248&amp;'Product Group'!$D$2:$D$248,0)</f>
        <v>76</v>
      </c>
      <c r="I401">
        <f>INDEX(Packaging!E:E, MATCH(Material_Master[[#This Row],[Packaging]], Packaging!F:F, 0))</f>
        <v>6</v>
      </c>
      <c r="J401">
        <f>INDEX(Packaging!A:A, MATCH(Material_Master[[#This Row],[UOM]], Packaging!B:B, 0))</f>
        <v>3</v>
      </c>
      <c r="K401">
        <v>6</v>
      </c>
      <c r="L401">
        <v>0.82</v>
      </c>
      <c r="M401">
        <v>1.25</v>
      </c>
      <c r="N401">
        <f>MATCH(Material_Master[[#This Row],[PPClass]],Packaging!$L$2:$L$7, 0)</f>
        <v>4</v>
      </c>
      <c r="O401">
        <f>MATCH(Material_Master[[#This Row],[PVClass]],Packaging!$L$2:$L$7, 0)</f>
        <v>4</v>
      </c>
      <c r="P401" t="s">
        <v>755</v>
      </c>
      <c r="R401" t="s">
        <v>1186</v>
      </c>
      <c r="T401" s="6" t="s">
        <v>344</v>
      </c>
      <c r="U401" s="6"/>
      <c r="V401" s="6" t="s">
        <v>1186</v>
      </c>
      <c r="W401" t="s">
        <v>1380</v>
      </c>
      <c r="X401" t="s">
        <v>1186</v>
      </c>
      <c r="Y401" t="b">
        <f>IF(Material_Master[[#This Row],[EUDR]]="Y",TRUE,FALSE)</f>
        <v>1</v>
      </c>
      <c r="Z401" t="b">
        <f>IF(Material_Master[[#This Row],[EUDR Sale]]="Y", TRUE, FALSE)</f>
        <v>1</v>
      </c>
    </row>
    <row r="402" spans="1:27" x14ac:dyDescent="0.35">
      <c r="A402">
        <v>401</v>
      </c>
      <c r="B402" s="5">
        <v>5203149801020</v>
      </c>
      <c r="C402" s="5" t="str">
        <f>Material_Master_SQL!B402</f>
        <v>ECOROL 14/98-SD165</v>
      </c>
      <c r="D402">
        <f>INDEX(Class!A:A, MATCH(Material_Master[[#This Row],[Class]],Class!B:B, 0))</f>
        <v>4</v>
      </c>
      <c r="E402">
        <f>INDEX('Product Category'!A:A, MATCH(Material_Master[[#This Row],[Product Category]], 'Product Category'!B:B, 0))</f>
        <v>5</v>
      </c>
      <c r="F402" cm="1">
        <f t="array" ref="F402">MATCH(Material_Master[[#This Row],[Product Category]]&amp;Material_Master[[#This Row],[ProductMetric]], 'Product Metric'!$B$2:$B$47&amp;'Product Metric'!$D$2:$D$47, 0)</f>
        <v>10</v>
      </c>
      <c r="G402" cm="1">
        <f t="array" ref="G402">MATCH(Material_Master[[#This Row],[Product Category]]&amp;Material_Master[[#This Row],[ProductGroupSimple]], 'Product Group Simple'!$B$2:$B$202&amp;'Product Group Simple'!$D$2:$D$202, 0)</f>
        <v>58</v>
      </c>
      <c r="H402" cm="1">
        <f t="array" ref="H402">MATCH(Material_Master[[#This Row],[Product Category]]&amp;Material_Master[[#This Row],[ProductGroup]], 'Product Group'!$B$2:$B$248&amp;'Product Group'!$D$2:$D$248,0)</f>
        <v>76</v>
      </c>
      <c r="I402">
        <f>INDEX(Packaging!E:E, MATCH(Material_Master[[#This Row],[Packaging]], Packaging!F:F, 0))</f>
        <v>3</v>
      </c>
      <c r="J402">
        <f>INDEX(Packaging!A:A, MATCH(Material_Master[[#This Row],[UOM]], Packaging!B:B, 0))</f>
        <v>2</v>
      </c>
      <c r="K402">
        <v>6</v>
      </c>
      <c r="L402">
        <v>0.16500000000000001</v>
      </c>
      <c r="M402">
        <v>0.15</v>
      </c>
      <c r="N402">
        <f>MATCH(Material_Master[[#This Row],[PPClass]],Packaging!$L$2:$L$7, 0)</f>
        <v>4</v>
      </c>
      <c r="O402">
        <f>MATCH(Material_Master[[#This Row],[PVClass]],Packaging!$L$2:$L$7, 0)</f>
        <v>4</v>
      </c>
      <c r="P402" t="s">
        <v>789</v>
      </c>
      <c r="Q402">
        <v>2671</v>
      </c>
      <c r="R402" t="s">
        <v>790</v>
      </c>
      <c r="S402">
        <v>0.16500000000000001</v>
      </c>
      <c r="T402" s="6" t="s">
        <v>344</v>
      </c>
      <c r="U402" s="6"/>
      <c r="V402" s="6" t="s">
        <v>1186</v>
      </c>
      <c r="W402" t="s">
        <v>1380</v>
      </c>
      <c r="X402" t="s">
        <v>1186</v>
      </c>
      <c r="Y402" t="b">
        <f>IF(Material_Master[[#This Row],[EUDR]]="Y",TRUE,FALSE)</f>
        <v>0</v>
      </c>
      <c r="Z402" t="b">
        <f>IF(Material_Master[[#This Row],[EUDR Sale]]="Y", TRUE, FALSE)</f>
        <v>0</v>
      </c>
      <c r="AA402" s="5" t="s">
        <v>1376</v>
      </c>
    </row>
    <row r="403" spans="1:27" x14ac:dyDescent="0.35">
      <c r="A403">
        <v>402</v>
      </c>
      <c r="B403" s="5"/>
      <c r="C403" s="5" t="str">
        <f>Material_Master_SQL!B403</f>
        <v>ECOROL 14/98-SD165-DF</v>
      </c>
      <c r="D403">
        <f>INDEX(Class!A:A, MATCH(Material_Master[[#This Row],[Class]],Class!B:B, 0))</f>
        <v>4</v>
      </c>
      <c r="E403">
        <f>INDEX('Product Category'!A:A, MATCH(Material_Master[[#This Row],[Product Category]], 'Product Category'!B:B, 0))</f>
        <v>5</v>
      </c>
      <c r="F403" cm="1">
        <f t="array" ref="F403">MATCH(Material_Master[[#This Row],[Product Category]]&amp;Material_Master[[#This Row],[ProductMetric]], 'Product Metric'!$B$2:$B$47&amp;'Product Metric'!$D$2:$D$47, 0)</f>
        <v>10</v>
      </c>
      <c r="G403" cm="1">
        <f t="array" ref="G403">MATCH(Material_Master[[#This Row],[Product Category]]&amp;Material_Master[[#This Row],[ProductGroupSimple]], 'Product Group Simple'!$B$2:$B$202&amp;'Product Group Simple'!$D$2:$D$202, 0)</f>
        <v>58</v>
      </c>
      <c r="H403" cm="1">
        <f t="array" ref="H403">MATCH(Material_Master[[#This Row],[Product Category]]&amp;Material_Master[[#This Row],[ProductGroup]], 'Product Group'!$B$2:$B$248&amp;'Product Group'!$D$2:$D$248,0)</f>
        <v>76</v>
      </c>
      <c r="I403">
        <f>INDEX(Packaging!E:E, MATCH(Material_Master[[#This Row],[Packaging]], Packaging!F:F, 0))</f>
        <v>3</v>
      </c>
      <c r="J403">
        <f>INDEX(Packaging!A:A, MATCH(Material_Master[[#This Row],[UOM]], Packaging!B:B, 0))</f>
        <v>2</v>
      </c>
      <c r="K403">
        <v>6</v>
      </c>
      <c r="L403">
        <v>0.16500000000000001</v>
      </c>
      <c r="M403">
        <v>0.15</v>
      </c>
      <c r="N403">
        <f>MATCH(Material_Master[[#This Row],[PPClass]],Packaging!$L$2:$L$7, 0)</f>
        <v>4</v>
      </c>
      <c r="O403">
        <f>MATCH(Material_Master[[#This Row],[PVClass]],Packaging!$L$2:$L$7, 0)</f>
        <v>4</v>
      </c>
      <c r="P403" t="s">
        <v>789</v>
      </c>
      <c r="R403" t="s">
        <v>1186</v>
      </c>
      <c r="T403" s="6" t="s">
        <v>344</v>
      </c>
      <c r="U403" s="6"/>
      <c r="V403" s="6" t="s">
        <v>1186</v>
      </c>
      <c r="W403" t="s">
        <v>1380</v>
      </c>
      <c r="X403" t="s">
        <v>1186</v>
      </c>
      <c r="Y403" t="b">
        <f>IF(Material_Master[[#This Row],[EUDR]]="Y",TRUE,FALSE)</f>
        <v>1</v>
      </c>
      <c r="Z403" t="b">
        <f>IF(Material_Master[[#This Row],[EUDR Sale]]="Y", TRUE, FALSE)</f>
        <v>1</v>
      </c>
    </row>
    <row r="404" spans="1:27" x14ac:dyDescent="0.35">
      <c r="A404">
        <v>403</v>
      </c>
      <c r="B404" s="5">
        <v>5203149801030</v>
      </c>
      <c r="C404" s="5" t="str">
        <f>Material_Master_SQL!B404</f>
        <v>ECOROL 14/98-SD170</v>
      </c>
      <c r="D404">
        <f>INDEX(Class!A:A, MATCH(Material_Master[[#This Row],[Class]],Class!B:B, 0))</f>
        <v>4</v>
      </c>
      <c r="E404">
        <f>INDEX('Product Category'!A:A, MATCH(Material_Master[[#This Row],[Product Category]], 'Product Category'!B:B, 0))</f>
        <v>5</v>
      </c>
      <c r="F404" cm="1">
        <f t="array" ref="F404">MATCH(Material_Master[[#This Row],[Product Category]]&amp;Material_Master[[#This Row],[ProductMetric]], 'Product Metric'!$B$2:$B$47&amp;'Product Metric'!$D$2:$D$47, 0)</f>
        <v>10</v>
      </c>
      <c r="G404" cm="1">
        <f t="array" ref="G404">MATCH(Material_Master[[#This Row],[Product Category]]&amp;Material_Master[[#This Row],[ProductGroupSimple]], 'Product Group Simple'!$B$2:$B$202&amp;'Product Group Simple'!$D$2:$D$202, 0)</f>
        <v>58</v>
      </c>
      <c r="H404" cm="1">
        <f t="array" ref="H404">MATCH(Material_Master[[#This Row],[Product Category]]&amp;Material_Master[[#This Row],[ProductGroup]], 'Product Group'!$B$2:$B$248&amp;'Product Group'!$D$2:$D$248,0)</f>
        <v>76</v>
      </c>
      <c r="I404">
        <f>INDEX(Packaging!E:E, MATCH(Material_Master[[#This Row],[Packaging]], Packaging!F:F, 0))</f>
        <v>3</v>
      </c>
      <c r="J404">
        <f>INDEX(Packaging!A:A, MATCH(Material_Master[[#This Row],[UOM]], Packaging!B:B, 0))</f>
        <v>2</v>
      </c>
      <c r="K404">
        <v>6</v>
      </c>
      <c r="L404">
        <v>0.17</v>
      </c>
      <c r="M404">
        <v>0.15</v>
      </c>
      <c r="N404">
        <f>MATCH(Material_Master[[#This Row],[PPClass]],Packaging!$L$2:$L$7, 0)</f>
        <v>4</v>
      </c>
      <c r="O404">
        <f>MATCH(Material_Master[[#This Row],[PVClass]],Packaging!$L$2:$L$7, 0)</f>
        <v>4</v>
      </c>
      <c r="P404" t="s">
        <v>678</v>
      </c>
      <c r="Q404">
        <v>2671</v>
      </c>
      <c r="R404" t="s">
        <v>679</v>
      </c>
      <c r="S404">
        <v>0.17</v>
      </c>
      <c r="T404" s="6" t="s">
        <v>344</v>
      </c>
      <c r="U404" s="6"/>
      <c r="V404" s="6" t="s">
        <v>1186</v>
      </c>
      <c r="W404" t="s">
        <v>1380</v>
      </c>
      <c r="X404" t="s">
        <v>1186</v>
      </c>
      <c r="Y404" t="b">
        <f>IF(Material_Master[[#This Row],[EUDR]]="Y",TRUE,FALSE)</f>
        <v>0</v>
      </c>
      <c r="Z404" t="b">
        <f>IF(Material_Master[[#This Row],[EUDR Sale]]="Y", TRUE, FALSE)</f>
        <v>0</v>
      </c>
      <c r="AA404" s="5" t="s">
        <v>1376</v>
      </c>
    </row>
    <row r="405" spans="1:27" x14ac:dyDescent="0.35">
      <c r="A405">
        <v>404</v>
      </c>
      <c r="B405" s="5"/>
      <c r="C405" s="5" t="str">
        <f>Material_Master_SQL!B405</f>
        <v>ECOROL 14/98-SD170-DF</v>
      </c>
      <c r="D405">
        <f>INDEX(Class!A:A, MATCH(Material_Master[[#This Row],[Class]],Class!B:B, 0))</f>
        <v>4</v>
      </c>
      <c r="E405">
        <f>INDEX('Product Category'!A:A, MATCH(Material_Master[[#This Row],[Product Category]], 'Product Category'!B:B, 0))</f>
        <v>5</v>
      </c>
      <c r="F405" cm="1">
        <f t="array" ref="F405">MATCH(Material_Master[[#This Row],[Product Category]]&amp;Material_Master[[#This Row],[ProductMetric]], 'Product Metric'!$B$2:$B$47&amp;'Product Metric'!$D$2:$D$47, 0)</f>
        <v>10</v>
      </c>
      <c r="G405" cm="1">
        <f t="array" ref="G405">MATCH(Material_Master[[#This Row],[Product Category]]&amp;Material_Master[[#This Row],[ProductGroupSimple]], 'Product Group Simple'!$B$2:$B$202&amp;'Product Group Simple'!$D$2:$D$202, 0)</f>
        <v>58</v>
      </c>
      <c r="H405" cm="1">
        <f t="array" ref="H405">MATCH(Material_Master[[#This Row],[Product Category]]&amp;Material_Master[[#This Row],[ProductGroup]], 'Product Group'!$B$2:$B$248&amp;'Product Group'!$D$2:$D$248,0)</f>
        <v>76</v>
      </c>
      <c r="I405">
        <f>INDEX(Packaging!E:E, MATCH(Material_Master[[#This Row],[Packaging]], Packaging!F:F, 0))</f>
        <v>3</v>
      </c>
      <c r="J405">
        <f>INDEX(Packaging!A:A, MATCH(Material_Master[[#This Row],[UOM]], Packaging!B:B, 0))</f>
        <v>2</v>
      </c>
      <c r="K405">
        <v>6</v>
      </c>
      <c r="L405">
        <v>0.17</v>
      </c>
      <c r="M405">
        <v>0.15</v>
      </c>
      <c r="N405">
        <f>MATCH(Material_Master[[#This Row],[PPClass]],Packaging!$L$2:$L$7, 0)</f>
        <v>4</v>
      </c>
      <c r="O405">
        <f>MATCH(Material_Master[[#This Row],[PVClass]],Packaging!$L$2:$L$7, 0)</f>
        <v>4</v>
      </c>
      <c r="P405" t="s">
        <v>678</v>
      </c>
      <c r="R405" t="s">
        <v>1186</v>
      </c>
      <c r="T405" s="6" t="s">
        <v>344</v>
      </c>
      <c r="U405" s="6"/>
      <c r="V405" s="6" t="s">
        <v>1186</v>
      </c>
      <c r="W405" t="s">
        <v>1380</v>
      </c>
      <c r="X405" t="s">
        <v>1186</v>
      </c>
      <c r="Y405" t="b">
        <f>IF(Material_Master[[#This Row],[EUDR]]="Y",TRUE,FALSE)</f>
        <v>1</v>
      </c>
      <c r="Z405" t="b">
        <f>IF(Material_Master[[#This Row],[EUDR Sale]]="Y", TRUE, FALSE)</f>
        <v>1</v>
      </c>
    </row>
    <row r="406" spans="1:27" x14ac:dyDescent="0.35">
      <c r="A406">
        <v>405</v>
      </c>
      <c r="B406" s="5">
        <v>5203149906010</v>
      </c>
      <c r="C406" s="5" t="str">
        <f>Material_Master_SQL!B406</f>
        <v>ECOROL 14/99</v>
      </c>
      <c r="D406">
        <f>INDEX(Class!A:A, MATCH(Material_Master[[#This Row],[Class]],Class!B:B, 0))</f>
        <v>2</v>
      </c>
      <c r="E406">
        <f>INDEX('Product Category'!A:A, MATCH(Material_Master[[#This Row],[Product Category]], 'Product Category'!B:B, 0))</f>
        <v>5</v>
      </c>
      <c r="F406" cm="1">
        <f t="array" ref="F406">MATCH(Material_Master[[#This Row],[Product Category]]&amp;Material_Master[[#This Row],[ProductMetric]], 'Product Metric'!$B$2:$B$47&amp;'Product Metric'!$D$2:$D$47, 0)</f>
        <v>10</v>
      </c>
      <c r="G406" cm="1">
        <f t="array" ref="G406">MATCH(Material_Master[[#This Row],[Product Category]]&amp;Material_Master[[#This Row],[ProductGroupSimple]], 'Product Group Simple'!$B$2:$B$202&amp;'Product Group Simple'!$D$2:$D$202, 0)</f>
        <v>58</v>
      </c>
      <c r="H406" cm="1">
        <f t="array" ref="H406">MATCH(Material_Master[[#This Row],[Product Category]]&amp;Material_Master[[#This Row],[ProductGroup]], 'Product Group'!$B$2:$B$248&amp;'Product Group'!$D$2:$D$248,0)</f>
        <v>78</v>
      </c>
      <c r="I406">
        <f>INDEX(Packaging!E:E, MATCH(Material_Master[[#This Row],[Packaging]], Packaging!F:F, 0))</f>
        <v>7</v>
      </c>
      <c r="J406">
        <f>INDEX(Packaging!A:A, MATCH(Material_Master[[#This Row],[UOM]], Packaging!B:B, 0))</f>
        <v>4</v>
      </c>
      <c r="K406">
        <v>6</v>
      </c>
      <c r="L406">
        <v>1</v>
      </c>
      <c r="N406">
        <f>MATCH(Material_Master[[#This Row],[PPClass]],Packaging!$L$2:$L$7, 0)</f>
        <v>3</v>
      </c>
      <c r="O406">
        <f>MATCH(Material_Master[[#This Row],[PVClass]],Packaging!$L$2:$L$7, 0)</f>
        <v>3</v>
      </c>
      <c r="Q406">
        <v>2671</v>
      </c>
      <c r="T406" s="6" t="s">
        <v>344</v>
      </c>
      <c r="U406" s="6"/>
      <c r="V406" s="6" t="s">
        <v>1186</v>
      </c>
      <c r="W406" t="s">
        <v>1380</v>
      </c>
      <c r="X406" t="s">
        <v>1186</v>
      </c>
      <c r="Y406" t="b">
        <f>IF(Material_Master[[#This Row],[EUDR]]="Y",TRUE,FALSE)</f>
        <v>0</v>
      </c>
      <c r="Z406" t="b">
        <f>IF(Material_Master[[#This Row],[EUDR Sale]]="Y", TRUE, FALSE)</f>
        <v>0</v>
      </c>
      <c r="AA406" s="5" t="s">
        <v>1376</v>
      </c>
    </row>
    <row r="407" spans="1:27" x14ac:dyDescent="0.35">
      <c r="A407">
        <v>406</v>
      </c>
      <c r="B407" s="5"/>
      <c r="C407" s="5" t="str">
        <f>Material_Master_SQL!B407</f>
        <v>ECOROL 14/99-DF</v>
      </c>
      <c r="D407">
        <f>INDEX(Class!A:A, MATCH(Material_Master[[#This Row],[Class]],Class!B:B, 0))</f>
        <v>2</v>
      </c>
      <c r="E407">
        <f>INDEX('Product Category'!A:A, MATCH(Material_Master[[#This Row],[Product Category]], 'Product Category'!B:B, 0))</f>
        <v>5</v>
      </c>
      <c r="F407" cm="1">
        <f t="array" ref="F407">MATCH(Material_Master[[#This Row],[Product Category]]&amp;Material_Master[[#This Row],[ProductMetric]], 'Product Metric'!$B$2:$B$47&amp;'Product Metric'!$D$2:$D$47, 0)</f>
        <v>10</v>
      </c>
      <c r="G407" cm="1">
        <f t="array" ref="G407">MATCH(Material_Master[[#This Row],[Product Category]]&amp;Material_Master[[#This Row],[ProductGroupSimple]], 'Product Group Simple'!$B$2:$B$202&amp;'Product Group Simple'!$D$2:$D$202, 0)</f>
        <v>58</v>
      </c>
      <c r="H407" cm="1">
        <f t="array" ref="H407">MATCH(Material_Master[[#This Row],[Product Category]]&amp;Material_Master[[#This Row],[ProductGroup]], 'Product Group'!$B$2:$B$248&amp;'Product Group'!$D$2:$D$248,0)</f>
        <v>78</v>
      </c>
      <c r="I407">
        <f>INDEX(Packaging!E:E, MATCH(Material_Master[[#This Row],[Packaging]], Packaging!F:F, 0))</f>
        <v>7</v>
      </c>
      <c r="J407">
        <f>INDEX(Packaging!A:A, MATCH(Material_Master[[#This Row],[UOM]], Packaging!B:B, 0))</f>
        <v>4</v>
      </c>
      <c r="K407">
        <v>6</v>
      </c>
      <c r="L407">
        <v>1</v>
      </c>
      <c r="M407">
        <v>0</v>
      </c>
      <c r="N407">
        <f>MATCH(Material_Master[[#This Row],[PPClass]],Packaging!$L$2:$L$7, 0)</f>
        <v>3</v>
      </c>
      <c r="O407">
        <f>MATCH(Material_Master[[#This Row],[PVClass]],Packaging!$L$2:$L$7, 0)</f>
        <v>3</v>
      </c>
      <c r="R407" t="s">
        <v>1186</v>
      </c>
      <c r="T407" s="6" t="s">
        <v>344</v>
      </c>
      <c r="U407" s="6"/>
      <c r="V407" s="6" t="s">
        <v>1186</v>
      </c>
      <c r="W407" t="s">
        <v>1380</v>
      </c>
      <c r="X407" t="s">
        <v>1186</v>
      </c>
      <c r="Y407" t="b">
        <f>IF(Material_Master[[#This Row],[EUDR]]="Y",TRUE,FALSE)</f>
        <v>1</v>
      </c>
      <c r="Z407" t="b">
        <f>IF(Material_Master[[#This Row],[EUDR Sale]]="Y", TRUE, FALSE)</f>
        <v>1</v>
      </c>
    </row>
    <row r="408" spans="1:27" x14ac:dyDescent="0.35">
      <c r="A408">
        <v>407</v>
      </c>
      <c r="B408" s="5">
        <v>5203149903080</v>
      </c>
      <c r="C408" s="5" t="str">
        <f>Material_Master_SQL!B408</f>
        <v>ECOROL 14/99-IBC820</v>
      </c>
      <c r="D408">
        <f>INDEX(Class!A:A, MATCH(Material_Master[[#This Row],[Class]],Class!B:B, 0))</f>
        <v>4</v>
      </c>
      <c r="E408">
        <f>INDEX('Product Category'!A:A, MATCH(Material_Master[[#This Row],[Product Category]], 'Product Category'!B:B, 0))</f>
        <v>5</v>
      </c>
      <c r="F408" cm="1">
        <f t="array" ref="F408">MATCH(Material_Master[[#This Row],[Product Category]]&amp;Material_Master[[#This Row],[ProductMetric]], 'Product Metric'!$B$2:$B$47&amp;'Product Metric'!$D$2:$D$47, 0)</f>
        <v>10</v>
      </c>
      <c r="G408" cm="1">
        <f t="array" ref="G408">MATCH(Material_Master[[#This Row],[Product Category]]&amp;Material_Master[[#This Row],[ProductGroupSimple]], 'Product Group Simple'!$B$2:$B$202&amp;'Product Group Simple'!$D$2:$D$202, 0)</f>
        <v>58</v>
      </c>
      <c r="H408" cm="1">
        <f t="array" ref="H408">MATCH(Material_Master[[#This Row],[Product Category]]&amp;Material_Master[[#This Row],[ProductGroup]], 'Product Group'!$B$2:$B$248&amp;'Product Group'!$D$2:$D$248,0)</f>
        <v>78</v>
      </c>
      <c r="I408">
        <f>INDEX(Packaging!E:E, MATCH(Material_Master[[#This Row],[Packaging]], Packaging!F:F, 0))</f>
        <v>6</v>
      </c>
      <c r="J408">
        <f>INDEX(Packaging!A:A, MATCH(Material_Master[[#This Row],[UOM]], Packaging!B:B, 0))</f>
        <v>3</v>
      </c>
      <c r="K408">
        <v>6</v>
      </c>
      <c r="L408">
        <v>0.82</v>
      </c>
      <c r="M408">
        <v>1.25</v>
      </c>
      <c r="N408">
        <f>MATCH(Material_Master[[#This Row],[PPClass]],Packaging!$L$2:$L$7, 0)</f>
        <v>4</v>
      </c>
      <c r="O408">
        <f>MATCH(Material_Master[[#This Row],[PVClass]],Packaging!$L$2:$L$7, 0)</f>
        <v>4</v>
      </c>
      <c r="P408" t="s">
        <v>755</v>
      </c>
      <c r="Q408">
        <v>2671</v>
      </c>
      <c r="R408" t="s">
        <v>779</v>
      </c>
      <c r="S408">
        <v>0.82</v>
      </c>
      <c r="T408" s="6" t="s">
        <v>344</v>
      </c>
      <c r="U408" s="6"/>
      <c r="V408" s="6" t="s">
        <v>1186</v>
      </c>
      <c r="W408" t="s">
        <v>1380</v>
      </c>
      <c r="X408" t="s">
        <v>1186</v>
      </c>
      <c r="Y408" t="b">
        <f>IF(Material_Master[[#This Row],[EUDR]]="Y",TRUE,FALSE)</f>
        <v>0</v>
      </c>
      <c r="Z408" t="b">
        <f>IF(Material_Master[[#This Row],[EUDR Sale]]="Y", TRUE, FALSE)</f>
        <v>0</v>
      </c>
    </row>
    <row r="409" spans="1:27" x14ac:dyDescent="0.35">
      <c r="A409">
        <v>408</v>
      </c>
      <c r="B409" s="5"/>
      <c r="C409" s="5" t="str">
        <f>Material_Master_SQL!B409</f>
        <v>ECOROL 14/99-IBC820-DF</v>
      </c>
      <c r="D409">
        <f>INDEX(Class!A:A, MATCH(Material_Master[[#This Row],[Class]],Class!B:B, 0))</f>
        <v>4</v>
      </c>
      <c r="E409">
        <f>INDEX('Product Category'!A:A, MATCH(Material_Master[[#This Row],[Product Category]], 'Product Category'!B:B, 0))</f>
        <v>5</v>
      </c>
      <c r="F409" cm="1">
        <f t="array" ref="F409">MATCH(Material_Master[[#This Row],[Product Category]]&amp;Material_Master[[#This Row],[ProductMetric]], 'Product Metric'!$B$2:$B$47&amp;'Product Metric'!$D$2:$D$47, 0)</f>
        <v>10</v>
      </c>
      <c r="G409" cm="1">
        <f t="array" ref="G409">MATCH(Material_Master[[#This Row],[Product Category]]&amp;Material_Master[[#This Row],[ProductGroupSimple]], 'Product Group Simple'!$B$2:$B$202&amp;'Product Group Simple'!$D$2:$D$202, 0)</f>
        <v>58</v>
      </c>
      <c r="H409" cm="1">
        <f t="array" ref="H409">MATCH(Material_Master[[#This Row],[Product Category]]&amp;Material_Master[[#This Row],[ProductGroup]], 'Product Group'!$B$2:$B$248&amp;'Product Group'!$D$2:$D$248,0)</f>
        <v>78</v>
      </c>
      <c r="I409">
        <f>INDEX(Packaging!E:E, MATCH(Material_Master[[#This Row],[Packaging]], Packaging!F:F, 0))</f>
        <v>6</v>
      </c>
      <c r="J409">
        <f>INDEX(Packaging!A:A, MATCH(Material_Master[[#This Row],[UOM]], Packaging!B:B, 0))</f>
        <v>3</v>
      </c>
      <c r="K409">
        <v>6</v>
      </c>
      <c r="L409">
        <v>0.82</v>
      </c>
      <c r="M409">
        <v>1.25</v>
      </c>
      <c r="N409">
        <f>MATCH(Material_Master[[#This Row],[PPClass]],Packaging!$L$2:$L$7, 0)</f>
        <v>4</v>
      </c>
      <c r="O409">
        <f>MATCH(Material_Master[[#This Row],[PVClass]],Packaging!$L$2:$L$7, 0)</f>
        <v>4</v>
      </c>
      <c r="P409" t="s">
        <v>755</v>
      </c>
      <c r="R409" t="s">
        <v>1186</v>
      </c>
      <c r="T409" s="6" t="s">
        <v>344</v>
      </c>
      <c r="U409" s="6"/>
      <c r="V409" s="6" t="s">
        <v>1186</v>
      </c>
      <c r="W409" t="s">
        <v>1380</v>
      </c>
      <c r="X409" t="s">
        <v>1186</v>
      </c>
      <c r="Y409" t="b">
        <f>IF(Material_Master[[#This Row],[EUDR]]="Y",TRUE,FALSE)</f>
        <v>1</v>
      </c>
      <c r="Z409" t="b">
        <f>IF(Material_Master[[#This Row],[EUDR Sale]]="Y", TRUE, FALSE)</f>
        <v>1</v>
      </c>
    </row>
    <row r="410" spans="1:27" x14ac:dyDescent="0.35">
      <c r="A410">
        <v>409</v>
      </c>
      <c r="B410" s="5">
        <v>5203149901030</v>
      </c>
      <c r="C410" s="5" t="str">
        <f>Material_Master_SQL!B410</f>
        <v>ECOROL 14/99-SD170</v>
      </c>
      <c r="D410">
        <f>INDEX(Class!A:A, MATCH(Material_Master[[#This Row],[Class]],Class!B:B, 0))</f>
        <v>4</v>
      </c>
      <c r="E410">
        <f>INDEX('Product Category'!A:A, MATCH(Material_Master[[#This Row],[Product Category]], 'Product Category'!B:B, 0))</f>
        <v>5</v>
      </c>
      <c r="F410" cm="1">
        <f t="array" ref="F410">MATCH(Material_Master[[#This Row],[Product Category]]&amp;Material_Master[[#This Row],[ProductMetric]], 'Product Metric'!$B$2:$B$47&amp;'Product Metric'!$D$2:$D$47, 0)</f>
        <v>10</v>
      </c>
      <c r="G410" cm="1">
        <f t="array" ref="G410">MATCH(Material_Master[[#This Row],[Product Category]]&amp;Material_Master[[#This Row],[ProductGroupSimple]], 'Product Group Simple'!$B$2:$B$202&amp;'Product Group Simple'!$D$2:$D$202, 0)</f>
        <v>58</v>
      </c>
      <c r="H410" cm="1">
        <f t="array" ref="H410">MATCH(Material_Master[[#This Row],[Product Category]]&amp;Material_Master[[#This Row],[ProductGroup]], 'Product Group'!$B$2:$B$248&amp;'Product Group'!$D$2:$D$248,0)</f>
        <v>78</v>
      </c>
      <c r="I410">
        <f>INDEX(Packaging!E:E, MATCH(Material_Master[[#This Row],[Packaging]], Packaging!F:F, 0))</f>
        <v>3</v>
      </c>
      <c r="J410">
        <f>INDEX(Packaging!A:A, MATCH(Material_Master[[#This Row],[UOM]], Packaging!B:B, 0))</f>
        <v>2</v>
      </c>
      <c r="K410">
        <v>6</v>
      </c>
      <c r="L410">
        <v>0.17</v>
      </c>
      <c r="M410">
        <v>0.15</v>
      </c>
      <c r="N410">
        <f>MATCH(Material_Master[[#This Row],[PPClass]],Packaging!$L$2:$L$7, 0)</f>
        <v>4</v>
      </c>
      <c r="O410">
        <f>MATCH(Material_Master[[#This Row],[PVClass]],Packaging!$L$2:$L$7, 0)</f>
        <v>4</v>
      </c>
      <c r="P410" t="s">
        <v>678</v>
      </c>
      <c r="Q410">
        <v>2671</v>
      </c>
      <c r="R410" t="s">
        <v>679</v>
      </c>
      <c r="S410">
        <v>0.17</v>
      </c>
      <c r="T410" s="6" t="s">
        <v>344</v>
      </c>
      <c r="U410" s="6"/>
      <c r="V410" s="6" t="s">
        <v>1186</v>
      </c>
      <c r="W410" t="s">
        <v>1380</v>
      </c>
      <c r="X410" t="s">
        <v>1186</v>
      </c>
      <c r="Y410" t="b">
        <f>IF(Material_Master[[#This Row],[EUDR]]="Y",TRUE,FALSE)</f>
        <v>0</v>
      </c>
      <c r="Z410" t="b">
        <f>IF(Material_Master[[#This Row],[EUDR Sale]]="Y", TRUE, FALSE)</f>
        <v>0</v>
      </c>
      <c r="AA410" s="5" t="s">
        <v>1376</v>
      </c>
    </row>
    <row r="411" spans="1:27" x14ac:dyDescent="0.35">
      <c r="A411">
        <v>410</v>
      </c>
      <c r="B411" s="5"/>
      <c r="C411" s="5" t="str">
        <f>Material_Master_SQL!B411</f>
        <v>ECOROL 14/99-SD170-DF</v>
      </c>
      <c r="D411">
        <f>INDEX(Class!A:A, MATCH(Material_Master[[#This Row],[Class]],Class!B:B, 0))</f>
        <v>4</v>
      </c>
      <c r="E411">
        <f>INDEX('Product Category'!A:A, MATCH(Material_Master[[#This Row],[Product Category]], 'Product Category'!B:B, 0))</f>
        <v>5</v>
      </c>
      <c r="F411" cm="1">
        <f t="array" ref="F411">MATCH(Material_Master[[#This Row],[Product Category]]&amp;Material_Master[[#This Row],[ProductMetric]], 'Product Metric'!$B$2:$B$47&amp;'Product Metric'!$D$2:$D$47, 0)</f>
        <v>10</v>
      </c>
      <c r="G411" cm="1">
        <f t="array" ref="G411">MATCH(Material_Master[[#This Row],[Product Category]]&amp;Material_Master[[#This Row],[ProductGroupSimple]], 'Product Group Simple'!$B$2:$B$202&amp;'Product Group Simple'!$D$2:$D$202, 0)</f>
        <v>58</v>
      </c>
      <c r="H411" cm="1">
        <f t="array" ref="H411">MATCH(Material_Master[[#This Row],[Product Category]]&amp;Material_Master[[#This Row],[ProductGroup]], 'Product Group'!$B$2:$B$248&amp;'Product Group'!$D$2:$D$248,0)</f>
        <v>78</v>
      </c>
      <c r="I411">
        <f>INDEX(Packaging!E:E, MATCH(Material_Master[[#This Row],[Packaging]], Packaging!F:F, 0))</f>
        <v>3</v>
      </c>
      <c r="J411">
        <f>INDEX(Packaging!A:A, MATCH(Material_Master[[#This Row],[UOM]], Packaging!B:B, 0))</f>
        <v>2</v>
      </c>
      <c r="K411">
        <v>6</v>
      </c>
      <c r="L411">
        <v>0.17</v>
      </c>
      <c r="M411">
        <v>0.15</v>
      </c>
      <c r="N411">
        <f>MATCH(Material_Master[[#This Row],[PPClass]],Packaging!$L$2:$L$7, 0)</f>
        <v>4</v>
      </c>
      <c r="O411">
        <f>MATCH(Material_Master[[#This Row],[PVClass]],Packaging!$L$2:$L$7, 0)</f>
        <v>4</v>
      </c>
      <c r="P411" t="s">
        <v>678</v>
      </c>
      <c r="R411" t="s">
        <v>1186</v>
      </c>
      <c r="T411" s="6" t="s">
        <v>344</v>
      </c>
      <c r="U411" s="6"/>
      <c r="V411" s="6" t="s">
        <v>1186</v>
      </c>
      <c r="W411" t="s">
        <v>1380</v>
      </c>
      <c r="X411" t="s">
        <v>1186</v>
      </c>
      <c r="Y411" t="b">
        <f>IF(Material_Master[[#This Row],[EUDR]]="Y",TRUE,FALSE)</f>
        <v>1</v>
      </c>
      <c r="Z411" t="b">
        <f>IF(Material_Master[[#This Row],[EUDR Sale]]="Y", TRUE, FALSE)</f>
        <v>1</v>
      </c>
    </row>
    <row r="412" spans="1:27" x14ac:dyDescent="0.35">
      <c r="A412">
        <v>411</v>
      </c>
      <c r="B412" s="5">
        <v>5203169806010</v>
      </c>
      <c r="C412" s="5" t="str">
        <f>Material_Master_SQL!B412</f>
        <v>ECOROL 16/98</v>
      </c>
      <c r="D412">
        <f>INDEX(Class!A:A, MATCH(Material_Master[[#This Row],[Class]],Class!B:B, 0))</f>
        <v>2</v>
      </c>
      <c r="E412">
        <f>INDEX('Product Category'!A:A, MATCH(Material_Master[[#This Row],[Product Category]], 'Product Category'!B:B, 0))</f>
        <v>4</v>
      </c>
      <c r="F412" cm="1">
        <f t="array" ref="F412">MATCH(Material_Master[[#This Row],[Product Category]]&amp;Material_Master[[#This Row],[ProductMetric]], 'Product Metric'!$B$2:$B$47&amp;'Product Metric'!$D$2:$D$47, 0)</f>
        <v>6</v>
      </c>
      <c r="G412" cm="1">
        <f t="array" ref="G412">MATCH(Material_Master[[#This Row],[Product Category]]&amp;Material_Master[[#This Row],[ProductGroupSimple]], 'Product Group Simple'!$B$2:$B$202&amp;'Product Group Simple'!$D$2:$D$202, 0)</f>
        <v>45</v>
      </c>
      <c r="H412" cm="1">
        <f t="array" ref="H412">MATCH(Material_Master[[#This Row],[Product Category]]&amp;Material_Master[[#This Row],[ProductGroup]], 'Product Group'!$B$2:$B$248&amp;'Product Group'!$D$2:$D$248,0)</f>
        <v>58</v>
      </c>
      <c r="I412">
        <f>INDEX(Packaging!E:E, MATCH(Material_Master[[#This Row],[Packaging]], Packaging!F:F, 0))</f>
        <v>7</v>
      </c>
      <c r="J412">
        <f>INDEX(Packaging!A:A, MATCH(Material_Master[[#This Row],[UOM]], Packaging!B:B, 0))</f>
        <v>4</v>
      </c>
      <c r="K412">
        <v>6</v>
      </c>
      <c r="L412">
        <v>1</v>
      </c>
      <c r="N412">
        <f>MATCH(Material_Master[[#This Row],[PPClass]],Packaging!$L$2:$L$7, 0)</f>
        <v>3</v>
      </c>
      <c r="O412">
        <f>MATCH(Material_Master[[#This Row],[PVClass]],Packaging!$L$2:$L$7, 0)</f>
        <v>3</v>
      </c>
      <c r="Q412">
        <v>1350</v>
      </c>
      <c r="T412" s="6" t="s">
        <v>344</v>
      </c>
      <c r="U412" s="6"/>
      <c r="V412" s="6" t="s">
        <v>1186</v>
      </c>
      <c r="W412" t="s">
        <v>810</v>
      </c>
      <c r="X412" t="s">
        <v>1186</v>
      </c>
      <c r="Y412" t="b">
        <f>IF(Material_Master[[#This Row],[EUDR]]="Y",TRUE,FALSE)</f>
        <v>0</v>
      </c>
      <c r="Z412" t="b">
        <f>IF(Material_Master[[#This Row],[EUDR Sale]]="Y", TRUE, FALSE)</f>
        <v>0</v>
      </c>
      <c r="AA412" s="5" t="s">
        <v>1379</v>
      </c>
    </row>
    <row r="413" spans="1:27" x14ac:dyDescent="0.35">
      <c r="A413">
        <v>412</v>
      </c>
      <c r="B413" s="5">
        <v>5203169816010</v>
      </c>
      <c r="C413" s="5" t="str">
        <f>Material_Master_SQL!B413</f>
        <v>ECOROL 16/98 (PH.EUR.)</v>
      </c>
      <c r="D413">
        <f>INDEX(Class!A:A, MATCH(Material_Master[[#This Row],[Class]],Class!B:B, 0))</f>
        <v>2</v>
      </c>
      <c r="E413">
        <f>INDEX('Product Category'!A:A, MATCH(Material_Master[[#This Row],[Product Category]], 'Product Category'!B:B, 0))</f>
        <v>4</v>
      </c>
      <c r="F413" cm="1">
        <f t="array" ref="F413">MATCH(Material_Master[[#This Row],[Product Category]]&amp;Material_Master[[#This Row],[ProductMetric]], 'Product Metric'!$B$2:$B$47&amp;'Product Metric'!$D$2:$D$47, 0)</f>
        <v>6</v>
      </c>
      <c r="G413" cm="1">
        <f t="array" ref="G413">MATCH(Material_Master[[#This Row],[Product Category]]&amp;Material_Master[[#This Row],[ProductGroupSimple]], 'Product Group Simple'!$B$2:$B$202&amp;'Product Group Simple'!$D$2:$D$202, 0)</f>
        <v>45</v>
      </c>
      <c r="H413" cm="1">
        <f t="array" ref="H413">MATCH(Material_Master[[#This Row],[Product Category]]&amp;Material_Master[[#This Row],[ProductGroup]], 'Product Group'!$B$2:$B$248&amp;'Product Group'!$D$2:$D$248,0)</f>
        <v>58</v>
      </c>
      <c r="I413">
        <f>INDEX(Packaging!E:E, MATCH(Material_Master[[#This Row],[Packaging]], Packaging!F:F, 0))</f>
        <v>7</v>
      </c>
      <c r="J413">
        <f>INDEX(Packaging!A:A, MATCH(Material_Master[[#This Row],[UOM]], Packaging!B:B, 0))</f>
        <v>4</v>
      </c>
      <c r="K413">
        <v>6</v>
      </c>
      <c r="L413">
        <v>1</v>
      </c>
      <c r="N413">
        <f>MATCH(Material_Master[[#This Row],[PPClass]],Packaging!$L$2:$L$7, 0)</f>
        <v>3</v>
      </c>
      <c r="O413">
        <f>MATCH(Material_Master[[#This Row],[PVClass]],Packaging!$L$2:$L$7, 0)</f>
        <v>3</v>
      </c>
      <c r="Q413">
        <v>1350</v>
      </c>
      <c r="R413" t="s">
        <v>1186</v>
      </c>
      <c r="T413" s="6" t="s">
        <v>344</v>
      </c>
      <c r="U413" s="6"/>
      <c r="V413" s="6" t="s">
        <v>1186</v>
      </c>
      <c r="W413" t="s">
        <v>810</v>
      </c>
      <c r="X413" t="s">
        <v>371</v>
      </c>
      <c r="Y413" t="b">
        <f>IF(Material_Master[[#This Row],[EUDR]]="Y",TRUE,FALSE)</f>
        <v>0</v>
      </c>
      <c r="Z413" t="b">
        <f>IF(Material_Master[[#This Row],[EUDR Sale]]="Y", TRUE, FALSE)</f>
        <v>0</v>
      </c>
      <c r="AA413" s="5" t="s">
        <v>1379</v>
      </c>
    </row>
    <row r="414" spans="1:27" x14ac:dyDescent="0.35">
      <c r="A414">
        <v>413</v>
      </c>
      <c r="B414" s="5"/>
      <c r="C414" s="5" t="str">
        <f>Material_Master_SQL!B414</f>
        <v>ECOROL 16/98 (PH.EUR.)-DF</v>
      </c>
      <c r="D414">
        <f>INDEX(Class!A:A, MATCH(Material_Master[[#This Row],[Class]],Class!B:B, 0))</f>
        <v>2</v>
      </c>
      <c r="E414">
        <f>INDEX('Product Category'!A:A, MATCH(Material_Master[[#This Row],[Product Category]], 'Product Category'!B:B, 0))</f>
        <v>4</v>
      </c>
      <c r="F414" cm="1">
        <f t="array" ref="F414">MATCH(Material_Master[[#This Row],[Product Category]]&amp;Material_Master[[#This Row],[ProductMetric]], 'Product Metric'!$B$2:$B$47&amp;'Product Metric'!$D$2:$D$47, 0)</f>
        <v>6</v>
      </c>
      <c r="G414" cm="1">
        <f t="array" ref="G414">MATCH(Material_Master[[#This Row],[Product Category]]&amp;Material_Master[[#This Row],[ProductGroupSimple]], 'Product Group Simple'!$B$2:$B$202&amp;'Product Group Simple'!$D$2:$D$202, 0)</f>
        <v>45</v>
      </c>
      <c r="H414" cm="1">
        <f t="array" ref="H414">MATCH(Material_Master[[#This Row],[Product Category]]&amp;Material_Master[[#This Row],[ProductGroup]], 'Product Group'!$B$2:$B$248&amp;'Product Group'!$D$2:$D$248,0)</f>
        <v>58</v>
      </c>
      <c r="I414">
        <f>INDEX(Packaging!E:E, MATCH(Material_Master[[#This Row],[Packaging]], Packaging!F:F, 0))</f>
        <v>7</v>
      </c>
      <c r="J414">
        <f>INDEX(Packaging!A:A, MATCH(Material_Master[[#This Row],[UOM]], Packaging!B:B, 0))</f>
        <v>4</v>
      </c>
      <c r="K414">
        <v>6</v>
      </c>
      <c r="L414">
        <v>1</v>
      </c>
      <c r="M414">
        <v>0</v>
      </c>
      <c r="N414">
        <f>MATCH(Material_Master[[#This Row],[PPClass]],Packaging!$L$2:$L$7, 0)</f>
        <v>3</v>
      </c>
      <c r="O414">
        <f>MATCH(Material_Master[[#This Row],[PVClass]],Packaging!$L$2:$L$7, 0)</f>
        <v>3</v>
      </c>
      <c r="R414" t="s">
        <v>1186</v>
      </c>
      <c r="T414" s="6" t="s">
        <v>344</v>
      </c>
      <c r="U414" s="6"/>
      <c r="V414" s="6" t="s">
        <v>1186</v>
      </c>
      <c r="W414" t="s">
        <v>810</v>
      </c>
      <c r="X414" t="s">
        <v>1186</v>
      </c>
      <c r="Y414" t="b">
        <f>IF(Material_Master[[#This Row],[EUDR]]="Y",TRUE,FALSE)</f>
        <v>1</v>
      </c>
      <c r="Z414" t="b">
        <f>IF(Material_Master[[#This Row],[EUDR Sale]]="Y", TRUE, FALSE)</f>
        <v>1</v>
      </c>
    </row>
    <row r="415" spans="1:27" x14ac:dyDescent="0.35">
      <c r="A415">
        <v>414</v>
      </c>
      <c r="B415" s="5">
        <v>5203169815010</v>
      </c>
      <c r="C415" s="5" t="str">
        <f>Material_Master_SQL!B415</f>
        <v>ECOROL 16/98 (Ph.Eur.)-P20</v>
      </c>
      <c r="D415">
        <f>INDEX(Class!A:A, MATCH(Material_Master[[#This Row],[Class]],Class!B:B, 0))</f>
        <v>4</v>
      </c>
      <c r="E415">
        <f>INDEX('Product Category'!A:A, MATCH(Material_Master[[#This Row],[Product Category]], 'Product Category'!B:B, 0))</f>
        <v>4</v>
      </c>
      <c r="F415" cm="1">
        <f t="array" ref="F415">MATCH(Material_Master[[#This Row],[Product Category]]&amp;Material_Master[[#This Row],[ProductMetric]], 'Product Metric'!$B$2:$B$47&amp;'Product Metric'!$D$2:$D$47, 0)</f>
        <v>6</v>
      </c>
      <c r="G415" cm="1">
        <f t="array" ref="G415">MATCH(Material_Master[[#This Row],[Product Category]]&amp;Material_Master[[#This Row],[ProductGroupSimple]], 'Product Group Simple'!$B$2:$B$202&amp;'Product Group Simple'!$D$2:$D$202, 0)</f>
        <v>45</v>
      </c>
      <c r="H415" cm="1">
        <f t="array" ref="H415">MATCH(Material_Master[[#This Row],[Product Category]]&amp;Material_Master[[#This Row],[ProductGroup]], 'Product Group'!$B$2:$B$248&amp;'Product Group'!$D$2:$D$248,0)</f>
        <v>58</v>
      </c>
      <c r="I415">
        <f>INDEX(Packaging!E:E, MATCH(Material_Master[[#This Row],[Packaging]], Packaging!F:F, 0))</f>
        <v>10</v>
      </c>
      <c r="J415">
        <f>INDEX(Packaging!A:A, MATCH(Material_Master[[#This Row],[UOM]], Packaging!B:B, 0))</f>
        <v>1</v>
      </c>
      <c r="K415">
        <v>6</v>
      </c>
      <c r="L415">
        <v>0.02</v>
      </c>
      <c r="M415">
        <v>2.5000000000000001E-2</v>
      </c>
      <c r="N415">
        <f>MATCH(Material_Master[[#This Row],[PPClass]],Packaging!$L$2:$L$7, 0)</f>
        <v>4</v>
      </c>
      <c r="O415">
        <f>MATCH(Material_Master[[#This Row],[PVClass]],Packaging!$L$2:$L$7, 0)</f>
        <v>4</v>
      </c>
      <c r="P415" t="s">
        <v>803</v>
      </c>
      <c r="Q415">
        <v>1350</v>
      </c>
      <c r="R415" t="s">
        <v>804</v>
      </c>
      <c r="S415">
        <v>0.6</v>
      </c>
      <c r="T415" s="6" t="s">
        <v>344</v>
      </c>
      <c r="U415" s="6"/>
      <c r="V415" s="6" t="s">
        <v>1186</v>
      </c>
      <c r="W415" t="s">
        <v>810</v>
      </c>
      <c r="X415" t="s">
        <v>805</v>
      </c>
      <c r="Y415" t="b">
        <f>IF(Material_Master[[#This Row],[EUDR]]="Y",TRUE,FALSE)</f>
        <v>0</v>
      </c>
      <c r="Z415" t="b">
        <f>IF(Material_Master[[#This Row],[EUDR Sale]]="Y", TRUE, FALSE)</f>
        <v>0</v>
      </c>
      <c r="AA415" s="5" t="s">
        <v>1379</v>
      </c>
    </row>
    <row r="416" spans="1:27" x14ac:dyDescent="0.35">
      <c r="A416">
        <v>415</v>
      </c>
      <c r="B416" s="5">
        <v>5203169855010</v>
      </c>
      <c r="C416" s="5" t="str">
        <f>Material_Master_SQL!B416</f>
        <v>ECOROL 16/98 (Ph.Eur.)-P20-ATB</v>
      </c>
      <c r="D416">
        <f>INDEX(Class!A:A, MATCH(Material_Master[[#This Row],[Class]],Class!B:B, 0))</f>
        <v>4</v>
      </c>
      <c r="E416">
        <f>INDEX('Product Category'!A:A, MATCH(Material_Master[[#This Row],[Product Category]], 'Product Category'!B:B, 0))</f>
        <v>4</v>
      </c>
      <c r="F416" cm="1">
        <f t="array" ref="F416">MATCH(Material_Master[[#This Row],[Product Category]]&amp;Material_Master[[#This Row],[ProductMetric]], 'Product Metric'!$B$2:$B$47&amp;'Product Metric'!$D$2:$D$47, 0)</f>
        <v>6</v>
      </c>
      <c r="G416" cm="1">
        <f t="array" ref="G416">MATCH(Material_Master[[#This Row],[Product Category]]&amp;Material_Master[[#This Row],[ProductGroupSimple]], 'Product Group Simple'!$B$2:$B$202&amp;'Product Group Simple'!$D$2:$D$202, 0)</f>
        <v>45</v>
      </c>
      <c r="H416" cm="1">
        <f t="array" ref="H416">MATCH(Material_Master[[#This Row],[Product Category]]&amp;Material_Master[[#This Row],[ProductGroup]], 'Product Group'!$B$2:$B$248&amp;'Product Group'!$D$2:$D$248,0)</f>
        <v>58</v>
      </c>
      <c r="I416">
        <f>INDEX(Packaging!E:E, MATCH(Material_Master[[#This Row],[Packaging]], Packaging!F:F, 0))</f>
        <v>10</v>
      </c>
      <c r="J416">
        <f>INDEX(Packaging!A:A, MATCH(Material_Master[[#This Row],[UOM]], Packaging!B:B, 0))</f>
        <v>1</v>
      </c>
      <c r="K416">
        <v>6</v>
      </c>
      <c r="L416">
        <v>0.02</v>
      </c>
      <c r="M416">
        <v>4.4999999999999998E-2</v>
      </c>
      <c r="N416">
        <f>MATCH(Material_Master[[#This Row],[PPClass]],Packaging!$L$2:$L$7, 0)</f>
        <v>4</v>
      </c>
      <c r="O416">
        <f>MATCH(Material_Master[[#This Row],[PVClass]],Packaging!$L$2:$L$7, 0)</f>
        <v>4</v>
      </c>
      <c r="P416" t="s">
        <v>803</v>
      </c>
      <c r="Q416">
        <v>1350</v>
      </c>
      <c r="R416" t="s">
        <v>804</v>
      </c>
      <c r="S416">
        <v>0.6</v>
      </c>
      <c r="T416" s="6" t="s">
        <v>344</v>
      </c>
      <c r="U416" s="6"/>
      <c r="V416" s="6" t="s">
        <v>1186</v>
      </c>
      <c r="W416" t="s">
        <v>810</v>
      </c>
      <c r="X416" t="s">
        <v>805</v>
      </c>
      <c r="Y416" t="b">
        <f>IF(Material_Master[[#This Row],[EUDR]]="Y",TRUE,FALSE)</f>
        <v>0</v>
      </c>
      <c r="Z416" t="b">
        <f>IF(Material_Master[[#This Row],[EUDR Sale]]="Y", TRUE, FALSE)</f>
        <v>0</v>
      </c>
      <c r="AA416" s="5" t="s">
        <v>1379</v>
      </c>
    </row>
    <row r="417" spans="1:27" x14ac:dyDescent="0.35">
      <c r="A417">
        <v>416</v>
      </c>
      <c r="B417" s="5"/>
      <c r="C417" s="5" t="str">
        <f>Material_Master_SQL!B417</f>
        <v>ECOROL 16/98 (Ph.Eur.)-P20-ATB-DF</v>
      </c>
      <c r="D417">
        <f>INDEX(Class!A:A, MATCH(Material_Master[[#This Row],[Class]],Class!B:B, 0))</f>
        <v>4</v>
      </c>
      <c r="E417">
        <f>INDEX('Product Category'!A:A, MATCH(Material_Master[[#This Row],[Product Category]], 'Product Category'!B:B, 0))</f>
        <v>4</v>
      </c>
      <c r="F417" cm="1">
        <f t="array" ref="F417">MATCH(Material_Master[[#This Row],[Product Category]]&amp;Material_Master[[#This Row],[ProductMetric]], 'Product Metric'!$B$2:$B$47&amp;'Product Metric'!$D$2:$D$47, 0)</f>
        <v>6</v>
      </c>
      <c r="G417" cm="1">
        <f t="array" ref="G417">MATCH(Material_Master[[#This Row],[Product Category]]&amp;Material_Master[[#This Row],[ProductGroupSimple]], 'Product Group Simple'!$B$2:$B$202&amp;'Product Group Simple'!$D$2:$D$202, 0)</f>
        <v>45</v>
      </c>
      <c r="H417" cm="1">
        <f t="array" ref="H417">MATCH(Material_Master[[#This Row],[Product Category]]&amp;Material_Master[[#This Row],[ProductGroup]], 'Product Group'!$B$2:$B$248&amp;'Product Group'!$D$2:$D$248,0)</f>
        <v>58</v>
      </c>
      <c r="I417">
        <f>INDEX(Packaging!E:E, MATCH(Material_Master[[#This Row],[Packaging]], Packaging!F:F, 0))</f>
        <v>10</v>
      </c>
      <c r="J417">
        <f>INDEX(Packaging!A:A, MATCH(Material_Master[[#This Row],[UOM]], Packaging!B:B, 0))</f>
        <v>1</v>
      </c>
      <c r="K417">
        <v>6</v>
      </c>
      <c r="L417">
        <v>0.02</v>
      </c>
      <c r="M417">
        <v>4.4999999999999998E-2</v>
      </c>
      <c r="N417">
        <f>MATCH(Material_Master[[#This Row],[PPClass]],Packaging!$L$2:$L$7, 0)</f>
        <v>4</v>
      </c>
      <c r="O417">
        <f>MATCH(Material_Master[[#This Row],[PVClass]],Packaging!$L$2:$L$7, 0)</f>
        <v>4</v>
      </c>
      <c r="P417" t="s">
        <v>803</v>
      </c>
      <c r="R417" t="s">
        <v>1186</v>
      </c>
      <c r="T417" s="6" t="s">
        <v>344</v>
      </c>
      <c r="U417" s="6"/>
      <c r="V417" s="6" t="s">
        <v>1186</v>
      </c>
      <c r="W417" t="s">
        <v>810</v>
      </c>
      <c r="X417" t="s">
        <v>1186</v>
      </c>
      <c r="Y417" t="b">
        <f>IF(Material_Master[[#This Row],[EUDR]]="Y",TRUE,FALSE)</f>
        <v>1</v>
      </c>
      <c r="Z417" t="b">
        <f>IF(Material_Master[[#This Row],[EUDR Sale]]="Y", TRUE, FALSE)</f>
        <v>1</v>
      </c>
    </row>
    <row r="418" spans="1:27" x14ac:dyDescent="0.35">
      <c r="A418">
        <v>417</v>
      </c>
      <c r="B418" s="5"/>
      <c r="C418" s="5" t="str">
        <f>Material_Master_SQL!B418</f>
        <v>ECOROL 16/98 (Ph.Eur.)-P20-DF</v>
      </c>
      <c r="D418">
        <f>INDEX(Class!A:A, MATCH(Material_Master[[#This Row],[Class]],Class!B:B, 0))</f>
        <v>4</v>
      </c>
      <c r="E418">
        <f>INDEX('Product Category'!A:A, MATCH(Material_Master[[#This Row],[Product Category]], 'Product Category'!B:B, 0))</f>
        <v>4</v>
      </c>
      <c r="F418" cm="1">
        <f t="array" ref="F418">MATCH(Material_Master[[#This Row],[Product Category]]&amp;Material_Master[[#This Row],[ProductMetric]], 'Product Metric'!$B$2:$B$47&amp;'Product Metric'!$D$2:$D$47, 0)</f>
        <v>6</v>
      </c>
      <c r="G418" cm="1">
        <f t="array" ref="G418">MATCH(Material_Master[[#This Row],[Product Category]]&amp;Material_Master[[#This Row],[ProductGroupSimple]], 'Product Group Simple'!$B$2:$B$202&amp;'Product Group Simple'!$D$2:$D$202, 0)</f>
        <v>45</v>
      </c>
      <c r="H418" cm="1">
        <f t="array" ref="H418">MATCH(Material_Master[[#This Row],[Product Category]]&amp;Material_Master[[#This Row],[ProductGroup]], 'Product Group'!$B$2:$B$248&amp;'Product Group'!$D$2:$D$248,0)</f>
        <v>58</v>
      </c>
      <c r="I418">
        <f>INDEX(Packaging!E:E, MATCH(Material_Master[[#This Row],[Packaging]], Packaging!F:F, 0))</f>
        <v>10</v>
      </c>
      <c r="J418">
        <f>INDEX(Packaging!A:A, MATCH(Material_Master[[#This Row],[UOM]], Packaging!B:B, 0))</f>
        <v>1</v>
      </c>
      <c r="K418">
        <v>6</v>
      </c>
      <c r="L418">
        <v>0.02</v>
      </c>
      <c r="M418">
        <v>2.5000000000000001E-2</v>
      </c>
      <c r="N418">
        <f>MATCH(Material_Master[[#This Row],[PPClass]],Packaging!$L$2:$L$7, 0)</f>
        <v>4</v>
      </c>
      <c r="O418">
        <f>MATCH(Material_Master[[#This Row],[PVClass]],Packaging!$L$2:$L$7, 0)</f>
        <v>4</v>
      </c>
      <c r="P418" t="s">
        <v>803</v>
      </c>
      <c r="R418" t="s">
        <v>1186</v>
      </c>
      <c r="T418" s="6" t="s">
        <v>344</v>
      </c>
      <c r="U418" s="6"/>
      <c r="V418" s="6" t="s">
        <v>1186</v>
      </c>
      <c r="W418" t="s">
        <v>810</v>
      </c>
      <c r="X418" t="s">
        <v>1186</v>
      </c>
      <c r="Y418" t="b">
        <f>IF(Material_Master[[#This Row],[EUDR]]="Y",TRUE,FALSE)</f>
        <v>1</v>
      </c>
      <c r="Z418" t="b">
        <f>IF(Material_Master[[#This Row],[EUDR Sale]]="Y", TRUE, FALSE)</f>
        <v>1</v>
      </c>
    </row>
    <row r="419" spans="1:27" x14ac:dyDescent="0.35">
      <c r="A419">
        <v>418</v>
      </c>
      <c r="B419" s="5">
        <v>5203169811020</v>
      </c>
      <c r="C419" s="5" t="str">
        <f>Material_Master_SQL!B419</f>
        <v>ECOROL 16/98 (PH.EUR.)-SD165</v>
      </c>
      <c r="D419">
        <f>INDEX(Class!A:A, MATCH(Material_Master[[#This Row],[Class]],Class!B:B, 0))</f>
        <v>4</v>
      </c>
      <c r="E419">
        <f>INDEX('Product Category'!A:A, MATCH(Material_Master[[#This Row],[Product Category]], 'Product Category'!B:B, 0))</f>
        <v>4</v>
      </c>
      <c r="F419" cm="1">
        <f t="array" ref="F419">MATCH(Material_Master[[#This Row],[Product Category]]&amp;Material_Master[[#This Row],[ProductMetric]], 'Product Metric'!$B$2:$B$47&amp;'Product Metric'!$D$2:$D$47, 0)</f>
        <v>6</v>
      </c>
      <c r="G419" cm="1">
        <f t="array" ref="G419">MATCH(Material_Master[[#This Row],[Product Category]]&amp;Material_Master[[#This Row],[ProductGroupSimple]], 'Product Group Simple'!$B$2:$B$202&amp;'Product Group Simple'!$D$2:$D$202, 0)</f>
        <v>45</v>
      </c>
      <c r="H419" cm="1">
        <f t="array" ref="H419">MATCH(Material_Master[[#This Row],[Product Category]]&amp;Material_Master[[#This Row],[ProductGroup]], 'Product Group'!$B$2:$B$248&amp;'Product Group'!$D$2:$D$248,0)</f>
        <v>58</v>
      </c>
      <c r="I419">
        <f>INDEX(Packaging!E:E, MATCH(Material_Master[[#This Row],[Packaging]], Packaging!F:F, 0))</f>
        <v>3</v>
      </c>
      <c r="J419">
        <f>INDEX(Packaging!A:A, MATCH(Material_Master[[#This Row],[UOM]], Packaging!B:B, 0))</f>
        <v>2</v>
      </c>
      <c r="K419">
        <v>6</v>
      </c>
      <c r="L419">
        <v>0.16500000000000001</v>
      </c>
      <c r="M419">
        <v>0.15</v>
      </c>
      <c r="N419">
        <f>MATCH(Material_Master[[#This Row],[PPClass]],Packaging!$L$2:$L$7, 0)</f>
        <v>4</v>
      </c>
      <c r="O419">
        <f>MATCH(Material_Master[[#This Row],[PVClass]],Packaging!$L$2:$L$7, 0)</f>
        <v>4</v>
      </c>
      <c r="P419" t="s">
        <v>678</v>
      </c>
      <c r="Q419">
        <v>1350</v>
      </c>
      <c r="R419" t="s">
        <v>790</v>
      </c>
      <c r="S419">
        <v>0.16500000000000001</v>
      </c>
      <c r="T419" s="6" t="s">
        <v>344</v>
      </c>
      <c r="U419" s="6"/>
      <c r="V419" s="6" t="s">
        <v>1186</v>
      </c>
      <c r="W419" t="s">
        <v>810</v>
      </c>
      <c r="X419" t="s">
        <v>1186</v>
      </c>
      <c r="Y419" t="b">
        <f>IF(Material_Master[[#This Row],[EUDR]]="Y",TRUE,FALSE)</f>
        <v>0</v>
      </c>
      <c r="Z419" t="b">
        <f>IF(Material_Master[[#This Row],[EUDR Sale]]="Y", TRUE, FALSE)</f>
        <v>0</v>
      </c>
    </row>
    <row r="420" spans="1:27" x14ac:dyDescent="0.35">
      <c r="A420">
        <v>419</v>
      </c>
      <c r="B420" s="5"/>
      <c r="C420" s="5" t="str">
        <f>Material_Master_SQL!B420</f>
        <v>ECOROL 16/98-DF</v>
      </c>
      <c r="D420">
        <f>INDEX(Class!A:A, MATCH(Material_Master[[#This Row],[Class]],Class!B:B, 0))</f>
        <v>2</v>
      </c>
      <c r="E420">
        <f>INDEX('Product Category'!A:A, MATCH(Material_Master[[#This Row],[Product Category]], 'Product Category'!B:B, 0))</f>
        <v>4</v>
      </c>
      <c r="F420" cm="1">
        <f t="array" ref="F420">MATCH(Material_Master[[#This Row],[Product Category]]&amp;Material_Master[[#This Row],[ProductMetric]], 'Product Metric'!$B$2:$B$47&amp;'Product Metric'!$D$2:$D$47, 0)</f>
        <v>6</v>
      </c>
      <c r="G420" cm="1">
        <f t="array" ref="G420">MATCH(Material_Master[[#This Row],[Product Category]]&amp;Material_Master[[#This Row],[ProductGroupSimple]], 'Product Group Simple'!$B$2:$B$202&amp;'Product Group Simple'!$D$2:$D$202, 0)</f>
        <v>45</v>
      </c>
      <c r="H420" cm="1">
        <f t="array" ref="H420">MATCH(Material_Master[[#This Row],[Product Category]]&amp;Material_Master[[#This Row],[ProductGroup]], 'Product Group'!$B$2:$B$248&amp;'Product Group'!$D$2:$D$248,0)</f>
        <v>58</v>
      </c>
      <c r="I420">
        <f>INDEX(Packaging!E:E, MATCH(Material_Master[[#This Row],[Packaging]], Packaging!F:F, 0))</f>
        <v>7</v>
      </c>
      <c r="J420">
        <f>INDEX(Packaging!A:A, MATCH(Material_Master[[#This Row],[UOM]], Packaging!B:B, 0))</f>
        <v>4</v>
      </c>
      <c r="K420">
        <v>6</v>
      </c>
      <c r="L420">
        <v>1</v>
      </c>
      <c r="M420">
        <v>0</v>
      </c>
      <c r="N420">
        <f>MATCH(Material_Master[[#This Row],[PPClass]],Packaging!$L$2:$L$7, 0)</f>
        <v>3</v>
      </c>
      <c r="O420">
        <f>MATCH(Material_Master[[#This Row],[PVClass]],Packaging!$L$2:$L$7, 0)</f>
        <v>3</v>
      </c>
      <c r="R420" t="s">
        <v>1186</v>
      </c>
      <c r="T420" s="6" t="s">
        <v>344</v>
      </c>
      <c r="U420" s="6"/>
      <c r="V420" s="6" t="s">
        <v>1186</v>
      </c>
      <c r="W420" t="s">
        <v>810</v>
      </c>
      <c r="X420" t="s">
        <v>1186</v>
      </c>
      <c r="Y420" t="b">
        <f>IF(Material_Master[[#This Row],[EUDR]]="Y",TRUE,FALSE)</f>
        <v>1</v>
      </c>
      <c r="Z420" t="b">
        <f>IF(Material_Master[[#This Row],[EUDR Sale]]="Y", TRUE, FALSE)</f>
        <v>1</v>
      </c>
    </row>
    <row r="421" spans="1:27" x14ac:dyDescent="0.35">
      <c r="A421">
        <v>420</v>
      </c>
      <c r="B421" s="5">
        <v>5203169804010</v>
      </c>
      <c r="C421" s="5" t="str">
        <f>Material_Master_SQL!B421</f>
        <v>ECOROL 16/98-F20</v>
      </c>
      <c r="D421">
        <f>INDEX(Class!A:A, MATCH(Material_Master[[#This Row],[Class]],Class!B:B, 0))</f>
        <v>4</v>
      </c>
      <c r="E421">
        <f>INDEX('Product Category'!A:A, MATCH(Material_Master[[#This Row],[Product Category]], 'Product Category'!B:B, 0))</f>
        <v>4</v>
      </c>
      <c r="F421" cm="1">
        <f t="array" ref="F421">MATCH(Material_Master[[#This Row],[Product Category]]&amp;Material_Master[[#This Row],[ProductMetric]], 'Product Metric'!$B$2:$B$47&amp;'Product Metric'!$D$2:$D$47, 0)</f>
        <v>6</v>
      </c>
      <c r="G421" cm="1">
        <f t="array" ref="G421">MATCH(Material_Master[[#This Row],[Product Category]]&amp;Material_Master[[#This Row],[ProductGroupSimple]], 'Product Group Simple'!$B$2:$B$202&amp;'Product Group Simple'!$D$2:$D$202, 0)</f>
        <v>45</v>
      </c>
      <c r="H421" cm="1">
        <f t="array" ref="H421">MATCH(Material_Master[[#This Row],[Product Category]]&amp;Material_Master[[#This Row],[ProductGroup]], 'Product Group'!$B$2:$B$248&amp;'Product Group'!$D$2:$D$248,0)</f>
        <v>58</v>
      </c>
      <c r="I421">
        <f>INDEX(Packaging!E:E, MATCH(Material_Master[[#This Row],[Packaging]], Packaging!F:F, 0))</f>
        <v>4</v>
      </c>
      <c r="J421">
        <f>INDEX(Packaging!A:A, MATCH(Material_Master[[#This Row],[UOM]], Packaging!B:B, 0))</f>
        <v>1</v>
      </c>
      <c r="K421">
        <v>6</v>
      </c>
      <c r="L421">
        <v>0.02</v>
      </c>
      <c r="M421">
        <v>2.5000000000000001E-2</v>
      </c>
      <c r="N421">
        <f>MATCH(Material_Master[[#This Row],[PPClass]],Packaging!$L$2:$L$7, 0)</f>
        <v>4</v>
      </c>
      <c r="O421">
        <f>MATCH(Material_Master[[#This Row],[PVClass]],Packaging!$L$2:$L$7, 0)</f>
        <v>4</v>
      </c>
      <c r="P421" t="s">
        <v>813</v>
      </c>
      <c r="Q421">
        <v>1350</v>
      </c>
      <c r="R421" t="s">
        <v>814</v>
      </c>
      <c r="S421">
        <v>0.6</v>
      </c>
      <c r="T421" s="6" t="s">
        <v>344</v>
      </c>
      <c r="U421" s="6"/>
      <c r="V421" s="6" t="s">
        <v>1186</v>
      </c>
      <c r="W421" t="s">
        <v>810</v>
      </c>
      <c r="X421" t="s">
        <v>1186</v>
      </c>
      <c r="Y421" t="b">
        <f>IF(Material_Master[[#This Row],[EUDR]]="Y",TRUE,FALSE)</f>
        <v>0</v>
      </c>
      <c r="Z421" t="b">
        <f>IF(Material_Master[[#This Row],[EUDR Sale]]="Y", TRUE, FALSE)</f>
        <v>0</v>
      </c>
    </row>
    <row r="422" spans="1:27" x14ac:dyDescent="0.35">
      <c r="A422">
        <v>421</v>
      </c>
      <c r="B422" s="5">
        <v>5203169804011</v>
      </c>
      <c r="C422" s="5" t="str">
        <f>Material_Master_SQL!B422</f>
        <v>ECOROL 16/98-F20-ED</v>
      </c>
      <c r="D422">
        <f>INDEX(Class!A:A, MATCH(Material_Master[[#This Row],[Class]],Class!B:B, 0))</f>
        <v>4</v>
      </c>
      <c r="E422">
        <f>INDEX('Product Category'!A:A, MATCH(Material_Master[[#This Row],[Product Category]], 'Product Category'!B:B, 0))</f>
        <v>4</v>
      </c>
      <c r="F422" cm="1">
        <f t="array" ref="F422">MATCH(Material_Master[[#This Row],[Product Category]]&amp;Material_Master[[#This Row],[ProductMetric]], 'Product Metric'!$B$2:$B$47&amp;'Product Metric'!$D$2:$D$47, 0)</f>
        <v>6</v>
      </c>
      <c r="G422" cm="1">
        <f t="array" ref="G422">MATCH(Material_Master[[#This Row],[Product Category]]&amp;Material_Master[[#This Row],[ProductGroupSimple]], 'Product Group Simple'!$B$2:$B$202&amp;'Product Group Simple'!$D$2:$D$202, 0)</f>
        <v>45</v>
      </c>
      <c r="H422" cm="1">
        <f t="array" ref="H422">MATCH(Material_Master[[#This Row],[Product Category]]&amp;Material_Master[[#This Row],[ProductGroup]], 'Product Group'!$B$2:$B$248&amp;'Product Group'!$D$2:$D$248,0)</f>
        <v>58</v>
      </c>
      <c r="I422">
        <f>INDEX(Packaging!E:E, MATCH(Material_Master[[#This Row],[Packaging]], Packaging!F:F, 0))</f>
        <v>4</v>
      </c>
      <c r="J422">
        <f>INDEX(Packaging!A:A, MATCH(Material_Master[[#This Row],[UOM]], Packaging!B:B, 0))</f>
        <v>1</v>
      </c>
      <c r="K422">
        <v>6</v>
      </c>
      <c r="L422">
        <v>0.02</v>
      </c>
      <c r="M422">
        <v>2.5000000000000001E-2</v>
      </c>
      <c r="N422">
        <f>MATCH(Material_Master[[#This Row],[PPClass]],Packaging!$L$2:$L$7, 0)</f>
        <v>4</v>
      </c>
      <c r="O422">
        <f>MATCH(Material_Master[[#This Row],[PVClass]],Packaging!$L$2:$L$7, 0)</f>
        <v>4</v>
      </c>
      <c r="P422" t="s">
        <v>813</v>
      </c>
      <c r="Q422">
        <v>1350</v>
      </c>
      <c r="R422" t="s">
        <v>814</v>
      </c>
      <c r="S422">
        <v>0.6</v>
      </c>
      <c r="T422" s="6" t="s">
        <v>344</v>
      </c>
      <c r="U422" s="6"/>
      <c r="V422" s="6" t="s">
        <v>1186</v>
      </c>
      <c r="W422" t="s">
        <v>810</v>
      </c>
      <c r="X422" t="s">
        <v>1186</v>
      </c>
      <c r="Y422" t="b">
        <f>IF(Material_Master[[#This Row],[EUDR]]="Y",TRUE,FALSE)</f>
        <v>0</v>
      </c>
      <c r="Z422" t="b">
        <f>IF(Material_Master[[#This Row],[EUDR Sale]]="Y", TRUE, FALSE)</f>
        <v>0</v>
      </c>
    </row>
    <row r="423" spans="1:27" x14ac:dyDescent="0.35">
      <c r="A423">
        <v>422</v>
      </c>
      <c r="B423" s="5">
        <v>5203169804020</v>
      </c>
      <c r="C423" s="5" t="str">
        <f>Material_Master_SQL!B423</f>
        <v>ECOROL 16/98-F50</v>
      </c>
      <c r="D423">
        <f>INDEX(Class!A:A, MATCH(Material_Master[[#This Row],[Class]],Class!B:B, 0))</f>
        <v>4</v>
      </c>
      <c r="E423">
        <f>INDEX('Product Category'!A:A, MATCH(Material_Master[[#This Row],[Product Category]], 'Product Category'!B:B, 0))</f>
        <v>4</v>
      </c>
      <c r="F423" cm="1">
        <f t="array" ref="F423">MATCH(Material_Master[[#This Row],[Product Category]]&amp;Material_Master[[#This Row],[ProductMetric]], 'Product Metric'!$B$2:$B$47&amp;'Product Metric'!$D$2:$D$47, 0)</f>
        <v>6</v>
      </c>
      <c r="G423" cm="1">
        <f t="array" ref="G423">MATCH(Material_Master[[#This Row],[Product Category]]&amp;Material_Master[[#This Row],[ProductGroupSimple]], 'Product Group Simple'!$B$2:$B$202&amp;'Product Group Simple'!$D$2:$D$202, 0)</f>
        <v>45</v>
      </c>
      <c r="H423" cm="1">
        <f t="array" ref="H423">MATCH(Material_Master[[#This Row],[Product Category]]&amp;Material_Master[[#This Row],[ProductGroup]], 'Product Group'!$B$2:$B$248&amp;'Product Group'!$D$2:$D$248,0)</f>
        <v>58</v>
      </c>
      <c r="I423">
        <f>INDEX(Packaging!E:E, MATCH(Material_Master[[#This Row],[Packaging]], Packaging!F:F, 0))</f>
        <v>4</v>
      </c>
      <c r="J423">
        <f>INDEX(Packaging!A:A, MATCH(Material_Master[[#This Row],[UOM]], Packaging!B:B, 0))</f>
        <v>1</v>
      </c>
      <c r="K423">
        <v>6</v>
      </c>
      <c r="L423">
        <v>2.2678759965741601E-2</v>
      </c>
      <c r="M423">
        <v>3.5000000000000003E-2</v>
      </c>
      <c r="N423">
        <f>MATCH(Material_Master[[#This Row],[PPClass]],Packaging!$L$2:$L$7, 0)</f>
        <v>4</v>
      </c>
      <c r="O423">
        <f>MATCH(Material_Master[[#This Row],[PVClass]],Packaging!$L$2:$L$7, 0)</f>
        <v>4</v>
      </c>
      <c r="P423" t="s">
        <v>818</v>
      </c>
      <c r="Q423">
        <v>1350</v>
      </c>
      <c r="R423" t="s">
        <v>819</v>
      </c>
      <c r="S423">
        <v>0.90715000000000001</v>
      </c>
      <c r="T423" s="6" t="s">
        <v>344</v>
      </c>
      <c r="U423" s="6"/>
      <c r="V423" s="6" t="s">
        <v>1186</v>
      </c>
      <c r="W423" t="s">
        <v>810</v>
      </c>
      <c r="X423" t="s">
        <v>1186</v>
      </c>
      <c r="Y423" t="b">
        <f>IF(Material_Master[[#This Row],[EUDR]]="Y",TRUE,FALSE)</f>
        <v>0</v>
      </c>
      <c r="Z423" t="b">
        <f>IF(Material_Master[[#This Row],[EUDR Sale]]="Y", TRUE, FALSE)</f>
        <v>0</v>
      </c>
    </row>
    <row r="424" spans="1:27" x14ac:dyDescent="0.35">
      <c r="A424">
        <v>423</v>
      </c>
      <c r="B424" s="5">
        <v>5203169805010</v>
      </c>
      <c r="C424" s="5" t="str">
        <f>Material_Master_SQL!B424</f>
        <v>ECOROL 16/98-P20</v>
      </c>
      <c r="D424">
        <f>INDEX(Class!A:A, MATCH(Material_Master[[#This Row],[Class]],Class!B:B, 0))</f>
        <v>4</v>
      </c>
      <c r="E424">
        <f>INDEX('Product Category'!A:A, MATCH(Material_Master[[#This Row],[Product Category]], 'Product Category'!B:B, 0))</f>
        <v>4</v>
      </c>
      <c r="F424" cm="1">
        <f t="array" ref="F424">MATCH(Material_Master[[#This Row],[Product Category]]&amp;Material_Master[[#This Row],[ProductMetric]], 'Product Metric'!$B$2:$B$47&amp;'Product Metric'!$D$2:$D$47, 0)</f>
        <v>6</v>
      </c>
      <c r="G424" cm="1">
        <f t="array" ref="G424">MATCH(Material_Master[[#This Row],[Product Category]]&amp;Material_Master[[#This Row],[ProductGroupSimple]], 'Product Group Simple'!$B$2:$B$202&amp;'Product Group Simple'!$D$2:$D$202, 0)</f>
        <v>45</v>
      </c>
      <c r="H424" cm="1">
        <f t="array" ref="H424">MATCH(Material_Master[[#This Row],[Product Category]]&amp;Material_Master[[#This Row],[ProductGroup]], 'Product Group'!$B$2:$B$248&amp;'Product Group'!$D$2:$D$248,0)</f>
        <v>58</v>
      </c>
      <c r="I424">
        <f>INDEX(Packaging!E:E, MATCH(Material_Master[[#This Row],[Packaging]], Packaging!F:F, 0))</f>
        <v>10</v>
      </c>
      <c r="J424">
        <f>INDEX(Packaging!A:A, MATCH(Material_Master[[#This Row],[UOM]], Packaging!B:B, 0))</f>
        <v>1</v>
      </c>
      <c r="K424">
        <v>6</v>
      </c>
      <c r="L424">
        <v>0.02</v>
      </c>
      <c r="M424">
        <v>2.5000000000000001E-2</v>
      </c>
      <c r="N424">
        <f>MATCH(Material_Master[[#This Row],[PPClass]],Packaging!$L$2:$L$7, 0)</f>
        <v>4</v>
      </c>
      <c r="O424">
        <f>MATCH(Material_Master[[#This Row],[PVClass]],Packaging!$L$2:$L$7, 0)</f>
        <v>4</v>
      </c>
      <c r="P424" t="s">
        <v>803</v>
      </c>
      <c r="Q424">
        <v>1350</v>
      </c>
      <c r="R424" t="s">
        <v>804</v>
      </c>
      <c r="S424">
        <v>0.6</v>
      </c>
      <c r="T424" s="6" t="s">
        <v>344</v>
      </c>
      <c r="U424" s="6"/>
      <c r="V424" s="6" t="s">
        <v>1186</v>
      </c>
      <c r="W424" t="s">
        <v>810</v>
      </c>
      <c r="X424" t="s">
        <v>1186</v>
      </c>
      <c r="Y424" t="b">
        <f>IF(Material_Master[[#This Row],[EUDR]]="Y",TRUE,FALSE)</f>
        <v>0</v>
      </c>
      <c r="Z424" t="b">
        <f>IF(Material_Master[[#This Row],[EUDR Sale]]="Y", TRUE, FALSE)</f>
        <v>0</v>
      </c>
      <c r="AA424" s="5" t="s">
        <v>1379</v>
      </c>
    </row>
    <row r="425" spans="1:27" x14ac:dyDescent="0.35">
      <c r="A425">
        <v>424</v>
      </c>
      <c r="B425" s="5">
        <v>5203169845010</v>
      </c>
      <c r="C425" s="5" t="str">
        <f>Material_Master_SQL!B425</f>
        <v>ECOROL 16/98-P20-ATB</v>
      </c>
      <c r="D425">
        <f>INDEX(Class!A:A, MATCH(Material_Master[[#This Row],[Class]],Class!B:B, 0))</f>
        <v>4</v>
      </c>
      <c r="E425">
        <f>INDEX('Product Category'!A:A, MATCH(Material_Master[[#This Row],[Product Category]], 'Product Category'!B:B, 0))</f>
        <v>4</v>
      </c>
      <c r="F425" cm="1">
        <f t="array" ref="F425">MATCH(Material_Master[[#This Row],[Product Category]]&amp;Material_Master[[#This Row],[ProductMetric]], 'Product Metric'!$B$2:$B$47&amp;'Product Metric'!$D$2:$D$47, 0)</f>
        <v>6</v>
      </c>
      <c r="G425" cm="1">
        <f t="array" ref="G425">MATCH(Material_Master[[#This Row],[Product Category]]&amp;Material_Master[[#This Row],[ProductGroupSimple]], 'Product Group Simple'!$B$2:$B$202&amp;'Product Group Simple'!$D$2:$D$202, 0)</f>
        <v>45</v>
      </c>
      <c r="H425" cm="1">
        <f t="array" ref="H425">MATCH(Material_Master[[#This Row],[Product Category]]&amp;Material_Master[[#This Row],[ProductGroup]], 'Product Group'!$B$2:$B$248&amp;'Product Group'!$D$2:$D$248,0)</f>
        <v>58</v>
      </c>
      <c r="I425">
        <f>INDEX(Packaging!E:E, MATCH(Material_Master[[#This Row],[Packaging]], Packaging!F:F, 0))</f>
        <v>10</v>
      </c>
      <c r="J425">
        <f>INDEX(Packaging!A:A, MATCH(Material_Master[[#This Row],[UOM]], Packaging!B:B, 0))</f>
        <v>1</v>
      </c>
      <c r="K425">
        <v>6</v>
      </c>
      <c r="L425">
        <v>0.02</v>
      </c>
      <c r="M425">
        <v>4.4999999999999998E-2</v>
      </c>
      <c r="N425">
        <f>MATCH(Material_Master[[#This Row],[PPClass]],Packaging!$L$2:$L$7, 0)</f>
        <v>4</v>
      </c>
      <c r="O425">
        <f>MATCH(Material_Master[[#This Row],[PVClass]],Packaging!$L$2:$L$7, 0)</f>
        <v>4</v>
      </c>
      <c r="P425" t="s">
        <v>803</v>
      </c>
      <c r="Q425">
        <v>1350</v>
      </c>
      <c r="R425" t="s">
        <v>804</v>
      </c>
      <c r="S425">
        <v>0.6</v>
      </c>
      <c r="T425" s="6" t="s">
        <v>344</v>
      </c>
      <c r="U425" s="6"/>
      <c r="V425" s="6" t="s">
        <v>1186</v>
      </c>
      <c r="W425" t="s">
        <v>810</v>
      </c>
      <c r="X425" t="s">
        <v>1186</v>
      </c>
      <c r="Y425" t="b">
        <f>IF(Material_Master[[#This Row],[EUDR]]="Y",TRUE,FALSE)</f>
        <v>0</v>
      </c>
      <c r="Z425" t="b">
        <f>IF(Material_Master[[#This Row],[EUDR Sale]]="Y", TRUE, FALSE)</f>
        <v>0</v>
      </c>
      <c r="AA425" s="5" t="s">
        <v>1379</v>
      </c>
    </row>
    <row r="426" spans="1:27" x14ac:dyDescent="0.35">
      <c r="A426">
        <v>425</v>
      </c>
      <c r="B426" s="5"/>
      <c r="C426" s="5" t="str">
        <f>Material_Master_SQL!B426</f>
        <v>ECOROL 16/98-P20-ATB-DF</v>
      </c>
      <c r="D426">
        <f>INDEX(Class!A:A, MATCH(Material_Master[[#This Row],[Class]],Class!B:B, 0))</f>
        <v>4</v>
      </c>
      <c r="E426">
        <f>INDEX('Product Category'!A:A, MATCH(Material_Master[[#This Row],[Product Category]], 'Product Category'!B:B, 0))</f>
        <v>4</v>
      </c>
      <c r="F426" cm="1">
        <f t="array" ref="F426">MATCH(Material_Master[[#This Row],[Product Category]]&amp;Material_Master[[#This Row],[ProductMetric]], 'Product Metric'!$B$2:$B$47&amp;'Product Metric'!$D$2:$D$47, 0)</f>
        <v>6</v>
      </c>
      <c r="G426" cm="1">
        <f t="array" ref="G426">MATCH(Material_Master[[#This Row],[Product Category]]&amp;Material_Master[[#This Row],[ProductGroupSimple]], 'Product Group Simple'!$B$2:$B$202&amp;'Product Group Simple'!$D$2:$D$202, 0)</f>
        <v>45</v>
      </c>
      <c r="H426" cm="1">
        <f t="array" ref="H426">MATCH(Material_Master[[#This Row],[Product Category]]&amp;Material_Master[[#This Row],[ProductGroup]], 'Product Group'!$B$2:$B$248&amp;'Product Group'!$D$2:$D$248,0)</f>
        <v>58</v>
      </c>
      <c r="I426">
        <f>INDEX(Packaging!E:E, MATCH(Material_Master[[#This Row],[Packaging]], Packaging!F:F, 0))</f>
        <v>10</v>
      </c>
      <c r="J426">
        <f>INDEX(Packaging!A:A, MATCH(Material_Master[[#This Row],[UOM]], Packaging!B:B, 0))</f>
        <v>1</v>
      </c>
      <c r="K426">
        <v>6</v>
      </c>
      <c r="L426">
        <v>0.02</v>
      </c>
      <c r="M426">
        <v>4.4999999999999998E-2</v>
      </c>
      <c r="N426">
        <f>MATCH(Material_Master[[#This Row],[PPClass]],Packaging!$L$2:$L$7, 0)</f>
        <v>4</v>
      </c>
      <c r="O426">
        <f>MATCH(Material_Master[[#This Row],[PVClass]],Packaging!$L$2:$L$7, 0)</f>
        <v>4</v>
      </c>
      <c r="P426" t="s">
        <v>803</v>
      </c>
      <c r="R426" t="s">
        <v>1186</v>
      </c>
      <c r="T426" s="6" t="s">
        <v>344</v>
      </c>
      <c r="U426" s="6"/>
      <c r="V426" s="6" t="s">
        <v>1186</v>
      </c>
      <c r="W426" t="s">
        <v>810</v>
      </c>
      <c r="X426" t="s">
        <v>1186</v>
      </c>
      <c r="Y426" t="b">
        <f>IF(Material_Master[[#This Row],[EUDR]]="Y",TRUE,FALSE)</f>
        <v>1</v>
      </c>
      <c r="Z426" t="b">
        <f>IF(Material_Master[[#This Row],[EUDR Sale]]="Y", TRUE, FALSE)</f>
        <v>1</v>
      </c>
    </row>
    <row r="427" spans="1:27" x14ac:dyDescent="0.35">
      <c r="A427">
        <v>426</v>
      </c>
      <c r="B427" s="5"/>
      <c r="C427" s="5" t="str">
        <f>Material_Master_SQL!B427</f>
        <v>ECOROL 16/98-P20-DF</v>
      </c>
      <c r="D427">
        <f>INDEX(Class!A:A, MATCH(Material_Master[[#This Row],[Class]],Class!B:B, 0))</f>
        <v>4</v>
      </c>
      <c r="E427">
        <f>INDEX('Product Category'!A:A, MATCH(Material_Master[[#This Row],[Product Category]], 'Product Category'!B:B, 0))</f>
        <v>4</v>
      </c>
      <c r="F427" cm="1">
        <f t="array" ref="F427">MATCH(Material_Master[[#This Row],[Product Category]]&amp;Material_Master[[#This Row],[ProductMetric]], 'Product Metric'!$B$2:$B$47&amp;'Product Metric'!$D$2:$D$47, 0)</f>
        <v>6</v>
      </c>
      <c r="G427" cm="1">
        <f t="array" ref="G427">MATCH(Material_Master[[#This Row],[Product Category]]&amp;Material_Master[[#This Row],[ProductGroupSimple]], 'Product Group Simple'!$B$2:$B$202&amp;'Product Group Simple'!$D$2:$D$202, 0)</f>
        <v>45</v>
      </c>
      <c r="H427" cm="1">
        <f t="array" ref="H427">MATCH(Material_Master[[#This Row],[Product Category]]&amp;Material_Master[[#This Row],[ProductGroup]], 'Product Group'!$B$2:$B$248&amp;'Product Group'!$D$2:$D$248,0)</f>
        <v>58</v>
      </c>
      <c r="I427">
        <f>INDEX(Packaging!E:E, MATCH(Material_Master[[#This Row],[Packaging]], Packaging!F:F, 0))</f>
        <v>10</v>
      </c>
      <c r="J427">
        <f>INDEX(Packaging!A:A, MATCH(Material_Master[[#This Row],[UOM]], Packaging!B:B, 0))</f>
        <v>1</v>
      </c>
      <c r="K427">
        <v>6</v>
      </c>
      <c r="L427">
        <v>0.02</v>
      </c>
      <c r="M427">
        <v>2.5000000000000001E-2</v>
      </c>
      <c r="N427">
        <f>MATCH(Material_Master[[#This Row],[PPClass]],Packaging!$L$2:$L$7, 0)</f>
        <v>4</v>
      </c>
      <c r="O427">
        <f>MATCH(Material_Master[[#This Row],[PVClass]],Packaging!$L$2:$L$7, 0)</f>
        <v>4</v>
      </c>
      <c r="P427" t="s">
        <v>803</v>
      </c>
      <c r="R427" t="s">
        <v>1186</v>
      </c>
      <c r="T427" s="6" t="s">
        <v>344</v>
      </c>
      <c r="U427" s="6"/>
      <c r="V427" s="6" t="s">
        <v>1186</v>
      </c>
      <c r="W427" t="s">
        <v>810</v>
      </c>
      <c r="X427" t="s">
        <v>1186</v>
      </c>
      <c r="Y427" t="b">
        <f>IF(Material_Master[[#This Row],[EUDR]]="Y",TRUE,FALSE)</f>
        <v>1</v>
      </c>
      <c r="Z427" t="b">
        <f>IF(Material_Master[[#This Row],[EUDR Sale]]="Y", TRUE, FALSE)</f>
        <v>1</v>
      </c>
    </row>
    <row r="428" spans="1:27" x14ac:dyDescent="0.35">
      <c r="A428">
        <v>427</v>
      </c>
      <c r="B428" s="5">
        <v>5203169805011</v>
      </c>
      <c r="C428" s="5" t="str">
        <f>Material_Master_SQL!B428</f>
        <v>ECOROL 16/98-P20-ED</v>
      </c>
      <c r="D428">
        <f>INDEX(Class!A:A, MATCH(Material_Master[[#This Row],[Class]],Class!B:B, 0))</f>
        <v>4</v>
      </c>
      <c r="E428">
        <f>INDEX('Product Category'!A:A, MATCH(Material_Master[[#This Row],[Product Category]], 'Product Category'!B:B, 0))</f>
        <v>4</v>
      </c>
      <c r="F428" cm="1">
        <f t="array" ref="F428">MATCH(Material_Master[[#This Row],[Product Category]]&amp;Material_Master[[#This Row],[ProductMetric]], 'Product Metric'!$B$2:$B$47&amp;'Product Metric'!$D$2:$D$47, 0)</f>
        <v>6</v>
      </c>
      <c r="G428" cm="1">
        <f t="array" ref="G428">MATCH(Material_Master[[#This Row],[Product Category]]&amp;Material_Master[[#This Row],[ProductGroupSimple]], 'Product Group Simple'!$B$2:$B$202&amp;'Product Group Simple'!$D$2:$D$202, 0)</f>
        <v>45</v>
      </c>
      <c r="H428" cm="1">
        <f t="array" ref="H428">MATCH(Material_Master[[#This Row],[Product Category]]&amp;Material_Master[[#This Row],[ProductGroup]], 'Product Group'!$B$2:$B$248&amp;'Product Group'!$D$2:$D$248,0)</f>
        <v>58</v>
      </c>
      <c r="I428">
        <f>INDEX(Packaging!E:E, MATCH(Material_Master[[#This Row],[Packaging]], Packaging!F:F, 0))</f>
        <v>10</v>
      </c>
      <c r="J428">
        <f>INDEX(Packaging!A:A, MATCH(Material_Master[[#This Row],[UOM]], Packaging!B:B, 0))</f>
        <v>1</v>
      </c>
      <c r="K428">
        <v>6</v>
      </c>
      <c r="L428">
        <v>0.02</v>
      </c>
      <c r="M428">
        <v>2.5000000000000001E-2</v>
      </c>
      <c r="N428">
        <f>MATCH(Material_Master[[#This Row],[PPClass]],Packaging!$L$2:$L$7, 0)</f>
        <v>4</v>
      </c>
      <c r="O428">
        <f>MATCH(Material_Master[[#This Row],[PVClass]],Packaging!$L$2:$L$7, 0)</f>
        <v>4</v>
      </c>
      <c r="P428" t="s">
        <v>803</v>
      </c>
      <c r="Q428">
        <v>1350</v>
      </c>
      <c r="R428" t="s">
        <v>804</v>
      </c>
      <c r="S428">
        <v>0.6</v>
      </c>
      <c r="T428" s="6" t="s">
        <v>344</v>
      </c>
      <c r="U428" s="6"/>
      <c r="V428" s="6" t="s">
        <v>1186</v>
      </c>
      <c r="W428" t="s">
        <v>810</v>
      </c>
      <c r="X428" t="s">
        <v>1186</v>
      </c>
      <c r="Y428" t="b">
        <f>IF(Material_Master[[#This Row],[EUDR]]="Y",TRUE,FALSE)</f>
        <v>0</v>
      </c>
      <c r="Z428" t="b">
        <f>IF(Material_Master[[#This Row],[EUDR Sale]]="Y", TRUE, FALSE)</f>
        <v>0</v>
      </c>
      <c r="AA428" s="5" t="s">
        <v>1379</v>
      </c>
    </row>
    <row r="429" spans="1:27" x14ac:dyDescent="0.35">
      <c r="A429">
        <v>428</v>
      </c>
      <c r="B429" s="5"/>
      <c r="C429" s="5" t="str">
        <f>Material_Master_SQL!B429</f>
        <v>ECOROL 16/98-P20-ED-DF</v>
      </c>
      <c r="D429">
        <f>INDEX(Class!A:A, MATCH(Material_Master[[#This Row],[Class]],Class!B:B, 0))</f>
        <v>4</v>
      </c>
      <c r="E429">
        <f>INDEX('Product Category'!A:A, MATCH(Material_Master[[#This Row],[Product Category]], 'Product Category'!B:B, 0))</f>
        <v>4</v>
      </c>
      <c r="F429" cm="1">
        <f t="array" ref="F429">MATCH(Material_Master[[#This Row],[Product Category]]&amp;Material_Master[[#This Row],[ProductMetric]], 'Product Metric'!$B$2:$B$47&amp;'Product Metric'!$D$2:$D$47, 0)</f>
        <v>6</v>
      </c>
      <c r="G429" cm="1">
        <f t="array" ref="G429">MATCH(Material_Master[[#This Row],[Product Category]]&amp;Material_Master[[#This Row],[ProductGroupSimple]], 'Product Group Simple'!$B$2:$B$202&amp;'Product Group Simple'!$D$2:$D$202, 0)</f>
        <v>45</v>
      </c>
      <c r="H429" cm="1">
        <f t="array" ref="H429">MATCH(Material_Master[[#This Row],[Product Category]]&amp;Material_Master[[#This Row],[ProductGroup]], 'Product Group'!$B$2:$B$248&amp;'Product Group'!$D$2:$D$248,0)</f>
        <v>58</v>
      </c>
      <c r="I429">
        <f>INDEX(Packaging!E:E, MATCH(Material_Master[[#This Row],[Packaging]], Packaging!F:F, 0))</f>
        <v>10</v>
      </c>
      <c r="J429">
        <f>INDEX(Packaging!A:A, MATCH(Material_Master[[#This Row],[UOM]], Packaging!B:B, 0))</f>
        <v>1</v>
      </c>
      <c r="K429">
        <v>6</v>
      </c>
      <c r="L429">
        <v>0.02</v>
      </c>
      <c r="M429">
        <v>2.5000000000000001E-2</v>
      </c>
      <c r="N429">
        <f>MATCH(Material_Master[[#This Row],[PPClass]],Packaging!$L$2:$L$7, 0)</f>
        <v>4</v>
      </c>
      <c r="O429">
        <f>MATCH(Material_Master[[#This Row],[PVClass]],Packaging!$L$2:$L$7, 0)</f>
        <v>4</v>
      </c>
      <c r="P429" t="s">
        <v>803</v>
      </c>
      <c r="R429" t="s">
        <v>1186</v>
      </c>
      <c r="T429" s="6" t="s">
        <v>344</v>
      </c>
      <c r="U429" s="6"/>
      <c r="V429" s="6" t="s">
        <v>1186</v>
      </c>
      <c r="W429" t="s">
        <v>810</v>
      </c>
      <c r="X429" t="s">
        <v>1186</v>
      </c>
      <c r="Y429" t="b">
        <f>IF(Material_Master[[#This Row],[EUDR]]="Y",TRUE,FALSE)</f>
        <v>1</v>
      </c>
      <c r="Z429" t="b">
        <f>IF(Material_Master[[#This Row],[EUDR Sale]]="Y", TRUE, FALSE)</f>
        <v>1</v>
      </c>
    </row>
    <row r="430" spans="1:27" x14ac:dyDescent="0.35">
      <c r="A430">
        <v>429</v>
      </c>
      <c r="B430" s="5">
        <v>5203169805050</v>
      </c>
      <c r="C430" s="5" t="str">
        <f>Material_Master_SQL!B430</f>
        <v>ECOROL 16/98-P400</v>
      </c>
      <c r="D430">
        <f>INDEX(Class!A:A, MATCH(Material_Master[[#This Row],[Class]],Class!B:B, 0))</f>
        <v>4</v>
      </c>
      <c r="E430">
        <f>INDEX('Product Category'!A:A, MATCH(Material_Master[[#This Row],[Product Category]], 'Product Category'!B:B, 0))</f>
        <v>4</v>
      </c>
      <c r="F430" cm="1">
        <f t="array" ref="F430">MATCH(Material_Master[[#This Row],[Product Category]]&amp;Material_Master[[#This Row],[ProductMetric]], 'Product Metric'!$B$2:$B$47&amp;'Product Metric'!$D$2:$D$47, 0)</f>
        <v>6</v>
      </c>
      <c r="G430" cm="1">
        <f t="array" ref="G430">MATCH(Material_Master[[#This Row],[Product Category]]&amp;Material_Master[[#This Row],[ProductGroupSimple]], 'Product Group Simple'!$B$2:$B$202&amp;'Product Group Simple'!$D$2:$D$202, 0)</f>
        <v>45</v>
      </c>
      <c r="H430" cm="1">
        <f t="array" ref="H430">MATCH(Material_Master[[#This Row],[Product Category]]&amp;Material_Master[[#This Row],[ProductGroup]], 'Product Group'!$B$2:$B$248&amp;'Product Group'!$D$2:$D$248,0)</f>
        <v>58</v>
      </c>
      <c r="I430">
        <f>INDEX(Packaging!E:E, MATCH(Material_Master[[#This Row],[Packaging]], Packaging!F:F, 0))</f>
        <v>10</v>
      </c>
      <c r="J430">
        <f>INDEX(Packaging!A:A, MATCH(Material_Master[[#This Row],[UOM]], Packaging!B:B, 0))</f>
        <v>1</v>
      </c>
      <c r="K430">
        <v>6</v>
      </c>
      <c r="L430">
        <v>0.4</v>
      </c>
      <c r="M430">
        <v>1.25</v>
      </c>
      <c r="N430">
        <f>MATCH(Material_Master[[#This Row],[PPClass]],Packaging!$L$2:$L$7, 0)</f>
        <v>4</v>
      </c>
      <c r="O430">
        <f>MATCH(Material_Master[[#This Row],[PVClass]],Packaging!$L$2:$L$7, 0)</f>
        <v>4</v>
      </c>
      <c r="P430" t="s">
        <v>827</v>
      </c>
      <c r="Q430">
        <v>1350</v>
      </c>
      <c r="R430" t="s">
        <v>828</v>
      </c>
      <c r="S430">
        <v>0.4</v>
      </c>
      <c r="T430" s="6" t="s">
        <v>344</v>
      </c>
      <c r="U430" s="6"/>
      <c r="V430" s="6" t="s">
        <v>1186</v>
      </c>
      <c r="W430" t="s">
        <v>810</v>
      </c>
      <c r="X430" t="s">
        <v>1186</v>
      </c>
      <c r="Y430" t="b">
        <f>IF(Material_Master[[#This Row],[EUDR]]="Y",TRUE,FALSE)</f>
        <v>0</v>
      </c>
      <c r="Z430" t="b">
        <f>IF(Material_Master[[#This Row],[EUDR Sale]]="Y", TRUE, FALSE)</f>
        <v>0</v>
      </c>
      <c r="AA430" s="5" t="s">
        <v>1379</v>
      </c>
    </row>
    <row r="431" spans="1:27" x14ac:dyDescent="0.35">
      <c r="A431">
        <v>430</v>
      </c>
      <c r="B431" s="5"/>
      <c r="C431" s="5" t="str">
        <f>Material_Master_SQL!B431</f>
        <v>ECOROL 16/98-P400-DF</v>
      </c>
      <c r="D431">
        <f>INDEX(Class!A:A, MATCH(Material_Master[[#This Row],[Class]],Class!B:B, 0))</f>
        <v>4</v>
      </c>
      <c r="E431">
        <f>INDEX('Product Category'!A:A, MATCH(Material_Master[[#This Row],[Product Category]], 'Product Category'!B:B, 0))</f>
        <v>4</v>
      </c>
      <c r="F431" cm="1">
        <f t="array" ref="F431">MATCH(Material_Master[[#This Row],[Product Category]]&amp;Material_Master[[#This Row],[ProductMetric]], 'Product Metric'!$B$2:$B$47&amp;'Product Metric'!$D$2:$D$47, 0)</f>
        <v>6</v>
      </c>
      <c r="G431" cm="1">
        <f t="array" ref="G431">MATCH(Material_Master[[#This Row],[Product Category]]&amp;Material_Master[[#This Row],[ProductGroupSimple]], 'Product Group Simple'!$B$2:$B$202&amp;'Product Group Simple'!$D$2:$D$202, 0)</f>
        <v>45</v>
      </c>
      <c r="H431" cm="1">
        <f t="array" ref="H431">MATCH(Material_Master[[#This Row],[Product Category]]&amp;Material_Master[[#This Row],[ProductGroup]], 'Product Group'!$B$2:$B$248&amp;'Product Group'!$D$2:$D$248,0)</f>
        <v>58</v>
      </c>
      <c r="I431">
        <f>INDEX(Packaging!E:E, MATCH(Material_Master[[#This Row],[Packaging]], Packaging!F:F, 0))</f>
        <v>10</v>
      </c>
      <c r="J431">
        <f>INDEX(Packaging!A:A, MATCH(Material_Master[[#This Row],[UOM]], Packaging!B:B, 0))</f>
        <v>1</v>
      </c>
      <c r="K431">
        <v>6</v>
      </c>
      <c r="L431">
        <v>0.4</v>
      </c>
      <c r="M431">
        <v>1.25</v>
      </c>
      <c r="N431">
        <f>MATCH(Material_Master[[#This Row],[PPClass]],Packaging!$L$2:$L$7, 0)</f>
        <v>4</v>
      </c>
      <c r="O431">
        <f>MATCH(Material_Master[[#This Row],[PVClass]],Packaging!$L$2:$L$7, 0)</f>
        <v>4</v>
      </c>
      <c r="P431" t="s">
        <v>827</v>
      </c>
      <c r="R431" t="s">
        <v>1186</v>
      </c>
      <c r="T431" s="6" t="s">
        <v>344</v>
      </c>
      <c r="U431" s="6"/>
      <c r="V431" s="6" t="s">
        <v>1186</v>
      </c>
      <c r="W431" t="s">
        <v>810</v>
      </c>
      <c r="X431" t="s">
        <v>1186</v>
      </c>
      <c r="Y431" t="b">
        <f>IF(Material_Master[[#This Row],[EUDR]]="Y",TRUE,FALSE)</f>
        <v>1</v>
      </c>
      <c r="Z431" t="b">
        <f>IF(Material_Master[[#This Row],[EUDR Sale]]="Y", TRUE, FALSE)</f>
        <v>1</v>
      </c>
    </row>
    <row r="432" spans="1:27" x14ac:dyDescent="0.35">
      <c r="A432">
        <v>431</v>
      </c>
      <c r="B432" s="5">
        <v>5203169805020</v>
      </c>
      <c r="C432" s="5" t="str">
        <f>Material_Master_SQL!B432</f>
        <v>ECOROL 16/98-P50</v>
      </c>
      <c r="D432">
        <f>INDEX(Class!A:A, MATCH(Material_Master[[#This Row],[Class]],Class!B:B, 0))</f>
        <v>4</v>
      </c>
      <c r="E432">
        <f>INDEX('Product Category'!A:A, MATCH(Material_Master[[#This Row],[Product Category]], 'Product Category'!B:B, 0))</f>
        <v>4</v>
      </c>
      <c r="F432" cm="1">
        <f t="array" ref="F432">MATCH(Material_Master[[#This Row],[Product Category]]&amp;Material_Master[[#This Row],[ProductMetric]], 'Product Metric'!$B$2:$B$47&amp;'Product Metric'!$D$2:$D$47, 0)</f>
        <v>6</v>
      </c>
      <c r="G432" cm="1">
        <f t="array" ref="G432">MATCH(Material_Master[[#This Row],[Product Category]]&amp;Material_Master[[#This Row],[ProductGroupSimple]], 'Product Group Simple'!$B$2:$B$202&amp;'Product Group Simple'!$D$2:$D$202, 0)</f>
        <v>45</v>
      </c>
      <c r="H432" cm="1">
        <f t="array" ref="H432">MATCH(Material_Master[[#This Row],[Product Category]]&amp;Material_Master[[#This Row],[ProductGroup]], 'Product Group'!$B$2:$B$248&amp;'Product Group'!$D$2:$D$248,0)</f>
        <v>58</v>
      </c>
      <c r="I432">
        <f>INDEX(Packaging!E:E, MATCH(Material_Master[[#This Row],[Packaging]], Packaging!F:F, 0))</f>
        <v>10</v>
      </c>
      <c r="J432">
        <f>INDEX(Packaging!A:A, MATCH(Material_Master[[#This Row],[UOM]], Packaging!B:B, 0))</f>
        <v>1</v>
      </c>
      <c r="K432">
        <v>6</v>
      </c>
      <c r="L432">
        <v>2.2678759965741601E-2</v>
      </c>
      <c r="M432">
        <v>3.5000000000000003E-2</v>
      </c>
      <c r="N432">
        <f>MATCH(Material_Master[[#This Row],[PPClass]],Packaging!$L$2:$L$7, 0)</f>
        <v>4</v>
      </c>
      <c r="O432">
        <f>MATCH(Material_Master[[#This Row],[PVClass]],Packaging!$L$2:$L$7, 0)</f>
        <v>4</v>
      </c>
      <c r="P432" t="s">
        <v>831</v>
      </c>
      <c r="Q432">
        <v>1350</v>
      </c>
      <c r="R432" t="s">
        <v>832</v>
      </c>
      <c r="S432">
        <v>0.90715000000000001</v>
      </c>
      <c r="T432" s="6" t="s">
        <v>344</v>
      </c>
      <c r="U432" s="6"/>
      <c r="V432" s="6" t="s">
        <v>1186</v>
      </c>
      <c r="W432" t="s">
        <v>810</v>
      </c>
      <c r="X432" t="s">
        <v>1186</v>
      </c>
      <c r="Y432" t="b">
        <f>IF(Material_Master[[#This Row],[EUDR]]="Y",TRUE,FALSE)</f>
        <v>0</v>
      </c>
      <c r="Z432" t="b">
        <f>IF(Material_Master[[#This Row],[EUDR Sale]]="Y", TRUE, FALSE)</f>
        <v>0</v>
      </c>
      <c r="AA432" s="5" t="s">
        <v>1379</v>
      </c>
    </row>
    <row r="433" spans="1:27" x14ac:dyDescent="0.35">
      <c r="A433">
        <v>432</v>
      </c>
      <c r="B433" s="5">
        <v>5203169805030</v>
      </c>
      <c r="C433" s="5" t="str">
        <f>Material_Master_SQL!B433</f>
        <v>ECOROL 16/98-P500</v>
      </c>
      <c r="D433">
        <f>INDEX(Class!A:A, MATCH(Material_Master[[#This Row],[Class]],Class!B:B, 0))</f>
        <v>4</v>
      </c>
      <c r="E433">
        <f>INDEX('Product Category'!A:A, MATCH(Material_Master[[#This Row],[Product Category]], 'Product Category'!B:B, 0))</f>
        <v>4</v>
      </c>
      <c r="F433" cm="1">
        <f t="array" ref="F433">MATCH(Material_Master[[#This Row],[Product Category]]&amp;Material_Master[[#This Row],[ProductMetric]], 'Product Metric'!$B$2:$B$47&amp;'Product Metric'!$D$2:$D$47, 0)</f>
        <v>6</v>
      </c>
      <c r="G433" cm="1">
        <f t="array" ref="G433">MATCH(Material_Master[[#This Row],[Product Category]]&amp;Material_Master[[#This Row],[ProductGroupSimple]], 'Product Group Simple'!$B$2:$B$202&amp;'Product Group Simple'!$D$2:$D$202, 0)</f>
        <v>45</v>
      </c>
      <c r="H433" cm="1">
        <f t="array" ref="H433">MATCH(Material_Master[[#This Row],[Product Category]]&amp;Material_Master[[#This Row],[ProductGroup]], 'Product Group'!$B$2:$B$248&amp;'Product Group'!$D$2:$D$248,0)</f>
        <v>58</v>
      </c>
      <c r="I433">
        <f>INDEX(Packaging!E:E, MATCH(Material_Master[[#This Row],[Packaging]], Packaging!F:F, 0))</f>
        <v>10</v>
      </c>
      <c r="J433">
        <f>INDEX(Packaging!A:A, MATCH(Material_Master[[#This Row],[UOM]], Packaging!B:B, 0))</f>
        <v>1</v>
      </c>
      <c r="K433">
        <v>6</v>
      </c>
      <c r="L433">
        <v>0.5</v>
      </c>
      <c r="M433">
        <v>1.25</v>
      </c>
      <c r="N433">
        <f>MATCH(Material_Master[[#This Row],[PPClass]],Packaging!$L$2:$L$7, 0)</f>
        <v>4</v>
      </c>
      <c r="O433">
        <f>MATCH(Material_Master[[#This Row],[PVClass]],Packaging!$L$2:$L$7, 0)</f>
        <v>4</v>
      </c>
      <c r="P433" t="s">
        <v>834</v>
      </c>
      <c r="Q433">
        <v>1350</v>
      </c>
      <c r="R433" t="s">
        <v>835</v>
      </c>
      <c r="S433">
        <v>0.5</v>
      </c>
      <c r="T433" s="6" t="s">
        <v>344</v>
      </c>
      <c r="U433" s="6"/>
      <c r="V433" s="6" t="s">
        <v>1186</v>
      </c>
      <c r="W433" t="s">
        <v>810</v>
      </c>
      <c r="X433" t="s">
        <v>1186</v>
      </c>
      <c r="Y433" t="b">
        <f>IF(Material_Master[[#This Row],[EUDR]]="Y",TRUE,FALSE)</f>
        <v>0</v>
      </c>
      <c r="Z433" t="b">
        <f>IF(Material_Master[[#This Row],[EUDR Sale]]="Y", TRUE, FALSE)</f>
        <v>0</v>
      </c>
      <c r="AA433" s="5" t="s">
        <v>1379</v>
      </c>
    </row>
    <row r="434" spans="1:27" x14ac:dyDescent="0.35">
      <c r="A434">
        <v>433</v>
      </c>
      <c r="B434" s="5"/>
      <c r="C434" s="5" t="str">
        <f>Material_Master_SQL!B434</f>
        <v>ECOROL 16/98-P500-DF</v>
      </c>
      <c r="D434">
        <f>INDEX(Class!A:A, MATCH(Material_Master[[#This Row],[Class]],Class!B:B, 0))</f>
        <v>4</v>
      </c>
      <c r="E434">
        <f>INDEX('Product Category'!A:A, MATCH(Material_Master[[#This Row],[Product Category]], 'Product Category'!B:B, 0))</f>
        <v>4</v>
      </c>
      <c r="F434" cm="1">
        <f t="array" ref="F434">MATCH(Material_Master[[#This Row],[Product Category]]&amp;Material_Master[[#This Row],[ProductMetric]], 'Product Metric'!$B$2:$B$47&amp;'Product Metric'!$D$2:$D$47, 0)</f>
        <v>6</v>
      </c>
      <c r="G434" cm="1">
        <f t="array" ref="G434">MATCH(Material_Master[[#This Row],[Product Category]]&amp;Material_Master[[#This Row],[ProductGroupSimple]], 'Product Group Simple'!$B$2:$B$202&amp;'Product Group Simple'!$D$2:$D$202, 0)</f>
        <v>45</v>
      </c>
      <c r="H434" cm="1">
        <f t="array" ref="H434">MATCH(Material_Master[[#This Row],[Product Category]]&amp;Material_Master[[#This Row],[ProductGroup]], 'Product Group'!$B$2:$B$248&amp;'Product Group'!$D$2:$D$248,0)</f>
        <v>58</v>
      </c>
      <c r="I434">
        <f>INDEX(Packaging!E:E, MATCH(Material_Master[[#This Row],[Packaging]], Packaging!F:F, 0))</f>
        <v>10</v>
      </c>
      <c r="J434">
        <f>INDEX(Packaging!A:A, MATCH(Material_Master[[#This Row],[UOM]], Packaging!B:B, 0))</f>
        <v>1</v>
      </c>
      <c r="K434">
        <v>6</v>
      </c>
      <c r="L434">
        <v>0.5</v>
      </c>
      <c r="M434">
        <v>1.25</v>
      </c>
      <c r="N434">
        <f>MATCH(Material_Master[[#This Row],[PPClass]],Packaging!$L$2:$L$7, 0)</f>
        <v>4</v>
      </c>
      <c r="O434">
        <f>MATCH(Material_Master[[#This Row],[PVClass]],Packaging!$L$2:$L$7, 0)</f>
        <v>4</v>
      </c>
      <c r="P434" t="s">
        <v>834</v>
      </c>
      <c r="R434" t="s">
        <v>1186</v>
      </c>
      <c r="T434" s="6" t="s">
        <v>344</v>
      </c>
      <c r="U434" s="6"/>
      <c r="V434" s="6" t="s">
        <v>1186</v>
      </c>
      <c r="W434" t="s">
        <v>810</v>
      </c>
      <c r="X434" t="s">
        <v>1186</v>
      </c>
      <c r="Y434" t="b">
        <f>IF(Material_Master[[#This Row],[EUDR]]="Y",TRUE,FALSE)</f>
        <v>1</v>
      </c>
      <c r="Z434" t="b">
        <f>IF(Material_Master[[#This Row],[EUDR Sale]]="Y", TRUE, FALSE)</f>
        <v>1</v>
      </c>
    </row>
    <row r="435" spans="1:27" x14ac:dyDescent="0.35">
      <c r="A435">
        <v>434</v>
      </c>
      <c r="B435" s="5"/>
      <c r="C435" s="5" t="str">
        <f>Material_Master_SQL!B435</f>
        <v>ECOROL 16/98-P50-DF</v>
      </c>
      <c r="D435">
        <f>INDEX(Class!A:A, MATCH(Material_Master[[#This Row],[Class]],Class!B:B, 0))</f>
        <v>4</v>
      </c>
      <c r="E435">
        <f>INDEX('Product Category'!A:A, MATCH(Material_Master[[#This Row],[Product Category]], 'Product Category'!B:B, 0))</f>
        <v>4</v>
      </c>
      <c r="F435" cm="1">
        <f t="array" ref="F435">MATCH(Material_Master[[#This Row],[Product Category]]&amp;Material_Master[[#This Row],[ProductMetric]], 'Product Metric'!$B$2:$B$47&amp;'Product Metric'!$D$2:$D$47, 0)</f>
        <v>6</v>
      </c>
      <c r="G435" cm="1">
        <f t="array" ref="G435">MATCH(Material_Master[[#This Row],[Product Category]]&amp;Material_Master[[#This Row],[ProductGroupSimple]], 'Product Group Simple'!$B$2:$B$202&amp;'Product Group Simple'!$D$2:$D$202, 0)</f>
        <v>45</v>
      </c>
      <c r="H435" cm="1">
        <f t="array" ref="H435">MATCH(Material_Master[[#This Row],[Product Category]]&amp;Material_Master[[#This Row],[ProductGroup]], 'Product Group'!$B$2:$B$248&amp;'Product Group'!$D$2:$D$248,0)</f>
        <v>58</v>
      </c>
      <c r="I435">
        <f>INDEX(Packaging!E:E, MATCH(Material_Master[[#This Row],[Packaging]], Packaging!F:F, 0))</f>
        <v>10</v>
      </c>
      <c r="J435">
        <f>INDEX(Packaging!A:A, MATCH(Material_Master[[#This Row],[UOM]], Packaging!B:B, 0))</f>
        <v>1</v>
      </c>
      <c r="K435">
        <v>6</v>
      </c>
      <c r="L435">
        <v>2.2678759965741601E-2</v>
      </c>
      <c r="M435">
        <v>3.5000000000000003E-2</v>
      </c>
      <c r="N435">
        <f>MATCH(Material_Master[[#This Row],[PPClass]],Packaging!$L$2:$L$7, 0)</f>
        <v>4</v>
      </c>
      <c r="O435">
        <f>MATCH(Material_Master[[#This Row],[PVClass]],Packaging!$L$2:$L$7, 0)</f>
        <v>4</v>
      </c>
      <c r="P435" t="s">
        <v>831</v>
      </c>
      <c r="R435" t="s">
        <v>1186</v>
      </c>
      <c r="T435" s="6" t="s">
        <v>344</v>
      </c>
      <c r="U435" s="6"/>
      <c r="V435" s="6" t="s">
        <v>1186</v>
      </c>
      <c r="W435" t="s">
        <v>810</v>
      </c>
      <c r="X435" t="s">
        <v>1186</v>
      </c>
      <c r="Y435" t="b">
        <f>IF(Material_Master[[#This Row],[EUDR]]="Y",TRUE,FALSE)</f>
        <v>1</v>
      </c>
      <c r="Z435" t="b">
        <f>IF(Material_Master[[#This Row],[EUDR Sale]]="Y", TRUE, FALSE)</f>
        <v>1</v>
      </c>
    </row>
    <row r="436" spans="1:27" x14ac:dyDescent="0.35">
      <c r="A436">
        <v>435</v>
      </c>
      <c r="B436" s="5"/>
      <c r="C436" s="5" t="str">
        <f>Material_Master_SQL!B436</f>
        <v>ECOROL 16/98-P50LB</v>
      </c>
      <c r="D436">
        <f>INDEX(Class!A:A, MATCH(Material_Master[[#This Row],[Class]],Class!B:B, 0))</f>
        <v>4</v>
      </c>
      <c r="E436">
        <f>INDEX('Product Category'!A:A, MATCH(Material_Master[[#This Row],[Product Category]], 'Product Category'!B:B, 0))</f>
        <v>4</v>
      </c>
      <c r="F436" cm="1">
        <f t="array" ref="F436">MATCH(Material_Master[[#This Row],[Product Category]]&amp;Material_Master[[#This Row],[ProductMetric]], 'Product Metric'!$B$2:$B$47&amp;'Product Metric'!$D$2:$D$47, 0)</f>
        <v>6</v>
      </c>
      <c r="G436" cm="1">
        <f t="array" ref="G436">MATCH(Material_Master[[#This Row],[Product Category]]&amp;Material_Master[[#This Row],[ProductGroupSimple]], 'Product Group Simple'!$B$2:$B$202&amp;'Product Group Simple'!$D$2:$D$202, 0)</f>
        <v>45</v>
      </c>
      <c r="H436" cm="1">
        <f t="array" ref="H436">MATCH(Material_Master[[#This Row],[Product Category]]&amp;Material_Master[[#This Row],[ProductGroup]], 'Product Group'!$B$2:$B$248&amp;'Product Group'!$D$2:$D$248,0)</f>
        <v>58</v>
      </c>
      <c r="I436">
        <f>INDEX(Packaging!E:E, MATCH(Material_Master[[#This Row],[Packaging]], Packaging!F:F, 0))</f>
        <v>10</v>
      </c>
      <c r="J436">
        <f>INDEX(Packaging!A:A, MATCH(Material_Master[[#This Row],[UOM]], Packaging!B:B, 0))</f>
        <v>1</v>
      </c>
      <c r="K436">
        <v>6</v>
      </c>
      <c r="L436">
        <v>2.2678759965741601E-2</v>
      </c>
      <c r="M436">
        <v>3.5000000000000003E-2</v>
      </c>
      <c r="N436">
        <f>MATCH(Material_Master[[#This Row],[PPClass]],Packaging!$L$2:$L$7, 0)</f>
        <v>4</v>
      </c>
      <c r="O436">
        <f>MATCH(Material_Master[[#This Row],[PVClass]],Packaging!$L$2:$L$7, 0)</f>
        <v>4</v>
      </c>
      <c r="P436" t="s">
        <v>831</v>
      </c>
      <c r="Q436">
        <v>1350</v>
      </c>
      <c r="R436" t="s">
        <v>832</v>
      </c>
      <c r="S436">
        <v>0.90715000000000001</v>
      </c>
      <c r="T436" s="6" t="s">
        <v>344</v>
      </c>
      <c r="U436" s="6"/>
      <c r="V436" s="6" t="s">
        <v>1186</v>
      </c>
      <c r="W436" t="s">
        <v>810</v>
      </c>
      <c r="X436" t="s">
        <v>1186</v>
      </c>
      <c r="Y436" t="b">
        <f>IF(Material_Master[[#This Row],[EUDR]]="Y",TRUE,FALSE)</f>
        <v>0</v>
      </c>
      <c r="Z436" t="b">
        <f>IF(Material_Master[[#This Row],[EUDR Sale]]="Y", TRUE, FALSE)</f>
        <v>0</v>
      </c>
    </row>
    <row r="437" spans="1:27" x14ac:dyDescent="0.35">
      <c r="A437">
        <v>436</v>
      </c>
      <c r="B437" s="5">
        <v>5203169805040</v>
      </c>
      <c r="C437" s="5" t="str">
        <f>Material_Master_SQL!B437</f>
        <v>ECOROL 16/98-P600</v>
      </c>
      <c r="D437">
        <f>INDEX(Class!A:A, MATCH(Material_Master[[#This Row],[Class]],Class!B:B, 0))</f>
        <v>4</v>
      </c>
      <c r="E437">
        <f>INDEX('Product Category'!A:A, MATCH(Material_Master[[#This Row],[Product Category]], 'Product Category'!B:B, 0))</f>
        <v>4</v>
      </c>
      <c r="F437" cm="1">
        <f t="array" ref="F437">MATCH(Material_Master[[#This Row],[Product Category]]&amp;Material_Master[[#This Row],[ProductMetric]], 'Product Metric'!$B$2:$B$47&amp;'Product Metric'!$D$2:$D$47, 0)</f>
        <v>6</v>
      </c>
      <c r="G437" cm="1">
        <f t="array" ref="G437">MATCH(Material_Master[[#This Row],[Product Category]]&amp;Material_Master[[#This Row],[ProductGroupSimple]], 'Product Group Simple'!$B$2:$B$202&amp;'Product Group Simple'!$D$2:$D$202, 0)</f>
        <v>45</v>
      </c>
      <c r="H437" cm="1">
        <f t="array" ref="H437">MATCH(Material_Master[[#This Row],[Product Category]]&amp;Material_Master[[#This Row],[ProductGroup]], 'Product Group'!$B$2:$B$248&amp;'Product Group'!$D$2:$D$248,0)</f>
        <v>58</v>
      </c>
      <c r="I437">
        <f>INDEX(Packaging!E:E, MATCH(Material_Master[[#This Row],[Packaging]], Packaging!F:F, 0))</f>
        <v>10</v>
      </c>
      <c r="J437">
        <f>INDEX(Packaging!A:A, MATCH(Material_Master[[#This Row],[UOM]], Packaging!B:B, 0))</f>
        <v>1</v>
      </c>
      <c r="K437">
        <v>6</v>
      </c>
      <c r="L437">
        <v>0.6</v>
      </c>
      <c r="M437">
        <v>1.25</v>
      </c>
      <c r="N437">
        <f>MATCH(Material_Master[[#This Row],[PPClass]],Packaging!$L$2:$L$7, 0)</f>
        <v>4</v>
      </c>
      <c r="O437">
        <f>MATCH(Material_Master[[#This Row],[PVClass]],Packaging!$L$2:$L$7, 0)</f>
        <v>4</v>
      </c>
      <c r="P437" t="s">
        <v>840</v>
      </c>
      <c r="Q437">
        <v>1350</v>
      </c>
      <c r="R437" t="s">
        <v>841</v>
      </c>
      <c r="S437">
        <v>0.6</v>
      </c>
      <c r="T437" s="6" t="s">
        <v>344</v>
      </c>
      <c r="U437" s="6"/>
      <c r="V437" s="6" t="s">
        <v>1186</v>
      </c>
      <c r="W437" t="s">
        <v>810</v>
      </c>
      <c r="X437" t="s">
        <v>1186</v>
      </c>
      <c r="Y437" t="b">
        <f>IF(Material_Master[[#This Row],[EUDR]]="Y",TRUE,FALSE)</f>
        <v>0</v>
      </c>
      <c r="Z437" t="b">
        <f>IF(Material_Master[[#This Row],[EUDR Sale]]="Y", TRUE, FALSE)</f>
        <v>0</v>
      </c>
      <c r="AA437" s="5" t="s">
        <v>1379</v>
      </c>
    </row>
    <row r="438" spans="1:27" x14ac:dyDescent="0.35">
      <c r="A438">
        <v>437</v>
      </c>
      <c r="B438" s="5"/>
      <c r="C438" s="5" t="str">
        <f>Material_Master_SQL!B438</f>
        <v>ECOROL 16/98-P600-DF</v>
      </c>
      <c r="D438">
        <f>INDEX(Class!A:A, MATCH(Material_Master[[#This Row],[Class]],Class!B:B, 0))</f>
        <v>4</v>
      </c>
      <c r="E438">
        <f>INDEX('Product Category'!A:A, MATCH(Material_Master[[#This Row],[Product Category]], 'Product Category'!B:B, 0))</f>
        <v>4</v>
      </c>
      <c r="F438" cm="1">
        <f t="array" ref="F438">MATCH(Material_Master[[#This Row],[Product Category]]&amp;Material_Master[[#This Row],[ProductMetric]], 'Product Metric'!$B$2:$B$47&amp;'Product Metric'!$D$2:$D$47, 0)</f>
        <v>6</v>
      </c>
      <c r="G438" cm="1">
        <f t="array" ref="G438">MATCH(Material_Master[[#This Row],[Product Category]]&amp;Material_Master[[#This Row],[ProductGroupSimple]], 'Product Group Simple'!$B$2:$B$202&amp;'Product Group Simple'!$D$2:$D$202, 0)</f>
        <v>45</v>
      </c>
      <c r="H438" cm="1">
        <f t="array" ref="H438">MATCH(Material_Master[[#This Row],[Product Category]]&amp;Material_Master[[#This Row],[ProductGroup]], 'Product Group'!$B$2:$B$248&amp;'Product Group'!$D$2:$D$248,0)</f>
        <v>58</v>
      </c>
      <c r="I438">
        <f>INDEX(Packaging!E:E, MATCH(Material_Master[[#This Row],[Packaging]], Packaging!F:F, 0))</f>
        <v>10</v>
      </c>
      <c r="J438">
        <f>INDEX(Packaging!A:A, MATCH(Material_Master[[#This Row],[UOM]], Packaging!B:B, 0))</f>
        <v>1</v>
      </c>
      <c r="K438">
        <v>6</v>
      </c>
      <c r="L438">
        <v>0.6</v>
      </c>
      <c r="M438">
        <v>1.25</v>
      </c>
      <c r="N438">
        <f>MATCH(Material_Master[[#This Row],[PPClass]],Packaging!$L$2:$L$7, 0)</f>
        <v>4</v>
      </c>
      <c r="O438">
        <f>MATCH(Material_Master[[#This Row],[PVClass]],Packaging!$L$2:$L$7, 0)</f>
        <v>4</v>
      </c>
      <c r="P438" t="s">
        <v>840</v>
      </c>
      <c r="R438" t="s">
        <v>1186</v>
      </c>
      <c r="T438" s="6" t="s">
        <v>344</v>
      </c>
      <c r="U438" s="6"/>
      <c r="V438" s="6" t="s">
        <v>1186</v>
      </c>
      <c r="W438" t="s">
        <v>810</v>
      </c>
      <c r="X438" t="s">
        <v>1186</v>
      </c>
      <c r="Y438" t="b">
        <f>IF(Material_Master[[#This Row],[EUDR]]="Y",TRUE,FALSE)</f>
        <v>1</v>
      </c>
      <c r="Z438" t="b">
        <f>IF(Material_Master[[#This Row],[EUDR Sale]]="Y", TRUE, FALSE)</f>
        <v>1</v>
      </c>
    </row>
    <row r="439" spans="1:27" x14ac:dyDescent="0.35">
      <c r="A439">
        <v>438</v>
      </c>
      <c r="B439" s="5">
        <v>5203169801020</v>
      </c>
      <c r="C439" s="5" t="str">
        <f>Material_Master_SQL!B439</f>
        <v>ECOROL 16/98-SD165</v>
      </c>
      <c r="D439">
        <f>INDEX(Class!A:A, MATCH(Material_Master[[#This Row],[Class]],Class!B:B, 0))</f>
        <v>4</v>
      </c>
      <c r="E439">
        <f>INDEX('Product Category'!A:A, MATCH(Material_Master[[#This Row],[Product Category]], 'Product Category'!B:B, 0))</f>
        <v>4</v>
      </c>
      <c r="F439" cm="1">
        <f t="array" ref="F439">MATCH(Material_Master[[#This Row],[Product Category]]&amp;Material_Master[[#This Row],[ProductMetric]], 'Product Metric'!$B$2:$B$47&amp;'Product Metric'!$D$2:$D$47, 0)</f>
        <v>6</v>
      </c>
      <c r="G439" cm="1">
        <f t="array" ref="G439">MATCH(Material_Master[[#This Row],[Product Category]]&amp;Material_Master[[#This Row],[ProductGroupSimple]], 'Product Group Simple'!$B$2:$B$202&amp;'Product Group Simple'!$D$2:$D$202, 0)</f>
        <v>45</v>
      </c>
      <c r="H439" cm="1">
        <f t="array" ref="H439">MATCH(Material_Master[[#This Row],[Product Category]]&amp;Material_Master[[#This Row],[ProductGroup]], 'Product Group'!$B$2:$B$248&amp;'Product Group'!$D$2:$D$248,0)</f>
        <v>58</v>
      </c>
      <c r="I439">
        <f>INDEX(Packaging!E:E, MATCH(Material_Master[[#This Row],[Packaging]], Packaging!F:F, 0))</f>
        <v>3</v>
      </c>
      <c r="J439">
        <f>INDEX(Packaging!A:A, MATCH(Material_Master[[#This Row],[UOM]], Packaging!B:B, 0))</f>
        <v>2</v>
      </c>
      <c r="K439">
        <v>6</v>
      </c>
      <c r="L439">
        <v>0.16500000000000001</v>
      </c>
      <c r="M439">
        <v>0.15</v>
      </c>
      <c r="N439">
        <f>MATCH(Material_Master[[#This Row],[PPClass]],Packaging!$L$2:$L$7, 0)</f>
        <v>4</v>
      </c>
      <c r="O439">
        <f>MATCH(Material_Master[[#This Row],[PVClass]],Packaging!$L$2:$L$7, 0)</f>
        <v>4</v>
      </c>
      <c r="P439" t="s">
        <v>678</v>
      </c>
      <c r="Q439">
        <v>1350</v>
      </c>
      <c r="R439" t="s">
        <v>790</v>
      </c>
      <c r="S439">
        <v>0.16500000000000001</v>
      </c>
      <c r="T439" s="6" t="s">
        <v>344</v>
      </c>
      <c r="U439" s="6"/>
      <c r="V439" s="6" t="s">
        <v>1186</v>
      </c>
      <c r="W439" t="s">
        <v>810</v>
      </c>
      <c r="X439" t="s">
        <v>1186</v>
      </c>
      <c r="Y439" t="b">
        <f>IF(Material_Master[[#This Row],[EUDR]]="Y",TRUE,FALSE)</f>
        <v>0</v>
      </c>
      <c r="Z439" t="b">
        <f>IF(Material_Master[[#This Row],[EUDR Sale]]="Y", TRUE, FALSE)</f>
        <v>0</v>
      </c>
      <c r="AA439" s="5" t="s">
        <v>1379</v>
      </c>
    </row>
    <row r="440" spans="1:27" x14ac:dyDescent="0.35">
      <c r="A440">
        <v>439</v>
      </c>
      <c r="B440" s="5"/>
      <c r="C440" s="5" t="str">
        <f>Material_Master_SQL!B440</f>
        <v>ECOROL 16/98-SD165-DF</v>
      </c>
      <c r="D440">
        <f>INDEX(Class!A:A, MATCH(Material_Master[[#This Row],[Class]],Class!B:B, 0))</f>
        <v>4</v>
      </c>
      <c r="E440">
        <f>INDEX('Product Category'!A:A, MATCH(Material_Master[[#This Row],[Product Category]], 'Product Category'!B:B, 0))</f>
        <v>4</v>
      </c>
      <c r="F440" cm="1">
        <f t="array" ref="F440">MATCH(Material_Master[[#This Row],[Product Category]]&amp;Material_Master[[#This Row],[ProductMetric]], 'Product Metric'!$B$2:$B$47&amp;'Product Metric'!$D$2:$D$47, 0)</f>
        <v>6</v>
      </c>
      <c r="G440" cm="1">
        <f t="array" ref="G440">MATCH(Material_Master[[#This Row],[Product Category]]&amp;Material_Master[[#This Row],[ProductGroupSimple]], 'Product Group Simple'!$B$2:$B$202&amp;'Product Group Simple'!$D$2:$D$202, 0)</f>
        <v>45</v>
      </c>
      <c r="H440" cm="1">
        <f t="array" ref="H440">MATCH(Material_Master[[#This Row],[Product Category]]&amp;Material_Master[[#This Row],[ProductGroup]], 'Product Group'!$B$2:$B$248&amp;'Product Group'!$D$2:$D$248,0)</f>
        <v>58</v>
      </c>
      <c r="I440">
        <f>INDEX(Packaging!E:E, MATCH(Material_Master[[#This Row],[Packaging]], Packaging!F:F, 0))</f>
        <v>3</v>
      </c>
      <c r="J440">
        <f>INDEX(Packaging!A:A, MATCH(Material_Master[[#This Row],[UOM]], Packaging!B:B, 0))</f>
        <v>2</v>
      </c>
      <c r="K440">
        <v>6</v>
      </c>
      <c r="L440">
        <v>0.16500000000000001</v>
      </c>
      <c r="M440">
        <v>0.15</v>
      </c>
      <c r="N440">
        <f>MATCH(Material_Master[[#This Row],[PPClass]],Packaging!$L$2:$L$7, 0)</f>
        <v>4</v>
      </c>
      <c r="O440">
        <f>MATCH(Material_Master[[#This Row],[PVClass]],Packaging!$L$2:$L$7, 0)</f>
        <v>4</v>
      </c>
      <c r="P440" t="s">
        <v>678</v>
      </c>
      <c r="R440" t="s">
        <v>1186</v>
      </c>
      <c r="T440" s="6" t="s">
        <v>344</v>
      </c>
      <c r="U440" s="6"/>
      <c r="V440" s="6" t="s">
        <v>1186</v>
      </c>
      <c r="W440" t="s">
        <v>810</v>
      </c>
      <c r="X440" t="s">
        <v>1186</v>
      </c>
      <c r="Y440" t="b">
        <f>IF(Material_Master[[#This Row],[EUDR]]="Y",TRUE,FALSE)</f>
        <v>1</v>
      </c>
      <c r="Z440" t="b">
        <f>IF(Material_Master[[#This Row],[EUDR Sale]]="Y", TRUE, FALSE)</f>
        <v>1</v>
      </c>
    </row>
    <row r="441" spans="1:27" x14ac:dyDescent="0.35">
      <c r="A441">
        <v>440</v>
      </c>
      <c r="B441" s="5">
        <v>5203169906010</v>
      </c>
      <c r="C441" s="5" t="str">
        <f>Material_Master_SQL!B441</f>
        <v>ECOROL 16/99</v>
      </c>
      <c r="D441">
        <f>INDEX(Class!A:A, MATCH(Material_Master[[#This Row],[Class]],Class!B:B, 0))</f>
        <v>2</v>
      </c>
      <c r="E441">
        <f>INDEX('Product Category'!A:A, MATCH(Material_Master[[#This Row],[Product Category]], 'Product Category'!B:B, 0))</f>
        <v>4</v>
      </c>
      <c r="F441" cm="1">
        <f t="array" ref="F441">MATCH(Material_Master[[#This Row],[Product Category]]&amp;Material_Master[[#This Row],[ProductMetric]], 'Product Metric'!$B$2:$B$47&amp;'Product Metric'!$D$2:$D$47, 0)</f>
        <v>6</v>
      </c>
      <c r="G441" cm="1">
        <f t="array" ref="G441">MATCH(Material_Master[[#This Row],[Product Category]]&amp;Material_Master[[#This Row],[ProductGroupSimple]], 'Product Group Simple'!$B$2:$B$202&amp;'Product Group Simple'!$D$2:$D$202, 0)</f>
        <v>45</v>
      </c>
      <c r="H441" cm="1">
        <f t="array" ref="H441">MATCH(Material_Master[[#This Row],[Product Category]]&amp;Material_Master[[#This Row],[ProductGroup]], 'Product Group'!$B$2:$B$248&amp;'Product Group'!$D$2:$D$248,0)</f>
        <v>60</v>
      </c>
      <c r="I441">
        <f>INDEX(Packaging!E:E, MATCH(Material_Master[[#This Row],[Packaging]], Packaging!F:F, 0))</f>
        <v>7</v>
      </c>
      <c r="J441">
        <f>INDEX(Packaging!A:A, MATCH(Material_Master[[#This Row],[UOM]], Packaging!B:B, 0))</f>
        <v>4</v>
      </c>
      <c r="K441">
        <v>6</v>
      </c>
      <c r="L441">
        <v>1</v>
      </c>
      <c r="N441">
        <f>MATCH(Material_Master[[#This Row],[PPClass]],Packaging!$L$2:$L$7, 0)</f>
        <v>3</v>
      </c>
      <c r="O441">
        <f>MATCH(Material_Master[[#This Row],[PVClass]],Packaging!$L$2:$L$7, 0)</f>
        <v>3</v>
      </c>
      <c r="Q441">
        <v>1350</v>
      </c>
      <c r="T441" s="6" t="s">
        <v>344</v>
      </c>
      <c r="U441" s="6"/>
      <c r="V441" s="6" t="s">
        <v>1186</v>
      </c>
      <c r="W441" t="s">
        <v>810</v>
      </c>
      <c r="X441" t="s">
        <v>1186</v>
      </c>
      <c r="Y441" t="b">
        <f>IF(Material_Master[[#This Row],[EUDR]]="Y",TRUE,FALSE)</f>
        <v>0</v>
      </c>
      <c r="Z441" t="b">
        <f>IF(Material_Master[[#This Row],[EUDR Sale]]="Y", TRUE, FALSE)</f>
        <v>0</v>
      </c>
      <c r="AA441" s="5" t="s">
        <v>1379</v>
      </c>
    </row>
    <row r="442" spans="1:27" x14ac:dyDescent="0.35">
      <c r="A442">
        <v>441</v>
      </c>
      <c r="B442" s="5"/>
      <c r="C442" s="5" t="str">
        <f>Material_Master_SQL!B442</f>
        <v>ECOROL 16/99-DF</v>
      </c>
      <c r="D442">
        <f>INDEX(Class!A:A, MATCH(Material_Master[[#This Row],[Class]],Class!B:B, 0))</f>
        <v>2</v>
      </c>
      <c r="E442">
        <f>INDEX('Product Category'!A:A, MATCH(Material_Master[[#This Row],[Product Category]], 'Product Category'!B:B, 0))</f>
        <v>4</v>
      </c>
      <c r="F442" cm="1">
        <f t="array" ref="F442">MATCH(Material_Master[[#This Row],[Product Category]]&amp;Material_Master[[#This Row],[ProductMetric]], 'Product Metric'!$B$2:$B$47&amp;'Product Metric'!$D$2:$D$47, 0)</f>
        <v>6</v>
      </c>
      <c r="G442" cm="1">
        <f t="array" ref="G442">MATCH(Material_Master[[#This Row],[Product Category]]&amp;Material_Master[[#This Row],[ProductGroupSimple]], 'Product Group Simple'!$B$2:$B$202&amp;'Product Group Simple'!$D$2:$D$202, 0)</f>
        <v>45</v>
      </c>
      <c r="H442" cm="1">
        <f t="array" ref="H442">MATCH(Material_Master[[#This Row],[Product Category]]&amp;Material_Master[[#This Row],[ProductGroup]], 'Product Group'!$B$2:$B$248&amp;'Product Group'!$D$2:$D$248,0)</f>
        <v>60</v>
      </c>
      <c r="I442">
        <f>INDEX(Packaging!E:E, MATCH(Material_Master[[#This Row],[Packaging]], Packaging!F:F, 0))</f>
        <v>7</v>
      </c>
      <c r="J442">
        <f>INDEX(Packaging!A:A, MATCH(Material_Master[[#This Row],[UOM]], Packaging!B:B, 0))</f>
        <v>4</v>
      </c>
      <c r="K442">
        <v>6</v>
      </c>
      <c r="L442">
        <v>1</v>
      </c>
      <c r="M442">
        <v>0</v>
      </c>
      <c r="N442">
        <f>MATCH(Material_Master[[#This Row],[PPClass]],Packaging!$L$2:$L$7, 0)</f>
        <v>3</v>
      </c>
      <c r="O442">
        <f>MATCH(Material_Master[[#This Row],[PVClass]],Packaging!$L$2:$L$7, 0)</f>
        <v>3</v>
      </c>
      <c r="R442" t="s">
        <v>1186</v>
      </c>
      <c r="T442" s="6" t="s">
        <v>344</v>
      </c>
      <c r="U442" s="6"/>
      <c r="V442" s="6" t="s">
        <v>1186</v>
      </c>
      <c r="W442" t="s">
        <v>810</v>
      </c>
      <c r="X442" t="s">
        <v>1186</v>
      </c>
      <c r="Y442" t="b">
        <f>IF(Material_Master[[#This Row],[EUDR]]="Y",TRUE,FALSE)</f>
        <v>1</v>
      </c>
      <c r="Z442" t="b">
        <f>IF(Material_Master[[#This Row],[EUDR Sale]]="Y", TRUE, FALSE)</f>
        <v>1</v>
      </c>
    </row>
    <row r="443" spans="1:27" x14ac:dyDescent="0.35">
      <c r="A443">
        <v>442</v>
      </c>
      <c r="B443" s="5">
        <v>5203169905010</v>
      </c>
      <c r="C443" s="5" t="str">
        <f>Material_Master_SQL!B443</f>
        <v>ECOROL 16/99-P20</v>
      </c>
      <c r="D443">
        <f>INDEX(Class!A:A, MATCH(Material_Master[[#This Row],[Class]],Class!B:B, 0))</f>
        <v>4</v>
      </c>
      <c r="E443">
        <f>INDEX('Product Category'!A:A, MATCH(Material_Master[[#This Row],[Product Category]], 'Product Category'!B:B, 0))</f>
        <v>4</v>
      </c>
      <c r="F443" cm="1">
        <f t="array" ref="F443">MATCH(Material_Master[[#This Row],[Product Category]]&amp;Material_Master[[#This Row],[ProductMetric]], 'Product Metric'!$B$2:$B$47&amp;'Product Metric'!$D$2:$D$47, 0)</f>
        <v>6</v>
      </c>
      <c r="G443" cm="1">
        <f t="array" ref="G443">MATCH(Material_Master[[#This Row],[Product Category]]&amp;Material_Master[[#This Row],[ProductGroupSimple]], 'Product Group Simple'!$B$2:$B$202&amp;'Product Group Simple'!$D$2:$D$202, 0)</f>
        <v>45</v>
      </c>
      <c r="H443" cm="1">
        <f t="array" ref="H443">MATCH(Material_Master[[#This Row],[Product Category]]&amp;Material_Master[[#This Row],[ProductGroup]], 'Product Group'!$B$2:$B$248&amp;'Product Group'!$D$2:$D$248,0)</f>
        <v>60</v>
      </c>
      <c r="I443">
        <f>INDEX(Packaging!E:E, MATCH(Material_Master[[#This Row],[Packaging]], Packaging!F:F, 0))</f>
        <v>10</v>
      </c>
      <c r="J443">
        <f>INDEX(Packaging!A:A, MATCH(Material_Master[[#This Row],[UOM]], Packaging!B:B, 0))</f>
        <v>1</v>
      </c>
      <c r="K443">
        <v>6</v>
      </c>
      <c r="L443">
        <v>0.02</v>
      </c>
      <c r="M443">
        <v>2.5000000000000001E-2</v>
      </c>
      <c r="N443">
        <f>MATCH(Material_Master[[#This Row],[PPClass]],Packaging!$L$2:$L$7, 0)</f>
        <v>4</v>
      </c>
      <c r="O443">
        <f>MATCH(Material_Master[[#This Row],[PVClass]],Packaging!$L$2:$L$7, 0)</f>
        <v>4</v>
      </c>
      <c r="P443" t="s">
        <v>803</v>
      </c>
      <c r="Q443">
        <v>1350</v>
      </c>
      <c r="R443" t="s">
        <v>804</v>
      </c>
      <c r="S443">
        <v>0.6</v>
      </c>
      <c r="T443" s="6" t="s">
        <v>344</v>
      </c>
      <c r="U443" s="6"/>
      <c r="V443" s="6" t="s">
        <v>1186</v>
      </c>
      <c r="W443" t="s">
        <v>810</v>
      </c>
      <c r="X443" t="s">
        <v>1186</v>
      </c>
      <c r="Y443" t="b">
        <f>IF(Material_Master[[#This Row],[EUDR]]="Y",TRUE,FALSE)</f>
        <v>0</v>
      </c>
      <c r="Z443" t="b">
        <f>IF(Material_Master[[#This Row],[EUDR Sale]]="Y", TRUE, FALSE)</f>
        <v>0</v>
      </c>
      <c r="AA443" s="5" t="s">
        <v>1379</v>
      </c>
    </row>
    <row r="444" spans="1:27" x14ac:dyDescent="0.35">
      <c r="A444">
        <v>443</v>
      </c>
      <c r="B444" s="5"/>
      <c r="C444" s="5" t="str">
        <f>Material_Master_SQL!B444</f>
        <v>ECOROL 16/99-P20-DF</v>
      </c>
      <c r="D444">
        <f>INDEX(Class!A:A, MATCH(Material_Master[[#This Row],[Class]],Class!B:B, 0))</f>
        <v>4</v>
      </c>
      <c r="E444">
        <f>INDEX('Product Category'!A:A, MATCH(Material_Master[[#This Row],[Product Category]], 'Product Category'!B:B, 0))</f>
        <v>4</v>
      </c>
      <c r="F444" cm="1">
        <f t="array" ref="F444">MATCH(Material_Master[[#This Row],[Product Category]]&amp;Material_Master[[#This Row],[ProductMetric]], 'Product Metric'!$B$2:$B$47&amp;'Product Metric'!$D$2:$D$47, 0)</f>
        <v>6</v>
      </c>
      <c r="G444" cm="1">
        <f t="array" ref="G444">MATCH(Material_Master[[#This Row],[Product Category]]&amp;Material_Master[[#This Row],[ProductGroupSimple]], 'Product Group Simple'!$B$2:$B$202&amp;'Product Group Simple'!$D$2:$D$202, 0)</f>
        <v>45</v>
      </c>
      <c r="H444" cm="1">
        <f t="array" ref="H444">MATCH(Material_Master[[#This Row],[Product Category]]&amp;Material_Master[[#This Row],[ProductGroup]], 'Product Group'!$B$2:$B$248&amp;'Product Group'!$D$2:$D$248,0)</f>
        <v>60</v>
      </c>
      <c r="I444">
        <f>INDEX(Packaging!E:E, MATCH(Material_Master[[#This Row],[Packaging]], Packaging!F:F, 0))</f>
        <v>10</v>
      </c>
      <c r="J444">
        <f>INDEX(Packaging!A:A, MATCH(Material_Master[[#This Row],[UOM]], Packaging!B:B, 0))</f>
        <v>1</v>
      </c>
      <c r="K444">
        <v>6</v>
      </c>
      <c r="L444">
        <v>0.02</v>
      </c>
      <c r="M444">
        <v>2.5000000000000001E-2</v>
      </c>
      <c r="N444">
        <f>MATCH(Material_Master[[#This Row],[PPClass]],Packaging!$L$2:$L$7, 0)</f>
        <v>4</v>
      </c>
      <c r="O444">
        <f>MATCH(Material_Master[[#This Row],[PVClass]],Packaging!$L$2:$L$7, 0)</f>
        <v>4</v>
      </c>
      <c r="P444" t="s">
        <v>803</v>
      </c>
      <c r="R444" t="s">
        <v>1186</v>
      </c>
      <c r="T444" s="6" t="s">
        <v>344</v>
      </c>
      <c r="U444" s="6"/>
      <c r="V444" s="6" t="s">
        <v>1186</v>
      </c>
      <c r="W444" t="s">
        <v>810</v>
      </c>
      <c r="X444" t="s">
        <v>1186</v>
      </c>
      <c r="Y444" t="b">
        <f>IF(Material_Master[[#This Row],[EUDR]]="Y",TRUE,FALSE)</f>
        <v>1</v>
      </c>
      <c r="Z444" t="b">
        <f>IF(Material_Master[[#This Row],[EUDR Sale]]="Y", TRUE, FALSE)</f>
        <v>1</v>
      </c>
    </row>
    <row r="445" spans="1:27" x14ac:dyDescent="0.35">
      <c r="A445">
        <v>444</v>
      </c>
      <c r="B445" s="5">
        <v>5203169905040</v>
      </c>
      <c r="C445" s="5" t="str">
        <f>Material_Master_SQL!B445</f>
        <v>ECOROL 16/99-P600</v>
      </c>
      <c r="D445">
        <f>INDEX(Class!A:A, MATCH(Material_Master[[#This Row],[Class]],Class!B:B, 0))</f>
        <v>4</v>
      </c>
      <c r="E445">
        <f>INDEX('Product Category'!A:A, MATCH(Material_Master[[#This Row],[Product Category]], 'Product Category'!B:B, 0))</f>
        <v>4</v>
      </c>
      <c r="F445" cm="1">
        <f t="array" ref="F445">MATCH(Material_Master[[#This Row],[Product Category]]&amp;Material_Master[[#This Row],[ProductMetric]], 'Product Metric'!$B$2:$B$47&amp;'Product Metric'!$D$2:$D$47, 0)</f>
        <v>6</v>
      </c>
      <c r="G445" cm="1">
        <f t="array" ref="G445">MATCH(Material_Master[[#This Row],[Product Category]]&amp;Material_Master[[#This Row],[ProductGroupSimple]], 'Product Group Simple'!$B$2:$B$202&amp;'Product Group Simple'!$D$2:$D$202, 0)</f>
        <v>45</v>
      </c>
      <c r="H445" cm="1">
        <f t="array" ref="H445">MATCH(Material_Master[[#This Row],[Product Category]]&amp;Material_Master[[#This Row],[ProductGroup]], 'Product Group'!$B$2:$B$248&amp;'Product Group'!$D$2:$D$248,0)</f>
        <v>60</v>
      </c>
      <c r="I445">
        <f>INDEX(Packaging!E:E, MATCH(Material_Master[[#This Row],[Packaging]], Packaging!F:F, 0))</f>
        <v>10</v>
      </c>
      <c r="J445">
        <f>INDEX(Packaging!A:A, MATCH(Material_Master[[#This Row],[UOM]], Packaging!B:B, 0))</f>
        <v>1</v>
      </c>
      <c r="K445">
        <v>6</v>
      </c>
      <c r="L445">
        <v>0.6</v>
      </c>
      <c r="M445">
        <v>1.25</v>
      </c>
      <c r="N445">
        <f>MATCH(Material_Master[[#This Row],[PPClass]],Packaging!$L$2:$L$7, 0)</f>
        <v>4</v>
      </c>
      <c r="O445">
        <f>MATCH(Material_Master[[#This Row],[PVClass]],Packaging!$L$2:$L$7, 0)</f>
        <v>4</v>
      </c>
      <c r="P445" t="s">
        <v>840</v>
      </c>
      <c r="Q445">
        <v>1350</v>
      </c>
      <c r="R445" t="s">
        <v>841</v>
      </c>
      <c r="S445">
        <v>0.6</v>
      </c>
      <c r="T445" s="6" t="s">
        <v>344</v>
      </c>
      <c r="U445" s="6"/>
      <c r="V445" s="6" t="s">
        <v>1186</v>
      </c>
      <c r="W445" t="s">
        <v>810</v>
      </c>
      <c r="X445" t="s">
        <v>1186</v>
      </c>
      <c r="Y445" t="b">
        <f>IF(Material_Master[[#This Row],[EUDR]]="Y",TRUE,FALSE)</f>
        <v>0</v>
      </c>
      <c r="Z445" t="b">
        <f>IF(Material_Master[[#This Row],[EUDR Sale]]="Y", TRUE, FALSE)</f>
        <v>0</v>
      </c>
    </row>
    <row r="446" spans="1:27" x14ac:dyDescent="0.35">
      <c r="A446">
        <v>445</v>
      </c>
      <c r="B446" s="5">
        <v>5203169901020</v>
      </c>
      <c r="C446" s="5" t="str">
        <f>Material_Master_SQL!B446</f>
        <v>ECOROL 16/99-SD165</v>
      </c>
      <c r="D446">
        <f>INDEX(Class!A:A, MATCH(Material_Master[[#This Row],[Class]],Class!B:B, 0))</f>
        <v>4</v>
      </c>
      <c r="E446">
        <f>INDEX('Product Category'!A:A, MATCH(Material_Master[[#This Row],[Product Category]], 'Product Category'!B:B, 0))</f>
        <v>4</v>
      </c>
      <c r="F446" cm="1">
        <f t="array" ref="F446">MATCH(Material_Master[[#This Row],[Product Category]]&amp;Material_Master[[#This Row],[ProductMetric]], 'Product Metric'!$B$2:$B$47&amp;'Product Metric'!$D$2:$D$47, 0)</f>
        <v>6</v>
      </c>
      <c r="G446" cm="1">
        <f t="array" ref="G446">MATCH(Material_Master[[#This Row],[Product Category]]&amp;Material_Master[[#This Row],[ProductGroupSimple]], 'Product Group Simple'!$B$2:$B$202&amp;'Product Group Simple'!$D$2:$D$202, 0)</f>
        <v>45</v>
      </c>
      <c r="H446" cm="1">
        <f t="array" ref="H446">MATCH(Material_Master[[#This Row],[Product Category]]&amp;Material_Master[[#This Row],[ProductGroup]], 'Product Group'!$B$2:$B$248&amp;'Product Group'!$D$2:$D$248,0)</f>
        <v>60</v>
      </c>
      <c r="I446">
        <f>INDEX(Packaging!E:E, MATCH(Material_Master[[#This Row],[Packaging]], Packaging!F:F, 0))</f>
        <v>3</v>
      </c>
      <c r="J446">
        <f>INDEX(Packaging!A:A, MATCH(Material_Master[[#This Row],[UOM]], Packaging!B:B, 0))</f>
        <v>2</v>
      </c>
      <c r="K446">
        <v>6</v>
      </c>
      <c r="L446">
        <v>0.16500000000000001</v>
      </c>
      <c r="M446">
        <v>0.15</v>
      </c>
      <c r="N446">
        <f>MATCH(Material_Master[[#This Row],[PPClass]],Packaging!$L$2:$L$7, 0)</f>
        <v>4</v>
      </c>
      <c r="O446">
        <f>MATCH(Material_Master[[#This Row],[PVClass]],Packaging!$L$2:$L$7, 0)</f>
        <v>4</v>
      </c>
      <c r="P446" t="s">
        <v>678</v>
      </c>
      <c r="Q446">
        <v>1350</v>
      </c>
      <c r="R446" t="s">
        <v>790</v>
      </c>
      <c r="S446">
        <v>0.16500000000000001</v>
      </c>
      <c r="T446" s="6" t="s">
        <v>344</v>
      </c>
      <c r="U446" s="6"/>
      <c r="V446" s="6" t="s">
        <v>1186</v>
      </c>
      <c r="W446" t="s">
        <v>810</v>
      </c>
      <c r="X446" t="s">
        <v>1186</v>
      </c>
      <c r="Y446" t="b">
        <f>IF(Material_Master[[#This Row],[EUDR]]="Y",TRUE,FALSE)</f>
        <v>0</v>
      </c>
      <c r="Z446" t="b">
        <f>IF(Material_Master[[#This Row],[EUDR Sale]]="Y", TRUE, FALSE)</f>
        <v>0</v>
      </c>
      <c r="AA446" s="5" t="s">
        <v>1379</v>
      </c>
    </row>
    <row r="447" spans="1:27" x14ac:dyDescent="0.35">
      <c r="A447">
        <v>446</v>
      </c>
      <c r="B447" s="5"/>
      <c r="C447" s="5" t="str">
        <f>Material_Master_SQL!B447</f>
        <v>ECOROL 16/99-SD165-DF</v>
      </c>
      <c r="D447">
        <f>INDEX(Class!A:A, MATCH(Material_Master[[#This Row],[Class]],Class!B:B, 0))</f>
        <v>4</v>
      </c>
      <c r="E447">
        <f>INDEX('Product Category'!A:A, MATCH(Material_Master[[#This Row],[Product Category]], 'Product Category'!B:B, 0))</f>
        <v>4</v>
      </c>
      <c r="F447" cm="1">
        <f t="array" ref="F447">MATCH(Material_Master[[#This Row],[Product Category]]&amp;Material_Master[[#This Row],[ProductMetric]], 'Product Metric'!$B$2:$B$47&amp;'Product Metric'!$D$2:$D$47, 0)</f>
        <v>6</v>
      </c>
      <c r="G447" cm="1">
        <f t="array" ref="G447">MATCH(Material_Master[[#This Row],[Product Category]]&amp;Material_Master[[#This Row],[ProductGroupSimple]], 'Product Group Simple'!$B$2:$B$202&amp;'Product Group Simple'!$D$2:$D$202, 0)</f>
        <v>45</v>
      </c>
      <c r="H447" cm="1">
        <f t="array" ref="H447">MATCH(Material_Master[[#This Row],[Product Category]]&amp;Material_Master[[#This Row],[ProductGroup]], 'Product Group'!$B$2:$B$248&amp;'Product Group'!$D$2:$D$248,0)</f>
        <v>60</v>
      </c>
      <c r="I447">
        <f>INDEX(Packaging!E:E, MATCH(Material_Master[[#This Row],[Packaging]], Packaging!F:F, 0))</f>
        <v>3</v>
      </c>
      <c r="J447">
        <f>INDEX(Packaging!A:A, MATCH(Material_Master[[#This Row],[UOM]], Packaging!B:B, 0))</f>
        <v>2</v>
      </c>
      <c r="K447">
        <v>6</v>
      </c>
      <c r="L447">
        <v>0.16500000000000001</v>
      </c>
      <c r="M447">
        <v>0.15</v>
      </c>
      <c r="N447">
        <f>MATCH(Material_Master[[#This Row],[PPClass]],Packaging!$L$2:$L$7, 0)</f>
        <v>4</v>
      </c>
      <c r="O447">
        <f>MATCH(Material_Master[[#This Row],[PVClass]],Packaging!$L$2:$L$7, 0)</f>
        <v>4</v>
      </c>
      <c r="P447" t="s">
        <v>678</v>
      </c>
      <c r="R447" t="s">
        <v>1186</v>
      </c>
      <c r="T447" s="6" t="s">
        <v>344</v>
      </c>
      <c r="U447" s="6"/>
      <c r="V447" s="6" t="s">
        <v>1186</v>
      </c>
      <c r="W447" t="s">
        <v>810</v>
      </c>
      <c r="X447" t="s">
        <v>1186</v>
      </c>
      <c r="Y447" t="b">
        <f>IF(Material_Master[[#This Row],[EUDR]]="Y",TRUE,FALSE)</f>
        <v>1</v>
      </c>
      <c r="Z447" t="b">
        <f>IF(Material_Master[[#This Row],[EUDR Sale]]="Y", TRUE, FALSE)</f>
        <v>1</v>
      </c>
    </row>
    <row r="448" spans="1:27" x14ac:dyDescent="0.35">
      <c r="A448">
        <v>447</v>
      </c>
      <c r="B448" s="5">
        <v>5203189705010</v>
      </c>
      <c r="C448" s="5" t="str">
        <f>Material_Master_SQL!B448</f>
        <v>ECOROL 18 D/P-P20</v>
      </c>
      <c r="D448">
        <f>INDEX(Class!A:A, MATCH(Material_Master[[#This Row],[Class]],Class!B:B, 0))</f>
        <v>4</v>
      </c>
      <c r="E448">
        <f>INDEX('Product Category'!A:A, MATCH(Material_Master[[#This Row],[Product Category]], 'Product Category'!B:B, 0))</f>
        <v>4</v>
      </c>
      <c r="F448" cm="1">
        <f t="array" ref="F448">MATCH(Material_Master[[#This Row],[Product Category]]&amp;Material_Master[[#This Row],[ProductMetric]], 'Product Metric'!$B$2:$B$47&amp;'Product Metric'!$D$2:$D$47, 0)</f>
        <v>7</v>
      </c>
      <c r="G448" cm="1">
        <f t="array" ref="G448">MATCH(Material_Master[[#This Row],[Product Category]]&amp;Material_Master[[#This Row],[ProductGroupSimple]], 'Product Group Simple'!$B$2:$B$202&amp;'Product Group Simple'!$D$2:$D$202, 0)</f>
        <v>48</v>
      </c>
      <c r="H448" cm="1">
        <f t="array" ref="H448">MATCH(Material_Master[[#This Row],[Product Category]]&amp;Material_Master[[#This Row],[ProductGroup]], 'Product Group'!$B$2:$B$248&amp;'Product Group'!$D$2:$D$248,0)</f>
        <v>61</v>
      </c>
      <c r="I448">
        <f>INDEX(Packaging!E:E, MATCH(Material_Master[[#This Row],[Packaging]], Packaging!F:F, 0))</f>
        <v>10</v>
      </c>
      <c r="J448">
        <f>INDEX(Packaging!A:A, MATCH(Material_Master[[#This Row],[UOM]], Packaging!B:B, 0))</f>
        <v>1</v>
      </c>
      <c r="K448">
        <v>6</v>
      </c>
      <c r="L448">
        <v>0.02</v>
      </c>
      <c r="M448">
        <v>2.5000000000000001E-2</v>
      </c>
      <c r="N448">
        <f>MATCH(Material_Master[[#This Row],[PPClass]],Packaging!$L$2:$L$7, 0)</f>
        <v>4</v>
      </c>
      <c r="O448">
        <f>MATCH(Material_Master[[#This Row],[PVClass]],Packaging!$L$2:$L$7, 0)</f>
        <v>4</v>
      </c>
      <c r="P448" t="s">
        <v>803</v>
      </c>
      <c r="Q448">
        <v>2420</v>
      </c>
      <c r="R448" t="s">
        <v>804</v>
      </c>
      <c r="S448">
        <v>0.6</v>
      </c>
      <c r="T448" s="6" t="s">
        <v>344</v>
      </c>
      <c r="U448" s="6"/>
      <c r="V448" s="6" t="s">
        <v>1186</v>
      </c>
      <c r="W448" t="s">
        <v>1340</v>
      </c>
      <c r="X448" t="s">
        <v>1186</v>
      </c>
      <c r="Y448" t="b">
        <f>IF(Material_Master[[#This Row],[EUDR]]="Y",TRUE,FALSE)</f>
        <v>0</v>
      </c>
      <c r="Z448" t="b">
        <f>IF(Material_Master[[#This Row],[EUDR Sale]]="Y", TRUE, FALSE)</f>
        <v>0</v>
      </c>
      <c r="AA448" s="5" t="s">
        <v>1379</v>
      </c>
    </row>
    <row r="449" spans="1:27" x14ac:dyDescent="0.35">
      <c r="A449">
        <v>448</v>
      </c>
      <c r="B449" s="5"/>
      <c r="C449" s="5" t="str">
        <f>Material_Master_SQL!B449</f>
        <v>ECOROL 18 D/P-P20-DF</v>
      </c>
      <c r="D449">
        <f>INDEX(Class!A:A, MATCH(Material_Master[[#This Row],[Class]],Class!B:B, 0))</f>
        <v>4</v>
      </c>
      <c r="E449">
        <f>INDEX('Product Category'!A:A, MATCH(Material_Master[[#This Row],[Product Category]], 'Product Category'!B:B, 0))</f>
        <v>4</v>
      </c>
      <c r="F449" cm="1">
        <f t="array" ref="F449">MATCH(Material_Master[[#This Row],[Product Category]]&amp;Material_Master[[#This Row],[ProductMetric]], 'Product Metric'!$B$2:$B$47&amp;'Product Metric'!$D$2:$D$47, 0)</f>
        <v>7</v>
      </c>
      <c r="G449" cm="1">
        <f t="array" ref="G449">MATCH(Material_Master[[#This Row],[Product Category]]&amp;Material_Master[[#This Row],[ProductGroupSimple]], 'Product Group Simple'!$B$2:$B$202&amp;'Product Group Simple'!$D$2:$D$202, 0)</f>
        <v>48</v>
      </c>
      <c r="H449" cm="1">
        <f t="array" ref="H449">MATCH(Material_Master[[#This Row],[Product Category]]&amp;Material_Master[[#This Row],[ProductGroup]], 'Product Group'!$B$2:$B$248&amp;'Product Group'!$D$2:$D$248,0)</f>
        <v>61</v>
      </c>
      <c r="I449">
        <f>INDEX(Packaging!E:E, MATCH(Material_Master[[#This Row],[Packaging]], Packaging!F:F, 0))</f>
        <v>10</v>
      </c>
      <c r="J449">
        <f>INDEX(Packaging!A:A, MATCH(Material_Master[[#This Row],[UOM]], Packaging!B:B, 0))</f>
        <v>1</v>
      </c>
      <c r="K449">
        <v>6</v>
      </c>
      <c r="L449">
        <v>0.02</v>
      </c>
      <c r="M449">
        <v>2.5000000000000001E-2</v>
      </c>
      <c r="N449">
        <f>MATCH(Material_Master[[#This Row],[PPClass]],Packaging!$L$2:$L$7, 0)</f>
        <v>4</v>
      </c>
      <c r="O449">
        <f>MATCH(Material_Master[[#This Row],[PVClass]],Packaging!$L$2:$L$7, 0)</f>
        <v>4</v>
      </c>
      <c r="P449" t="s">
        <v>803</v>
      </c>
      <c r="R449" t="s">
        <v>1186</v>
      </c>
      <c r="T449" s="6" t="s">
        <v>344</v>
      </c>
      <c r="U449" s="6"/>
      <c r="V449" s="6" t="s">
        <v>1186</v>
      </c>
      <c r="W449" t="s">
        <v>1340</v>
      </c>
      <c r="X449" t="s">
        <v>1186</v>
      </c>
      <c r="Y449" t="b">
        <f>IF(Material_Master[[#This Row],[EUDR]]="Y",TRUE,FALSE)</f>
        <v>1</v>
      </c>
      <c r="Z449" t="b">
        <f>IF(Material_Master[[#This Row],[EUDR Sale]]="Y", TRUE, FALSE)</f>
        <v>1</v>
      </c>
    </row>
    <row r="450" spans="1:27" x14ac:dyDescent="0.35">
      <c r="A450">
        <v>449</v>
      </c>
      <c r="B450" s="5">
        <v>5203189705020</v>
      </c>
      <c r="C450" s="5" t="str">
        <f>Material_Master_SQL!B450</f>
        <v>ECOROL 18 D/P-P50</v>
      </c>
      <c r="D450">
        <f>INDEX(Class!A:A, MATCH(Material_Master[[#This Row],[Class]],Class!B:B, 0))</f>
        <v>4</v>
      </c>
      <c r="E450">
        <f>INDEX('Product Category'!A:A, MATCH(Material_Master[[#This Row],[Product Category]], 'Product Category'!B:B, 0))</f>
        <v>4</v>
      </c>
      <c r="F450" cm="1">
        <f t="array" ref="F450">MATCH(Material_Master[[#This Row],[Product Category]]&amp;Material_Master[[#This Row],[ProductMetric]], 'Product Metric'!$B$2:$B$47&amp;'Product Metric'!$D$2:$D$47, 0)</f>
        <v>7</v>
      </c>
      <c r="G450" cm="1">
        <f t="array" ref="G450">MATCH(Material_Master[[#This Row],[Product Category]]&amp;Material_Master[[#This Row],[ProductGroupSimple]], 'Product Group Simple'!$B$2:$B$202&amp;'Product Group Simple'!$D$2:$D$202, 0)</f>
        <v>48</v>
      </c>
      <c r="H450" cm="1">
        <f t="array" ref="H450">MATCH(Material_Master[[#This Row],[Product Category]]&amp;Material_Master[[#This Row],[ProductGroup]], 'Product Group'!$B$2:$B$248&amp;'Product Group'!$D$2:$D$248,0)</f>
        <v>61</v>
      </c>
      <c r="I450">
        <f>INDEX(Packaging!E:E, MATCH(Material_Master[[#This Row],[Packaging]], Packaging!F:F, 0))</f>
        <v>10</v>
      </c>
      <c r="J450">
        <f>INDEX(Packaging!A:A, MATCH(Material_Master[[#This Row],[UOM]], Packaging!B:B, 0))</f>
        <v>1</v>
      </c>
      <c r="K450">
        <v>6</v>
      </c>
      <c r="L450">
        <v>2.2678759965741601E-2</v>
      </c>
      <c r="M450">
        <v>3.5000000000000003E-2</v>
      </c>
      <c r="N450">
        <f>MATCH(Material_Master[[#This Row],[PPClass]],Packaging!$L$2:$L$7, 0)</f>
        <v>4</v>
      </c>
      <c r="O450">
        <f>MATCH(Material_Master[[#This Row],[PVClass]],Packaging!$L$2:$L$7, 0)</f>
        <v>4</v>
      </c>
      <c r="P450" t="s">
        <v>831</v>
      </c>
      <c r="Q450">
        <v>2420</v>
      </c>
      <c r="R450" t="s">
        <v>832</v>
      </c>
      <c r="S450">
        <v>0.90715000000000001</v>
      </c>
      <c r="T450" s="6" t="s">
        <v>344</v>
      </c>
      <c r="U450" s="6"/>
      <c r="V450" s="6" t="s">
        <v>1186</v>
      </c>
      <c r="W450" t="s">
        <v>1340</v>
      </c>
      <c r="X450" t="s">
        <v>1186</v>
      </c>
      <c r="Y450" t="b">
        <f>IF(Material_Master[[#This Row],[EUDR]]="Y",TRUE,FALSE)</f>
        <v>0</v>
      </c>
      <c r="Z450" t="b">
        <f>IF(Material_Master[[#This Row],[EUDR Sale]]="Y", TRUE, FALSE)</f>
        <v>0</v>
      </c>
      <c r="AA450" s="5" t="s">
        <v>1379</v>
      </c>
    </row>
    <row r="451" spans="1:27" x14ac:dyDescent="0.35">
      <c r="A451">
        <v>450</v>
      </c>
      <c r="B451" s="5"/>
      <c r="C451" s="5" t="str">
        <f>Material_Master_SQL!B451</f>
        <v>ECOROL 18 D/P-P50-DF</v>
      </c>
      <c r="D451">
        <f>INDEX(Class!A:A, MATCH(Material_Master[[#This Row],[Class]],Class!B:B, 0))</f>
        <v>4</v>
      </c>
      <c r="E451">
        <f>INDEX('Product Category'!A:A, MATCH(Material_Master[[#This Row],[Product Category]], 'Product Category'!B:B, 0))</f>
        <v>4</v>
      </c>
      <c r="F451" cm="1">
        <f t="array" ref="F451">MATCH(Material_Master[[#This Row],[Product Category]]&amp;Material_Master[[#This Row],[ProductMetric]], 'Product Metric'!$B$2:$B$47&amp;'Product Metric'!$D$2:$D$47, 0)</f>
        <v>7</v>
      </c>
      <c r="G451" cm="1">
        <f t="array" ref="G451">MATCH(Material_Master[[#This Row],[Product Category]]&amp;Material_Master[[#This Row],[ProductGroupSimple]], 'Product Group Simple'!$B$2:$B$202&amp;'Product Group Simple'!$D$2:$D$202, 0)</f>
        <v>48</v>
      </c>
      <c r="H451" cm="1">
        <f t="array" ref="H451">MATCH(Material_Master[[#This Row],[Product Category]]&amp;Material_Master[[#This Row],[ProductGroup]], 'Product Group'!$B$2:$B$248&amp;'Product Group'!$D$2:$D$248,0)</f>
        <v>61</v>
      </c>
      <c r="I451">
        <f>INDEX(Packaging!E:E, MATCH(Material_Master[[#This Row],[Packaging]], Packaging!F:F, 0))</f>
        <v>10</v>
      </c>
      <c r="J451">
        <f>INDEX(Packaging!A:A, MATCH(Material_Master[[#This Row],[UOM]], Packaging!B:B, 0))</f>
        <v>1</v>
      </c>
      <c r="K451">
        <v>6</v>
      </c>
      <c r="L451">
        <v>2.2678759965741601E-2</v>
      </c>
      <c r="M451">
        <v>3.5000000000000003E-2</v>
      </c>
      <c r="N451">
        <f>MATCH(Material_Master[[#This Row],[PPClass]],Packaging!$L$2:$L$7, 0)</f>
        <v>4</v>
      </c>
      <c r="O451">
        <f>MATCH(Material_Master[[#This Row],[PVClass]],Packaging!$L$2:$L$7, 0)</f>
        <v>4</v>
      </c>
      <c r="P451" t="s">
        <v>831</v>
      </c>
      <c r="R451" t="s">
        <v>1186</v>
      </c>
      <c r="T451" s="6" t="s">
        <v>344</v>
      </c>
      <c r="U451" s="6"/>
      <c r="V451" s="6" t="s">
        <v>1186</v>
      </c>
      <c r="W451" t="s">
        <v>1340</v>
      </c>
      <c r="X451" t="s">
        <v>1186</v>
      </c>
      <c r="Y451" t="b">
        <f>IF(Material_Master[[#This Row],[EUDR]]="Y",TRUE,FALSE)</f>
        <v>1</v>
      </c>
      <c r="Z451" t="b">
        <f>IF(Material_Master[[#This Row],[EUDR Sale]]="Y", TRUE, FALSE)</f>
        <v>1</v>
      </c>
    </row>
    <row r="452" spans="1:27" x14ac:dyDescent="0.35">
      <c r="A452">
        <v>451</v>
      </c>
      <c r="B452" s="5">
        <v>5203189506010</v>
      </c>
      <c r="C452" s="5" t="str">
        <f>Material_Master_SQL!B452</f>
        <v>ECOROL 18 DEO</v>
      </c>
      <c r="D452">
        <f>INDEX(Class!A:A, MATCH(Material_Master[[#This Row],[Class]],Class!B:B, 0))</f>
        <v>2</v>
      </c>
      <c r="E452">
        <f>INDEX('Product Category'!A:A, MATCH(Material_Master[[#This Row],[Product Category]], 'Product Category'!B:B, 0))</f>
        <v>4</v>
      </c>
      <c r="F452" cm="1">
        <f t="array" ref="F452">MATCH(Material_Master[[#This Row],[Product Category]]&amp;Material_Master[[#This Row],[ProductMetric]], 'Product Metric'!$B$2:$B$47&amp;'Product Metric'!$D$2:$D$47, 0)</f>
        <v>7</v>
      </c>
      <c r="G452" cm="1">
        <f t="array" ref="G452">MATCH(Material_Master[[#This Row],[Product Category]]&amp;Material_Master[[#This Row],[ProductGroupSimple]], 'Product Group Simple'!$B$2:$B$202&amp;'Product Group Simple'!$D$2:$D$202, 0)</f>
        <v>48</v>
      </c>
      <c r="H452" cm="1">
        <f t="array" ref="H452">MATCH(Material_Master[[#This Row],[Product Category]]&amp;Material_Master[[#This Row],[ProductGroup]], 'Product Group'!$B$2:$B$248&amp;'Product Group'!$D$2:$D$248,0)</f>
        <v>65</v>
      </c>
      <c r="I452">
        <f>INDEX(Packaging!E:E, MATCH(Material_Master[[#This Row],[Packaging]], Packaging!F:F, 0))</f>
        <v>7</v>
      </c>
      <c r="J452">
        <f>INDEX(Packaging!A:A, MATCH(Material_Master[[#This Row],[UOM]], Packaging!B:B, 0))</f>
        <v>4</v>
      </c>
      <c r="K452">
        <v>6</v>
      </c>
      <c r="L452">
        <v>1</v>
      </c>
      <c r="N452">
        <f>MATCH(Material_Master[[#This Row],[PPClass]],Packaging!$L$2:$L$7, 0)</f>
        <v>3</v>
      </c>
      <c r="O452">
        <f>MATCH(Material_Master[[#This Row],[PVClass]],Packaging!$L$2:$L$7, 0)</f>
        <v>3</v>
      </c>
      <c r="Q452">
        <v>2420</v>
      </c>
      <c r="R452" t="s">
        <v>1186</v>
      </c>
      <c r="T452" s="6" t="s">
        <v>344</v>
      </c>
      <c r="U452" s="6"/>
      <c r="V452" s="6" t="s">
        <v>1186</v>
      </c>
      <c r="W452" t="s">
        <v>1186</v>
      </c>
      <c r="X452" t="s">
        <v>1186</v>
      </c>
      <c r="Y452" t="b">
        <f>IF(Material_Master[[#This Row],[EUDR]]="Y",TRUE,FALSE)</f>
        <v>0</v>
      </c>
      <c r="Z452" t="b">
        <f>IF(Material_Master[[#This Row],[EUDR Sale]]="Y", TRUE, FALSE)</f>
        <v>0</v>
      </c>
      <c r="AA452" s="5" t="s">
        <v>1379</v>
      </c>
    </row>
    <row r="453" spans="1:27" x14ac:dyDescent="0.35">
      <c r="A453">
        <v>452</v>
      </c>
      <c r="B453" s="5"/>
      <c r="C453" s="5" t="str">
        <f>Material_Master_SQL!B453</f>
        <v>ECOROL 18 DEO-DF</v>
      </c>
      <c r="D453">
        <f>INDEX(Class!A:A, MATCH(Material_Master[[#This Row],[Class]],Class!B:B, 0))</f>
        <v>2</v>
      </c>
      <c r="E453">
        <f>INDEX('Product Category'!A:A, MATCH(Material_Master[[#This Row],[Product Category]], 'Product Category'!B:B, 0))</f>
        <v>4</v>
      </c>
      <c r="F453" cm="1">
        <f t="array" ref="F453">MATCH(Material_Master[[#This Row],[Product Category]]&amp;Material_Master[[#This Row],[ProductMetric]], 'Product Metric'!$B$2:$B$47&amp;'Product Metric'!$D$2:$D$47, 0)</f>
        <v>7</v>
      </c>
      <c r="G453" cm="1">
        <f t="array" ref="G453">MATCH(Material_Master[[#This Row],[Product Category]]&amp;Material_Master[[#This Row],[ProductGroupSimple]], 'Product Group Simple'!$B$2:$B$202&amp;'Product Group Simple'!$D$2:$D$202, 0)</f>
        <v>48</v>
      </c>
      <c r="H453" cm="1">
        <f t="array" ref="H453">MATCH(Material_Master[[#This Row],[Product Category]]&amp;Material_Master[[#This Row],[ProductGroup]], 'Product Group'!$B$2:$B$248&amp;'Product Group'!$D$2:$D$248,0)</f>
        <v>65</v>
      </c>
      <c r="I453">
        <f>INDEX(Packaging!E:E, MATCH(Material_Master[[#This Row],[Packaging]], Packaging!F:F, 0))</f>
        <v>7</v>
      </c>
      <c r="J453">
        <f>INDEX(Packaging!A:A, MATCH(Material_Master[[#This Row],[UOM]], Packaging!B:B, 0))</f>
        <v>4</v>
      </c>
      <c r="K453">
        <v>6</v>
      </c>
      <c r="L453">
        <v>1</v>
      </c>
      <c r="M453">
        <v>0</v>
      </c>
      <c r="N453">
        <f>MATCH(Material_Master[[#This Row],[PPClass]],Packaging!$L$2:$L$7, 0)</f>
        <v>3</v>
      </c>
      <c r="O453">
        <f>MATCH(Material_Master[[#This Row],[PVClass]],Packaging!$L$2:$L$7, 0)</f>
        <v>3</v>
      </c>
      <c r="R453" t="s">
        <v>1186</v>
      </c>
      <c r="T453" s="6" t="s">
        <v>344</v>
      </c>
      <c r="U453" s="6"/>
      <c r="V453" s="6" t="s">
        <v>1186</v>
      </c>
      <c r="W453" t="s">
        <v>1186</v>
      </c>
      <c r="X453" t="s">
        <v>1186</v>
      </c>
      <c r="Y453" t="b">
        <f>IF(Material_Master[[#This Row],[EUDR]]="Y",TRUE,FALSE)</f>
        <v>1</v>
      </c>
      <c r="Z453" t="b">
        <f>IF(Material_Master[[#This Row],[EUDR Sale]]="Y", TRUE, FALSE)</f>
        <v>1</v>
      </c>
    </row>
    <row r="454" spans="1:27" x14ac:dyDescent="0.35">
      <c r="A454">
        <v>453</v>
      </c>
      <c r="B454" s="5">
        <v>5203189505010</v>
      </c>
      <c r="C454" s="5" t="str">
        <f>Material_Master_SQL!B454</f>
        <v>ECOROL 18 DEO-P20</v>
      </c>
      <c r="D454">
        <f>INDEX(Class!A:A, MATCH(Material_Master[[#This Row],[Class]],Class!B:B, 0))</f>
        <v>4</v>
      </c>
      <c r="E454">
        <f>INDEX('Product Category'!A:A, MATCH(Material_Master[[#This Row],[Product Category]], 'Product Category'!B:B, 0))</f>
        <v>4</v>
      </c>
      <c r="F454" cm="1">
        <f t="array" ref="F454">MATCH(Material_Master[[#This Row],[Product Category]]&amp;Material_Master[[#This Row],[ProductMetric]], 'Product Metric'!$B$2:$B$47&amp;'Product Metric'!$D$2:$D$47, 0)</f>
        <v>7</v>
      </c>
      <c r="G454" cm="1">
        <f t="array" ref="G454">MATCH(Material_Master[[#This Row],[Product Category]]&amp;Material_Master[[#This Row],[ProductGroupSimple]], 'Product Group Simple'!$B$2:$B$202&amp;'Product Group Simple'!$D$2:$D$202, 0)</f>
        <v>48</v>
      </c>
      <c r="H454" cm="1">
        <f t="array" ref="H454">MATCH(Material_Master[[#This Row],[Product Category]]&amp;Material_Master[[#This Row],[ProductGroup]], 'Product Group'!$B$2:$B$248&amp;'Product Group'!$D$2:$D$248,0)</f>
        <v>65</v>
      </c>
      <c r="I454">
        <f>INDEX(Packaging!E:E, MATCH(Material_Master[[#This Row],[Packaging]], Packaging!F:F, 0))</f>
        <v>10</v>
      </c>
      <c r="J454">
        <f>INDEX(Packaging!A:A, MATCH(Material_Master[[#This Row],[UOM]], Packaging!B:B, 0))</f>
        <v>1</v>
      </c>
      <c r="K454">
        <v>6</v>
      </c>
      <c r="L454">
        <v>0.02</v>
      </c>
      <c r="M454">
        <v>2.5000000000000001E-2</v>
      </c>
      <c r="N454">
        <f>MATCH(Material_Master[[#This Row],[PPClass]],Packaging!$L$2:$L$7, 0)</f>
        <v>4</v>
      </c>
      <c r="O454">
        <f>MATCH(Material_Master[[#This Row],[PVClass]],Packaging!$L$2:$L$7, 0)</f>
        <v>4</v>
      </c>
      <c r="P454" t="s">
        <v>803</v>
      </c>
      <c r="Q454">
        <v>2420</v>
      </c>
      <c r="R454" t="s">
        <v>804</v>
      </c>
      <c r="S454">
        <v>0.6</v>
      </c>
      <c r="T454" s="6" t="s">
        <v>344</v>
      </c>
      <c r="U454" s="6"/>
      <c r="V454" s="6" t="s">
        <v>1186</v>
      </c>
      <c r="W454" t="s">
        <v>1186</v>
      </c>
      <c r="X454" t="s">
        <v>1186</v>
      </c>
      <c r="Y454" t="b">
        <f>IF(Material_Master[[#This Row],[EUDR]]="Y",TRUE,FALSE)</f>
        <v>0</v>
      </c>
      <c r="Z454" t="b">
        <f>IF(Material_Master[[#This Row],[EUDR Sale]]="Y", TRUE, FALSE)</f>
        <v>0</v>
      </c>
      <c r="AA454" s="5" t="s">
        <v>1379</v>
      </c>
    </row>
    <row r="455" spans="1:27" x14ac:dyDescent="0.35">
      <c r="A455">
        <v>454</v>
      </c>
      <c r="B455" s="5"/>
      <c r="C455" s="5" t="str">
        <f>Material_Master_SQL!B455</f>
        <v>ECOROL 18 DEO-P20-DF</v>
      </c>
      <c r="D455">
        <f>INDEX(Class!A:A, MATCH(Material_Master[[#This Row],[Class]],Class!B:B, 0))</f>
        <v>4</v>
      </c>
      <c r="E455">
        <f>INDEX('Product Category'!A:A, MATCH(Material_Master[[#This Row],[Product Category]], 'Product Category'!B:B, 0))</f>
        <v>4</v>
      </c>
      <c r="F455" cm="1">
        <f t="array" ref="F455">MATCH(Material_Master[[#This Row],[Product Category]]&amp;Material_Master[[#This Row],[ProductMetric]], 'Product Metric'!$B$2:$B$47&amp;'Product Metric'!$D$2:$D$47, 0)</f>
        <v>7</v>
      </c>
      <c r="G455" cm="1">
        <f t="array" ref="G455">MATCH(Material_Master[[#This Row],[Product Category]]&amp;Material_Master[[#This Row],[ProductGroupSimple]], 'Product Group Simple'!$B$2:$B$202&amp;'Product Group Simple'!$D$2:$D$202, 0)</f>
        <v>48</v>
      </c>
      <c r="H455" cm="1">
        <f t="array" ref="H455">MATCH(Material_Master[[#This Row],[Product Category]]&amp;Material_Master[[#This Row],[ProductGroup]], 'Product Group'!$B$2:$B$248&amp;'Product Group'!$D$2:$D$248,0)</f>
        <v>65</v>
      </c>
      <c r="I455">
        <f>INDEX(Packaging!E:E, MATCH(Material_Master[[#This Row],[Packaging]], Packaging!F:F, 0))</f>
        <v>10</v>
      </c>
      <c r="J455">
        <f>INDEX(Packaging!A:A, MATCH(Material_Master[[#This Row],[UOM]], Packaging!B:B, 0))</f>
        <v>1</v>
      </c>
      <c r="K455">
        <v>6</v>
      </c>
      <c r="L455">
        <v>0.02</v>
      </c>
      <c r="M455">
        <v>2.5000000000000001E-2</v>
      </c>
      <c r="N455">
        <f>MATCH(Material_Master[[#This Row],[PPClass]],Packaging!$L$2:$L$7, 0)</f>
        <v>4</v>
      </c>
      <c r="O455">
        <f>MATCH(Material_Master[[#This Row],[PVClass]],Packaging!$L$2:$L$7, 0)</f>
        <v>4</v>
      </c>
      <c r="P455" t="s">
        <v>803</v>
      </c>
      <c r="R455" t="s">
        <v>1186</v>
      </c>
      <c r="T455" s="6" t="s">
        <v>344</v>
      </c>
      <c r="U455" s="6"/>
      <c r="V455" s="6" t="s">
        <v>1186</v>
      </c>
      <c r="W455" t="s">
        <v>1186</v>
      </c>
      <c r="X455" t="s">
        <v>1186</v>
      </c>
      <c r="Y455" t="b">
        <f>IF(Material_Master[[#This Row],[EUDR]]="Y",TRUE,FALSE)</f>
        <v>1</v>
      </c>
      <c r="Z455" t="b">
        <f>IF(Material_Master[[#This Row],[EUDR Sale]]="Y", TRUE, FALSE)</f>
        <v>1</v>
      </c>
    </row>
    <row r="456" spans="1:27" x14ac:dyDescent="0.35">
      <c r="A456">
        <v>455</v>
      </c>
      <c r="B456" s="5">
        <v>5203189505020</v>
      </c>
      <c r="C456" s="5" t="str">
        <f>Material_Master_SQL!B456</f>
        <v>ECOROL 18 DEO-P50</v>
      </c>
      <c r="D456">
        <f>INDEX(Class!A:A, MATCH(Material_Master[[#This Row],[Class]],Class!B:B, 0))</f>
        <v>4</v>
      </c>
      <c r="E456">
        <f>INDEX('Product Category'!A:A, MATCH(Material_Master[[#This Row],[Product Category]], 'Product Category'!B:B, 0))</f>
        <v>4</v>
      </c>
      <c r="F456" cm="1">
        <f t="array" ref="F456">MATCH(Material_Master[[#This Row],[Product Category]]&amp;Material_Master[[#This Row],[ProductMetric]], 'Product Metric'!$B$2:$B$47&amp;'Product Metric'!$D$2:$D$47, 0)</f>
        <v>7</v>
      </c>
      <c r="G456" cm="1">
        <f t="array" ref="G456">MATCH(Material_Master[[#This Row],[Product Category]]&amp;Material_Master[[#This Row],[ProductGroupSimple]], 'Product Group Simple'!$B$2:$B$202&amp;'Product Group Simple'!$D$2:$D$202, 0)</f>
        <v>48</v>
      </c>
      <c r="H456" cm="1">
        <f t="array" ref="H456">MATCH(Material_Master[[#This Row],[Product Category]]&amp;Material_Master[[#This Row],[ProductGroup]], 'Product Group'!$B$2:$B$248&amp;'Product Group'!$D$2:$D$248,0)</f>
        <v>65</v>
      </c>
      <c r="I456">
        <f>INDEX(Packaging!E:E, MATCH(Material_Master[[#This Row],[Packaging]], Packaging!F:F, 0))</f>
        <v>10</v>
      </c>
      <c r="J456">
        <f>INDEX(Packaging!A:A, MATCH(Material_Master[[#This Row],[UOM]], Packaging!B:B, 0))</f>
        <v>1</v>
      </c>
      <c r="K456">
        <v>6</v>
      </c>
      <c r="L456">
        <v>2.2678759965741601E-2</v>
      </c>
      <c r="M456">
        <v>3.5000000000000003E-2</v>
      </c>
      <c r="N456">
        <f>MATCH(Material_Master[[#This Row],[PPClass]],Packaging!$L$2:$L$7, 0)</f>
        <v>4</v>
      </c>
      <c r="O456">
        <f>MATCH(Material_Master[[#This Row],[PVClass]],Packaging!$L$2:$L$7, 0)</f>
        <v>4</v>
      </c>
      <c r="P456" t="s">
        <v>831</v>
      </c>
      <c r="Q456">
        <v>2420</v>
      </c>
      <c r="R456" t="s">
        <v>832</v>
      </c>
      <c r="S456">
        <v>0.90715000000000001</v>
      </c>
      <c r="T456" s="6" t="s">
        <v>344</v>
      </c>
      <c r="U456" s="6"/>
      <c r="V456" s="6" t="s">
        <v>1186</v>
      </c>
      <c r="W456" t="s">
        <v>1186</v>
      </c>
      <c r="X456" t="s">
        <v>1186</v>
      </c>
      <c r="Y456" t="b">
        <f>IF(Material_Master[[#This Row],[EUDR]]="Y",TRUE,FALSE)</f>
        <v>0</v>
      </c>
      <c r="Z456" t="b">
        <f>IF(Material_Master[[#This Row],[EUDR Sale]]="Y", TRUE, FALSE)</f>
        <v>0</v>
      </c>
      <c r="AA456" s="5" t="s">
        <v>1379</v>
      </c>
    </row>
    <row r="457" spans="1:27" x14ac:dyDescent="0.35">
      <c r="A457">
        <v>456</v>
      </c>
      <c r="B457" s="5"/>
      <c r="C457" s="5" t="str">
        <f>Material_Master_SQL!B457</f>
        <v>ECOROL 18 DEO-P50-DF</v>
      </c>
      <c r="D457">
        <f>INDEX(Class!A:A, MATCH(Material_Master[[#This Row],[Class]],Class!B:B, 0))</f>
        <v>4</v>
      </c>
      <c r="E457">
        <f>INDEX('Product Category'!A:A, MATCH(Material_Master[[#This Row],[Product Category]], 'Product Category'!B:B, 0))</f>
        <v>4</v>
      </c>
      <c r="F457" cm="1">
        <f t="array" ref="F457">MATCH(Material_Master[[#This Row],[Product Category]]&amp;Material_Master[[#This Row],[ProductMetric]], 'Product Metric'!$B$2:$B$47&amp;'Product Metric'!$D$2:$D$47, 0)</f>
        <v>7</v>
      </c>
      <c r="G457" cm="1">
        <f t="array" ref="G457">MATCH(Material_Master[[#This Row],[Product Category]]&amp;Material_Master[[#This Row],[ProductGroupSimple]], 'Product Group Simple'!$B$2:$B$202&amp;'Product Group Simple'!$D$2:$D$202, 0)</f>
        <v>48</v>
      </c>
      <c r="H457" cm="1">
        <f t="array" ref="H457">MATCH(Material_Master[[#This Row],[Product Category]]&amp;Material_Master[[#This Row],[ProductGroup]], 'Product Group'!$B$2:$B$248&amp;'Product Group'!$D$2:$D$248,0)</f>
        <v>65</v>
      </c>
      <c r="I457">
        <f>INDEX(Packaging!E:E, MATCH(Material_Master[[#This Row],[Packaging]], Packaging!F:F, 0))</f>
        <v>10</v>
      </c>
      <c r="J457">
        <f>INDEX(Packaging!A:A, MATCH(Material_Master[[#This Row],[UOM]], Packaging!B:B, 0))</f>
        <v>1</v>
      </c>
      <c r="K457">
        <v>6</v>
      </c>
      <c r="L457">
        <v>2.2678759965741601E-2</v>
      </c>
      <c r="M457">
        <v>3.5000000000000003E-2</v>
      </c>
      <c r="N457">
        <f>MATCH(Material_Master[[#This Row],[PPClass]],Packaging!$L$2:$L$7, 0)</f>
        <v>4</v>
      </c>
      <c r="O457">
        <f>MATCH(Material_Master[[#This Row],[PVClass]],Packaging!$L$2:$L$7, 0)</f>
        <v>4</v>
      </c>
      <c r="P457" t="s">
        <v>831</v>
      </c>
      <c r="R457" t="s">
        <v>1186</v>
      </c>
      <c r="T457" s="6" t="s">
        <v>344</v>
      </c>
      <c r="U457" s="6"/>
      <c r="V457" s="6" t="s">
        <v>1186</v>
      </c>
      <c r="W457" t="s">
        <v>1186</v>
      </c>
      <c r="X457" t="s">
        <v>1186</v>
      </c>
      <c r="Y457" t="b">
        <f>IF(Material_Master[[#This Row],[EUDR]]="Y",TRUE,FALSE)</f>
        <v>1</v>
      </c>
      <c r="Z457" t="b">
        <f>IF(Material_Master[[#This Row],[EUDR Sale]]="Y", TRUE, FALSE)</f>
        <v>1</v>
      </c>
    </row>
    <row r="458" spans="1:27" x14ac:dyDescent="0.35">
      <c r="A458">
        <v>457</v>
      </c>
      <c r="B458" s="5"/>
      <c r="C458" s="5" t="str">
        <f>Material_Master_SQL!B458</f>
        <v>ECOROL 18 DEO-P50LB</v>
      </c>
      <c r="D458">
        <f>INDEX(Class!A:A, MATCH(Material_Master[[#This Row],[Class]],Class!B:B, 0))</f>
        <v>4</v>
      </c>
      <c r="E458">
        <f>INDEX('Product Category'!A:A, MATCH(Material_Master[[#This Row],[Product Category]], 'Product Category'!B:B, 0))</f>
        <v>4</v>
      </c>
      <c r="F458" cm="1">
        <f t="array" ref="F458">MATCH(Material_Master[[#This Row],[Product Category]]&amp;Material_Master[[#This Row],[ProductMetric]], 'Product Metric'!$B$2:$B$47&amp;'Product Metric'!$D$2:$D$47, 0)</f>
        <v>7</v>
      </c>
      <c r="G458" cm="1">
        <f t="array" ref="G458">MATCH(Material_Master[[#This Row],[Product Category]]&amp;Material_Master[[#This Row],[ProductGroupSimple]], 'Product Group Simple'!$B$2:$B$202&amp;'Product Group Simple'!$D$2:$D$202, 0)</f>
        <v>48</v>
      </c>
      <c r="H458" cm="1">
        <f t="array" ref="H458">MATCH(Material_Master[[#This Row],[Product Category]]&amp;Material_Master[[#This Row],[ProductGroup]], 'Product Group'!$B$2:$B$248&amp;'Product Group'!$D$2:$D$248,0)</f>
        <v>65</v>
      </c>
      <c r="I458">
        <f>INDEX(Packaging!E:E, MATCH(Material_Master[[#This Row],[Packaging]], Packaging!F:F, 0))</f>
        <v>10</v>
      </c>
      <c r="J458">
        <f>INDEX(Packaging!A:A, MATCH(Material_Master[[#This Row],[UOM]], Packaging!B:B, 0))</f>
        <v>1</v>
      </c>
      <c r="K458">
        <v>6</v>
      </c>
      <c r="L458">
        <v>2.2678759965741601E-2</v>
      </c>
      <c r="M458">
        <v>3.5000000000000003E-2</v>
      </c>
      <c r="N458">
        <f>MATCH(Material_Master[[#This Row],[PPClass]],Packaging!$L$2:$L$7, 0)</f>
        <v>4</v>
      </c>
      <c r="O458">
        <f>MATCH(Material_Master[[#This Row],[PVClass]],Packaging!$L$2:$L$7, 0)</f>
        <v>4</v>
      </c>
      <c r="P458" t="s">
        <v>831</v>
      </c>
      <c r="Q458">
        <v>2420</v>
      </c>
      <c r="R458" t="s">
        <v>832</v>
      </c>
      <c r="S458">
        <v>0.90715000000000001</v>
      </c>
      <c r="T458" s="6" t="s">
        <v>344</v>
      </c>
      <c r="U458" s="6"/>
      <c r="V458" s="6" t="s">
        <v>1186</v>
      </c>
      <c r="W458" t="s">
        <v>1186</v>
      </c>
      <c r="X458" t="s">
        <v>1186</v>
      </c>
      <c r="Y458" t="b">
        <f>IF(Material_Master[[#This Row],[EUDR]]="Y",TRUE,FALSE)</f>
        <v>0</v>
      </c>
      <c r="Z458" t="b">
        <f>IF(Material_Master[[#This Row],[EUDR Sale]]="Y", TRUE, FALSE)</f>
        <v>0</v>
      </c>
    </row>
    <row r="459" spans="1:27" x14ac:dyDescent="0.35">
      <c r="A459">
        <v>458</v>
      </c>
      <c r="B459" s="5">
        <v>5203189806010</v>
      </c>
      <c r="C459" s="5" t="str">
        <f>Material_Master_SQL!B459</f>
        <v>ECOROL 18/98</v>
      </c>
      <c r="D459">
        <f>INDEX(Class!A:A, MATCH(Material_Master[[#This Row],[Class]],Class!B:B, 0))</f>
        <v>2</v>
      </c>
      <c r="E459">
        <f>INDEX('Product Category'!A:A, MATCH(Material_Master[[#This Row],[Product Category]], 'Product Category'!B:B, 0))</f>
        <v>4</v>
      </c>
      <c r="F459" cm="1">
        <f t="array" ref="F459">MATCH(Material_Master[[#This Row],[Product Category]]&amp;Material_Master[[#This Row],[ProductMetric]], 'Product Metric'!$B$2:$B$47&amp;'Product Metric'!$D$2:$D$47, 0)</f>
        <v>7</v>
      </c>
      <c r="G459" cm="1">
        <f t="array" ref="G459">MATCH(Material_Master[[#This Row],[Product Category]]&amp;Material_Master[[#This Row],[ProductGroupSimple]], 'Product Group Simple'!$B$2:$B$202&amp;'Product Group Simple'!$D$2:$D$202, 0)</f>
        <v>48</v>
      </c>
      <c r="H459" cm="1">
        <f t="array" ref="H459">MATCH(Material_Master[[#This Row],[Product Category]]&amp;Material_Master[[#This Row],[ProductGroup]], 'Product Group'!$B$2:$B$248&amp;'Product Group'!$D$2:$D$248,0)</f>
        <v>63</v>
      </c>
      <c r="I459">
        <f>INDEX(Packaging!E:E, MATCH(Material_Master[[#This Row],[Packaging]], Packaging!F:F, 0))</f>
        <v>7</v>
      </c>
      <c r="J459">
        <f>INDEX(Packaging!A:A, MATCH(Material_Master[[#This Row],[UOM]], Packaging!B:B, 0))</f>
        <v>4</v>
      </c>
      <c r="K459">
        <v>6</v>
      </c>
      <c r="L459">
        <v>1</v>
      </c>
      <c r="N459">
        <f>MATCH(Material_Master[[#This Row],[PPClass]],Packaging!$L$2:$L$7, 0)</f>
        <v>3</v>
      </c>
      <c r="O459">
        <f>MATCH(Material_Master[[#This Row],[PVClass]],Packaging!$L$2:$L$7, 0)</f>
        <v>3</v>
      </c>
      <c r="Q459">
        <v>2420</v>
      </c>
      <c r="R459" t="s">
        <v>1186</v>
      </c>
      <c r="T459" s="6" t="s">
        <v>344</v>
      </c>
      <c r="U459" s="6"/>
      <c r="V459" s="6" t="s">
        <v>1186</v>
      </c>
      <c r="W459" t="s">
        <v>1340</v>
      </c>
      <c r="X459" t="s">
        <v>1186</v>
      </c>
      <c r="Y459" t="b">
        <f>IF(Material_Master[[#This Row],[EUDR]]="Y",TRUE,FALSE)</f>
        <v>0</v>
      </c>
      <c r="Z459" t="b">
        <f>IF(Material_Master[[#This Row],[EUDR Sale]]="Y", TRUE, FALSE)</f>
        <v>0</v>
      </c>
      <c r="AA459" s="5" t="s">
        <v>1379</v>
      </c>
    </row>
    <row r="460" spans="1:27" x14ac:dyDescent="0.35">
      <c r="A460">
        <v>459</v>
      </c>
      <c r="B460" s="5">
        <v>5203189816010</v>
      </c>
      <c r="C460" s="5" t="str">
        <f>Material_Master_SQL!B460</f>
        <v>ECOROL 18/98 (PH.EUR.)</v>
      </c>
      <c r="D460">
        <f>INDEX(Class!A:A, MATCH(Material_Master[[#This Row],[Class]],Class!B:B, 0))</f>
        <v>2</v>
      </c>
      <c r="E460">
        <f>INDEX('Product Category'!A:A, MATCH(Material_Master[[#This Row],[Product Category]], 'Product Category'!B:B, 0))</f>
        <v>4</v>
      </c>
      <c r="F460" cm="1">
        <f t="array" ref="F460">MATCH(Material_Master[[#This Row],[Product Category]]&amp;Material_Master[[#This Row],[ProductMetric]], 'Product Metric'!$B$2:$B$47&amp;'Product Metric'!$D$2:$D$47, 0)</f>
        <v>7</v>
      </c>
      <c r="G460" cm="1">
        <f t="array" ref="G460">MATCH(Material_Master[[#This Row],[Product Category]]&amp;Material_Master[[#This Row],[ProductGroupSimple]], 'Product Group Simple'!$B$2:$B$202&amp;'Product Group Simple'!$D$2:$D$202, 0)</f>
        <v>48</v>
      </c>
      <c r="H460" cm="1">
        <f t="array" ref="H460">MATCH(Material_Master[[#This Row],[Product Category]]&amp;Material_Master[[#This Row],[ProductGroup]], 'Product Group'!$B$2:$B$248&amp;'Product Group'!$D$2:$D$248,0)</f>
        <v>63</v>
      </c>
      <c r="I460">
        <f>INDEX(Packaging!E:E, MATCH(Material_Master[[#This Row],[Packaging]], Packaging!F:F, 0))</f>
        <v>7</v>
      </c>
      <c r="J460">
        <f>INDEX(Packaging!A:A, MATCH(Material_Master[[#This Row],[UOM]], Packaging!B:B, 0))</f>
        <v>4</v>
      </c>
      <c r="K460">
        <v>6</v>
      </c>
      <c r="L460">
        <v>1</v>
      </c>
      <c r="N460">
        <f>MATCH(Material_Master[[#This Row],[PPClass]],Packaging!$L$2:$L$7, 0)</f>
        <v>3</v>
      </c>
      <c r="O460">
        <f>MATCH(Material_Master[[#This Row],[PVClass]],Packaging!$L$2:$L$7, 0)</f>
        <v>3</v>
      </c>
      <c r="Q460">
        <v>2420</v>
      </c>
      <c r="R460" t="s">
        <v>1186</v>
      </c>
      <c r="T460" s="6" t="s">
        <v>344</v>
      </c>
      <c r="U460" s="6"/>
      <c r="V460" s="6" t="s">
        <v>1186</v>
      </c>
      <c r="W460" t="s">
        <v>1340</v>
      </c>
      <c r="X460" t="s">
        <v>371</v>
      </c>
      <c r="Y460" t="b">
        <f>IF(Material_Master[[#This Row],[EUDR]]="Y",TRUE,FALSE)</f>
        <v>0</v>
      </c>
      <c r="Z460" t="b">
        <f>IF(Material_Master[[#This Row],[EUDR Sale]]="Y", TRUE, FALSE)</f>
        <v>0</v>
      </c>
      <c r="AA460" s="5" t="s">
        <v>1379</v>
      </c>
    </row>
    <row r="461" spans="1:27" x14ac:dyDescent="0.35">
      <c r="A461">
        <v>460</v>
      </c>
      <c r="B461" s="5"/>
      <c r="C461" s="5" t="str">
        <f>Material_Master_SQL!B461</f>
        <v>ECOROL 18/98 (PH.EUR.)-DF</v>
      </c>
      <c r="D461">
        <f>INDEX(Class!A:A, MATCH(Material_Master[[#This Row],[Class]],Class!B:B, 0))</f>
        <v>2</v>
      </c>
      <c r="E461">
        <f>INDEX('Product Category'!A:A, MATCH(Material_Master[[#This Row],[Product Category]], 'Product Category'!B:B, 0))</f>
        <v>4</v>
      </c>
      <c r="F461" cm="1">
        <f t="array" ref="F461">MATCH(Material_Master[[#This Row],[Product Category]]&amp;Material_Master[[#This Row],[ProductMetric]], 'Product Metric'!$B$2:$B$47&amp;'Product Metric'!$D$2:$D$47, 0)</f>
        <v>7</v>
      </c>
      <c r="G461" cm="1">
        <f t="array" ref="G461">MATCH(Material_Master[[#This Row],[Product Category]]&amp;Material_Master[[#This Row],[ProductGroupSimple]], 'Product Group Simple'!$B$2:$B$202&amp;'Product Group Simple'!$D$2:$D$202, 0)</f>
        <v>48</v>
      </c>
      <c r="H461" cm="1">
        <f t="array" ref="H461">MATCH(Material_Master[[#This Row],[Product Category]]&amp;Material_Master[[#This Row],[ProductGroup]], 'Product Group'!$B$2:$B$248&amp;'Product Group'!$D$2:$D$248,0)</f>
        <v>63</v>
      </c>
      <c r="I461">
        <f>INDEX(Packaging!E:E, MATCH(Material_Master[[#This Row],[Packaging]], Packaging!F:F, 0))</f>
        <v>7</v>
      </c>
      <c r="J461">
        <f>INDEX(Packaging!A:A, MATCH(Material_Master[[#This Row],[UOM]], Packaging!B:B, 0))</f>
        <v>4</v>
      </c>
      <c r="K461">
        <v>6</v>
      </c>
      <c r="L461">
        <v>1</v>
      </c>
      <c r="M461">
        <v>0</v>
      </c>
      <c r="N461">
        <f>MATCH(Material_Master[[#This Row],[PPClass]],Packaging!$L$2:$L$7, 0)</f>
        <v>3</v>
      </c>
      <c r="O461">
        <f>MATCH(Material_Master[[#This Row],[PVClass]],Packaging!$L$2:$L$7, 0)</f>
        <v>3</v>
      </c>
      <c r="R461" t="s">
        <v>1186</v>
      </c>
      <c r="T461" s="6" t="s">
        <v>344</v>
      </c>
      <c r="U461" s="6"/>
      <c r="V461" s="6" t="s">
        <v>1186</v>
      </c>
      <c r="W461" t="s">
        <v>1340</v>
      </c>
      <c r="X461" t="s">
        <v>1186</v>
      </c>
      <c r="Y461" t="b">
        <f>IF(Material_Master[[#This Row],[EUDR]]="Y",TRUE,FALSE)</f>
        <v>1</v>
      </c>
      <c r="Z461" t="b">
        <f>IF(Material_Master[[#This Row],[EUDR Sale]]="Y", TRUE, FALSE)</f>
        <v>1</v>
      </c>
    </row>
    <row r="462" spans="1:27" x14ac:dyDescent="0.35">
      <c r="A462">
        <v>461</v>
      </c>
      <c r="B462" s="5">
        <v>5203189815010</v>
      </c>
      <c r="C462" s="5" t="str">
        <f>Material_Master_SQL!B462</f>
        <v>ECOROL 18/98 (Ph.Eur.)-P20</v>
      </c>
      <c r="D462">
        <f>INDEX(Class!A:A, MATCH(Material_Master[[#This Row],[Class]],Class!B:B, 0))</f>
        <v>4</v>
      </c>
      <c r="E462">
        <f>INDEX('Product Category'!A:A, MATCH(Material_Master[[#This Row],[Product Category]], 'Product Category'!B:B, 0))</f>
        <v>4</v>
      </c>
      <c r="F462" cm="1">
        <f t="array" ref="F462">MATCH(Material_Master[[#This Row],[Product Category]]&amp;Material_Master[[#This Row],[ProductMetric]], 'Product Metric'!$B$2:$B$47&amp;'Product Metric'!$D$2:$D$47, 0)</f>
        <v>7</v>
      </c>
      <c r="G462" cm="1">
        <f t="array" ref="G462">MATCH(Material_Master[[#This Row],[Product Category]]&amp;Material_Master[[#This Row],[ProductGroupSimple]], 'Product Group Simple'!$B$2:$B$202&amp;'Product Group Simple'!$D$2:$D$202, 0)</f>
        <v>48</v>
      </c>
      <c r="H462" cm="1">
        <f t="array" ref="H462">MATCH(Material_Master[[#This Row],[Product Category]]&amp;Material_Master[[#This Row],[ProductGroup]], 'Product Group'!$B$2:$B$248&amp;'Product Group'!$D$2:$D$248,0)</f>
        <v>63</v>
      </c>
      <c r="I462">
        <f>INDEX(Packaging!E:E, MATCH(Material_Master[[#This Row],[Packaging]], Packaging!F:F, 0))</f>
        <v>10</v>
      </c>
      <c r="J462">
        <f>INDEX(Packaging!A:A, MATCH(Material_Master[[#This Row],[UOM]], Packaging!B:B, 0))</f>
        <v>1</v>
      </c>
      <c r="K462">
        <v>6</v>
      </c>
      <c r="L462">
        <v>0.02</v>
      </c>
      <c r="M462">
        <v>2.5000000000000001E-2</v>
      </c>
      <c r="N462">
        <f>MATCH(Material_Master[[#This Row],[PPClass]],Packaging!$L$2:$L$7, 0)</f>
        <v>4</v>
      </c>
      <c r="O462">
        <f>MATCH(Material_Master[[#This Row],[PVClass]],Packaging!$L$2:$L$7, 0)</f>
        <v>4</v>
      </c>
      <c r="P462" t="s">
        <v>803</v>
      </c>
      <c r="Q462">
        <v>2420</v>
      </c>
      <c r="R462" t="s">
        <v>804</v>
      </c>
      <c r="S462">
        <v>0.6</v>
      </c>
      <c r="T462" s="6" t="s">
        <v>344</v>
      </c>
      <c r="U462" s="6"/>
      <c r="V462" s="6" t="s">
        <v>1186</v>
      </c>
      <c r="W462" t="s">
        <v>1340</v>
      </c>
      <c r="X462" t="s">
        <v>805</v>
      </c>
      <c r="Y462" t="b">
        <f>IF(Material_Master[[#This Row],[EUDR]]="Y",TRUE,FALSE)</f>
        <v>0</v>
      </c>
      <c r="Z462" t="b">
        <f>IF(Material_Master[[#This Row],[EUDR Sale]]="Y", TRUE, FALSE)</f>
        <v>0</v>
      </c>
      <c r="AA462" s="5" t="s">
        <v>1379</v>
      </c>
    </row>
    <row r="463" spans="1:27" x14ac:dyDescent="0.35">
      <c r="A463">
        <v>462</v>
      </c>
      <c r="B463" s="5">
        <v>5203189855010</v>
      </c>
      <c r="C463" s="5" t="str">
        <f>Material_Master_SQL!B463</f>
        <v>ECOROL 18/98 (Ph.Eur.)-P20-ATB</v>
      </c>
      <c r="D463">
        <f>INDEX(Class!A:A, MATCH(Material_Master[[#This Row],[Class]],Class!B:B, 0))</f>
        <v>4</v>
      </c>
      <c r="E463">
        <f>INDEX('Product Category'!A:A, MATCH(Material_Master[[#This Row],[Product Category]], 'Product Category'!B:B, 0))</f>
        <v>4</v>
      </c>
      <c r="F463" cm="1">
        <f t="array" ref="F463">MATCH(Material_Master[[#This Row],[Product Category]]&amp;Material_Master[[#This Row],[ProductMetric]], 'Product Metric'!$B$2:$B$47&amp;'Product Metric'!$D$2:$D$47, 0)</f>
        <v>7</v>
      </c>
      <c r="G463" cm="1">
        <f t="array" ref="G463">MATCH(Material_Master[[#This Row],[Product Category]]&amp;Material_Master[[#This Row],[ProductGroupSimple]], 'Product Group Simple'!$B$2:$B$202&amp;'Product Group Simple'!$D$2:$D$202, 0)</f>
        <v>48</v>
      </c>
      <c r="H463" cm="1">
        <f t="array" ref="H463">MATCH(Material_Master[[#This Row],[Product Category]]&amp;Material_Master[[#This Row],[ProductGroup]], 'Product Group'!$B$2:$B$248&amp;'Product Group'!$D$2:$D$248,0)</f>
        <v>63</v>
      </c>
      <c r="I463">
        <f>INDEX(Packaging!E:E, MATCH(Material_Master[[#This Row],[Packaging]], Packaging!F:F, 0))</f>
        <v>10</v>
      </c>
      <c r="J463">
        <f>INDEX(Packaging!A:A, MATCH(Material_Master[[#This Row],[UOM]], Packaging!B:B, 0))</f>
        <v>1</v>
      </c>
      <c r="K463">
        <v>6</v>
      </c>
      <c r="L463">
        <v>0.02</v>
      </c>
      <c r="M463">
        <v>4.4999999999999998E-2</v>
      </c>
      <c r="N463">
        <f>MATCH(Material_Master[[#This Row],[PPClass]],Packaging!$L$2:$L$7, 0)</f>
        <v>4</v>
      </c>
      <c r="O463">
        <f>MATCH(Material_Master[[#This Row],[PVClass]],Packaging!$L$2:$L$7, 0)</f>
        <v>4</v>
      </c>
      <c r="P463" t="s">
        <v>803</v>
      </c>
      <c r="Q463">
        <v>2420</v>
      </c>
      <c r="R463" t="s">
        <v>804</v>
      </c>
      <c r="S463">
        <v>0.6</v>
      </c>
      <c r="T463" s="6" t="s">
        <v>344</v>
      </c>
      <c r="U463" s="6"/>
      <c r="V463" s="6" t="s">
        <v>1186</v>
      </c>
      <c r="W463" t="s">
        <v>1340</v>
      </c>
      <c r="X463" t="s">
        <v>805</v>
      </c>
      <c r="Y463" t="b">
        <f>IF(Material_Master[[#This Row],[EUDR]]="Y",TRUE,FALSE)</f>
        <v>0</v>
      </c>
      <c r="Z463" t="b">
        <f>IF(Material_Master[[#This Row],[EUDR Sale]]="Y", TRUE, FALSE)</f>
        <v>0</v>
      </c>
      <c r="AA463" s="5" t="s">
        <v>1379</v>
      </c>
    </row>
    <row r="464" spans="1:27" x14ac:dyDescent="0.35">
      <c r="A464">
        <v>463</v>
      </c>
      <c r="B464" s="5"/>
      <c r="C464" s="5" t="str">
        <f>Material_Master_SQL!B464</f>
        <v>ECOROL 18/98 (Ph.Eur.)-P20-ATB-DF</v>
      </c>
      <c r="D464">
        <f>INDEX(Class!A:A, MATCH(Material_Master[[#This Row],[Class]],Class!B:B, 0))</f>
        <v>4</v>
      </c>
      <c r="E464">
        <f>INDEX('Product Category'!A:A, MATCH(Material_Master[[#This Row],[Product Category]], 'Product Category'!B:B, 0))</f>
        <v>4</v>
      </c>
      <c r="F464" cm="1">
        <f t="array" ref="F464">MATCH(Material_Master[[#This Row],[Product Category]]&amp;Material_Master[[#This Row],[ProductMetric]], 'Product Metric'!$B$2:$B$47&amp;'Product Metric'!$D$2:$D$47, 0)</f>
        <v>7</v>
      </c>
      <c r="G464" cm="1">
        <f t="array" ref="G464">MATCH(Material_Master[[#This Row],[Product Category]]&amp;Material_Master[[#This Row],[ProductGroupSimple]], 'Product Group Simple'!$B$2:$B$202&amp;'Product Group Simple'!$D$2:$D$202, 0)</f>
        <v>48</v>
      </c>
      <c r="H464" cm="1">
        <f t="array" ref="H464">MATCH(Material_Master[[#This Row],[Product Category]]&amp;Material_Master[[#This Row],[ProductGroup]], 'Product Group'!$B$2:$B$248&amp;'Product Group'!$D$2:$D$248,0)</f>
        <v>63</v>
      </c>
      <c r="I464">
        <f>INDEX(Packaging!E:E, MATCH(Material_Master[[#This Row],[Packaging]], Packaging!F:F, 0))</f>
        <v>10</v>
      </c>
      <c r="J464">
        <f>INDEX(Packaging!A:A, MATCH(Material_Master[[#This Row],[UOM]], Packaging!B:B, 0))</f>
        <v>1</v>
      </c>
      <c r="K464">
        <v>6</v>
      </c>
      <c r="L464">
        <v>0.02</v>
      </c>
      <c r="M464">
        <v>4.4999999999999998E-2</v>
      </c>
      <c r="N464">
        <f>MATCH(Material_Master[[#This Row],[PPClass]],Packaging!$L$2:$L$7, 0)</f>
        <v>4</v>
      </c>
      <c r="O464">
        <f>MATCH(Material_Master[[#This Row],[PVClass]],Packaging!$L$2:$L$7, 0)</f>
        <v>4</v>
      </c>
      <c r="P464" t="s">
        <v>803</v>
      </c>
      <c r="R464" t="s">
        <v>1186</v>
      </c>
      <c r="T464" s="6" t="s">
        <v>344</v>
      </c>
      <c r="U464" s="6"/>
      <c r="V464" s="6" t="s">
        <v>1186</v>
      </c>
      <c r="W464" t="s">
        <v>1340</v>
      </c>
      <c r="X464" t="s">
        <v>1186</v>
      </c>
      <c r="Y464" t="b">
        <f>IF(Material_Master[[#This Row],[EUDR]]="Y",TRUE,FALSE)</f>
        <v>1</v>
      </c>
      <c r="Z464" t="b">
        <f>IF(Material_Master[[#This Row],[EUDR Sale]]="Y", TRUE, FALSE)</f>
        <v>1</v>
      </c>
    </row>
    <row r="465" spans="1:27" x14ac:dyDescent="0.35">
      <c r="A465">
        <v>464</v>
      </c>
      <c r="B465" s="5"/>
      <c r="C465" s="5" t="str">
        <f>Material_Master_SQL!B465</f>
        <v>ECOROL 18/98 (Ph.Eur.)-P20-DF</v>
      </c>
      <c r="D465">
        <f>INDEX(Class!A:A, MATCH(Material_Master[[#This Row],[Class]],Class!B:B, 0))</f>
        <v>4</v>
      </c>
      <c r="E465">
        <f>INDEX('Product Category'!A:A, MATCH(Material_Master[[#This Row],[Product Category]], 'Product Category'!B:B, 0))</f>
        <v>4</v>
      </c>
      <c r="F465" cm="1">
        <f t="array" ref="F465">MATCH(Material_Master[[#This Row],[Product Category]]&amp;Material_Master[[#This Row],[ProductMetric]], 'Product Metric'!$B$2:$B$47&amp;'Product Metric'!$D$2:$D$47, 0)</f>
        <v>7</v>
      </c>
      <c r="G465" cm="1">
        <f t="array" ref="G465">MATCH(Material_Master[[#This Row],[Product Category]]&amp;Material_Master[[#This Row],[ProductGroupSimple]], 'Product Group Simple'!$B$2:$B$202&amp;'Product Group Simple'!$D$2:$D$202, 0)</f>
        <v>48</v>
      </c>
      <c r="H465" cm="1">
        <f t="array" ref="H465">MATCH(Material_Master[[#This Row],[Product Category]]&amp;Material_Master[[#This Row],[ProductGroup]], 'Product Group'!$B$2:$B$248&amp;'Product Group'!$D$2:$D$248,0)</f>
        <v>63</v>
      </c>
      <c r="I465">
        <f>INDEX(Packaging!E:E, MATCH(Material_Master[[#This Row],[Packaging]], Packaging!F:F, 0))</f>
        <v>10</v>
      </c>
      <c r="J465">
        <f>INDEX(Packaging!A:A, MATCH(Material_Master[[#This Row],[UOM]], Packaging!B:B, 0))</f>
        <v>1</v>
      </c>
      <c r="K465">
        <v>6</v>
      </c>
      <c r="L465">
        <v>0.02</v>
      </c>
      <c r="M465">
        <v>2.5000000000000001E-2</v>
      </c>
      <c r="N465">
        <f>MATCH(Material_Master[[#This Row],[PPClass]],Packaging!$L$2:$L$7, 0)</f>
        <v>4</v>
      </c>
      <c r="O465">
        <f>MATCH(Material_Master[[#This Row],[PVClass]],Packaging!$L$2:$L$7, 0)</f>
        <v>4</v>
      </c>
      <c r="P465" t="s">
        <v>803</v>
      </c>
      <c r="R465" t="s">
        <v>1186</v>
      </c>
      <c r="T465" s="6" t="s">
        <v>344</v>
      </c>
      <c r="U465" s="6"/>
      <c r="V465" s="6" t="s">
        <v>1186</v>
      </c>
      <c r="W465" t="s">
        <v>1340</v>
      </c>
      <c r="X465" t="s">
        <v>1186</v>
      </c>
      <c r="Y465" t="b">
        <f>IF(Material_Master[[#This Row],[EUDR]]="Y",TRUE,FALSE)</f>
        <v>1</v>
      </c>
      <c r="Z465" t="b">
        <f>IF(Material_Master[[#This Row],[EUDR Sale]]="Y", TRUE, FALSE)</f>
        <v>1</v>
      </c>
    </row>
    <row r="466" spans="1:27" x14ac:dyDescent="0.35">
      <c r="A466">
        <v>465</v>
      </c>
      <c r="B466" s="5">
        <v>5203189815030</v>
      </c>
      <c r="C466" s="5" t="str">
        <f>Material_Master_SQL!B466</f>
        <v>ECOROL 18/98 (PH.EUR.)-P500</v>
      </c>
      <c r="D466">
        <f>INDEX(Class!A:A, MATCH(Material_Master[[#This Row],[Class]],Class!B:B, 0))</f>
        <v>4</v>
      </c>
      <c r="E466">
        <f>INDEX('Product Category'!A:A, MATCH(Material_Master[[#This Row],[Product Category]], 'Product Category'!B:B, 0))</f>
        <v>4</v>
      </c>
      <c r="F466" cm="1">
        <f t="array" ref="F466">MATCH(Material_Master[[#This Row],[Product Category]]&amp;Material_Master[[#This Row],[ProductMetric]], 'Product Metric'!$B$2:$B$47&amp;'Product Metric'!$D$2:$D$47, 0)</f>
        <v>7</v>
      </c>
      <c r="G466" cm="1">
        <f t="array" ref="G466">MATCH(Material_Master[[#This Row],[Product Category]]&amp;Material_Master[[#This Row],[ProductGroupSimple]], 'Product Group Simple'!$B$2:$B$202&amp;'Product Group Simple'!$D$2:$D$202, 0)</f>
        <v>48</v>
      </c>
      <c r="H466" cm="1">
        <f t="array" ref="H466">MATCH(Material_Master[[#This Row],[Product Category]]&amp;Material_Master[[#This Row],[ProductGroup]], 'Product Group'!$B$2:$B$248&amp;'Product Group'!$D$2:$D$248,0)</f>
        <v>63</v>
      </c>
      <c r="I466">
        <f>INDEX(Packaging!E:E, MATCH(Material_Master[[#This Row],[Packaging]], Packaging!F:F, 0))</f>
        <v>10</v>
      </c>
      <c r="J466">
        <f>INDEX(Packaging!A:A, MATCH(Material_Master[[#This Row],[UOM]], Packaging!B:B, 0))</f>
        <v>1</v>
      </c>
      <c r="K466">
        <v>6</v>
      </c>
      <c r="L466">
        <v>0.5</v>
      </c>
      <c r="M466">
        <v>1.25</v>
      </c>
      <c r="N466">
        <f>MATCH(Material_Master[[#This Row],[PPClass]],Packaging!$L$2:$L$7, 0)</f>
        <v>4</v>
      </c>
      <c r="O466">
        <f>MATCH(Material_Master[[#This Row],[PVClass]],Packaging!$L$2:$L$7, 0)</f>
        <v>4</v>
      </c>
      <c r="P466" t="s">
        <v>834</v>
      </c>
      <c r="Q466">
        <v>2420</v>
      </c>
      <c r="R466" t="s">
        <v>835</v>
      </c>
      <c r="S466">
        <v>0.5</v>
      </c>
      <c r="T466" s="6" t="s">
        <v>344</v>
      </c>
      <c r="U466" s="6"/>
      <c r="V466" s="6" t="s">
        <v>1186</v>
      </c>
      <c r="W466" t="s">
        <v>1340</v>
      </c>
      <c r="X466" t="s">
        <v>805</v>
      </c>
      <c r="Y466" t="b">
        <f>IF(Material_Master[[#This Row],[EUDR]]="Y",TRUE,FALSE)</f>
        <v>0</v>
      </c>
      <c r="Z466" t="b">
        <f>IF(Material_Master[[#This Row],[EUDR Sale]]="Y", TRUE, FALSE)</f>
        <v>0</v>
      </c>
      <c r="AA466" s="5" t="s">
        <v>1379</v>
      </c>
    </row>
    <row r="467" spans="1:27" x14ac:dyDescent="0.35">
      <c r="A467">
        <v>466</v>
      </c>
      <c r="B467" s="5"/>
      <c r="C467" s="5" t="str">
        <f>Material_Master_SQL!B467</f>
        <v>ECOROL 18/98 (PH.EUR.)-P500-DF</v>
      </c>
      <c r="D467">
        <f>INDEX(Class!A:A, MATCH(Material_Master[[#This Row],[Class]],Class!B:B, 0))</f>
        <v>4</v>
      </c>
      <c r="E467">
        <f>INDEX('Product Category'!A:A, MATCH(Material_Master[[#This Row],[Product Category]], 'Product Category'!B:B, 0))</f>
        <v>4</v>
      </c>
      <c r="F467" cm="1">
        <f t="array" ref="F467">MATCH(Material_Master[[#This Row],[Product Category]]&amp;Material_Master[[#This Row],[ProductMetric]], 'Product Metric'!$B$2:$B$47&amp;'Product Metric'!$D$2:$D$47, 0)</f>
        <v>7</v>
      </c>
      <c r="G467" cm="1">
        <f t="array" ref="G467">MATCH(Material_Master[[#This Row],[Product Category]]&amp;Material_Master[[#This Row],[ProductGroupSimple]], 'Product Group Simple'!$B$2:$B$202&amp;'Product Group Simple'!$D$2:$D$202, 0)</f>
        <v>48</v>
      </c>
      <c r="H467" cm="1">
        <f t="array" ref="H467">MATCH(Material_Master[[#This Row],[Product Category]]&amp;Material_Master[[#This Row],[ProductGroup]], 'Product Group'!$B$2:$B$248&amp;'Product Group'!$D$2:$D$248,0)</f>
        <v>63</v>
      </c>
      <c r="I467">
        <f>INDEX(Packaging!E:E, MATCH(Material_Master[[#This Row],[Packaging]], Packaging!F:F, 0))</f>
        <v>10</v>
      </c>
      <c r="J467">
        <f>INDEX(Packaging!A:A, MATCH(Material_Master[[#This Row],[UOM]], Packaging!B:B, 0))</f>
        <v>1</v>
      </c>
      <c r="K467">
        <v>6</v>
      </c>
      <c r="L467">
        <v>0.5</v>
      </c>
      <c r="M467">
        <v>1.25</v>
      </c>
      <c r="N467">
        <f>MATCH(Material_Master[[#This Row],[PPClass]],Packaging!$L$2:$L$7, 0)</f>
        <v>4</v>
      </c>
      <c r="O467">
        <f>MATCH(Material_Master[[#This Row],[PVClass]],Packaging!$L$2:$L$7, 0)</f>
        <v>4</v>
      </c>
      <c r="P467" t="s">
        <v>834</v>
      </c>
      <c r="R467" t="s">
        <v>1186</v>
      </c>
      <c r="T467" s="6" t="s">
        <v>344</v>
      </c>
      <c r="U467" s="6"/>
      <c r="V467" s="6" t="s">
        <v>1186</v>
      </c>
      <c r="W467" t="s">
        <v>1340</v>
      </c>
      <c r="X467" t="s">
        <v>1186</v>
      </c>
      <c r="Y467" t="b">
        <f>IF(Material_Master[[#This Row],[EUDR]]="Y",TRUE,FALSE)</f>
        <v>1</v>
      </c>
      <c r="Z467" t="b">
        <f>IF(Material_Master[[#This Row],[EUDR Sale]]="Y", TRUE, FALSE)</f>
        <v>1</v>
      </c>
    </row>
    <row r="468" spans="1:27" x14ac:dyDescent="0.35">
      <c r="A468">
        <v>467</v>
      </c>
      <c r="B468" s="5"/>
      <c r="C468" s="5" t="str">
        <f>Material_Master_SQL!B468</f>
        <v>ECOROL 18/98-DF</v>
      </c>
      <c r="D468">
        <f>INDEX(Class!A:A, MATCH(Material_Master[[#This Row],[Class]],Class!B:B, 0))</f>
        <v>2</v>
      </c>
      <c r="E468">
        <f>INDEX('Product Category'!A:A, MATCH(Material_Master[[#This Row],[Product Category]], 'Product Category'!B:B, 0))</f>
        <v>4</v>
      </c>
      <c r="F468" cm="1">
        <f t="array" ref="F468">MATCH(Material_Master[[#This Row],[Product Category]]&amp;Material_Master[[#This Row],[ProductMetric]], 'Product Metric'!$B$2:$B$47&amp;'Product Metric'!$D$2:$D$47, 0)</f>
        <v>7</v>
      </c>
      <c r="G468" cm="1">
        <f t="array" ref="G468">MATCH(Material_Master[[#This Row],[Product Category]]&amp;Material_Master[[#This Row],[ProductGroupSimple]], 'Product Group Simple'!$B$2:$B$202&amp;'Product Group Simple'!$D$2:$D$202, 0)</f>
        <v>48</v>
      </c>
      <c r="H468" cm="1">
        <f t="array" ref="H468">MATCH(Material_Master[[#This Row],[Product Category]]&amp;Material_Master[[#This Row],[ProductGroup]], 'Product Group'!$B$2:$B$248&amp;'Product Group'!$D$2:$D$248,0)</f>
        <v>63</v>
      </c>
      <c r="I468">
        <f>INDEX(Packaging!E:E, MATCH(Material_Master[[#This Row],[Packaging]], Packaging!F:F, 0))</f>
        <v>7</v>
      </c>
      <c r="J468">
        <f>INDEX(Packaging!A:A, MATCH(Material_Master[[#This Row],[UOM]], Packaging!B:B, 0))</f>
        <v>4</v>
      </c>
      <c r="K468">
        <v>6</v>
      </c>
      <c r="L468">
        <v>1</v>
      </c>
      <c r="M468">
        <v>0</v>
      </c>
      <c r="N468">
        <f>MATCH(Material_Master[[#This Row],[PPClass]],Packaging!$L$2:$L$7, 0)</f>
        <v>3</v>
      </c>
      <c r="O468">
        <f>MATCH(Material_Master[[#This Row],[PVClass]],Packaging!$L$2:$L$7, 0)</f>
        <v>3</v>
      </c>
      <c r="R468" t="s">
        <v>1186</v>
      </c>
      <c r="T468" s="6" t="s">
        <v>344</v>
      </c>
      <c r="U468" s="6"/>
      <c r="V468" s="6" t="s">
        <v>1186</v>
      </c>
      <c r="W468" t="s">
        <v>1340</v>
      </c>
      <c r="X468" t="s">
        <v>1186</v>
      </c>
      <c r="Y468" t="b">
        <f>IF(Material_Master[[#This Row],[EUDR]]="Y",TRUE,FALSE)</f>
        <v>1</v>
      </c>
      <c r="Z468" t="b">
        <f>IF(Material_Master[[#This Row],[EUDR Sale]]="Y", TRUE, FALSE)</f>
        <v>1</v>
      </c>
    </row>
    <row r="469" spans="1:27" x14ac:dyDescent="0.35">
      <c r="A469">
        <v>468</v>
      </c>
      <c r="B469" s="5">
        <v>5203189804010</v>
      </c>
      <c r="C469" s="5" t="str">
        <f>Material_Master_SQL!B469</f>
        <v>ECOROL 18/98-F20</v>
      </c>
      <c r="D469">
        <f>INDEX(Class!A:A, MATCH(Material_Master[[#This Row],[Class]],Class!B:B, 0))</f>
        <v>4</v>
      </c>
      <c r="E469">
        <f>INDEX('Product Category'!A:A, MATCH(Material_Master[[#This Row],[Product Category]], 'Product Category'!B:B, 0))</f>
        <v>4</v>
      </c>
      <c r="F469" cm="1">
        <f t="array" ref="F469">MATCH(Material_Master[[#This Row],[Product Category]]&amp;Material_Master[[#This Row],[ProductMetric]], 'Product Metric'!$B$2:$B$47&amp;'Product Metric'!$D$2:$D$47, 0)</f>
        <v>7</v>
      </c>
      <c r="G469" cm="1">
        <f t="array" ref="G469">MATCH(Material_Master[[#This Row],[Product Category]]&amp;Material_Master[[#This Row],[ProductGroupSimple]], 'Product Group Simple'!$B$2:$B$202&amp;'Product Group Simple'!$D$2:$D$202, 0)</f>
        <v>48</v>
      </c>
      <c r="H469" cm="1">
        <f t="array" ref="H469">MATCH(Material_Master[[#This Row],[Product Category]]&amp;Material_Master[[#This Row],[ProductGroup]], 'Product Group'!$B$2:$B$248&amp;'Product Group'!$D$2:$D$248,0)</f>
        <v>63</v>
      </c>
      <c r="I469">
        <f>INDEX(Packaging!E:E, MATCH(Material_Master[[#This Row],[Packaging]], Packaging!F:F, 0))</f>
        <v>4</v>
      </c>
      <c r="J469">
        <f>INDEX(Packaging!A:A, MATCH(Material_Master[[#This Row],[UOM]], Packaging!B:B, 0))</f>
        <v>1</v>
      </c>
      <c r="K469">
        <v>6</v>
      </c>
      <c r="L469">
        <v>0.02</v>
      </c>
      <c r="M469">
        <v>2.5000000000000001E-2</v>
      </c>
      <c r="N469">
        <f>MATCH(Material_Master[[#This Row],[PPClass]],Packaging!$L$2:$L$7, 0)</f>
        <v>4</v>
      </c>
      <c r="O469">
        <f>MATCH(Material_Master[[#This Row],[PVClass]],Packaging!$L$2:$L$7, 0)</f>
        <v>4</v>
      </c>
      <c r="P469" t="s">
        <v>813</v>
      </c>
      <c r="Q469">
        <v>2420</v>
      </c>
      <c r="R469" t="s">
        <v>814</v>
      </c>
      <c r="S469">
        <v>0.6</v>
      </c>
      <c r="T469" s="6" t="s">
        <v>344</v>
      </c>
      <c r="U469" s="6"/>
      <c r="V469" s="6" t="s">
        <v>1186</v>
      </c>
      <c r="W469" t="s">
        <v>1340</v>
      </c>
      <c r="X469" t="s">
        <v>1186</v>
      </c>
      <c r="Y469" t="b">
        <f>IF(Material_Master[[#This Row],[EUDR]]="Y",TRUE,FALSE)</f>
        <v>0</v>
      </c>
      <c r="Z469" t="b">
        <f>IF(Material_Master[[#This Row],[EUDR Sale]]="Y", TRUE, FALSE)</f>
        <v>0</v>
      </c>
    </row>
    <row r="470" spans="1:27" x14ac:dyDescent="0.35">
      <c r="A470">
        <v>469</v>
      </c>
      <c r="B470" s="5">
        <v>5203189804011</v>
      </c>
      <c r="C470" s="5" t="str">
        <f>Material_Master_SQL!B470</f>
        <v>ECOROL 18/98-F20-ED</v>
      </c>
      <c r="D470">
        <f>INDEX(Class!A:A, MATCH(Material_Master[[#This Row],[Class]],Class!B:B, 0))</f>
        <v>4</v>
      </c>
      <c r="E470">
        <f>INDEX('Product Category'!A:A, MATCH(Material_Master[[#This Row],[Product Category]], 'Product Category'!B:B, 0))</f>
        <v>4</v>
      </c>
      <c r="F470" cm="1">
        <f t="array" ref="F470">MATCH(Material_Master[[#This Row],[Product Category]]&amp;Material_Master[[#This Row],[ProductMetric]], 'Product Metric'!$B$2:$B$47&amp;'Product Metric'!$D$2:$D$47, 0)</f>
        <v>7</v>
      </c>
      <c r="G470" cm="1">
        <f t="array" ref="G470">MATCH(Material_Master[[#This Row],[Product Category]]&amp;Material_Master[[#This Row],[ProductGroupSimple]], 'Product Group Simple'!$B$2:$B$202&amp;'Product Group Simple'!$D$2:$D$202, 0)</f>
        <v>48</v>
      </c>
      <c r="H470" cm="1">
        <f t="array" ref="H470">MATCH(Material_Master[[#This Row],[Product Category]]&amp;Material_Master[[#This Row],[ProductGroup]], 'Product Group'!$B$2:$B$248&amp;'Product Group'!$D$2:$D$248,0)</f>
        <v>63</v>
      </c>
      <c r="I470">
        <f>INDEX(Packaging!E:E, MATCH(Material_Master[[#This Row],[Packaging]], Packaging!F:F, 0))</f>
        <v>4</v>
      </c>
      <c r="J470">
        <f>INDEX(Packaging!A:A, MATCH(Material_Master[[#This Row],[UOM]], Packaging!B:B, 0))</f>
        <v>1</v>
      </c>
      <c r="K470">
        <v>6</v>
      </c>
      <c r="L470">
        <v>0.02</v>
      </c>
      <c r="M470">
        <v>2.5000000000000001E-2</v>
      </c>
      <c r="N470">
        <f>MATCH(Material_Master[[#This Row],[PPClass]],Packaging!$L$2:$L$7, 0)</f>
        <v>4</v>
      </c>
      <c r="O470">
        <f>MATCH(Material_Master[[#This Row],[PVClass]],Packaging!$L$2:$L$7, 0)</f>
        <v>4</v>
      </c>
      <c r="P470" t="s">
        <v>813</v>
      </c>
      <c r="Q470">
        <v>2420</v>
      </c>
      <c r="R470" t="s">
        <v>814</v>
      </c>
      <c r="S470">
        <v>0.6</v>
      </c>
      <c r="T470" s="6" t="s">
        <v>344</v>
      </c>
      <c r="U470" s="6"/>
      <c r="V470" s="6" t="s">
        <v>1186</v>
      </c>
      <c r="W470" t="s">
        <v>1340</v>
      </c>
      <c r="X470" t="s">
        <v>1186</v>
      </c>
      <c r="Y470" t="b">
        <f>IF(Material_Master[[#This Row],[EUDR]]="Y",TRUE,FALSE)</f>
        <v>0</v>
      </c>
      <c r="Z470" t="b">
        <f>IF(Material_Master[[#This Row],[EUDR Sale]]="Y", TRUE, FALSE)</f>
        <v>0</v>
      </c>
    </row>
    <row r="471" spans="1:27" x14ac:dyDescent="0.35">
      <c r="A471">
        <v>470</v>
      </c>
      <c r="B471" s="5">
        <v>5203189804020</v>
      </c>
      <c r="C471" s="5" t="str">
        <f>Material_Master_SQL!B471</f>
        <v>ECOROL 18/98-F50</v>
      </c>
      <c r="D471">
        <f>INDEX(Class!A:A, MATCH(Material_Master[[#This Row],[Class]],Class!B:B, 0))</f>
        <v>4</v>
      </c>
      <c r="E471">
        <f>INDEX('Product Category'!A:A, MATCH(Material_Master[[#This Row],[Product Category]], 'Product Category'!B:B, 0))</f>
        <v>4</v>
      </c>
      <c r="F471" cm="1">
        <f t="array" ref="F471">MATCH(Material_Master[[#This Row],[Product Category]]&amp;Material_Master[[#This Row],[ProductMetric]], 'Product Metric'!$B$2:$B$47&amp;'Product Metric'!$D$2:$D$47, 0)</f>
        <v>7</v>
      </c>
      <c r="G471" cm="1">
        <f t="array" ref="G471">MATCH(Material_Master[[#This Row],[Product Category]]&amp;Material_Master[[#This Row],[ProductGroupSimple]], 'Product Group Simple'!$B$2:$B$202&amp;'Product Group Simple'!$D$2:$D$202, 0)</f>
        <v>48</v>
      </c>
      <c r="H471" cm="1">
        <f t="array" ref="H471">MATCH(Material_Master[[#This Row],[Product Category]]&amp;Material_Master[[#This Row],[ProductGroup]], 'Product Group'!$B$2:$B$248&amp;'Product Group'!$D$2:$D$248,0)</f>
        <v>63</v>
      </c>
      <c r="I471">
        <f>INDEX(Packaging!E:E, MATCH(Material_Master[[#This Row],[Packaging]], Packaging!F:F, 0))</f>
        <v>4</v>
      </c>
      <c r="J471">
        <f>INDEX(Packaging!A:A, MATCH(Material_Master[[#This Row],[UOM]], Packaging!B:B, 0))</f>
        <v>1</v>
      </c>
      <c r="K471">
        <v>6</v>
      </c>
      <c r="L471">
        <v>2.2678759965741601E-2</v>
      </c>
      <c r="M471">
        <v>3.5000000000000003E-2</v>
      </c>
      <c r="N471">
        <f>MATCH(Material_Master[[#This Row],[PPClass]],Packaging!$L$2:$L$7, 0)</f>
        <v>4</v>
      </c>
      <c r="O471">
        <f>MATCH(Material_Master[[#This Row],[PVClass]],Packaging!$L$2:$L$7, 0)</f>
        <v>4</v>
      </c>
      <c r="P471" t="s">
        <v>818</v>
      </c>
      <c r="Q471">
        <v>2420</v>
      </c>
      <c r="R471" t="s">
        <v>819</v>
      </c>
      <c r="S471">
        <v>0.90715000000000001</v>
      </c>
      <c r="T471" s="6" t="s">
        <v>344</v>
      </c>
      <c r="U471" s="6"/>
      <c r="V471" s="6" t="s">
        <v>1186</v>
      </c>
      <c r="W471" t="s">
        <v>1340</v>
      </c>
      <c r="X471" t="s">
        <v>1186</v>
      </c>
      <c r="Y471" t="b">
        <f>IF(Material_Master[[#This Row],[EUDR]]="Y",TRUE,FALSE)</f>
        <v>0</v>
      </c>
      <c r="Z471" t="b">
        <f>IF(Material_Master[[#This Row],[EUDR Sale]]="Y", TRUE, FALSE)</f>
        <v>0</v>
      </c>
      <c r="AA471" s="5" t="s">
        <v>1381</v>
      </c>
    </row>
    <row r="472" spans="1:27" x14ac:dyDescent="0.35">
      <c r="A472">
        <v>471</v>
      </c>
      <c r="B472" s="5">
        <v>5403189804020</v>
      </c>
      <c r="C472" s="5" t="str">
        <f>Material_Master_SQL!B472</f>
        <v>ECOROL 18/98-F50 PURCHASE</v>
      </c>
      <c r="D472">
        <f>INDEX(Class!A:A, MATCH(Material_Master[[#This Row],[Class]],Class!B:B, 0))</f>
        <v>4</v>
      </c>
      <c r="E472">
        <f>INDEX('Product Category'!A:A, MATCH(Material_Master[[#This Row],[Product Category]], 'Product Category'!B:B, 0))</f>
        <v>4</v>
      </c>
      <c r="F472" cm="1">
        <f t="array" ref="F472">MATCH(Material_Master[[#This Row],[Product Category]]&amp;Material_Master[[#This Row],[ProductMetric]], 'Product Metric'!$B$2:$B$47&amp;'Product Metric'!$D$2:$D$47, 0)</f>
        <v>7</v>
      </c>
      <c r="G472" cm="1">
        <f t="array" ref="G472">MATCH(Material_Master[[#This Row],[Product Category]]&amp;Material_Master[[#This Row],[ProductGroupSimple]], 'Product Group Simple'!$B$2:$B$202&amp;'Product Group Simple'!$D$2:$D$202, 0)</f>
        <v>48</v>
      </c>
      <c r="H472" cm="1">
        <f t="array" ref="H472">MATCH(Material_Master[[#This Row],[Product Category]]&amp;Material_Master[[#This Row],[ProductGroup]], 'Product Group'!$B$2:$B$248&amp;'Product Group'!$D$2:$D$248,0)</f>
        <v>63</v>
      </c>
      <c r="I472">
        <f>INDEX(Packaging!E:E, MATCH(Material_Master[[#This Row],[Packaging]], Packaging!F:F, 0))</f>
        <v>4</v>
      </c>
      <c r="J472">
        <f>INDEX(Packaging!A:A, MATCH(Material_Master[[#This Row],[UOM]], Packaging!B:B, 0))</f>
        <v>1</v>
      </c>
      <c r="K472">
        <v>6</v>
      </c>
      <c r="L472">
        <v>2.2678759965741601E-2</v>
      </c>
      <c r="M472">
        <v>3.5000000000000003E-2</v>
      </c>
      <c r="N472">
        <f>MATCH(Material_Master[[#This Row],[PPClass]],Packaging!$L$2:$L$7, 0)</f>
        <v>4</v>
      </c>
      <c r="O472">
        <f>MATCH(Material_Master[[#This Row],[PVClass]],Packaging!$L$2:$L$7, 0)</f>
        <v>4</v>
      </c>
      <c r="P472" t="s">
        <v>818</v>
      </c>
      <c r="Q472">
        <v>2420</v>
      </c>
      <c r="R472" t="s">
        <v>819</v>
      </c>
      <c r="S472">
        <v>0.90715000000000001</v>
      </c>
      <c r="T472" s="6" t="s">
        <v>344</v>
      </c>
      <c r="U472" s="6"/>
      <c r="V472" s="6" t="s">
        <v>1186</v>
      </c>
      <c r="W472" t="s">
        <v>1340</v>
      </c>
      <c r="X472" t="s">
        <v>1186</v>
      </c>
      <c r="Y472" t="b">
        <f>IF(Material_Master[[#This Row],[EUDR]]="Y",TRUE,FALSE)</f>
        <v>0</v>
      </c>
      <c r="Z472" t="b">
        <f>IF(Material_Master[[#This Row],[EUDR Sale]]="Y", TRUE, FALSE)</f>
        <v>0</v>
      </c>
      <c r="AA472" s="5" t="s">
        <v>1381</v>
      </c>
    </row>
    <row r="473" spans="1:27" x14ac:dyDescent="0.35">
      <c r="A473">
        <v>472</v>
      </c>
      <c r="B473" s="5">
        <v>5203189805010</v>
      </c>
      <c r="C473" s="5" t="str">
        <f>Material_Master_SQL!B473</f>
        <v>ECOROL 18/98-P20</v>
      </c>
      <c r="D473">
        <f>INDEX(Class!A:A, MATCH(Material_Master[[#This Row],[Class]],Class!B:B, 0))</f>
        <v>4</v>
      </c>
      <c r="E473">
        <f>INDEX('Product Category'!A:A, MATCH(Material_Master[[#This Row],[Product Category]], 'Product Category'!B:B, 0))</f>
        <v>4</v>
      </c>
      <c r="F473" cm="1">
        <f t="array" ref="F473">MATCH(Material_Master[[#This Row],[Product Category]]&amp;Material_Master[[#This Row],[ProductMetric]], 'Product Metric'!$B$2:$B$47&amp;'Product Metric'!$D$2:$D$47, 0)</f>
        <v>7</v>
      </c>
      <c r="G473" cm="1">
        <f t="array" ref="G473">MATCH(Material_Master[[#This Row],[Product Category]]&amp;Material_Master[[#This Row],[ProductGroupSimple]], 'Product Group Simple'!$B$2:$B$202&amp;'Product Group Simple'!$D$2:$D$202, 0)</f>
        <v>48</v>
      </c>
      <c r="H473" cm="1">
        <f t="array" ref="H473">MATCH(Material_Master[[#This Row],[Product Category]]&amp;Material_Master[[#This Row],[ProductGroup]], 'Product Group'!$B$2:$B$248&amp;'Product Group'!$D$2:$D$248,0)</f>
        <v>63</v>
      </c>
      <c r="I473">
        <f>INDEX(Packaging!E:E, MATCH(Material_Master[[#This Row],[Packaging]], Packaging!F:F, 0))</f>
        <v>10</v>
      </c>
      <c r="J473">
        <f>INDEX(Packaging!A:A, MATCH(Material_Master[[#This Row],[UOM]], Packaging!B:B, 0))</f>
        <v>1</v>
      </c>
      <c r="K473">
        <v>6</v>
      </c>
      <c r="L473">
        <v>0.02</v>
      </c>
      <c r="M473">
        <v>2.5000000000000001E-2</v>
      </c>
      <c r="N473">
        <f>MATCH(Material_Master[[#This Row],[PPClass]],Packaging!$L$2:$L$7, 0)</f>
        <v>4</v>
      </c>
      <c r="O473">
        <f>MATCH(Material_Master[[#This Row],[PVClass]],Packaging!$L$2:$L$7, 0)</f>
        <v>4</v>
      </c>
      <c r="P473" t="s">
        <v>803</v>
      </c>
      <c r="Q473">
        <v>2420</v>
      </c>
      <c r="R473" t="s">
        <v>804</v>
      </c>
      <c r="S473">
        <v>0.6</v>
      </c>
      <c r="T473" s="6" t="s">
        <v>344</v>
      </c>
      <c r="U473" s="6"/>
      <c r="V473" s="6" t="s">
        <v>1186</v>
      </c>
      <c r="W473" t="s">
        <v>1340</v>
      </c>
      <c r="X473" t="s">
        <v>1186</v>
      </c>
      <c r="Y473" t="b">
        <f>IF(Material_Master[[#This Row],[EUDR]]="Y",TRUE,FALSE)</f>
        <v>0</v>
      </c>
      <c r="Z473" t="b">
        <f>IF(Material_Master[[#This Row],[EUDR Sale]]="Y", TRUE, FALSE)</f>
        <v>0</v>
      </c>
      <c r="AA473" s="5" t="s">
        <v>1379</v>
      </c>
    </row>
    <row r="474" spans="1:27" x14ac:dyDescent="0.35">
      <c r="A474">
        <v>473</v>
      </c>
      <c r="B474" s="5">
        <v>5203189845010</v>
      </c>
      <c r="C474" s="5" t="str">
        <f>Material_Master_SQL!B474</f>
        <v>ECOROL 18/98-P20-ATB</v>
      </c>
      <c r="D474">
        <f>INDEX(Class!A:A, MATCH(Material_Master[[#This Row],[Class]],Class!B:B, 0))</f>
        <v>4</v>
      </c>
      <c r="E474">
        <f>INDEX('Product Category'!A:A, MATCH(Material_Master[[#This Row],[Product Category]], 'Product Category'!B:B, 0))</f>
        <v>4</v>
      </c>
      <c r="F474" cm="1">
        <f t="array" ref="F474">MATCH(Material_Master[[#This Row],[Product Category]]&amp;Material_Master[[#This Row],[ProductMetric]], 'Product Metric'!$B$2:$B$47&amp;'Product Metric'!$D$2:$D$47, 0)</f>
        <v>7</v>
      </c>
      <c r="G474" cm="1">
        <f t="array" ref="G474">MATCH(Material_Master[[#This Row],[Product Category]]&amp;Material_Master[[#This Row],[ProductGroupSimple]], 'Product Group Simple'!$B$2:$B$202&amp;'Product Group Simple'!$D$2:$D$202, 0)</f>
        <v>48</v>
      </c>
      <c r="H474" cm="1">
        <f t="array" ref="H474">MATCH(Material_Master[[#This Row],[Product Category]]&amp;Material_Master[[#This Row],[ProductGroup]], 'Product Group'!$B$2:$B$248&amp;'Product Group'!$D$2:$D$248,0)</f>
        <v>63</v>
      </c>
      <c r="I474">
        <f>INDEX(Packaging!E:E, MATCH(Material_Master[[#This Row],[Packaging]], Packaging!F:F, 0))</f>
        <v>10</v>
      </c>
      <c r="J474">
        <f>INDEX(Packaging!A:A, MATCH(Material_Master[[#This Row],[UOM]], Packaging!B:B, 0))</f>
        <v>1</v>
      </c>
      <c r="K474">
        <v>6</v>
      </c>
      <c r="L474">
        <v>0.02</v>
      </c>
      <c r="M474">
        <v>4.4999999999999998E-2</v>
      </c>
      <c r="N474">
        <f>MATCH(Material_Master[[#This Row],[PPClass]],Packaging!$L$2:$L$7, 0)</f>
        <v>4</v>
      </c>
      <c r="O474">
        <f>MATCH(Material_Master[[#This Row],[PVClass]],Packaging!$L$2:$L$7, 0)</f>
        <v>4</v>
      </c>
      <c r="P474" t="s">
        <v>803</v>
      </c>
      <c r="Q474">
        <v>2420</v>
      </c>
      <c r="R474" t="s">
        <v>804</v>
      </c>
      <c r="S474">
        <v>0.6</v>
      </c>
      <c r="T474" s="6" t="s">
        <v>344</v>
      </c>
      <c r="U474" s="6"/>
      <c r="V474" s="6" t="s">
        <v>1186</v>
      </c>
      <c r="W474" t="s">
        <v>1340</v>
      </c>
      <c r="X474" t="s">
        <v>1186</v>
      </c>
      <c r="Y474" t="b">
        <f>IF(Material_Master[[#This Row],[EUDR]]="Y",TRUE,FALSE)</f>
        <v>0</v>
      </c>
      <c r="Z474" t="b">
        <f>IF(Material_Master[[#This Row],[EUDR Sale]]="Y", TRUE, FALSE)</f>
        <v>0</v>
      </c>
      <c r="AA474" s="5" t="s">
        <v>1379</v>
      </c>
    </row>
    <row r="475" spans="1:27" x14ac:dyDescent="0.35">
      <c r="A475">
        <v>474</v>
      </c>
      <c r="B475" s="5"/>
      <c r="C475" s="5" t="str">
        <f>Material_Master_SQL!B475</f>
        <v>ECOROL 18/98-P20-ATB-DF</v>
      </c>
      <c r="D475">
        <f>INDEX(Class!A:A, MATCH(Material_Master[[#This Row],[Class]],Class!B:B, 0))</f>
        <v>4</v>
      </c>
      <c r="E475">
        <f>INDEX('Product Category'!A:A, MATCH(Material_Master[[#This Row],[Product Category]], 'Product Category'!B:B, 0))</f>
        <v>4</v>
      </c>
      <c r="F475" cm="1">
        <f t="array" ref="F475">MATCH(Material_Master[[#This Row],[Product Category]]&amp;Material_Master[[#This Row],[ProductMetric]], 'Product Metric'!$B$2:$B$47&amp;'Product Metric'!$D$2:$D$47, 0)</f>
        <v>7</v>
      </c>
      <c r="G475" cm="1">
        <f t="array" ref="G475">MATCH(Material_Master[[#This Row],[Product Category]]&amp;Material_Master[[#This Row],[ProductGroupSimple]], 'Product Group Simple'!$B$2:$B$202&amp;'Product Group Simple'!$D$2:$D$202, 0)</f>
        <v>48</v>
      </c>
      <c r="H475" cm="1">
        <f t="array" ref="H475">MATCH(Material_Master[[#This Row],[Product Category]]&amp;Material_Master[[#This Row],[ProductGroup]], 'Product Group'!$B$2:$B$248&amp;'Product Group'!$D$2:$D$248,0)</f>
        <v>63</v>
      </c>
      <c r="I475">
        <f>INDEX(Packaging!E:E, MATCH(Material_Master[[#This Row],[Packaging]], Packaging!F:F, 0))</f>
        <v>10</v>
      </c>
      <c r="J475">
        <f>INDEX(Packaging!A:A, MATCH(Material_Master[[#This Row],[UOM]], Packaging!B:B, 0))</f>
        <v>1</v>
      </c>
      <c r="K475">
        <v>6</v>
      </c>
      <c r="L475">
        <v>0.02</v>
      </c>
      <c r="M475">
        <v>4.4999999999999998E-2</v>
      </c>
      <c r="N475">
        <f>MATCH(Material_Master[[#This Row],[PPClass]],Packaging!$L$2:$L$7, 0)</f>
        <v>4</v>
      </c>
      <c r="O475">
        <f>MATCH(Material_Master[[#This Row],[PVClass]],Packaging!$L$2:$L$7, 0)</f>
        <v>4</v>
      </c>
      <c r="P475" t="s">
        <v>803</v>
      </c>
      <c r="R475" t="s">
        <v>1186</v>
      </c>
      <c r="T475" s="6" t="s">
        <v>344</v>
      </c>
      <c r="U475" s="6"/>
      <c r="V475" s="6" t="s">
        <v>1186</v>
      </c>
      <c r="W475" t="s">
        <v>1340</v>
      </c>
      <c r="X475" t="s">
        <v>1186</v>
      </c>
      <c r="Y475" t="b">
        <f>IF(Material_Master[[#This Row],[EUDR]]="Y",TRUE,FALSE)</f>
        <v>1</v>
      </c>
      <c r="Z475" t="b">
        <f>IF(Material_Master[[#This Row],[EUDR Sale]]="Y", TRUE, FALSE)</f>
        <v>1</v>
      </c>
    </row>
    <row r="476" spans="1:27" x14ac:dyDescent="0.35">
      <c r="A476">
        <v>475</v>
      </c>
      <c r="B476" s="5"/>
      <c r="C476" s="5" t="str">
        <f>Material_Master_SQL!B476</f>
        <v>ECOROL 18/98-P20-DF</v>
      </c>
      <c r="D476">
        <f>INDEX(Class!A:A, MATCH(Material_Master[[#This Row],[Class]],Class!B:B, 0))</f>
        <v>4</v>
      </c>
      <c r="E476">
        <f>INDEX('Product Category'!A:A, MATCH(Material_Master[[#This Row],[Product Category]], 'Product Category'!B:B, 0))</f>
        <v>4</v>
      </c>
      <c r="F476" cm="1">
        <f t="array" ref="F476">MATCH(Material_Master[[#This Row],[Product Category]]&amp;Material_Master[[#This Row],[ProductMetric]], 'Product Metric'!$B$2:$B$47&amp;'Product Metric'!$D$2:$D$47, 0)</f>
        <v>7</v>
      </c>
      <c r="G476" cm="1">
        <f t="array" ref="G476">MATCH(Material_Master[[#This Row],[Product Category]]&amp;Material_Master[[#This Row],[ProductGroupSimple]], 'Product Group Simple'!$B$2:$B$202&amp;'Product Group Simple'!$D$2:$D$202, 0)</f>
        <v>48</v>
      </c>
      <c r="H476" cm="1">
        <f t="array" ref="H476">MATCH(Material_Master[[#This Row],[Product Category]]&amp;Material_Master[[#This Row],[ProductGroup]], 'Product Group'!$B$2:$B$248&amp;'Product Group'!$D$2:$D$248,0)</f>
        <v>63</v>
      </c>
      <c r="I476">
        <f>INDEX(Packaging!E:E, MATCH(Material_Master[[#This Row],[Packaging]], Packaging!F:F, 0))</f>
        <v>10</v>
      </c>
      <c r="J476">
        <f>INDEX(Packaging!A:A, MATCH(Material_Master[[#This Row],[UOM]], Packaging!B:B, 0))</f>
        <v>1</v>
      </c>
      <c r="K476">
        <v>6</v>
      </c>
      <c r="L476">
        <v>0.02</v>
      </c>
      <c r="M476">
        <v>2.5000000000000001E-2</v>
      </c>
      <c r="N476">
        <f>MATCH(Material_Master[[#This Row],[PPClass]],Packaging!$L$2:$L$7, 0)</f>
        <v>4</v>
      </c>
      <c r="O476">
        <f>MATCH(Material_Master[[#This Row],[PVClass]],Packaging!$L$2:$L$7, 0)</f>
        <v>4</v>
      </c>
      <c r="P476" t="s">
        <v>803</v>
      </c>
      <c r="R476" t="s">
        <v>1186</v>
      </c>
      <c r="T476" s="6" t="s">
        <v>344</v>
      </c>
      <c r="U476" s="6"/>
      <c r="V476" s="6" t="s">
        <v>1186</v>
      </c>
      <c r="W476" t="s">
        <v>1340</v>
      </c>
      <c r="X476" t="s">
        <v>1186</v>
      </c>
      <c r="Y476" t="b">
        <f>IF(Material_Master[[#This Row],[EUDR]]="Y",TRUE,FALSE)</f>
        <v>1</v>
      </c>
      <c r="Z476" t="b">
        <f>IF(Material_Master[[#This Row],[EUDR Sale]]="Y", TRUE, FALSE)</f>
        <v>1</v>
      </c>
    </row>
    <row r="477" spans="1:27" x14ac:dyDescent="0.35">
      <c r="A477">
        <v>476</v>
      </c>
      <c r="B477" s="5">
        <v>5203189805011</v>
      </c>
      <c r="C477" s="5" t="str">
        <f>Material_Master_SQL!B477</f>
        <v>ECOROL 18/98-P20-ED</v>
      </c>
      <c r="D477">
        <f>INDEX(Class!A:A, MATCH(Material_Master[[#This Row],[Class]],Class!B:B, 0))</f>
        <v>4</v>
      </c>
      <c r="E477">
        <f>INDEX('Product Category'!A:A, MATCH(Material_Master[[#This Row],[Product Category]], 'Product Category'!B:B, 0))</f>
        <v>4</v>
      </c>
      <c r="F477" cm="1">
        <f t="array" ref="F477">MATCH(Material_Master[[#This Row],[Product Category]]&amp;Material_Master[[#This Row],[ProductMetric]], 'Product Metric'!$B$2:$B$47&amp;'Product Metric'!$D$2:$D$47, 0)</f>
        <v>7</v>
      </c>
      <c r="G477" cm="1">
        <f t="array" ref="G477">MATCH(Material_Master[[#This Row],[Product Category]]&amp;Material_Master[[#This Row],[ProductGroupSimple]], 'Product Group Simple'!$B$2:$B$202&amp;'Product Group Simple'!$D$2:$D$202, 0)</f>
        <v>48</v>
      </c>
      <c r="H477" cm="1">
        <f t="array" ref="H477">MATCH(Material_Master[[#This Row],[Product Category]]&amp;Material_Master[[#This Row],[ProductGroup]], 'Product Group'!$B$2:$B$248&amp;'Product Group'!$D$2:$D$248,0)</f>
        <v>63</v>
      </c>
      <c r="I477">
        <f>INDEX(Packaging!E:E, MATCH(Material_Master[[#This Row],[Packaging]], Packaging!F:F, 0))</f>
        <v>10</v>
      </c>
      <c r="J477">
        <f>INDEX(Packaging!A:A, MATCH(Material_Master[[#This Row],[UOM]], Packaging!B:B, 0))</f>
        <v>1</v>
      </c>
      <c r="K477">
        <v>6</v>
      </c>
      <c r="L477">
        <v>0.02</v>
      </c>
      <c r="M477">
        <v>2.5000000000000001E-2</v>
      </c>
      <c r="N477">
        <f>MATCH(Material_Master[[#This Row],[PPClass]],Packaging!$L$2:$L$7, 0)</f>
        <v>4</v>
      </c>
      <c r="O477">
        <f>MATCH(Material_Master[[#This Row],[PVClass]],Packaging!$L$2:$L$7, 0)</f>
        <v>4</v>
      </c>
      <c r="P477" t="s">
        <v>803</v>
      </c>
      <c r="Q477">
        <v>2420</v>
      </c>
      <c r="R477" t="s">
        <v>804</v>
      </c>
      <c r="S477">
        <v>0.6</v>
      </c>
      <c r="T477" s="6" t="s">
        <v>344</v>
      </c>
      <c r="U477" s="6"/>
      <c r="V477" s="6" t="s">
        <v>1186</v>
      </c>
      <c r="W477" t="s">
        <v>1340</v>
      </c>
      <c r="X477" t="s">
        <v>1186</v>
      </c>
      <c r="Y477" t="b">
        <f>IF(Material_Master[[#This Row],[EUDR]]="Y",TRUE,FALSE)</f>
        <v>0</v>
      </c>
      <c r="Z477" t="b">
        <f>IF(Material_Master[[#This Row],[EUDR Sale]]="Y", TRUE, FALSE)</f>
        <v>0</v>
      </c>
      <c r="AA477" s="5" t="s">
        <v>1379</v>
      </c>
    </row>
    <row r="478" spans="1:27" x14ac:dyDescent="0.35">
      <c r="A478">
        <v>477</v>
      </c>
      <c r="B478" s="5"/>
      <c r="C478" s="5" t="str">
        <f>Material_Master_SQL!B478</f>
        <v>ECOROL 18/98-P20-ED-DF</v>
      </c>
      <c r="D478">
        <f>INDEX(Class!A:A, MATCH(Material_Master[[#This Row],[Class]],Class!B:B, 0))</f>
        <v>4</v>
      </c>
      <c r="E478">
        <f>INDEX('Product Category'!A:A, MATCH(Material_Master[[#This Row],[Product Category]], 'Product Category'!B:B, 0))</f>
        <v>4</v>
      </c>
      <c r="F478" cm="1">
        <f t="array" ref="F478">MATCH(Material_Master[[#This Row],[Product Category]]&amp;Material_Master[[#This Row],[ProductMetric]], 'Product Metric'!$B$2:$B$47&amp;'Product Metric'!$D$2:$D$47, 0)</f>
        <v>7</v>
      </c>
      <c r="G478" cm="1">
        <f t="array" ref="G478">MATCH(Material_Master[[#This Row],[Product Category]]&amp;Material_Master[[#This Row],[ProductGroupSimple]], 'Product Group Simple'!$B$2:$B$202&amp;'Product Group Simple'!$D$2:$D$202, 0)</f>
        <v>48</v>
      </c>
      <c r="H478" cm="1">
        <f t="array" ref="H478">MATCH(Material_Master[[#This Row],[Product Category]]&amp;Material_Master[[#This Row],[ProductGroup]], 'Product Group'!$B$2:$B$248&amp;'Product Group'!$D$2:$D$248,0)</f>
        <v>63</v>
      </c>
      <c r="I478">
        <f>INDEX(Packaging!E:E, MATCH(Material_Master[[#This Row],[Packaging]], Packaging!F:F, 0))</f>
        <v>10</v>
      </c>
      <c r="J478">
        <f>INDEX(Packaging!A:A, MATCH(Material_Master[[#This Row],[UOM]], Packaging!B:B, 0))</f>
        <v>1</v>
      </c>
      <c r="K478">
        <v>6</v>
      </c>
      <c r="L478">
        <v>0.02</v>
      </c>
      <c r="M478">
        <v>2.5000000000000001E-2</v>
      </c>
      <c r="N478">
        <f>MATCH(Material_Master[[#This Row],[PPClass]],Packaging!$L$2:$L$7, 0)</f>
        <v>4</v>
      </c>
      <c r="O478">
        <f>MATCH(Material_Master[[#This Row],[PVClass]],Packaging!$L$2:$L$7, 0)</f>
        <v>4</v>
      </c>
      <c r="P478" t="s">
        <v>803</v>
      </c>
      <c r="R478" t="s">
        <v>1186</v>
      </c>
      <c r="T478" s="6" t="s">
        <v>344</v>
      </c>
      <c r="U478" s="6"/>
      <c r="V478" s="6" t="s">
        <v>1186</v>
      </c>
      <c r="W478" t="s">
        <v>1340</v>
      </c>
      <c r="X478" t="s">
        <v>1186</v>
      </c>
      <c r="Y478" t="b">
        <f>IF(Material_Master[[#This Row],[EUDR]]="Y",TRUE,FALSE)</f>
        <v>1</v>
      </c>
      <c r="Z478" t="b">
        <f>IF(Material_Master[[#This Row],[EUDR Sale]]="Y", TRUE, FALSE)</f>
        <v>1</v>
      </c>
    </row>
    <row r="479" spans="1:27" x14ac:dyDescent="0.35">
      <c r="A479">
        <v>478</v>
      </c>
      <c r="B479" s="5">
        <v>5203189805020</v>
      </c>
      <c r="C479" s="5" t="str">
        <f>Material_Master_SQL!B479</f>
        <v>ECOROL 18/98-P50</v>
      </c>
      <c r="D479">
        <f>INDEX(Class!A:A, MATCH(Material_Master[[#This Row],[Class]],Class!B:B, 0))</f>
        <v>4</v>
      </c>
      <c r="E479">
        <f>INDEX('Product Category'!A:A, MATCH(Material_Master[[#This Row],[Product Category]], 'Product Category'!B:B, 0))</f>
        <v>4</v>
      </c>
      <c r="F479" cm="1">
        <f t="array" ref="F479">MATCH(Material_Master[[#This Row],[Product Category]]&amp;Material_Master[[#This Row],[ProductMetric]], 'Product Metric'!$B$2:$B$47&amp;'Product Metric'!$D$2:$D$47, 0)</f>
        <v>7</v>
      </c>
      <c r="G479" cm="1">
        <f t="array" ref="G479">MATCH(Material_Master[[#This Row],[Product Category]]&amp;Material_Master[[#This Row],[ProductGroupSimple]], 'Product Group Simple'!$B$2:$B$202&amp;'Product Group Simple'!$D$2:$D$202, 0)</f>
        <v>48</v>
      </c>
      <c r="H479" cm="1">
        <f t="array" ref="H479">MATCH(Material_Master[[#This Row],[Product Category]]&amp;Material_Master[[#This Row],[ProductGroup]], 'Product Group'!$B$2:$B$248&amp;'Product Group'!$D$2:$D$248,0)</f>
        <v>63</v>
      </c>
      <c r="I479">
        <f>INDEX(Packaging!E:E, MATCH(Material_Master[[#This Row],[Packaging]], Packaging!F:F, 0))</f>
        <v>10</v>
      </c>
      <c r="J479">
        <f>INDEX(Packaging!A:A, MATCH(Material_Master[[#This Row],[UOM]], Packaging!B:B, 0))</f>
        <v>1</v>
      </c>
      <c r="K479">
        <v>6</v>
      </c>
      <c r="L479">
        <v>2.2678759965741601E-2</v>
      </c>
      <c r="M479">
        <v>3.5000000000000003E-2</v>
      </c>
      <c r="N479">
        <f>MATCH(Material_Master[[#This Row],[PPClass]],Packaging!$L$2:$L$7, 0)</f>
        <v>4</v>
      </c>
      <c r="O479">
        <f>MATCH(Material_Master[[#This Row],[PVClass]],Packaging!$L$2:$L$7, 0)</f>
        <v>4</v>
      </c>
      <c r="P479" t="s">
        <v>831</v>
      </c>
      <c r="Q479">
        <v>2420</v>
      </c>
      <c r="R479" t="s">
        <v>832</v>
      </c>
      <c r="S479">
        <v>0.90715000000000001</v>
      </c>
      <c r="T479" s="6" t="s">
        <v>344</v>
      </c>
      <c r="U479" s="6"/>
      <c r="V479" s="6" t="s">
        <v>1186</v>
      </c>
      <c r="W479" t="s">
        <v>1340</v>
      </c>
      <c r="X479" t="s">
        <v>1186</v>
      </c>
      <c r="Y479" t="b">
        <f>IF(Material_Master[[#This Row],[EUDR]]="Y",TRUE,FALSE)</f>
        <v>0</v>
      </c>
      <c r="Z479" t="b">
        <f>IF(Material_Master[[#This Row],[EUDR Sale]]="Y", TRUE, FALSE)</f>
        <v>0</v>
      </c>
      <c r="AA479" s="5" t="s">
        <v>1379</v>
      </c>
    </row>
    <row r="480" spans="1:27" x14ac:dyDescent="0.35">
      <c r="A480">
        <v>479</v>
      </c>
      <c r="B480" s="5">
        <v>5403189805020</v>
      </c>
      <c r="C480" s="5" t="str">
        <f>Material_Master_SQL!B480</f>
        <v>ECOROL 18/98-P50 PURCHASE</v>
      </c>
      <c r="D480">
        <f>INDEX(Class!A:A, MATCH(Material_Master[[#This Row],[Class]],Class!B:B, 0))</f>
        <v>4</v>
      </c>
      <c r="E480">
        <f>INDEX('Product Category'!A:A, MATCH(Material_Master[[#This Row],[Product Category]], 'Product Category'!B:B, 0))</f>
        <v>4</v>
      </c>
      <c r="F480" cm="1">
        <f t="array" ref="F480">MATCH(Material_Master[[#This Row],[Product Category]]&amp;Material_Master[[#This Row],[ProductMetric]], 'Product Metric'!$B$2:$B$47&amp;'Product Metric'!$D$2:$D$47, 0)</f>
        <v>7</v>
      </c>
      <c r="G480" cm="1">
        <f t="array" ref="G480">MATCH(Material_Master[[#This Row],[Product Category]]&amp;Material_Master[[#This Row],[ProductGroupSimple]], 'Product Group Simple'!$B$2:$B$202&amp;'Product Group Simple'!$D$2:$D$202, 0)</f>
        <v>48</v>
      </c>
      <c r="H480" cm="1">
        <f t="array" ref="H480">MATCH(Material_Master[[#This Row],[Product Category]]&amp;Material_Master[[#This Row],[ProductGroup]], 'Product Group'!$B$2:$B$248&amp;'Product Group'!$D$2:$D$248,0)</f>
        <v>63</v>
      </c>
      <c r="I480">
        <f>INDEX(Packaging!E:E, MATCH(Material_Master[[#This Row],[Packaging]], Packaging!F:F, 0))</f>
        <v>10</v>
      </c>
      <c r="J480">
        <f>INDEX(Packaging!A:A, MATCH(Material_Master[[#This Row],[UOM]], Packaging!B:B, 0))</f>
        <v>1</v>
      </c>
      <c r="K480">
        <v>6</v>
      </c>
      <c r="L480">
        <v>2.2678759965741601E-2</v>
      </c>
      <c r="M480">
        <v>3.5000000000000003E-2</v>
      </c>
      <c r="N480">
        <f>MATCH(Material_Master[[#This Row],[PPClass]],Packaging!$L$2:$L$7, 0)</f>
        <v>4</v>
      </c>
      <c r="O480">
        <f>MATCH(Material_Master[[#This Row],[PVClass]],Packaging!$L$2:$L$7, 0)</f>
        <v>4</v>
      </c>
      <c r="P480" t="s">
        <v>831</v>
      </c>
      <c r="Q480">
        <v>2420</v>
      </c>
      <c r="R480" t="s">
        <v>832</v>
      </c>
      <c r="S480">
        <v>0.90715000000000001</v>
      </c>
      <c r="T480" s="6" t="s">
        <v>344</v>
      </c>
      <c r="U480" s="6"/>
      <c r="V480" s="6" t="s">
        <v>1186</v>
      </c>
      <c r="W480" t="s">
        <v>1340</v>
      </c>
      <c r="X480" t="s">
        <v>1186</v>
      </c>
      <c r="Y480" t="b">
        <f>IF(Material_Master[[#This Row],[EUDR]]="Y",TRUE,FALSE)</f>
        <v>0</v>
      </c>
      <c r="Z480" t="b">
        <f>IF(Material_Master[[#This Row],[EUDR Sale]]="Y", TRUE, FALSE)</f>
        <v>0</v>
      </c>
      <c r="AA480" s="5" t="s">
        <v>1379</v>
      </c>
    </row>
    <row r="481" spans="1:27" x14ac:dyDescent="0.35">
      <c r="A481">
        <v>480</v>
      </c>
      <c r="B481" s="5">
        <v>5203189805030</v>
      </c>
      <c r="C481" s="5" t="str">
        <f>Material_Master_SQL!B481</f>
        <v>ECOROL 18/98-P500</v>
      </c>
      <c r="D481">
        <f>INDEX(Class!A:A, MATCH(Material_Master[[#This Row],[Class]],Class!B:B, 0))</f>
        <v>4</v>
      </c>
      <c r="E481">
        <f>INDEX('Product Category'!A:A, MATCH(Material_Master[[#This Row],[Product Category]], 'Product Category'!B:B, 0))</f>
        <v>4</v>
      </c>
      <c r="F481" cm="1">
        <f t="array" ref="F481">MATCH(Material_Master[[#This Row],[Product Category]]&amp;Material_Master[[#This Row],[ProductMetric]], 'Product Metric'!$B$2:$B$47&amp;'Product Metric'!$D$2:$D$47, 0)</f>
        <v>7</v>
      </c>
      <c r="G481" cm="1">
        <f t="array" ref="G481">MATCH(Material_Master[[#This Row],[Product Category]]&amp;Material_Master[[#This Row],[ProductGroupSimple]], 'Product Group Simple'!$B$2:$B$202&amp;'Product Group Simple'!$D$2:$D$202, 0)</f>
        <v>48</v>
      </c>
      <c r="H481" cm="1">
        <f t="array" ref="H481">MATCH(Material_Master[[#This Row],[Product Category]]&amp;Material_Master[[#This Row],[ProductGroup]], 'Product Group'!$B$2:$B$248&amp;'Product Group'!$D$2:$D$248,0)</f>
        <v>63</v>
      </c>
      <c r="I481">
        <f>INDEX(Packaging!E:E, MATCH(Material_Master[[#This Row],[Packaging]], Packaging!F:F, 0))</f>
        <v>10</v>
      </c>
      <c r="J481">
        <f>INDEX(Packaging!A:A, MATCH(Material_Master[[#This Row],[UOM]], Packaging!B:B, 0))</f>
        <v>1</v>
      </c>
      <c r="K481">
        <v>6</v>
      </c>
      <c r="L481">
        <v>0.5</v>
      </c>
      <c r="M481">
        <v>1.25</v>
      </c>
      <c r="N481">
        <f>MATCH(Material_Master[[#This Row],[PPClass]],Packaging!$L$2:$L$7, 0)</f>
        <v>4</v>
      </c>
      <c r="O481">
        <f>MATCH(Material_Master[[#This Row],[PVClass]],Packaging!$L$2:$L$7, 0)</f>
        <v>4</v>
      </c>
      <c r="P481" t="s">
        <v>834</v>
      </c>
      <c r="Q481">
        <v>2420</v>
      </c>
      <c r="R481" t="s">
        <v>835</v>
      </c>
      <c r="S481">
        <v>0.5</v>
      </c>
      <c r="T481" s="6" t="s">
        <v>344</v>
      </c>
      <c r="U481" s="6"/>
      <c r="V481" s="6" t="s">
        <v>1186</v>
      </c>
      <c r="W481" t="s">
        <v>1340</v>
      </c>
      <c r="X481" t="s">
        <v>1186</v>
      </c>
      <c r="Y481" t="b">
        <f>IF(Material_Master[[#This Row],[EUDR]]="Y",TRUE,FALSE)</f>
        <v>0</v>
      </c>
      <c r="Z481" t="b">
        <f>IF(Material_Master[[#This Row],[EUDR Sale]]="Y", TRUE, FALSE)</f>
        <v>0</v>
      </c>
      <c r="AA481" s="5" t="s">
        <v>1379</v>
      </c>
    </row>
    <row r="482" spans="1:27" x14ac:dyDescent="0.35">
      <c r="A482">
        <v>481</v>
      </c>
      <c r="B482" s="5"/>
      <c r="C482" s="5" t="str">
        <f>Material_Master_SQL!B482</f>
        <v>ECOROL 18/98-P500-DF</v>
      </c>
      <c r="D482">
        <f>INDEX(Class!A:A, MATCH(Material_Master[[#This Row],[Class]],Class!B:B, 0))</f>
        <v>4</v>
      </c>
      <c r="E482">
        <f>INDEX('Product Category'!A:A, MATCH(Material_Master[[#This Row],[Product Category]], 'Product Category'!B:B, 0))</f>
        <v>4</v>
      </c>
      <c r="F482" cm="1">
        <f t="array" ref="F482">MATCH(Material_Master[[#This Row],[Product Category]]&amp;Material_Master[[#This Row],[ProductMetric]], 'Product Metric'!$B$2:$B$47&amp;'Product Metric'!$D$2:$D$47, 0)</f>
        <v>7</v>
      </c>
      <c r="G482" cm="1">
        <f t="array" ref="G482">MATCH(Material_Master[[#This Row],[Product Category]]&amp;Material_Master[[#This Row],[ProductGroupSimple]], 'Product Group Simple'!$B$2:$B$202&amp;'Product Group Simple'!$D$2:$D$202, 0)</f>
        <v>48</v>
      </c>
      <c r="H482" cm="1">
        <f t="array" ref="H482">MATCH(Material_Master[[#This Row],[Product Category]]&amp;Material_Master[[#This Row],[ProductGroup]], 'Product Group'!$B$2:$B$248&amp;'Product Group'!$D$2:$D$248,0)</f>
        <v>63</v>
      </c>
      <c r="I482">
        <f>INDEX(Packaging!E:E, MATCH(Material_Master[[#This Row],[Packaging]], Packaging!F:F, 0))</f>
        <v>10</v>
      </c>
      <c r="J482">
        <f>INDEX(Packaging!A:A, MATCH(Material_Master[[#This Row],[UOM]], Packaging!B:B, 0))</f>
        <v>1</v>
      </c>
      <c r="K482">
        <v>6</v>
      </c>
      <c r="L482">
        <v>0.5</v>
      </c>
      <c r="M482">
        <v>1.25</v>
      </c>
      <c r="N482">
        <f>MATCH(Material_Master[[#This Row],[PPClass]],Packaging!$L$2:$L$7, 0)</f>
        <v>4</v>
      </c>
      <c r="O482">
        <f>MATCH(Material_Master[[#This Row],[PVClass]],Packaging!$L$2:$L$7, 0)</f>
        <v>4</v>
      </c>
      <c r="P482" t="s">
        <v>834</v>
      </c>
      <c r="R482" t="s">
        <v>1186</v>
      </c>
      <c r="T482" s="6" t="s">
        <v>344</v>
      </c>
      <c r="U482" s="6"/>
      <c r="V482" s="6" t="s">
        <v>1186</v>
      </c>
      <c r="W482" t="s">
        <v>1340</v>
      </c>
      <c r="X482" t="s">
        <v>1186</v>
      </c>
      <c r="Y482" t="b">
        <f>IF(Material_Master[[#This Row],[EUDR]]="Y",TRUE,FALSE)</f>
        <v>1</v>
      </c>
      <c r="Z482" t="b">
        <f>IF(Material_Master[[#This Row],[EUDR Sale]]="Y", TRUE, FALSE)</f>
        <v>1</v>
      </c>
    </row>
    <row r="483" spans="1:27" x14ac:dyDescent="0.35">
      <c r="A483">
        <v>482</v>
      </c>
      <c r="B483" s="5"/>
      <c r="C483" s="5" t="str">
        <f>Material_Master_SQL!B483</f>
        <v>ECOROL 18/98-P50-DF</v>
      </c>
      <c r="D483">
        <f>INDEX(Class!A:A, MATCH(Material_Master[[#This Row],[Class]],Class!B:B, 0))</f>
        <v>4</v>
      </c>
      <c r="E483">
        <f>INDEX('Product Category'!A:A, MATCH(Material_Master[[#This Row],[Product Category]], 'Product Category'!B:B, 0))</f>
        <v>4</v>
      </c>
      <c r="F483" cm="1">
        <f t="array" ref="F483">MATCH(Material_Master[[#This Row],[Product Category]]&amp;Material_Master[[#This Row],[ProductMetric]], 'Product Metric'!$B$2:$B$47&amp;'Product Metric'!$D$2:$D$47, 0)</f>
        <v>7</v>
      </c>
      <c r="G483" cm="1">
        <f t="array" ref="G483">MATCH(Material_Master[[#This Row],[Product Category]]&amp;Material_Master[[#This Row],[ProductGroupSimple]], 'Product Group Simple'!$B$2:$B$202&amp;'Product Group Simple'!$D$2:$D$202, 0)</f>
        <v>48</v>
      </c>
      <c r="H483" cm="1">
        <f t="array" ref="H483">MATCH(Material_Master[[#This Row],[Product Category]]&amp;Material_Master[[#This Row],[ProductGroup]], 'Product Group'!$B$2:$B$248&amp;'Product Group'!$D$2:$D$248,0)</f>
        <v>63</v>
      </c>
      <c r="I483">
        <f>INDEX(Packaging!E:E, MATCH(Material_Master[[#This Row],[Packaging]], Packaging!F:F, 0))</f>
        <v>10</v>
      </c>
      <c r="J483">
        <f>INDEX(Packaging!A:A, MATCH(Material_Master[[#This Row],[UOM]], Packaging!B:B, 0))</f>
        <v>1</v>
      </c>
      <c r="K483">
        <v>6</v>
      </c>
      <c r="L483">
        <v>2.2678759965741601E-2</v>
      </c>
      <c r="M483">
        <v>3.5000000000000003E-2</v>
      </c>
      <c r="N483">
        <f>MATCH(Material_Master[[#This Row],[PPClass]],Packaging!$L$2:$L$7, 0)</f>
        <v>4</v>
      </c>
      <c r="O483">
        <f>MATCH(Material_Master[[#This Row],[PVClass]],Packaging!$L$2:$L$7, 0)</f>
        <v>4</v>
      </c>
      <c r="P483" t="s">
        <v>831</v>
      </c>
      <c r="R483" t="s">
        <v>1186</v>
      </c>
      <c r="T483" s="6" t="s">
        <v>344</v>
      </c>
      <c r="U483" s="6"/>
      <c r="V483" s="6" t="s">
        <v>1186</v>
      </c>
      <c r="W483" t="s">
        <v>1340</v>
      </c>
      <c r="X483" t="s">
        <v>1186</v>
      </c>
      <c r="Y483" t="b">
        <f>IF(Material_Master[[#This Row],[EUDR]]="Y",TRUE,FALSE)</f>
        <v>1</v>
      </c>
      <c r="Z483" t="b">
        <f>IF(Material_Master[[#This Row],[EUDR Sale]]="Y", TRUE, FALSE)</f>
        <v>1</v>
      </c>
    </row>
    <row r="484" spans="1:27" x14ac:dyDescent="0.35">
      <c r="A484">
        <v>483</v>
      </c>
      <c r="B484" s="5"/>
      <c r="C484" s="5" t="str">
        <f>Material_Master_SQL!B484</f>
        <v>ECOROL 18/98-P50LB</v>
      </c>
      <c r="D484">
        <f>INDEX(Class!A:A, MATCH(Material_Master[[#This Row],[Class]],Class!B:B, 0))</f>
        <v>4</v>
      </c>
      <c r="E484">
        <f>INDEX('Product Category'!A:A, MATCH(Material_Master[[#This Row],[Product Category]], 'Product Category'!B:B, 0))</f>
        <v>4</v>
      </c>
      <c r="F484" cm="1">
        <f t="array" ref="F484">MATCH(Material_Master[[#This Row],[Product Category]]&amp;Material_Master[[#This Row],[ProductMetric]], 'Product Metric'!$B$2:$B$47&amp;'Product Metric'!$D$2:$D$47, 0)</f>
        <v>7</v>
      </c>
      <c r="G484" cm="1">
        <f t="array" ref="G484">MATCH(Material_Master[[#This Row],[Product Category]]&amp;Material_Master[[#This Row],[ProductGroupSimple]], 'Product Group Simple'!$B$2:$B$202&amp;'Product Group Simple'!$D$2:$D$202, 0)</f>
        <v>48</v>
      </c>
      <c r="H484" cm="1">
        <f t="array" ref="H484">MATCH(Material_Master[[#This Row],[Product Category]]&amp;Material_Master[[#This Row],[ProductGroup]], 'Product Group'!$B$2:$B$248&amp;'Product Group'!$D$2:$D$248,0)</f>
        <v>63</v>
      </c>
      <c r="I484">
        <f>INDEX(Packaging!E:E, MATCH(Material_Master[[#This Row],[Packaging]], Packaging!F:F, 0))</f>
        <v>10</v>
      </c>
      <c r="J484">
        <f>INDEX(Packaging!A:A, MATCH(Material_Master[[#This Row],[UOM]], Packaging!B:B, 0))</f>
        <v>1</v>
      </c>
      <c r="K484">
        <v>6</v>
      </c>
      <c r="L484">
        <v>2.2678759965741601E-2</v>
      </c>
      <c r="M484">
        <v>3.5000000000000003E-2</v>
      </c>
      <c r="N484">
        <f>MATCH(Material_Master[[#This Row],[PPClass]],Packaging!$L$2:$L$7, 0)</f>
        <v>4</v>
      </c>
      <c r="O484">
        <f>MATCH(Material_Master[[#This Row],[PVClass]],Packaging!$L$2:$L$7, 0)</f>
        <v>4</v>
      </c>
      <c r="P484" t="s">
        <v>831</v>
      </c>
      <c r="Q484">
        <v>2420</v>
      </c>
      <c r="R484" t="s">
        <v>832</v>
      </c>
      <c r="S484">
        <v>0.90715000000000001</v>
      </c>
      <c r="T484" s="6" t="s">
        <v>344</v>
      </c>
      <c r="U484" s="6"/>
      <c r="V484" s="6" t="s">
        <v>1186</v>
      </c>
      <c r="W484" t="s">
        <v>1340</v>
      </c>
      <c r="X484" t="s">
        <v>1186</v>
      </c>
      <c r="Y484" t="b">
        <f>IF(Material_Master[[#This Row],[EUDR]]="Y",TRUE,FALSE)</f>
        <v>0</v>
      </c>
      <c r="Z484" t="b">
        <f>IF(Material_Master[[#This Row],[EUDR Sale]]="Y", TRUE, FALSE)</f>
        <v>0</v>
      </c>
    </row>
    <row r="485" spans="1:27" x14ac:dyDescent="0.35">
      <c r="A485">
        <v>484</v>
      </c>
      <c r="B485" s="5">
        <v>5203189805040</v>
      </c>
      <c r="C485" s="5" t="str">
        <f>Material_Master_SQL!B485</f>
        <v>ECOROL 18/98-P600</v>
      </c>
      <c r="D485">
        <f>INDEX(Class!A:A, MATCH(Material_Master[[#This Row],[Class]],Class!B:B, 0))</f>
        <v>4</v>
      </c>
      <c r="E485">
        <f>INDEX('Product Category'!A:A, MATCH(Material_Master[[#This Row],[Product Category]], 'Product Category'!B:B, 0))</f>
        <v>4</v>
      </c>
      <c r="F485" cm="1">
        <f t="array" ref="F485">MATCH(Material_Master[[#This Row],[Product Category]]&amp;Material_Master[[#This Row],[ProductMetric]], 'Product Metric'!$B$2:$B$47&amp;'Product Metric'!$D$2:$D$47, 0)</f>
        <v>7</v>
      </c>
      <c r="G485" cm="1">
        <f t="array" ref="G485">MATCH(Material_Master[[#This Row],[Product Category]]&amp;Material_Master[[#This Row],[ProductGroupSimple]], 'Product Group Simple'!$B$2:$B$202&amp;'Product Group Simple'!$D$2:$D$202, 0)</f>
        <v>48</v>
      </c>
      <c r="H485" cm="1">
        <f t="array" ref="H485">MATCH(Material_Master[[#This Row],[Product Category]]&amp;Material_Master[[#This Row],[ProductGroup]], 'Product Group'!$B$2:$B$248&amp;'Product Group'!$D$2:$D$248,0)</f>
        <v>63</v>
      </c>
      <c r="I485">
        <f>INDEX(Packaging!E:E, MATCH(Material_Master[[#This Row],[Packaging]], Packaging!F:F, 0))</f>
        <v>10</v>
      </c>
      <c r="J485">
        <f>INDEX(Packaging!A:A, MATCH(Material_Master[[#This Row],[UOM]], Packaging!B:B, 0))</f>
        <v>1</v>
      </c>
      <c r="K485">
        <v>6</v>
      </c>
      <c r="L485">
        <v>0.6</v>
      </c>
      <c r="M485">
        <v>1.25</v>
      </c>
      <c r="N485">
        <f>MATCH(Material_Master[[#This Row],[PPClass]],Packaging!$L$2:$L$7, 0)</f>
        <v>4</v>
      </c>
      <c r="O485">
        <f>MATCH(Material_Master[[#This Row],[PVClass]],Packaging!$L$2:$L$7, 0)</f>
        <v>4</v>
      </c>
      <c r="P485" t="s">
        <v>840</v>
      </c>
      <c r="Q485">
        <v>2420</v>
      </c>
      <c r="R485" t="s">
        <v>841</v>
      </c>
      <c r="S485">
        <v>0.6</v>
      </c>
      <c r="T485" s="6" t="s">
        <v>344</v>
      </c>
      <c r="U485" s="6"/>
      <c r="V485" s="6" t="s">
        <v>1186</v>
      </c>
      <c r="W485" t="s">
        <v>1340</v>
      </c>
      <c r="X485" t="s">
        <v>1186</v>
      </c>
      <c r="Y485" t="b">
        <f>IF(Material_Master[[#This Row],[EUDR]]="Y",TRUE,FALSE)</f>
        <v>0</v>
      </c>
      <c r="Z485" t="b">
        <f>IF(Material_Master[[#This Row],[EUDR Sale]]="Y", TRUE, FALSE)</f>
        <v>0</v>
      </c>
      <c r="AA485" s="5" t="s">
        <v>1379</v>
      </c>
    </row>
    <row r="486" spans="1:27" x14ac:dyDescent="0.35">
      <c r="A486">
        <v>485</v>
      </c>
      <c r="B486" s="5"/>
      <c r="C486" s="5" t="str">
        <f>Material_Master_SQL!B486</f>
        <v>ECOROL 18/98-P600-DF</v>
      </c>
      <c r="D486">
        <f>INDEX(Class!A:A, MATCH(Material_Master[[#This Row],[Class]],Class!B:B, 0))</f>
        <v>4</v>
      </c>
      <c r="E486">
        <f>INDEX('Product Category'!A:A, MATCH(Material_Master[[#This Row],[Product Category]], 'Product Category'!B:B, 0))</f>
        <v>4</v>
      </c>
      <c r="F486" cm="1">
        <f t="array" ref="F486">MATCH(Material_Master[[#This Row],[Product Category]]&amp;Material_Master[[#This Row],[ProductMetric]], 'Product Metric'!$B$2:$B$47&amp;'Product Metric'!$D$2:$D$47, 0)</f>
        <v>7</v>
      </c>
      <c r="G486" cm="1">
        <f t="array" ref="G486">MATCH(Material_Master[[#This Row],[Product Category]]&amp;Material_Master[[#This Row],[ProductGroupSimple]], 'Product Group Simple'!$B$2:$B$202&amp;'Product Group Simple'!$D$2:$D$202, 0)</f>
        <v>48</v>
      </c>
      <c r="H486" cm="1">
        <f t="array" ref="H486">MATCH(Material_Master[[#This Row],[Product Category]]&amp;Material_Master[[#This Row],[ProductGroup]], 'Product Group'!$B$2:$B$248&amp;'Product Group'!$D$2:$D$248,0)</f>
        <v>63</v>
      </c>
      <c r="I486">
        <f>INDEX(Packaging!E:E, MATCH(Material_Master[[#This Row],[Packaging]], Packaging!F:F, 0))</f>
        <v>10</v>
      </c>
      <c r="J486">
        <f>INDEX(Packaging!A:A, MATCH(Material_Master[[#This Row],[UOM]], Packaging!B:B, 0))</f>
        <v>1</v>
      </c>
      <c r="K486">
        <v>6</v>
      </c>
      <c r="L486">
        <v>0.6</v>
      </c>
      <c r="M486">
        <v>1.25</v>
      </c>
      <c r="N486">
        <f>MATCH(Material_Master[[#This Row],[PPClass]],Packaging!$L$2:$L$7, 0)</f>
        <v>4</v>
      </c>
      <c r="O486">
        <f>MATCH(Material_Master[[#This Row],[PVClass]],Packaging!$L$2:$L$7, 0)</f>
        <v>4</v>
      </c>
      <c r="P486" t="s">
        <v>840</v>
      </c>
      <c r="R486" t="s">
        <v>1186</v>
      </c>
      <c r="T486" s="6" t="s">
        <v>344</v>
      </c>
      <c r="U486" s="6"/>
      <c r="V486" s="6" t="s">
        <v>1186</v>
      </c>
      <c r="W486" t="s">
        <v>1340</v>
      </c>
      <c r="X486" t="s">
        <v>1186</v>
      </c>
      <c r="Y486" t="b">
        <f>IF(Material_Master[[#This Row],[EUDR]]="Y",TRUE,FALSE)</f>
        <v>1</v>
      </c>
      <c r="Z486" t="b">
        <f>IF(Material_Master[[#This Row],[EUDR Sale]]="Y", TRUE, FALSE)</f>
        <v>1</v>
      </c>
    </row>
    <row r="487" spans="1:27" x14ac:dyDescent="0.35">
      <c r="A487">
        <v>486</v>
      </c>
      <c r="B487" s="5">
        <v>5203189801020</v>
      </c>
      <c r="C487" s="5" t="str">
        <f>Material_Master_SQL!B487</f>
        <v>ECOROL 18/98-SD165</v>
      </c>
      <c r="D487">
        <f>INDEX(Class!A:A, MATCH(Material_Master[[#This Row],[Class]],Class!B:B, 0))</f>
        <v>4</v>
      </c>
      <c r="E487">
        <f>INDEX('Product Category'!A:A, MATCH(Material_Master[[#This Row],[Product Category]], 'Product Category'!B:B, 0))</f>
        <v>4</v>
      </c>
      <c r="F487" cm="1">
        <f t="array" ref="F487">MATCH(Material_Master[[#This Row],[Product Category]]&amp;Material_Master[[#This Row],[ProductMetric]], 'Product Metric'!$B$2:$B$47&amp;'Product Metric'!$D$2:$D$47, 0)</f>
        <v>7</v>
      </c>
      <c r="G487" cm="1">
        <f t="array" ref="G487">MATCH(Material_Master[[#This Row],[Product Category]]&amp;Material_Master[[#This Row],[ProductGroupSimple]], 'Product Group Simple'!$B$2:$B$202&amp;'Product Group Simple'!$D$2:$D$202, 0)</f>
        <v>48</v>
      </c>
      <c r="H487" cm="1">
        <f t="array" ref="H487">MATCH(Material_Master[[#This Row],[Product Category]]&amp;Material_Master[[#This Row],[ProductGroup]], 'Product Group'!$B$2:$B$248&amp;'Product Group'!$D$2:$D$248,0)</f>
        <v>63</v>
      </c>
      <c r="I487">
        <f>INDEX(Packaging!E:E, MATCH(Material_Master[[#This Row],[Packaging]], Packaging!F:F, 0))</f>
        <v>3</v>
      </c>
      <c r="J487">
        <f>INDEX(Packaging!A:A, MATCH(Material_Master[[#This Row],[UOM]], Packaging!B:B, 0))</f>
        <v>2</v>
      </c>
      <c r="K487">
        <v>6</v>
      </c>
      <c r="L487">
        <v>0.16500000000000001</v>
      </c>
      <c r="M487">
        <v>0.15</v>
      </c>
      <c r="N487">
        <f>MATCH(Material_Master[[#This Row],[PPClass]],Packaging!$L$2:$L$7, 0)</f>
        <v>4</v>
      </c>
      <c r="O487">
        <f>MATCH(Material_Master[[#This Row],[PVClass]],Packaging!$L$2:$L$7, 0)</f>
        <v>4</v>
      </c>
      <c r="P487" t="s">
        <v>678</v>
      </c>
      <c r="Q487">
        <v>2420</v>
      </c>
      <c r="R487" t="s">
        <v>790</v>
      </c>
      <c r="S487">
        <v>0.16500000000000001</v>
      </c>
      <c r="T487" s="6" t="s">
        <v>344</v>
      </c>
      <c r="U487" s="6"/>
      <c r="V487" s="6" t="s">
        <v>1186</v>
      </c>
      <c r="W487" t="s">
        <v>1340</v>
      </c>
      <c r="X487" t="s">
        <v>1186</v>
      </c>
      <c r="Y487" t="b">
        <f>IF(Material_Master[[#This Row],[EUDR]]="Y",TRUE,FALSE)</f>
        <v>0</v>
      </c>
      <c r="Z487" t="b">
        <f>IF(Material_Master[[#This Row],[EUDR Sale]]="Y", TRUE, FALSE)</f>
        <v>0</v>
      </c>
      <c r="AA487" s="5" t="s">
        <v>1379</v>
      </c>
    </row>
    <row r="488" spans="1:27" x14ac:dyDescent="0.35">
      <c r="A488">
        <v>487</v>
      </c>
      <c r="B488" s="5"/>
      <c r="C488" s="5" t="str">
        <f>Material_Master_SQL!B488</f>
        <v>ECOROL 18/98-SD165-DF</v>
      </c>
      <c r="D488">
        <f>INDEX(Class!A:A, MATCH(Material_Master[[#This Row],[Class]],Class!B:B, 0))</f>
        <v>4</v>
      </c>
      <c r="E488">
        <f>INDEX('Product Category'!A:A, MATCH(Material_Master[[#This Row],[Product Category]], 'Product Category'!B:B, 0))</f>
        <v>4</v>
      </c>
      <c r="F488" cm="1">
        <f t="array" ref="F488">MATCH(Material_Master[[#This Row],[Product Category]]&amp;Material_Master[[#This Row],[ProductMetric]], 'Product Metric'!$B$2:$B$47&amp;'Product Metric'!$D$2:$D$47, 0)</f>
        <v>7</v>
      </c>
      <c r="G488" cm="1">
        <f t="array" ref="G488">MATCH(Material_Master[[#This Row],[Product Category]]&amp;Material_Master[[#This Row],[ProductGroupSimple]], 'Product Group Simple'!$B$2:$B$202&amp;'Product Group Simple'!$D$2:$D$202, 0)</f>
        <v>48</v>
      </c>
      <c r="H488" cm="1">
        <f t="array" ref="H488">MATCH(Material_Master[[#This Row],[Product Category]]&amp;Material_Master[[#This Row],[ProductGroup]], 'Product Group'!$B$2:$B$248&amp;'Product Group'!$D$2:$D$248,0)</f>
        <v>63</v>
      </c>
      <c r="I488">
        <f>INDEX(Packaging!E:E, MATCH(Material_Master[[#This Row],[Packaging]], Packaging!F:F, 0))</f>
        <v>3</v>
      </c>
      <c r="J488">
        <f>INDEX(Packaging!A:A, MATCH(Material_Master[[#This Row],[UOM]], Packaging!B:B, 0))</f>
        <v>2</v>
      </c>
      <c r="K488">
        <v>6</v>
      </c>
      <c r="L488">
        <v>0.16500000000000001</v>
      </c>
      <c r="M488">
        <v>0.15</v>
      </c>
      <c r="N488">
        <f>MATCH(Material_Master[[#This Row],[PPClass]],Packaging!$L$2:$L$7, 0)</f>
        <v>4</v>
      </c>
      <c r="O488">
        <f>MATCH(Material_Master[[#This Row],[PVClass]],Packaging!$L$2:$L$7, 0)</f>
        <v>4</v>
      </c>
      <c r="P488" t="s">
        <v>678</v>
      </c>
      <c r="R488" t="s">
        <v>1186</v>
      </c>
      <c r="T488" s="6" t="s">
        <v>344</v>
      </c>
      <c r="U488" s="6"/>
      <c r="V488" s="6" t="s">
        <v>1186</v>
      </c>
      <c r="W488" t="s">
        <v>1340</v>
      </c>
      <c r="X488" t="s">
        <v>1186</v>
      </c>
      <c r="Y488" t="b">
        <f>IF(Material_Master[[#This Row],[EUDR]]="Y",TRUE,FALSE)</f>
        <v>1</v>
      </c>
      <c r="Z488" t="b">
        <f>IF(Material_Master[[#This Row],[EUDR Sale]]="Y", TRUE, FALSE)</f>
        <v>1</v>
      </c>
    </row>
    <row r="489" spans="1:27" x14ac:dyDescent="0.35">
      <c r="A489">
        <v>488</v>
      </c>
      <c r="B489" s="5">
        <v>5203189906010</v>
      </c>
      <c r="C489" s="5" t="str">
        <f>Material_Master_SQL!B489</f>
        <v>ECOROL 18/99 HG</v>
      </c>
      <c r="D489">
        <f>INDEX(Class!A:A, MATCH(Material_Master[[#This Row],[Class]],Class!B:B, 0))</f>
        <v>2</v>
      </c>
      <c r="E489">
        <f>INDEX('Product Category'!A:A, MATCH(Material_Master[[#This Row],[Product Category]], 'Product Category'!B:B, 0))</f>
        <v>4</v>
      </c>
      <c r="F489" cm="1">
        <f t="array" ref="F489">MATCH(Material_Master[[#This Row],[Product Category]]&amp;Material_Master[[#This Row],[ProductMetric]], 'Product Metric'!$B$2:$B$47&amp;'Product Metric'!$D$2:$D$47, 0)</f>
        <v>7</v>
      </c>
      <c r="G489" cm="1">
        <f t="array" ref="G489">MATCH(Material_Master[[#This Row],[Product Category]]&amp;Material_Master[[#This Row],[ProductGroupSimple]], 'Product Group Simple'!$B$2:$B$202&amp;'Product Group Simple'!$D$2:$D$202, 0)</f>
        <v>48</v>
      </c>
      <c r="H489" cm="1">
        <f t="array" ref="H489">MATCH(Material_Master[[#This Row],[Product Category]]&amp;Material_Master[[#This Row],[ProductGroup]], 'Product Group'!$B$2:$B$248&amp;'Product Group'!$D$2:$D$248,0)</f>
        <v>64</v>
      </c>
      <c r="I489">
        <f>INDEX(Packaging!E:E, MATCH(Material_Master[[#This Row],[Packaging]], Packaging!F:F, 0))</f>
        <v>7</v>
      </c>
      <c r="J489">
        <f>INDEX(Packaging!A:A, MATCH(Material_Master[[#This Row],[UOM]], Packaging!B:B, 0))</f>
        <v>4</v>
      </c>
      <c r="K489">
        <v>6</v>
      </c>
      <c r="L489">
        <v>1</v>
      </c>
      <c r="N489">
        <f>MATCH(Material_Master[[#This Row],[PPClass]],Packaging!$L$2:$L$7, 0)</f>
        <v>3</v>
      </c>
      <c r="O489">
        <f>MATCH(Material_Master[[#This Row],[PVClass]],Packaging!$L$2:$L$7, 0)</f>
        <v>3</v>
      </c>
      <c r="Q489">
        <v>2420</v>
      </c>
      <c r="R489" t="s">
        <v>1186</v>
      </c>
      <c r="T489" s="6" t="s">
        <v>344</v>
      </c>
      <c r="U489" s="6"/>
      <c r="V489" s="6" t="s">
        <v>1186</v>
      </c>
      <c r="W489" t="s">
        <v>1340</v>
      </c>
      <c r="X489" t="s">
        <v>1186</v>
      </c>
      <c r="Y489" t="b">
        <f>IF(Material_Master[[#This Row],[EUDR]]="Y",TRUE,FALSE)</f>
        <v>0</v>
      </c>
      <c r="Z489" t="b">
        <f>IF(Material_Master[[#This Row],[EUDR Sale]]="Y", TRUE, FALSE)</f>
        <v>0</v>
      </c>
      <c r="AA489" s="5" t="s">
        <v>1379</v>
      </c>
    </row>
    <row r="490" spans="1:27" x14ac:dyDescent="0.35">
      <c r="A490">
        <v>489</v>
      </c>
      <c r="B490" s="5"/>
      <c r="C490" s="5" t="str">
        <f>Material_Master_SQL!B490</f>
        <v>ECOROL 18/99 HG-DF</v>
      </c>
      <c r="D490">
        <f>INDEX(Class!A:A, MATCH(Material_Master[[#This Row],[Class]],Class!B:B, 0))</f>
        <v>2</v>
      </c>
      <c r="E490">
        <f>INDEX('Product Category'!A:A, MATCH(Material_Master[[#This Row],[Product Category]], 'Product Category'!B:B, 0))</f>
        <v>4</v>
      </c>
      <c r="F490" cm="1">
        <f t="array" ref="F490">MATCH(Material_Master[[#This Row],[Product Category]]&amp;Material_Master[[#This Row],[ProductMetric]], 'Product Metric'!$B$2:$B$47&amp;'Product Metric'!$D$2:$D$47, 0)</f>
        <v>7</v>
      </c>
      <c r="G490" cm="1">
        <f t="array" ref="G490">MATCH(Material_Master[[#This Row],[Product Category]]&amp;Material_Master[[#This Row],[ProductGroupSimple]], 'Product Group Simple'!$B$2:$B$202&amp;'Product Group Simple'!$D$2:$D$202, 0)</f>
        <v>48</v>
      </c>
      <c r="H490" cm="1">
        <f t="array" ref="H490">MATCH(Material_Master[[#This Row],[Product Category]]&amp;Material_Master[[#This Row],[ProductGroup]], 'Product Group'!$B$2:$B$248&amp;'Product Group'!$D$2:$D$248,0)</f>
        <v>64</v>
      </c>
      <c r="I490">
        <f>INDEX(Packaging!E:E, MATCH(Material_Master[[#This Row],[Packaging]], Packaging!F:F, 0))</f>
        <v>7</v>
      </c>
      <c r="J490">
        <f>INDEX(Packaging!A:A, MATCH(Material_Master[[#This Row],[UOM]], Packaging!B:B, 0))</f>
        <v>4</v>
      </c>
      <c r="K490">
        <v>6</v>
      </c>
      <c r="L490">
        <v>1</v>
      </c>
      <c r="M490">
        <v>0</v>
      </c>
      <c r="N490">
        <f>MATCH(Material_Master[[#This Row],[PPClass]],Packaging!$L$2:$L$7, 0)</f>
        <v>3</v>
      </c>
      <c r="O490">
        <f>MATCH(Material_Master[[#This Row],[PVClass]],Packaging!$L$2:$L$7, 0)</f>
        <v>3</v>
      </c>
      <c r="R490" t="s">
        <v>1186</v>
      </c>
      <c r="T490" s="6" t="s">
        <v>344</v>
      </c>
      <c r="U490" s="6"/>
      <c r="V490" s="6" t="s">
        <v>1186</v>
      </c>
      <c r="W490" t="s">
        <v>1340</v>
      </c>
      <c r="X490" t="s">
        <v>1186</v>
      </c>
      <c r="Y490" t="b">
        <f>IF(Material_Master[[#This Row],[EUDR]]="Y",TRUE,FALSE)</f>
        <v>1</v>
      </c>
      <c r="Z490" t="b">
        <f>IF(Material_Master[[#This Row],[EUDR Sale]]="Y", TRUE, FALSE)</f>
        <v>1</v>
      </c>
    </row>
    <row r="491" spans="1:27" x14ac:dyDescent="0.35">
      <c r="A491">
        <v>490</v>
      </c>
      <c r="B491" s="5">
        <v>5203189905010</v>
      </c>
      <c r="C491" s="5" t="str">
        <f>Material_Master_SQL!B491</f>
        <v>ECOROL 18/99 HG-P20</v>
      </c>
      <c r="D491">
        <f>INDEX(Class!A:A, MATCH(Material_Master[[#This Row],[Class]],Class!B:B, 0))</f>
        <v>4</v>
      </c>
      <c r="E491">
        <f>INDEX('Product Category'!A:A, MATCH(Material_Master[[#This Row],[Product Category]], 'Product Category'!B:B, 0))</f>
        <v>4</v>
      </c>
      <c r="F491" cm="1">
        <f t="array" ref="F491">MATCH(Material_Master[[#This Row],[Product Category]]&amp;Material_Master[[#This Row],[ProductMetric]], 'Product Metric'!$B$2:$B$47&amp;'Product Metric'!$D$2:$D$47, 0)</f>
        <v>7</v>
      </c>
      <c r="G491" cm="1">
        <f t="array" ref="G491">MATCH(Material_Master[[#This Row],[Product Category]]&amp;Material_Master[[#This Row],[ProductGroupSimple]], 'Product Group Simple'!$B$2:$B$202&amp;'Product Group Simple'!$D$2:$D$202, 0)</f>
        <v>48</v>
      </c>
      <c r="H491" cm="1">
        <f t="array" ref="H491">MATCH(Material_Master[[#This Row],[Product Category]]&amp;Material_Master[[#This Row],[ProductGroup]], 'Product Group'!$B$2:$B$248&amp;'Product Group'!$D$2:$D$248,0)</f>
        <v>64</v>
      </c>
      <c r="I491">
        <f>INDEX(Packaging!E:E, MATCH(Material_Master[[#This Row],[Packaging]], Packaging!F:F, 0))</f>
        <v>10</v>
      </c>
      <c r="J491">
        <f>INDEX(Packaging!A:A, MATCH(Material_Master[[#This Row],[UOM]], Packaging!B:B, 0))</f>
        <v>1</v>
      </c>
      <c r="K491">
        <v>6</v>
      </c>
      <c r="L491">
        <v>0.02</v>
      </c>
      <c r="M491">
        <v>2.5000000000000001E-2</v>
      </c>
      <c r="N491">
        <f>MATCH(Material_Master[[#This Row],[PPClass]],Packaging!$L$2:$L$7, 0)</f>
        <v>4</v>
      </c>
      <c r="O491">
        <f>MATCH(Material_Master[[#This Row],[PVClass]],Packaging!$L$2:$L$7, 0)</f>
        <v>4</v>
      </c>
      <c r="P491" t="s">
        <v>803</v>
      </c>
      <c r="Q491">
        <v>2420</v>
      </c>
      <c r="R491" t="s">
        <v>804</v>
      </c>
      <c r="S491">
        <v>0.6</v>
      </c>
      <c r="T491" s="6" t="s">
        <v>344</v>
      </c>
      <c r="U491" s="6"/>
      <c r="V491" s="6" t="s">
        <v>1186</v>
      </c>
      <c r="W491" t="s">
        <v>1340</v>
      </c>
      <c r="X491" t="s">
        <v>1186</v>
      </c>
      <c r="Y491" t="b">
        <f>IF(Material_Master[[#This Row],[EUDR]]="Y",TRUE,FALSE)</f>
        <v>0</v>
      </c>
      <c r="Z491" t="b">
        <f>IF(Material_Master[[#This Row],[EUDR Sale]]="Y", TRUE, FALSE)</f>
        <v>0</v>
      </c>
      <c r="AA491" s="5" t="s">
        <v>1379</v>
      </c>
    </row>
    <row r="492" spans="1:27" x14ac:dyDescent="0.35">
      <c r="A492">
        <v>491</v>
      </c>
      <c r="B492" s="5"/>
      <c r="C492" s="5" t="str">
        <f>Material_Master_SQL!B492</f>
        <v>ECOROL 18/99 HG-P20-DF</v>
      </c>
      <c r="D492">
        <f>INDEX(Class!A:A, MATCH(Material_Master[[#This Row],[Class]],Class!B:B, 0))</f>
        <v>4</v>
      </c>
      <c r="E492">
        <f>INDEX('Product Category'!A:A, MATCH(Material_Master[[#This Row],[Product Category]], 'Product Category'!B:B, 0))</f>
        <v>4</v>
      </c>
      <c r="F492" cm="1">
        <f t="array" ref="F492">MATCH(Material_Master[[#This Row],[Product Category]]&amp;Material_Master[[#This Row],[ProductMetric]], 'Product Metric'!$B$2:$B$47&amp;'Product Metric'!$D$2:$D$47, 0)</f>
        <v>7</v>
      </c>
      <c r="G492" cm="1">
        <f t="array" ref="G492">MATCH(Material_Master[[#This Row],[Product Category]]&amp;Material_Master[[#This Row],[ProductGroupSimple]], 'Product Group Simple'!$B$2:$B$202&amp;'Product Group Simple'!$D$2:$D$202, 0)</f>
        <v>48</v>
      </c>
      <c r="H492" cm="1">
        <f t="array" ref="H492">MATCH(Material_Master[[#This Row],[Product Category]]&amp;Material_Master[[#This Row],[ProductGroup]], 'Product Group'!$B$2:$B$248&amp;'Product Group'!$D$2:$D$248,0)</f>
        <v>64</v>
      </c>
      <c r="I492">
        <f>INDEX(Packaging!E:E, MATCH(Material_Master[[#This Row],[Packaging]], Packaging!F:F, 0))</f>
        <v>10</v>
      </c>
      <c r="J492">
        <f>INDEX(Packaging!A:A, MATCH(Material_Master[[#This Row],[UOM]], Packaging!B:B, 0))</f>
        <v>1</v>
      </c>
      <c r="K492">
        <v>6</v>
      </c>
      <c r="L492">
        <v>0.02</v>
      </c>
      <c r="M492">
        <v>2.5000000000000001E-2</v>
      </c>
      <c r="N492">
        <f>MATCH(Material_Master[[#This Row],[PPClass]],Packaging!$L$2:$L$7, 0)</f>
        <v>4</v>
      </c>
      <c r="O492">
        <f>MATCH(Material_Master[[#This Row],[PVClass]],Packaging!$L$2:$L$7, 0)</f>
        <v>4</v>
      </c>
      <c r="P492" t="s">
        <v>803</v>
      </c>
      <c r="R492" t="s">
        <v>1186</v>
      </c>
      <c r="T492" s="6" t="s">
        <v>344</v>
      </c>
      <c r="U492" s="6"/>
      <c r="V492" s="6" t="s">
        <v>1186</v>
      </c>
      <c r="W492" t="s">
        <v>1340</v>
      </c>
      <c r="X492" t="s">
        <v>1186</v>
      </c>
      <c r="Y492" t="b">
        <f>IF(Material_Master[[#This Row],[EUDR]]="Y",TRUE,FALSE)</f>
        <v>1</v>
      </c>
      <c r="Z492" t="b">
        <f>IF(Material_Master[[#This Row],[EUDR Sale]]="Y", TRUE, FALSE)</f>
        <v>1</v>
      </c>
    </row>
    <row r="493" spans="1:27" x14ac:dyDescent="0.35">
      <c r="A493">
        <v>492</v>
      </c>
      <c r="B493" s="5">
        <v>5203189905020</v>
      </c>
      <c r="C493" s="5" t="str">
        <f>Material_Master_SQL!B493</f>
        <v>ECOROL 18/99 HG-P50</v>
      </c>
      <c r="D493">
        <f>INDEX(Class!A:A, MATCH(Material_Master[[#This Row],[Class]],Class!B:B, 0))</f>
        <v>4</v>
      </c>
      <c r="E493">
        <f>INDEX('Product Category'!A:A, MATCH(Material_Master[[#This Row],[Product Category]], 'Product Category'!B:B, 0))</f>
        <v>4</v>
      </c>
      <c r="F493" cm="1">
        <f t="array" ref="F493">MATCH(Material_Master[[#This Row],[Product Category]]&amp;Material_Master[[#This Row],[ProductMetric]], 'Product Metric'!$B$2:$B$47&amp;'Product Metric'!$D$2:$D$47, 0)</f>
        <v>7</v>
      </c>
      <c r="G493" cm="1">
        <f t="array" ref="G493">MATCH(Material_Master[[#This Row],[Product Category]]&amp;Material_Master[[#This Row],[ProductGroupSimple]], 'Product Group Simple'!$B$2:$B$202&amp;'Product Group Simple'!$D$2:$D$202, 0)</f>
        <v>48</v>
      </c>
      <c r="H493" cm="1">
        <f t="array" ref="H493">MATCH(Material_Master[[#This Row],[Product Category]]&amp;Material_Master[[#This Row],[ProductGroup]], 'Product Group'!$B$2:$B$248&amp;'Product Group'!$D$2:$D$248,0)</f>
        <v>64</v>
      </c>
      <c r="I493">
        <f>INDEX(Packaging!E:E, MATCH(Material_Master[[#This Row],[Packaging]], Packaging!F:F, 0))</f>
        <v>10</v>
      </c>
      <c r="J493">
        <f>INDEX(Packaging!A:A, MATCH(Material_Master[[#This Row],[UOM]], Packaging!B:B, 0))</f>
        <v>1</v>
      </c>
      <c r="K493">
        <v>6</v>
      </c>
      <c r="L493">
        <v>2.2678759965741601E-2</v>
      </c>
      <c r="M493">
        <v>3.5000000000000003E-2</v>
      </c>
      <c r="N493">
        <f>MATCH(Material_Master[[#This Row],[PPClass]],Packaging!$L$2:$L$7, 0)</f>
        <v>4</v>
      </c>
      <c r="O493">
        <f>MATCH(Material_Master[[#This Row],[PVClass]],Packaging!$L$2:$L$7, 0)</f>
        <v>4</v>
      </c>
      <c r="P493" t="s">
        <v>831</v>
      </c>
      <c r="Q493">
        <v>2420</v>
      </c>
      <c r="R493" t="s">
        <v>832</v>
      </c>
      <c r="S493">
        <v>0.90715000000000001</v>
      </c>
      <c r="T493" s="6" t="s">
        <v>344</v>
      </c>
      <c r="U493" s="6"/>
      <c r="V493" s="6" t="s">
        <v>1186</v>
      </c>
      <c r="W493" t="s">
        <v>1340</v>
      </c>
      <c r="X493" t="s">
        <v>1186</v>
      </c>
      <c r="Y493" t="b">
        <f>IF(Material_Master[[#This Row],[EUDR]]="Y",TRUE,FALSE)</f>
        <v>0</v>
      </c>
      <c r="Z493" t="b">
        <f>IF(Material_Master[[#This Row],[EUDR Sale]]="Y", TRUE, FALSE)</f>
        <v>0</v>
      </c>
      <c r="AA493" s="5" t="s">
        <v>1379</v>
      </c>
    </row>
    <row r="494" spans="1:27" x14ac:dyDescent="0.35">
      <c r="A494">
        <v>493</v>
      </c>
      <c r="B494" s="5">
        <v>5203189905030</v>
      </c>
      <c r="C494" s="5" t="str">
        <f>Material_Master_SQL!B494</f>
        <v>ECOROL 18/99 HG-P500</v>
      </c>
      <c r="D494">
        <f>INDEX(Class!A:A, MATCH(Material_Master[[#This Row],[Class]],Class!B:B, 0))</f>
        <v>4</v>
      </c>
      <c r="E494">
        <f>INDEX('Product Category'!A:A, MATCH(Material_Master[[#This Row],[Product Category]], 'Product Category'!B:B, 0))</f>
        <v>4</v>
      </c>
      <c r="F494" cm="1">
        <f t="array" ref="F494">MATCH(Material_Master[[#This Row],[Product Category]]&amp;Material_Master[[#This Row],[ProductMetric]], 'Product Metric'!$B$2:$B$47&amp;'Product Metric'!$D$2:$D$47, 0)</f>
        <v>7</v>
      </c>
      <c r="G494" cm="1">
        <f t="array" ref="G494">MATCH(Material_Master[[#This Row],[Product Category]]&amp;Material_Master[[#This Row],[ProductGroupSimple]], 'Product Group Simple'!$B$2:$B$202&amp;'Product Group Simple'!$D$2:$D$202, 0)</f>
        <v>48</v>
      </c>
      <c r="H494" cm="1">
        <f t="array" ref="H494">MATCH(Material_Master[[#This Row],[Product Category]]&amp;Material_Master[[#This Row],[ProductGroup]], 'Product Group'!$B$2:$B$248&amp;'Product Group'!$D$2:$D$248,0)</f>
        <v>64</v>
      </c>
      <c r="I494">
        <f>INDEX(Packaging!E:E, MATCH(Material_Master[[#This Row],[Packaging]], Packaging!F:F, 0))</f>
        <v>10</v>
      </c>
      <c r="J494">
        <f>INDEX(Packaging!A:A, MATCH(Material_Master[[#This Row],[UOM]], Packaging!B:B, 0))</f>
        <v>1</v>
      </c>
      <c r="K494">
        <v>6</v>
      </c>
      <c r="L494">
        <v>0.5</v>
      </c>
      <c r="M494">
        <v>1.25</v>
      </c>
      <c r="N494">
        <f>MATCH(Material_Master[[#This Row],[PPClass]],Packaging!$L$2:$L$7, 0)</f>
        <v>4</v>
      </c>
      <c r="O494">
        <f>MATCH(Material_Master[[#This Row],[PVClass]],Packaging!$L$2:$L$7, 0)</f>
        <v>4</v>
      </c>
      <c r="P494" t="s">
        <v>834</v>
      </c>
      <c r="Q494">
        <v>2420</v>
      </c>
      <c r="R494" t="s">
        <v>835</v>
      </c>
      <c r="S494">
        <v>0.5</v>
      </c>
      <c r="T494" s="6" t="s">
        <v>344</v>
      </c>
      <c r="U494" s="6"/>
      <c r="V494" s="6" t="s">
        <v>1186</v>
      </c>
      <c r="W494" t="s">
        <v>1340</v>
      </c>
      <c r="X494" t="s">
        <v>1186</v>
      </c>
      <c r="Y494" t="b">
        <f>IF(Material_Master[[#This Row],[EUDR]]="Y",TRUE,FALSE)</f>
        <v>0</v>
      </c>
      <c r="Z494" t="b">
        <f>IF(Material_Master[[#This Row],[EUDR Sale]]="Y", TRUE, FALSE)</f>
        <v>0</v>
      </c>
      <c r="AA494" s="5" t="s">
        <v>1379</v>
      </c>
    </row>
    <row r="495" spans="1:27" x14ac:dyDescent="0.35">
      <c r="A495">
        <v>494</v>
      </c>
      <c r="B495" s="5"/>
      <c r="C495" s="5" t="str">
        <f>Material_Master_SQL!B495</f>
        <v>ECOROL 18/99 HG-P500-DF</v>
      </c>
      <c r="D495">
        <f>INDEX(Class!A:A, MATCH(Material_Master[[#This Row],[Class]],Class!B:B, 0))</f>
        <v>4</v>
      </c>
      <c r="E495">
        <f>INDEX('Product Category'!A:A, MATCH(Material_Master[[#This Row],[Product Category]], 'Product Category'!B:B, 0))</f>
        <v>4</v>
      </c>
      <c r="F495" cm="1">
        <f t="array" ref="F495">MATCH(Material_Master[[#This Row],[Product Category]]&amp;Material_Master[[#This Row],[ProductMetric]], 'Product Metric'!$B$2:$B$47&amp;'Product Metric'!$D$2:$D$47, 0)</f>
        <v>7</v>
      </c>
      <c r="G495" cm="1">
        <f t="array" ref="G495">MATCH(Material_Master[[#This Row],[Product Category]]&amp;Material_Master[[#This Row],[ProductGroupSimple]], 'Product Group Simple'!$B$2:$B$202&amp;'Product Group Simple'!$D$2:$D$202, 0)</f>
        <v>48</v>
      </c>
      <c r="H495" cm="1">
        <f t="array" ref="H495">MATCH(Material_Master[[#This Row],[Product Category]]&amp;Material_Master[[#This Row],[ProductGroup]], 'Product Group'!$B$2:$B$248&amp;'Product Group'!$D$2:$D$248,0)</f>
        <v>64</v>
      </c>
      <c r="I495">
        <f>INDEX(Packaging!E:E, MATCH(Material_Master[[#This Row],[Packaging]], Packaging!F:F, 0))</f>
        <v>10</v>
      </c>
      <c r="J495">
        <f>INDEX(Packaging!A:A, MATCH(Material_Master[[#This Row],[UOM]], Packaging!B:B, 0))</f>
        <v>1</v>
      </c>
      <c r="K495">
        <v>6</v>
      </c>
      <c r="L495">
        <v>0.5</v>
      </c>
      <c r="M495">
        <v>1.25</v>
      </c>
      <c r="N495">
        <f>MATCH(Material_Master[[#This Row],[PPClass]],Packaging!$L$2:$L$7, 0)</f>
        <v>4</v>
      </c>
      <c r="O495">
        <f>MATCH(Material_Master[[#This Row],[PVClass]],Packaging!$L$2:$L$7, 0)</f>
        <v>4</v>
      </c>
      <c r="P495" t="s">
        <v>834</v>
      </c>
      <c r="R495" t="s">
        <v>1186</v>
      </c>
      <c r="T495" s="6" t="s">
        <v>344</v>
      </c>
      <c r="U495" s="6"/>
      <c r="V495" s="6" t="s">
        <v>1186</v>
      </c>
      <c r="W495" t="s">
        <v>1340</v>
      </c>
      <c r="X495" t="s">
        <v>1186</v>
      </c>
      <c r="Y495" t="b">
        <f>IF(Material_Master[[#This Row],[EUDR]]="Y",TRUE,FALSE)</f>
        <v>1</v>
      </c>
      <c r="Z495" t="b">
        <f>IF(Material_Master[[#This Row],[EUDR Sale]]="Y", TRUE, FALSE)</f>
        <v>1</v>
      </c>
    </row>
    <row r="496" spans="1:27" x14ac:dyDescent="0.35">
      <c r="A496">
        <v>495</v>
      </c>
      <c r="B496" s="5"/>
      <c r="C496" s="5" t="str">
        <f>Material_Master_SQL!B496</f>
        <v>ECOROL 18/99 HG-P50-DF</v>
      </c>
      <c r="D496">
        <f>INDEX(Class!A:A, MATCH(Material_Master[[#This Row],[Class]],Class!B:B, 0))</f>
        <v>4</v>
      </c>
      <c r="E496">
        <f>INDEX('Product Category'!A:A, MATCH(Material_Master[[#This Row],[Product Category]], 'Product Category'!B:B, 0))</f>
        <v>4</v>
      </c>
      <c r="F496" cm="1">
        <f t="array" ref="F496">MATCH(Material_Master[[#This Row],[Product Category]]&amp;Material_Master[[#This Row],[ProductMetric]], 'Product Metric'!$B$2:$B$47&amp;'Product Metric'!$D$2:$D$47, 0)</f>
        <v>7</v>
      </c>
      <c r="G496" cm="1">
        <f t="array" ref="G496">MATCH(Material_Master[[#This Row],[Product Category]]&amp;Material_Master[[#This Row],[ProductGroupSimple]], 'Product Group Simple'!$B$2:$B$202&amp;'Product Group Simple'!$D$2:$D$202, 0)</f>
        <v>48</v>
      </c>
      <c r="H496" cm="1">
        <f t="array" ref="H496">MATCH(Material_Master[[#This Row],[Product Category]]&amp;Material_Master[[#This Row],[ProductGroup]], 'Product Group'!$B$2:$B$248&amp;'Product Group'!$D$2:$D$248,0)</f>
        <v>64</v>
      </c>
      <c r="I496">
        <f>INDEX(Packaging!E:E, MATCH(Material_Master[[#This Row],[Packaging]], Packaging!F:F, 0))</f>
        <v>10</v>
      </c>
      <c r="J496">
        <f>INDEX(Packaging!A:A, MATCH(Material_Master[[#This Row],[UOM]], Packaging!B:B, 0))</f>
        <v>1</v>
      </c>
      <c r="K496">
        <v>6</v>
      </c>
      <c r="L496">
        <v>2.2678759965741601E-2</v>
      </c>
      <c r="M496">
        <v>3.5000000000000003E-2</v>
      </c>
      <c r="N496">
        <f>MATCH(Material_Master[[#This Row],[PPClass]],Packaging!$L$2:$L$7, 0)</f>
        <v>4</v>
      </c>
      <c r="O496">
        <f>MATCH(Material_Master[[#This Row],[PVClass]],Packaging!$L$2:$L$7, 0)</f>
        <v>4</v>
      </c>
      <c r="P496" t="s">
        <v>831</v>
      </c>
      <c r="R496" t="s">
        <v>1186</v>
      </c>
      <c r="T496" s="6" t="s">
        <v>344</v>
      </c>
      <c r="U496" s="6"/>
      <c r="V496" s="6" t="s">
        <v>1186</v>
      </c>
      <c r="W496" t="s">
        <v>1340</v>
      </c>
      <c r="X496" t="s">
        <v>1186</v>
      </c>
      <c r="Y496" t="b">
        <f>IF(Material_Master[[#This Row],[EUDR]]="Y",TRUE,FALSE)</f>
        <v>1</v>
      </c>
      <c r="Z496" t="b">
        <f>IF(Material_Master[[#This Row],[EUDR Sale]]="Y", TRUE, FALSE)</f>
        <v>1</v>
      </c>
    </row>
    <row r="497" spans="1:27" x14ac:dyDescent="0.35">
      <c r="A497">
        <v>496</v>
      </c>
      <c r="B497" s="5"/>
      <c r="C497" s="5" t="str">
        <f>Material_Master_SQL!B497</f>
        <v>ECOROL 18/99 HG-P50LB</v>
      </c>
      <c r="D497">
        <f>INDEX(Class!A:A, MATCH(Material_Master[[#This Row],[Class]],Class!B:B, 0))</f>
        <v>4</v>
      </c>
      <c r="E497">
        <f>INDEX('Product Category'!A:A, MATCH(Material_Master[[#This Row],[Product Category]], 'Product Category'!B:B, 0))</f>
        <v>4</v>
      </c>
      <c r="F497" cm="1">
        <f t="array" ref="F497">MATCH(Material_Master[[#This Row],[Product Category]]&amp;Material_Master[[#This Row],[ProductMetric]], 'Product Metric'!$B$2:$B$47&amp;'Product Metric'!$D$2:$D$47, 0)</f>
        <v>7</v>
      </c>
      <c r="G497" cm="1">
        <f t="array" ref="G497">MATCH(Material_Master[[#This Row],[Product Category]]&amp;Material_Master[[#This Row],[ProductGroupSimple]], 'Product Group Simple'!$B$2:$B$202&amp;'Product Group Simple'!$D$2:$D$202, 0)</f>
        <v>48</v>
      </c>
      <c r="H497" cm="1">
        <f t="array" ref="H497">MATCH(Material_Master[[#This Row],[Product Category]]&amp;Material_Master[[#This Row],[ProductGroup]], 'Product Group'!$B$2:$B$248&amp;'Product Group'!$D$2:$D$248,0)</f>
        <v>64</v>
      </c>
      <c r="I497">
        <f>INDEX(Packaging!E:E, MATCH(Material_Master[[#This Row],[Packaging]], Packaging!F:F, 0))</f>
        <v>10</v>
      </c>
      <c r="J497">
        <f>INDEX(Packaging!A:A, MATCH(Material_Master[[#This Row],[UOM]], Packaging!B:B, 0))</f>
        <v>1</v>
      </c>
      <c r="K497">
        <v>6</v>
      </c>
      <c r="L497">
        <v>2.2678759965741601E-2</v>
      </c>
      <c r="M497">
        <v>3.5000000000000003E-2</v>
      </c>
      <c r="N497">
        <f>MATCH(Material_Master[[#This Row],[PPClass]],Packaging!$L$2:$L$7, 0)</f>
        <v>4</v>
      </c>
      <c r="O497">
        <f>MATCH(Material_Master[[#This Row],[PVClass]],Packaging!$L$2:$L$7, 0)</f>
        <v>4</v>
      </c>
      <c r="P497" t="s">
        <v>831</v>
      </c>
      <c r="Q497">
        <v>2420</v>
      </c>
      <c r="R497" t="s">
        <v>832</v>
      </c>
      <c r="S497">
        <v>0.90715000000000001</v>
      </c>
      <c r="T497" s="6" t="s">
        <v>344</v>
      </c>
      <c r="U497" s="6"/>
      <c r="V497" s="6" t="s">
        <v>1186</v>
      </c>
      <c r="W497" t="s">
        <v>1340</v>
      </c>
      <c r="X497" t="s">
        <v>1186</v>
      </c>
      <c r="Y497" t="b">
        <f>IF(Material_Master[[#This Row],[EUDR]]="Y",TRUE,FALSE)</f>
        <v>0</v>
      </c>
      <c r="Z497" t="b">
        <f>IF(Material_Master[[#This Row],[EUDR Sale]]="Y", TRUE, FALSE)</f>
        <v>0</v>
      </c>
    </row>
    <row r="498" spans="1:27" x14ac:dyDescent="0.35">
      <c r="A498">
        <v>497</v>
      </c>
      <c r="B498" s="5">
        <v>5203189905040</v>
      </c>
      <c r="C498" s="5" t="str">
        <f>Material_Master_SQL!B498</f>
        <v>ECOROL 18/99 HG-P600</v>
      </c>
      <c r="D498">
        <f>INDEX(Class!A:A, MATCH(Material_Master[[#This Row],[Class]],Class!B:B, 0))</f>
        <v>4</v>
      </c>
      <c r="E498">
        <f>INDEX('Product Category'!A:A, MATCH(Material_Master[[#This Row],[Product Category]], 'Product Category'!B:B, 0))</f>
        <v>4</v>
      </c>
      <c r="F498" cm="1">
        <f t="array" ref="F498">MATCH(Material_Master[[#This Row],[Product Category]]&amp;Material_Master[[#This Row],[ProductMetric]], 'Product Metric'!$B$2:$B$47&amp;'Product Metric'!$D$2:$D$47, 0)</f>
        <v>7</v>
      </c>
      <c r="G498" cm="1">
        <f t="array" ref="G498">MATCH(Material_Master[[#This Row],[Product Category]]&amp;Material_Master[[#This Row],[ProductGroupSimple]], 'Product Group Simple'!$B$2:$B$202&amp;'Product Group Simple'!$D$2:$D$202, 0)</f>
        <v>48</v>
      </c>
      <c r="H498" cm="1">
        <f t="array" ref="H498">MATCH(Material_Master[[#This Row],[Product Category]]&amp;Material_Master[[#This Row],[ProductGroup]], 'Product Group'!$B$2:$B$248&amp;'Product Group'!$D$2:$D$248,0)</f>
        <v>64</v>
      </c>
      <c r="I498">
        <f>INDEX(Packaging!E:E, MATCH(Material_Master[[#This Row],[Packaging]], Packaging!F:F, 0))</f>
        <v>10</v>
      </c>
      <c r="J498">
        <f>INDEX(Packaging!A:A, MATCH(Material_Master[[#This Row],[UOM]], Packaging!B:B, 0))</f>
        <v>1</v>
      </c>
      <c r="K498">
        <v>6</v>
      </c>
      <c r="L498">
        <v>0.6</v>
      </c>
      <c r="M498">
        <v>1.25</v>
      </c>
      <c r="N498">
        <f>MATCH(Material_Master[[#This Row],[PPClass]],Packaging!$L$2:$L$7, 0)</f>
        <v>4</v>
      </c>
      <c r="O498">
        <f>MATCH(Material_Master[[#This Row],[PVClass]],Packaging!$L$2:$L$7, 0)</f>
        <v>4</v>
      </c>
      <c r="P498" t="s">
        <v>834</v>
      </c>
      <c r="Q498">
        <v>2420</v>
      </c>
      <c r="R498" t="s">
        <v>835</v>
      </c>
      <c r="S498">
        <v>0.6</v>
      </c>
      <c r="T498" s="6" t="s">
        <v>344</v>
      </c>
      <c r="U498" s="6"/>
      <c r="V498" s="6" t="s">
        <v>1186</v>
      </c>
      <c r="W498" t="s">
        <v>1340</v>
      </c>
      <c r="X498" t="s">
        <v>1186</v>
      </c>
      <c r="Y498" t="b">
        <f>IF(Material_Master[[#This Row],[EUDR]]="Y",TRUE,FALSE)</f>
        <v>0</v>
      </c>
      <c r="Z498" t="b">
        <f>IF(Material_Master[[#This Row],[EUDR Sale]]="Y", TRUE, FALSE)</f>
        <v>0</v>
      </c>
      <c r="AA498" s="5" t="s">
        <v>1379</v>
      </c>
    </row>
    <row r="499" spans="1:27" x14ac:dyDescent="0.35">
      <c r="A499">
        <v>498</v>
      </c>
      <c r="B499" s="5"/>
      <c r="C499" s="5" t="str">
        <f>Material_Master_SQL!B499</f>
        <v>ECOROL 18/99 HG-P600-DF</v>
      </c>
      <c r="D499">
        <f>INDEX(Class!A:A, MATCH(Material_Master[[#This Row],[Class]],Class!B:B, 0))</f>
        <v>4</v>
      </c>
      <c r="E499">
        <f>INDEX('Product Category'!A:A, MATCH(Material_Master[[#This Row],[Product Category]], 'Product Category'!B:B, 0))</f>
        <v>4</v>
      </c>
      <c r="F499" cm="1">
        <f t="array" ref="F499">MATCH(Material_Master[[#This Row],[Product Category]]&amp;Material_Master[[#This Row],[ProductMetric]], 'Product Metric'!$B$2:$B$47&amp;'Product Metric'!$D$2:$D$47, 0)</f>
        <v>7</v>
      </c>
      <c r="G499" cm="1">
        <f t="array" ref="G499">MATCH(Material_Master[[#This Row],[Product Category]]&amp;Material_Master[[#This Row],[ProductGroupSimple]], 'Product Group Simple'!$B$2:$B$202&amp;'Product Group Simple'!$D$2:$D$202, 0)</f>
        <v>48</v>
      </c>
      <c r="H499" cm="1">
        <f t="array" ref="H499">MATCH(Material_Master[[#This Row],[Product Category]]&amp;Material_Master[[#This Row],[ProductGroup]], 'Product Group'!$B$2:$B$248&amp;'Product Group'!$D$2:$D$248,0)</f>
        <v>64</v>
      </c>
      <c r="I499">
        <f>INDEX(Packaging!E:E, MATCH(Material_Master[[#This Row],[Packaging]], Packaging!F:F, 0))</f>
        <v>10</v>
      </c>
      <c r="J499">
        <f>INDEX(Packaging!A:A, MATCH(Material_Master[[#This Row],[UOM]], Packaging!B:B, 0))</f>
        <v>1</v>
      </c>
      <c r="K499">
        <v>6</v>
      </c>
      <c r="L499">
        <v>0.6</v>
      </c>
      <c r="M499">
        <v>1.25</v>
      </c>
      <c r="N499">
        <f>MATCH(Material_Master[[#This Row],[PPClass]],Packaging!$L$2:$L$7, 0)</f>
        <v>4</v>
      </c>
      <c r="O499">
        <f>MATCH(Material_Master[[#This Row],[PVClass]],Packaging!$L$2:$L$7, 0)</f>
        <v>4</v>
      </c>
      <c r="P499" t="s">
        <v>834</v>
      </c>
      <c r="R499" t="s">
        <v>1186</v>
      </c>
      <c r="T499" s="6" t="s">
        <v>344</v>
      </c>
      <c r="U499" s="6"/>
      <c r="V499" s="6" t="s">
        <v>1186</v>
      </c>
      <c r="W499" t="s">
        <v>1340</v>
      </c>
      <c r="X499" t="s">
        <v>1186</v>
      </c>
      <c r="Y499" t="b">
        <f>IF(Material_Master[[#This Row],[EUDR]]="Y",TRUE,FALSE)</f>
        <v>1</v>
      </c>
      <c r="Z499" t="b">
        <f>IF(Material_Master[[#This Row],[EUDR Sale]]="Y", TRUE, FALSE)</f>
        <v>1</v>
      </c>
    </row>
    <row r="500" spans="1:27" x14ac:dyDescent="0.35">
      <c r="A500">
        <v>499</v>
      </c>
      <c r="B500" s="5">
        <v>5203189901020</v>
      </c>
      <c r="C500" s="5" t="str">
        <f>Material_Master_SQL!B500</f>
        <v>ECOROL 18/99 HG-SD165</v>
      </c>
      <c r="D500">
        <f>INDEX(Class!A:A, MATCH(Material_Master[[#This Row],[Class]],Class!B:B, 0))</f>
        <v>4</v>
      </c>
      <c r="E500">
        <f>INDEX('Product Category'!A:A, MATCH(Material_Master[[#This Row],[Product Category]], 'Product Category'!B:B, 0))</f>
        <v>4</v>
      </c>
      <c r="F500" cm="1">
        <f t="array" ref="F500">MATCH(Material_Master[[#This Row],[Product Category]]&amp;Material_Master[[#This Row],[ProductMetric]], 'Product Metric'!$B$2:$B$47&amp;'Product Metric'!$D$2:$D$47, 0)</f>
        <v>7</v>
      </c>
      <c r="G500" cm="1">
        <f t="array" ref="G500">MATCH(Material_Master[[#This Row],[Product Category]]&amp;Material_Master[[#This Row],[ProductGroupSimple]], 'Product Group Simple'!$B$2:$B$202&amp;'Product Group Simple'!$D$2:$D$202, 0)</f>
        <v>48</v>
      </c>
      <c r="H500" cm="1">
        <f t="array" ref="H500">MATCH(Material_Master[[#This Row],[Product Category]]&amp;Material_Master[[#This Row],[ProductGroup]], 'Product Group'!$B$2:$B$248&amp;'Product Group'!$D$2:$D$248,0)</f>
        <v>64</v>
      </c>
      <c r="I500">
        <f>INDEX(Packaging!E:E, MATCH(Material_Master[[#This Row],[Packaging]], Packaging!F:F, 0))</f>
        <v>3</v>
      </c>
      <c r="J500">
        <f>INDEX(Packaging!A:A, MATCH(Material_Master[[#This Row],[UOM]], Packaging!B:B, 0))</f>
        <v>2</v>
      </c>
      <c r="K500">
        <v>6</v>
      </c>
      <c r="L500">
        <v>0.16500000000000001</v>
      </c>
      <c r="M500">
        <v>0.15</v>
      </c>
      <c r="N500">
        <f>MATCH(Material_Master[[#This Row],[PPClass]],Packaging!$L$2:$L$7, 0)</f>
        <v>4</v>
      </c>
      <c r="O500">
        <f>MATCH(Material_Master[[#This Row],[PVClass]],Packaging!$L$2:$L$7, 0)</f>
        <v>4</v>
      </c>
      <c r="P500" t="s">
        <v>678</v>
      </c>
      <c r="Q500">
        <v>2420</v>
      </c>
      <c r="R500" t="s">
        <v>790</v>
      </c>
      <c r="S500">
        <v>0.16500000000000001</v>
      </c>
      <c r="T500" s="6" t="s">
        <v>344</v>
      </c>
      <c r="U500" s="6"/>
      <c r="V500" s="6" t="s">
        <v>1186</v>
      </c>
      <c r="W500" t="s">
        <v>1340</v>
      </c>
      <c r="X500" t="s">
        <v>1186</v>
      </c>
      <c r="Y500" t="b">
        <f>IF(Material_Master[[#This Row],[EUDR]]="Y",TRUE,FALSE)</f>
        <v>0</v>
      </c>
      <c r="Z500" t="b">
        <f>IF(Material_Master[[#This Row],[EUDR Sale]]="Y", TRUE, FALSE)</f>
        <v>0</v>
      </c>
      <c r="AA500" s="5" t="s">
        <v>1379</v>
      </c>
    </row>
    <row r="501" spans="1:27" x14ac:dyDescent="0.35">
      <c r="A501">
        <v>500</v>
      </c>
      <c r="B501" s="5"/>
      <c r="C501" s="5" t="str">
        <f>Material_Master_SQL!B501</f>
        <v>ECOROL 18/99 HG-SD165-DF</v>
      </c>
      <c r="D501">
        <f>INDEX(Class!A:A, MATCH(Material_Master[[#This Row],[Class]],Class!B:B, 0))</f>
        <v>4</v>
      </c>
      <c r="E501">
        <f>INDEX('Product Category'!A:A, MATCH(Material_Master[[#This Row],[Product Category]], 'Product Category'!B:B, 0))</f>
        <v>4</v>
      </c>
      <c r="F501" cm="1">
        <f t="array" ref="F501">MATCH(Material_Master[[#This Row],[Product Category]]&amp;Material_Master[[#This Row],[ProductMetric]], 'Product Metric'!$B$2:$B$47&amp;'Product Metric'!$D$2:$D$47, 0)</f>
        <v>7</v>
      </c>
      <c r="G501" cm="1">
        <f t="array" ref="G501">MATCH(Material_Master[[#This Row],[Product Category]]&amp;Material_Master[[#This Row],[ProductGroupSimple]], 'Product Group Simple'!$B$2:$B$202&amp;'Product Group Simple'!$D$2:$D$202, 0)</f>
        <v>48</v>
      </c>
      <c r="H501" cm="1">
        <f t="array" ref="H501">MATCH(Material_Master[[#This Row],[Product Category]]&amp;Material_Master[[#This Row],[ProductGroup]], 'Product Group'!$B$2:$B$248&amp;'Product Group'!$D$2:$D$248,0)</f>
        <v>64</v>
      </c>
      <c r="I501">
        <f>INDEX(Packaging!E:E, MATCH(Material_Master[[#This Row],[Packaging]], Packaging!F:F, 0))</f>
        <v>3</v>
      </c>
      <c r="J501">
        <f>INDEX(Packaging!A:A, MATCH(Material_Master[[#This Row],[UOM]], Packaging!B:B, 0))</f>
        <v>2</v>
      </c>
      <c r="K501">
        <v>6</v>
      </c>
      <c r="L501">
        <v>0.16500000000000001</v>
      </c>
      <c r="M501">
        <v>0.15</v>
      </c>
      <c r="N501">
        <f>MATCH(Material_Master[[#This Row],[PPClass]],Packaging!$L$2:$L$7, 0)</f>
        <v>4</v>
      </c>
      <c r="O501">
        <f>MATCH(Material_Master[[#This Row],[PVClass]],Packaging!$L$2:$L$7, 0)</f>
        <v>4</v>
      </c>
      <c r="P501" t="s">
        <v>678</v>
      </c>
      <c r="R501" t="s">
        <v>1186</v>
      </c>
      <c r="T501" s="6" t="s">
        <v>344</v>
      </c>
      <c r="U501" s="6"/>
      <c r="V501" s="6" t="s">
        <v>1186</v>
      </c>
      <c r="W501" t="s">
        <v>1340</v>
      </c>
      <c r="X501" t="s">
        <v>1186</v>
      </c>
      <c r="Y501" t="b">
        <f>IF(Material_Master[[#This Row],[EUDR]]="Y",TRUE,FALSE)</f>
        <v>1</v>
      </c>
      <c r="Z501" t="b">
        <f>IF(Material_Master[[#This Row],[EUDR Sale]]="Y", TRUE, FALSE)</f>
        <v>1</v>
      </c>
    </row>
    <row r="502" spans="1:27" x14ac:dyDescent="0.35">
      <c r="A502">
        <v>501</v>
      </c>
      <c r="B502" s="5">
        <v>5203189904010</v>
      </c>
      <c r="C502" s="5" t="str">
        <f>Material_Master_SQL!B502</f>
        <v>ECOROL 18/99-F20</v>
      </c>
      <c r="D502">
        <f>INDEX(Class!A:A, MATCH(Material_Master[[#This Row],[Class]],Class!B:B, 0))</f>
        <v>4</v>
      </c>
      <c r="E502">
        <f>INDEX('Product Category'!A:A, MATCH(Material_Master[[#This Row],[Product Category]], 'Product Category'!B:B, 0))</f>
        <v>4</v>
      </c>
      <c r="F502" cm="1">
        <f t="array" ref="F502">MATCH(Material_Master[[#This Row],[Product Category]]&amp;Material_Master[[#This Row],[ProductMetric]], 'Product Metric'!$B$2:$B$47&amp;'Product Metric'!$D$2:$D$47, 0)</f>
        <v>7</v>
      </c>
      <c r="G502" cm="1">
        <f t="array" ref="G502">MATCH(Material_Master[[#This Row],[Product Category]]&amp;Material_Master[[#This Row],[ProductGroupSimple]], 'Product Group Simple'!$B$2:$B$202&amp;'Product Group Simple'!$D$2:$D$202, 0)</f>
        <v>48</v>
      </c>
      <c r="H502" cm="1">
        <f t="array" ref="H502">MATCH(Material_Master[[#This Row],[Product Category]]&amp;Material_Master[[#This Row],[ProductGroup]], 'Product Group'!$B$2:$B$248&amp;'Product Group'!$D$2:$D$248,0)</f>
        <v>64</v>
      </c>
      <c r="I502">
        <f>INDEX(Packaging!E:E, MATCH(Material_Master[[#This Row],[Packaging]], Packaging!F:F, 0))</f>
        <v>4</v>
      </c>
      <c r="J502">
        <f>INDEX(Packaging!A:A, MATCH(Material_Master[[#This Row],[UOM]], Packaging!B:B, 0))</f>
        <v>1</v>
      </c>
      <c r="K502">
        <v>6</v>
      </c>
      <c r="L502">
        <v>0.02</v>
      </c>
      <c r="M502">
        <v>2.5000000000000001E-2</v>
      </c>
      <c r="N502">
        <f>MATCH(Material_Master[[#This Row],[PPClass]],Packaging!$L$2:$L$7, 0)</f>
        <v>4</v>
      </c>
      <c r="O502">
        <f>MATCH(Material_Master[[#This Row],[PVClass]],Packaging!$L$2:$L$7, 0)</f>
        <v>4</v>
      </c>
      <c r="P502" t="s">
        <v>813</v>
      </c>
      <c r="Q502">
        <v>2420</v>
      </c>
      <c r="R502" t="s">
        <v>814</v>
      </c>
      <c r="S502">
        <v>0.6</v>
      </c>
      <c r="T502" s="6" t="s">
        <v>344</v>
      </c>
      <c r="U502" s="6"/>
      <c r="V502" s="6" t="s">
        <v>1186</v>
      </c>
      <c r="W502" t="s">
        <v>1340</v>
      </c>
      <c r="X502" t="s">
        <v>1186</v>
      </c>
      <c r="Y502" t="b">
        <f>IF(Material_Master[[#This Row],[EUDR]]="Y",TRUE,FALSE)</f>
        <v>0</v>
      </c>
      <c r="Z502" t="b">
        <f>IF(Material_Master[[#This Row],[EUDR Sale]]="Y", TRUE, FALSE)</f>
        <v>0</v>
      </c>
    </row>
    <row r="503" spans="1:27" x14ac:dyDescent="0.35">
      <c r="A503">
        <v>502</v>
      </c>
      <c r="B503" s="5">
        <v>5203189904020</v>
      </c>
      <c r="C503" s="5" t="str">
        <f>Material_Master_SQL!B503</f>
        <v>ECOROL 18/99-F50</v>
      </c>
      <c r="D503">
        <f>INDEX(Class!A:A, MATCH(Material_Master[[#This Row],[Class]],Class!B:B, 0))</f>
        <v>4</v>
      </c>
      <c r="E503">
        <f>INDEX('Product Category'!A:A, MATCH(Material_Master[[#This Row],[Product Category]], 'Product Category'!B:B, 0))</f>
        <v>4</v>
      </c>
      <c r="F503" cm="1">
        <f t="array" ref="F503">MATCH(Material_Master[[#This Row],[Product Category]]&amp;Material_Master[[#This Row],[ProductMetric]], 'Product Metric'!$B$2:$B$47&amp;'Product Metric'!$D$2:$D$47, 0)</f>
        <v>7</v>
      </c>
      <c r="G503" cm="1">
        <f t="array" ref="G503">MATCH(Material_Master[[#This Row],[Product Category]]&amp;Material_Master[[#This Row],[ProductGroupSimple]], 'Product Group Simple'!$B$2:$B$202&amp;'Product Group Simple'!$D$2:$D$202, 0)</f>
        <v>48</v>
      </c>
      <c r="H503" cm="1">
        <f t="array" ref="H503">MATCH(Material_Master[[#This Row],[Product Category]]&amp;Material_Master[[#This Row],[ProductGroup]], 'Product Group'!$B$2:$B$248&amp;'Product Group'!$D$2:$D$248,0)</f>
        <v>64</v>
      </c>
      <c r="I503">
        <f>INDEX(Packaging!E:E, MATCH(Material_Master[[#This Row],[Packaging]], Packaging!F:F, 0))</f>
        <v>4</v>
      </c>
      <c r="J503">
        <f>INDEX(Packaging!A:A, MATCH(Material_Master[[#This Row],[UOM]], Packaging!B:B, 0))</f>
        <v>1</v>
      </c>
      <c r="K503">
        <v>6</v>
      </c>
      <c r="L503">
        <v>2.2678759965741601E-2</v>
      </c>
      <c r="M503">
        <v>3.5000000000000003E-2</v>
      </c>
      <c r="N503">
        <f>MATCH(Material_Master[[#This Row],[PPClass]],Packaging!$L$2:$L$7, 0)</f>
        <v>4</v>
      </c>
      <c r="O503">
        <f>MATCH(Material_Master[[#This Row],[PVClass]],Packaging!$L$2:$L$7, 0)</f>
        <v>4</v>
      </c>
      <c r="P503" t="s">
        <v>818</v>
      </c>
      <c r="Q503">
        <v>2420</v>
      </c>
      <c r="R503" t="s">
        <v>819</v>
      </c>
      <c r="S503">
        <v>0.90715000000000001</v>
      </c>
      <c r="T503" s="6" t="s">
        <v>344</v>
      </c>
      <c r="U503" s="6"/>
      <c r="V503" s="6" t="s">
        <v>1186</v>
      </c>
      <c r="W503" t="s">
        <v>1340</v>
      </c>
      <c r="X503" t="s">
        <v>1186</v>
      </c>
      <c r="Y503" t="b">
        <f>IF(Material_Master[[#This Row],[EUDR]]="Y",TRUE,FALSE)</f>
        <v>0</v>
      </c>
      <c r="Z503" t="b">
        <f>IF(Material_Master[[#This Row],[EUDR Sale]]="Y", TRUE, FALSE)</f>
        <v>0</v>
      </c>
    </row>
    <row r="504" spans="1:27" x14ac:dyDescent="0.35">
      <c r="A504">
        <v>503</v>
      </c>
      <c r="B504" s="5">
        <v>5203240006010</v>
      </c>
      <c r="C504" s="5" t="str">
        <f>Material_Master_SQL!B504</f>
        <v>ECOROL 24</v>
      </c>
      <c r="D504">
        <f>INDEX(Class!A:A, MATCH(Material_Master[[#This Row],[Class]],Class!B:B, 0))</f>
        <v>2</v>
      </c>
      <c r="E504">
        <f>INDEX('Product Category'!A:A, MATCH(Material_Master[[#This Row],[Product Category]], 'Product Category'!B:B, 0))</f>
        <v>5</v>
      </c>
      <c r="F504" cm="1">
        <f t="array" ref="F504">MATCH(Material_Master[[#This Row],[Product Category]]&amp;Material_Master[[#This Row],[ProductMetric]], 'Product Metric'!$B$2:$B$47&amp;'Product Metric'!$D$2:$D$47, 0)</f>
        <v>11</v>
      </c>
      <c r="G504" cm="1">
        <f t="array" ref="G504">MATCH(Material_Master[[#This Row],[Product Category]]&amp;Material_Master[[#This Row],[ProductGroupSimple]], 'Product Group Simple'!$B$2:$B$202&amp;'Product Group Simple'!$D$2:$D$202, 0)</f>
        <v>59</v>
      </c>
      <c r="H504" cm="1">
        <f t="array" ref="H504">MATCH(Material_Master[[#This Row],[Product Category]]&amp;Material_Master[[#This Row],[ProductGroup]], 'Product Group'!$B$2:$B$248&amp;'Product Group'!$D$2:$D$248,0)</f>
        <v>79</v>
      </c>
      <c r="I504">
        <f>INDEX(Packaging!E:E, MATCH(Material_Master[[#This Row],[Packaging]], Packaging!F:F, 0))</f>
        <v>7</v>
      </c>
      <c r="J504">
        <f>INDEX(Packaging!A:A, MATCH(Material_Master[[#This Row],[UOM]], Packaging!B:B, 0))</f>
        <v>4</v>
      </c>
      <c r="K504">
        <v>6</v>
      </c>
      <c r="L504">
        <v>1</v>
      </c>
      <c r="N504">
        <f>MATCH(Material_Master[[#This Row],[PPClass]],Packaging!$L$2:$L$7, 0)</f>
        <v>3</v>
      </c>
      <c r="O504">
        <f>MATCH(Material_Master[[#This Row],[PVClass]],Packaging!$L$2:$L$7, 0)</f>
        <v>3</v>
      </c>
      <c r="Q504">
        <v>1250</v>
      </c>
      <c r="R504" t="s">
        <v>1186</v>
      </c>
      <c r="T504" s="6" t="s">
        <v>344</v>
      </c>
      <c r="U504" s="6"/>
      <c r="V504" s="6" t="s">
        <v>1186</v>
      </c>
      <c r="W504" t="s">
        <v>1382</v>
      </c>
      <c r="X504" t="s">
        <v>1186</v>
      </c>
      <c r="Y504" t="b">
        <f>IF(Material_Master[[#This Row],[EUDR]]="Y",TRUE,FALSE)</f>
        <v>0</v>
      </c>
      <c r="Z504" t="b">
        <f>IF(Material_Master[[#This Row],[EUDR Sale]]="Y", TRUE, FALSE)</f>
        <v>1</v>
      </c>
      <c r="AA504" s="5" t="s">
        <v>1383</v>
      </c>
    </row>
    <row r="505" spans="1:27" x14ac:dyDescent="0.35">
      <c r="A505">
        <v>504</v>
      </c>
      <c r="B505" s="5">
        <v>5203240003080</v>
      </c>
      <c r="C505" s="5" t="str">
        <f>Material_Master_SQL!B505</f>
        <v>ECOROL 24 - IBC820</v>
      </c>
      <c r="D505">
        <f>INDEX(Class!A:A, MATCH(Material_Master[[#This Row],[Class]],Class!B:B, 0))</f>
        <v>4</v>
      </c>
      <c r="E505">
        <f>INDEX('Product Category'!A:A, MATCH(Material_Master[[#This Row],[Product Category]], 'Product Category'!B:B, 0))</f>
        <v>5</v>
      </c>
      <c r="F505" cm="1">
        <f t="array" ref="F505">MATCH(Material_Master[[#This Row],[Product Category]]&amp;Material_Master[[#This Row],[ProductMetric]], 'Product Metric'!$B$2:$B$47&amp;'Product Metric'!$D$2:$D$47, 0)</f>
        <v>11</v>
      </c>
      <c r="G505" cm="1">
        <f t="array" ref="G505">MATCH(Material_Master[[#This Row],[Product Category]]&amp;Material_Master[[#This Row],[ProductGroupSimple]], 'Product Group Simple'!$B$2:$B$202&amp;'Product Group Simple'!$D$2:$D$202, 0)</f>
        <v>59</v>
      </c>
      <c r="H505" cm="1">
        <f t="array" ref="H505">MATCH(Material_Master[[#This Row],[Product Category]]&amp;Material_Master[[#This Row],[ProductGroup]], 'Product Group'!$B$2:$B$248&amp;'Product Group'!$D$2:$D$248,0)</f>
        <v>79</v>
      </c>
      <c r="I505">
        <f>INDEX(Packaging!E:E, MATCH(Material_Master[[#This Row],[Packaging]], Packaging!F:F, 0))</f>
        <v>6</v>
      </c>
      <c r="J505">
        <f>INDEX(Packaging!A:A, MATCH(Material_Master[[#This Row],[UOM]], Packaging!B:B, 0))</f>
        <v>3</v>
      </c>
      <c r="K505">
        <v>6</v>
      </c>
      <c r="L505">
        <v>0.82</v>
      </c>
      <c r="M505">
        <v>1.25</v>
      </c>
      <c r="N505">
        <f>MATCH(Material_Master[[#This Row],[PPClass]],Packaging!$L$2:$L$7, 0)</f>
        <v>4</v>
      </c>
      <c r="O505">
        <f>MATCH(Material_Master[[#This Row],[PVClass]],Packaging!$L$2:$L$7, 0)</f>
        <v>4</v>
      </c>
      <c r="P505" t="s">
        <v>910</v>
      </c>
      <c r="Q505">
        <v>1250</v>
      </c>
      <c r="R505" t="s">
        <v>779</v>
      </c>
      <c r="S505">
        <v>0.82</v>
      </c>
      <c r="T505" s="6" t="s">
        <v>344</v>
      </c>
      <c r="U505" s="6"/>
      <c r="V505" s="6" t="s">
        <v>1186</v>
      </c>
      <c r="W505" t="s">
        <v>1382</v>
      </c>
      <c r="X505" t="s">
        <v>1186</v>
      </c>
      <c r="Y505" t="b">
        <f>IF(Material_Master[[#This Row],[EUDR]]="Y",TRUE,FALSE)</f>
        <v>0</v>
      </c>
      <c r="Z505" t="b">
        <f>IF(Material_Master[[#This Row],[EUDR Sale]]="Y", TRUE, FALSE)</f>
        <v>1</v>
      </c>
    </row>
    <row r="506" spans="1:27" x14ac:dyDescent="0.35">
      <c r="A506">
        <v>505</v>
      </c>
      <c r="B506" s="5">
        <v>5203240066010</v>
      </c>
      <c r="C506" s="5" t="str">
        <f>Material_Master_SQL!B506</f>
        <v>ECOROL 24 (COCO)</v>
      </c>
      <c r="D506">
        <f>INDEX(Class!A:A, MATCH(Material_Master[[#This Row],[Class]],Class!B:B, 0))</f>
        <v>2</v>
      </c>
      <c r="E506">
        <f>INDEX('Product Category'!A:A, MATCH(Material_Master[[#This Row],[Product Category]], 'Product Category'!B:B, 0))</f>
        <v>5</v>
      </c>
      <c r="F506" cm="1">
        <f t="array" ref="F506">MATCH(Material_Master[[#This Row],[Product Category]]&amp;Material_Master[[#This Row],[ProductMetric]], 'Product Metric'!$B$2:$B$47&amp;'Product Metric'!$D$2:$D$47, 0)</f>
        <v>11</v>
      </c>
      <c r="G506" cm="1">
        <f t="array" ref="G506">MATCH(Material_Master[[#This Row],[Product Category]]&amp;Material_Master[[#This Row],[ProductGroupSimple]], 'Product Group Simple'!$B$2:$B$202&amp;'Product Group Simple'!$D$2:$D$202, 0)</f>
        <v>61</v>
      </c>
      <c r="H506" cm="1">
        <f t="array" ref="H506">MATCH(Material_Master[[#This Row],[Product Category]]&amp;Material_Master[[#This Row],[ProductGroup]], 'Product Group'!$B$2:$B$248&amp;'Product Group'!$D$2:$D$248,0)</f>
        <v>81</v>
      </c>
      <c r="I506">
        <f>INDEX(Packaging!E:E, MATCH(Material_Master[[#This Row],[Packaging]], Packaging!F:F, 0))</f>
        <v>7</v>
      </c>
      <c r="J506">
        <f>INDEX(Packaging!A:A, MATCH(Material_Master[[#This Row],[UOM]], Packaging!B:B, 0))</f>
        <v>4</v>
      </c>
      <c r="K506">
        <v>6</v>
      </c>
      <c r="L506">
        <v>1</v>
      </c>
      <c r="N506">
        <f>MATCH(Material_Master[[#This Row],[PPClass]],Packaging!$L$2:$L$7, 0)</f>
        <v>3</v>
      </c>
      <c r="O506">
        <f>MATCH(Material_Master[[#This Row],[PVClass]],Packaging!$L$2:$L$7, 0)</f>
        <v>3</v>
      </c>
      <c r="Q506">
        <v>0</v>
      </c>
      <c r="T506" s="6" t="s">
        <v>344</v>
      </c>
      <c r="U506" s="6"/>
      <c r="V506" s="6" t="s">
        <v>1186</v>
      </c>
      <c r="W506" t="s">
        <v>1186</v>
      </c>
      <c r="X506" t="s">
        <v>1186</v>
      </c>
      <c r="Y506" t="b">
        <f>IF(Material_Master[[#This Row],[EUDR]]="Y",TRUE,FALSE)</f>
        <v>0</v>
      </c>
      <c r="Z506" t="b">
        <f>IF(Material_Master[[#This Row],[EUDR Sale]]="Y", TRUE, FALSE)</f>
        <v>1</v>
      </c>
      <c r="AA506" s="5" t="s">
        <v>1383</v>
      </c>
    </row>
    <row r="507" spans="1:27" x14ac:dyDescent="0.35">
      <c r="A507">
        <v>506</v>
      </c>
      <c r="B507" s="5">
        <v>5703240006010</v>
      </c>
      <c r="C507" s="5" t="str">
        <f>Material_Master_SQL!B507</f>
        <v>ECOROL 24 EMPL</v>
      </c>
      <c r="D507">
        <f>INDEX(Class!A:A, MATCH(Material_Master[[#This Row],[Class]],Class!B:B, 0))</f>
        <v>2</v>
      </c>
      <c r="E507">
        <f>INDEX('Product Category'!A:A, MATCH(Material_Master[[#This Row],[Product Category]], 'Product Category'!B:B, 0))</f>
        <v>5</v>
      </c>
      <c r="F507" cm="1">
        <f t="array" ref="F507">MATCH(Material_Master[[#This Row],[Product Category]]&amp;Material_Master[[#This Row],[ProductMetric]], 'Product Metric'!$B$2:$B$47&amp;'Product Metric'!$D$2:$D$47, 0)</f>
        <v>11</v>
      </c>
      <c r="G507" cm="1">
        <f t="array" ref="G507">MATCH(Material_Master[[#This Row],[Product Category]]&amp;Material_Master[[#This Row],[ProductGroupSimple]], 'Product Group Simple'!$B$2:$B$202&amp;'Product Group Simple'!$D$2:$D$202, 0)</f>
        <v>59</v>
      </c>
      <c r="H507" cm="1">
        <f t="array" ref="H507">MATCH(Material_Master[[#This Row],[Product Category]]&amp;Material_Master[[#This Row],[ProductGroup]], 'Product Group'!$B$2:$B$248&amp;'Product Group'!$D$2:$D$248,0)</f>
        <v>79</v>
      </c>
      <c r="I507">
        <f>INDEX(Packaging!E:E, MATCH(Material_Master[[#This Row],[Packaging]], Packaging!F:F, 0))</f>
        <v>7</v>
      </c>
      <c r="J507">
        <f>INDEX(Packaging!A:A, MATCH(Material_Master[[#This Row],[UOM]], Packaging!B:B, 0))</f>
        <v>4</v>
      </c>
      <c r="K507">
        <v>6</v>
      </c>
      <c r="L507">
        <v>1</v>
      </c>
      <c r="N507">
        <f>MATCH(Material_Master[[#This Row],[PPClass]],Packaging!$L$2:$L$7, 0)</f>
        <v>3</v>
      </c>
      <c r="O507">
        <f>MATCH(Material_Master[[#This Row],[PVClass]],Packaging!$L$2:$L$7, 0)</f>
        <v>3</v>
      </c>
      <c r="Q507">
        <v>1250</v>
      </c>
      <c r="T507" s="6" t="s">
        <v>344</v>
      </c>
      <c r="U507" s="6"/>
      <c r="V507" s="6" t="s">
        <v>1186</v>
      </c>
      <c r="W507" t="s">
        <v>1382</v>
      </c>
      <c r="X507" t="s">
        <v>1186</v>
      </c>
      <c r="Y507" t="b">
        <f>IF(Material_Master[[#This Row],[EUDR]]="Y",TRUE,FALSE)</f>
        <v>0</v>
      </c>
      <c r="Z507" t="b">
        <f>IF(Material_Master[[#This Row],[EUDR Sale]]="Y", TRUE, FALSE)</f>
        <v>0</v>
      </c>
    </row>
    <row r="508" spans="1:27" x14ac:dyDescent="0.35">
      <c r="A508">
        <v>507</v>
      </c>
      <c r="B508" s="5">
        <v>5703240006010</v>
      </c>
      <c r="C508" s="5" t="str">
        <f>Material_Master_SQL!B508</f>
        <v>ECOROL 24 SHANGHAI</v>
      </c>
      <c r="D508">
        <f>INDEX(Class!A:A, MATCH(Material_Master[[#This Row],[Class]],Class!B:B, 0))</f>
        <v>2</v>
      </c>
      <c r="E508">
        <f>INDEX('Product Category'!A:A, MATCH(Material_Master[[#This Row],[Product Category]], 'Product Category'!B:B, 0))</f>
        <v>5</v>
      </c>
      <c r="F508" cm="1">
        <f t="array" ref="F508">MATCH(Material_Master[[#This Row],[Product Category]]&amp;Material_Master[[#This Row],[ProductMetric]], 'Product Metric'!$B$2:$B$47&amp;'Product Metric'!$D$2:$D$47, 0)</f>
        <v>11</v>
      </c>
      <c r="G508" cm="1">
        <f t="array" ref="G508">MATCH(Material_Master[[#This Row],[Product Category]]&amp;Material_Master[[#This Row],[ProductGroupSimple]], 'Product Group Simple'!$B$2:$B$202&amp;'Product Group Simple'!$D$2:$D$202, 0)</f>
        <v>59</v>
      </c>
      <c r="H508" cm="1">
        <f t="array" ref="H508">MATCH(Material_Master[[#This Row],[Product Category]]&amp;Material_Master[[#This Row],[ProductGroup]], 'Product Group'!$B$2:$B$248&amp;'Product Group'!$D$2:$D$248,0)</f>
        <v>79</v>
      </c>
      <c r="I508">
        <f>INDEX(Packaging!E:E, MATCH(Material_Master[[#This Row],[Packaging]], Packaging!F:F, 0))</f>
        <v>7</v>
      </c>
      <c r="J508">
        <f>INDEX(Packaging!A:A, MATCH(Material_Master[[#This Row],[UOM]], Packaging!B:B, 0))</f>
        <v>4</v>
      </c>
      <c r="K508">
        <v>6</v>
      </c>
      <c r="L508">
        <v>1</v>
      </c>
      <c r="N508">
        <f>MATCH(Material_Master[[#This Row],[PPClass]],Packaging!$L$2:$L$7, 0)</f>
        <v>3</v>
      </c>
      <c r="O508">
        <f>MATCH(Material_Master[[#This Row],[PVClass]],Packaging!$L$2:$L$7, 0)</f>
        <v>3</v>
      </c>
      <c r="Q508">
        <v>1250</v>
      </c>
      <c r="T508" s="6" t="s">
        <v>344</v>
      </c>
      <c r="U508" s="6"/>
      <c r="V508" s="6" t="s">
        <v>1186</v>
      </c>
      <c r="W508" t="s">
        <v>1382</v>
      </c>
      <c r="X508" t="s">
        <v>371</v>
      </c>
      <c r="Y508" t="b">
        <f>IF(Material_Master[[#This Row],[EUDR]]="Y",TRUE,FALSE)</f>
        <v>0</v>
      </c>
      <c r="Z508" t="b">
        <f>IF(Material_Master[[#This Row],[EUDR Sale]]="Y", TRUE, FALSE)</f>
        <v>1</v>
      </c>
      <c r="AA508" s="5" t="s">
        <v>1383</v>
      </c>
    </row>
    <row r="509" spans="1:27" x14ac:dyDescent="0.35">
      <c r="A509">
        <v>508</v>
      </c>
      <c r="B509" s="5">
        <v>5203245506010</v>
      </c>
      <c r="C509" s="5" t="str">
        <f>Material_Master_SQL!B509</f>
        <v>ECOROL 24/55</v>
      </c>
      <c r="D509">
        <f>INDEX(Class!A:A, MATCH(Material_Master[[#This Row],[Class]],Class!B:B, 0))</f>
        <v>2</v>
      </c>
      <c r="E509">
        <f>INDEX('Product Category'!A:A, MATCH(Material_Master[[#This Row],[Product Category]], 'Product Category'!B:B, 0))</f>
        <v>5</v>
      </c>
      <c r="F509" cm="1">
        <f t="array" ref="F509">MATCH(Material_Master[[#This Row],[Product Category]]&amp;Material_Master[[#This Row],[ProductMetric]], 'Product Metric'!$B$2:$B$47&amp;'Product Metric'!$D$2:$D$47, 0)</f>
        <v>11</v>
      </c>
      <c r="G509" cm="1">
        <f t="array" ref="G509">MATCH(Material_Master[[#This Row],[Product Category]]&amp;Material_Master[[#This Row],[ProductGroupSimple]], 'Product Group Simple'!$B$2:$B$202&amp;'Product Group Simple'!$D$2:$D$202, 0)</f>
        <v>60</v>
      </c>
      <c r="H509" cm="1">
        <f t="array" ref="H509">MATCH(Material_Master[[#This Row],[Product Category]]&amp;Material_Master[[#This Row],[ProductGroup]], 'Product Group'!$B$2:$B$248&amp;'Product Group'!$D$2:$D$248,0)</f>
        <v>80</v>
      </c>
      <c r="I509">
        <f>INDEX(Packaging!E:E, MATCH(Material_Master[[#This Row],[Packaging]], Packaging!F:F, 0))</f>
        <v>7</v>
      </c>
      <c r="J509">
        <f>INDEX(Packaging!A:A, MATCH(Material_Master[[#This Row],[UOM]], Packaging!B:B, 0))</f>
        <v>4</v>
      </c>
      <c r="K509">
        <v>6</v>
      </c>
      <c r="L509">
        <v>1</v>
      </c>
      <c r="N509">
        <f>MATCH(Material_Master[[#This Row],[PPClass]],Packaging!$L$2:$L$7, 0)</f>
        <v>3</v>
      </c>
      <c r="O509">
        <f>MATCH(Material_Master[[#This Row],[PVClass]],Packaging!$L$2:$L$7, 0)</f>
        <v>3</v>
      </c>
      <c r="Q509">
        <v>1250</v>
      </c>
      <c r="R509" t="s">
        <v>1186</v>
      </c>
      <c r="T509" s="6" t="s">
        <v>344</v>
      </c>
      <c r="U509" s="6"/>
      <c r="V509" s="6" t="s">
        <v>1186</v>
      </c>
      <c r="W509" t="s">
        <v>1186</v>
      </c>
      <c r="X509" t="s">
        <v>1186</v>
      </c>
      <c r="Y509" t="b">
        <f>IF(Material_Master[[#This Row],[EUDR]]="Y",TRUE,FALSE)</f>
        <v>0</v>
      </c>
      <c r="Z509" t="b">
        <f>IF(Material_Master[[#This Row],[EUDR Sale]]="Y", TRUE, FALSE)</f>
        <v>1</v>
      </c>
      <c r="AA509" s="5" t="s">
        <v>1383</v>
      </c>
    </row>
    <row r="510" spans="1:27" x14ac:dyDescent="0.35">
      <c r="A510">
        <v>509</v>
      </c>
      <c r="B510" s="5"/>
      <c r="C510" s="5" t="str">
        <f>Material_Master_SQL!B510</f>
        <v>ECOROL 24/55-DF</v>
      </c>
      <c r="D510">
        <f>INDEX(Class!A:A, MATCH(Material_Master[[#This Row],[Class]],Class!B:B, 0))</f>
        <v>3</v>
      </c>
      <c r="E510">
        <f>INDEX('Product Category'!A:A, MATCH(Material_Master[[#This Row],[Product Category]], 'Product Category'!B:B, 0))</f>
        <v>5</v>
      </c>
      <c r="F510" cm="1">
        <f t="array" ref="F510">MATCH(Material_Master[[#This Row],[Product Category]]&amp;Material_Master[[#This Row],[ProductMetric]], 'Product Metric'!$B$2:$B$47&amp;'Product Metric'!$D$2:$D$47, 0)</f>
        <v>11</v>
      </c>
      <c r="G510" cm="1">
        <f t="array" ref="G510">MATCH(Material_Master[[#This Row],[Product Category]]&amp;Material_Master[[#This Row],[ProductGroupSimple]], 'Product Group Simple'!$B$2:$B$202&amp;'Product Group Simple'!$D$2:$D$202, 0)</f>
        <v>60</v>
      </c>
      <c r="H510" cm="1">
        <f t="array" ref="H510">MATCH(Material_Master[[#This Row],[Product Category]]&amp;Material_Master[[#This Row],[ProductGroup]], 'Product Group'!$B$2:$B$248&amp;'Product Group'!$D$2:$D$248,0)</f>
        <v>80</v>
      </c>
      <c r="I510">
        <f>INDEX(Packaging!E:E, MATCH(Material_Master[[#This Row],[Packaging]], Packaging!F:F, 0))</f>
        <v>7</v>
      </c>
      <c r="J510">
        <f>INDEX(Packaging!A:A, MATCH(Material_Master[[#This Row],[UOM]], Packaging!B:B, 0))</f>
        <v>4</v>
      </c>
      <c r="K510">
        <v>6</v>
      </c>
      <c r="L510">
        <v>1</v>
      </c>
      <c r="M510">
        <v>0</v>
      </c>
      <c r="N510">
        <f>MATCH(Material_Master[[#This Row],[PPClass]],Packaging!$L$2:$L$7, 0)</f>
        <v>3</v>
      </c>
      <c r="O510">
        <f>MATCH(Material_Master[[#This Row],[PVClass]],Packaging!$L$2:$L$7, 0)</f>
        <v>3</v>
      </c>
      <c r="R510" t="s">
        <v>1186</v>
      </c>
      <c r="T510" s="6" t="s">
        <v>344</v>
      </c>
      <c r="U510" s="6"/>
      <c r="V510" s="6" t="s">
        <v>1186</v>
      </c>
      <c r="W510" t="s">
        <v>1186</v>
      </c>
      <c r="X510" t="s">
        <v>1186</v>
      </c>
      <c r="Y510" t="b">
        <f>IF(Material_Master[[#This Row],[EUDR]]="Y",TRUE,FALSE)</f>
        <v>1</v>
      </c>
      <c r="Z510" t="b">
        <f>IF(Material_Master[[#This Row],[EUDR Sale]]="Y", TRUE, FALSE)</f>
        <v>1</v>
      </c>
    </row>
    <row r="511" spans="1:27" x14ac:dyDescent="0.35">
      <c r="A511">
        <v>510</v>
      </c>
      <c r="B511" s="5">
        <v>5203245501030</v>
      </c>
      <c r="C511" s="5" t="str">
        <f>Material_Master_SQL!B511</f>
        <v>ECOROL 24/55-SD170</v>
      </c>
      <c r="D511">
        <f>INDEX(Class!A:A, MATCH(Material_Master[[#This Row],[Class]],Class!B:B, 0))</f>
        <v>4</v>
      </c>
      <c r="E511">
        <f>INDEX('Product Category'!A:A, MATCH(Material_Master[[#This Row],[Product Category]], 'Product Category'!B:B, 0))</f>
        <v>5</v>
      </c>
      <c r="F511" cm="1">
        <f t="array" ref="F511">MATCH(Material_Master[[#This Row],[Product Category]]&amp;Material_Master[[#This Row],[ProductMetric]], 'Product Metric'!$B$2:$B$47&amp;'Product Metric'!$D$2:$D$47, 0)</f>
        <v>11</v>
      </c>
      <c r="G511" cm="1">
        <f t="array" ref="G511">MATCH(Material_Master[[#This Row],[Product Category]]&amp;Material_Master[[#This Row],[ProductGroupSimple]], 'Product Group Simple'!$B$2:$B$202&amp;'Product Group Simple'!$D$2:$D$202, 0)</f>
        <v>60</v>
      </c>
      <c r="H511" cm="1">
        <f t="array" ref="H511">MATCH(Material_Master[[#This Row],[Product Category]]&amp;Material_Master[[#This Row],[ProductGroup]], 'Product Group'!$B$2:$B$248&amp;'Product Group'!$D$2:$D$248,0)</f>
        <v>80</v>
      </c>
      <c r="I511">
        <f>INDEX(Packaging!E:E, MATCH(Material_Master[[#This Row],[Packaging]], Packaging!F:F, 0))</f>
        <v>3</v>
      </c>
      <c r="J511">
        <f>INDEX(Packaging!A:A, MATCH(Material_Master[[#This Row],[UOM]], Packaging!B:B, 0))</f>
        <v>2</v>
      </c>
      <c r="K511">
        <v>6</v>
      </c>
      <c r="L511">
        <v>0.17</v>
      </c>
      <c r="M511">
        <v>0.15</v>
      </c>
      <c r="N511">
        <f>MATCH(Material_Master[[#This Row],[PPClass]],Packaging!$L$2:$L$7, 0)</f>
        <v>4</v>
      </c>
      <c r="O511">
        <f>MATCH(Material_Master[[#This Row],[PVClass]],Packaging!$L$2:$L$7, 0)</f>
        <v>4</v>
      </c>
      <c r="P511" t="s">
        <v>678</v>
      </c>
      <c r="Q511">
        <v>1250</v>
      </c>
      <c r="R511" t="s">
        <v>679</v>
      </c>
      <c r="S511">
        <v>0.17</v>
      </c>
      <c r="T511" s="6" t="s">
        <v>344</v>
      </c>
      <c r="U511" s="6"/>
      <c r="V511" s="6" t="s">
        <v>1186</v>
      </c>
      <c r="W511" t="s">
        <v>1186</v>
      </c>
      <c r="X511" t="s">
        <v>1186</v>
      </c>
      <c r="Y511" t="b">
        <f>IF(Material_Master[[#This Row],[EUDR]]="Y",TRUE,FALSE)</f>
        <v>0</v>
      </c>
      <c r="Z511" t="b">
        <f>IF(Material_Master[[#This Row],[EUDR Sale]]="Y", TRUE, FALSE)</f>
        <v>1</v>
      </c>
      <c r="AA511" s="5" t="s">
        <v>1383</v>
      </c>
    </row>
    <row r="512" spans="1:27" x14ac:dyDescent="0.35">
      <c r="A512">
        <v>511</v>
      </c>
      <c r="B512" s="5"/>
      <c r="C512" s="5" t="str">
        <f>Material_Master_SQL!B512</f>
        <v>ECOROL 24/55-SD170-DF</v>
      </c>
      <c r="D512">
        <f>INDEX(Class!A:A, MATCH(Material_Master[[#This Row],[Class]],Class!B:B, 0))</f>
        <v>4</v>
      </c>
      <c r="E512">
        <f>INDEX('Product Category'!A:A, MATCH(Material_Master[[#This Row],[Product Category]], 'Product Category'!B:B, 0))</f>
        <v>5</v>
      </c>
      <c r="F512" cm="1">
        <f t="array" ref="F512">MATCH(Material_Master[[#This Row],[Product Category]]&amp;Material_Master[[#This Row],[ProductMetric]], 'Product Metric'!$B$2:$B$47&amp;'Product Metric'!$D$2:$D$47, 0)</f>
        <v>11</v>
      </c>
      <c r="G512" cm="1">
        <f t="array" ref="G512">MATCH(Material_Master[[#This Row],[Product Category]]&amp;Material_Master[[#This Row],[ProductGroupSimple]], 'Product Group Simple'!$B$2:$B$202&amp;'Product Group Simple'!$D$2:$D$202, 0)</f>
        <v>60</v>
      </c>
      <c r="H512" cm="1">
        <f t="array" ref="H512">MATCH(Material_Master[[#This Row],[Product Category]]&amp;Material_Master[[#This Row],[ProductGroup]], 'Product Group'!$B$2:$B$248&amp;'Product Group'!$D$2:$D$248,0)</f>
        <v>80</v>
      </c>
      <c r="I512">
        <f>INDEX(Packaging!E:E, MATCH(Material_Master[[#This Row],[Packaging]], Packaging!F:F, 0))</f>
        <v>3</v>
      </c>
      <c r="J512">
        <f>INDEX(Packaging!A:A, MATCH(Material_Master[[#This Row],[UOM]], Packaging!B:B, 0))</f>
        <v>2</v>
      </c>
      <c r="K512">
        <v>6</v>
      </c>
      <c r="L512">
        <v>0.17</v>
      </c>
      <c r="M512">
        <v>0.15</v>
      </c>
      <c r="N512">
        <f>MATCH(Material_Master[[#This Row],[PPClass]],Packaging!$L$2:$L$7, 0)</f>
        <v>4</v>
      </c>
      <c r="O512">
        <f>MATCH(Material_Master[[#This Row],[PVClass]],Packaging!$L$2:$L$7, 0)</f>
        <v>4</v>
      </c>
      <c r="P512" t="s">
        <v>678</v>
      </c>
      <c r="R512" t="s">
        <v>1186</v>
      </c>
      <c r="T512" s="6" t="s">
        <v>344</v>
      </c>
      <c r="U512" s="6"/>
      <c r="V512" s="6" t="s">
        <v>1186</v>
      </c>
      <c r="W512" t="s">
        <v>1186</v>
      </c>
      <c r="X512" t="s">
        <v>1186</v>
      </c>
      <c r="Y512" t="b">
        <f>IF(Material_Master[[#This Row],[EUDR]]="Y",TRUE,FALSE)</f>
        <v>1</v>
      </c>
      <c r="Z512" t="b">
        <f>IF(Material_Master[[#This Row],[EUDR Sale]]="Y", TRUE, FALSE)</f>
        <v>1</v>
      </c>
    </row>
    <row r="513" spans="1:27" x14ac:dyDescent="0.35">
      <c r="A513">
        <v>512</v>
      </c>
      <c r="B513" s="5"/>
      <c r="C513" s="5" t="str">
        <f>Material_Master_SQL!B513</f>
        <v>ECOROL 24-DF</v>
      </c>
      <c r="D513">
        <f>INDEX(Class!A:A, MATCH(Material_Master[[#This Row],[Class]],Class!B:B, 0))</f>
        <v>2</v>
      </c>
      <c r="E513">
        <f>INDEX('Product Category'!A:A, MATCH(Material_Master[[#This Row],[Product Category]], 'Product Category'!B:B, 0))</f>
        <v>5</v>
      </c>
      <c r="F513" cm="1">
        <f t="array" ref="F513">MATCH(Material_Master[[#This Row],[Product Category]]&amp;Material_Master[[#This Row],[ProductMetric]], 'Product Metric'!$B$2:$B$47&amp;'Product Metric'!$D$2:$D$47, 0)</f>
        <v>11</v>
      </c>
      <c r="G513" cm="1">
        <f t="array" ref="G513">MATCH(Material_Master[[#This Row],[Product Category]]&amp;Material_Master[[#This Row],[ProductGroupSimple]], 'Product Group Simple'!$B$2:$B$202&amp;'Product Group Simple'!$D$2:$D$202, 0)</f>
        <v>59</v>
      </c>
      <c r="H513" cm="1">
        <f t="array" ref="H513">MATCH(Material_Master[[#This Row],[Product Category]]&amp;Material_Master[[#This Row],[ProductGroup]], 'Product Group'!$B$2:$B$248&amp;'Product Group'!$D$2:$D$248,0)</f>
        <v>79</v>
      </c>
      <c r="I513">
        <f>INDEX(Packaging!E:E, MATCH(Material_Master[[#This Row],[Packaging]], Packaging!F:F, 0))</f>
        <v>7</v>
      </c>
      <c r="J513">
        <f>INDEX(Packaging!A:A, MATCH(Material_Master[[#This Row],[UOM]], Packaging!B:B, 0))</f>
        <v>4</v>
      </c>
      <c r="K513">
        <v>6</v>
      </c>
      <c r="L513">
        <v>1</v>
      </c>
      <c r="M513">
        <v>0</v>
      </c>
      <c r="N513">
        <f>MATCH(Material_Master[[#This Row],[PPClass]],Packaging!$L$2:$L$7, 0)</f>
        <v>3</v>
      </c>
      <c r="O513">
        <f>MATCH(Material_Master[[#This Row],[PVClass]],Packaging!$L$2:$L$7, 0)</f>
        <v>3</v>
      </c>
      <c r="R513" t="s">
        <v>1186</v>
      </c>
      <c r="T513" s="6" t="s">
        <v>344</v>
      </c>
      <c r="U513" s="6"/>
      <c r="V513" s="6" t="s">
        <v>1186</v>
      </c>
      <c r="W513" t="s">
        <v>1382</v>
      </c>
      <c r="X513" t="s">
        <v>1186</v>
      </c>
      <c r="Y513" t="b">
        <f>IF(Material_Master[[#This Row],[EUDR]]="Y",TRUE,FALSE)</f>
        <v>1</v>
      </c>
      <c r="Z513" t="b">
        <f>IF(Material_Master[[#This Row],[EUDR Sale]]="Y", TRUE, FALSE)</f>
        <v>1</v>
      </c>
    </row>
    <row r="514" spans="1:27" x14ac:dyDescent="0.35">
      <c r="A514">
        <v>513</v>
      </c>
      <c r="B514" s="5">
        <v>5203240007020</v>
      </c>
      <c r="C514" s="5" t="str">
        <f>Material_Master_SQL!B514</f>
        <v>ECOROL 24-FB24000</v>
      </c>
      <c r="D514">
        <f>INDEX(Class!A:A, MATCH(Material_Master[[#This Row],[Class]],Class!B:B, 0))</f>
        <v>4</v>
      </c>
      <c r="E514">
        <f>INDEX('Product Category'!A:A, MATCH(Material_Master[[#This Row],[Product Category]], 'Product Category'!B:B, 0))</f>
        <v>5</v>
      </c>
      <c r="F514" cm="1">
        <f t="array" ref="F514">MATCH(Material_Master[[#This Row],[Product Category]]&amp;Material_Master[[#This Row],[ProductMetric]], 'Product Metric'!$B$2:$B$47&amp;'Product Metric'!$D$2:$D$47, 0)</f>
        <v>11</v>
      </c>
      <c r="G514" cm="1">
        <f t="array" ref="G514">MATCH(Material_Master[[#This Row],[Product Category]]&amp;Material_Master[[#This Row],[ProductGroupSimple]], 'Product Group Simple'!$B$2:$B$202&amp;'Product Group Simple'!$D$2:$D$202, 0)</f>
        <v>59</v>
      </c>
      <c r="H514" cm="1">
        <f t="array" ref="H514">MATCH(Material_Master[[#This Row],[Product Category]]&amp;Material_Master[[#This Row],[ProductGroup]], 'Product Group'!$B$2:$B$248&amp;'Product Group'!$D$2:$D$248,0)</f>
        <v>79</v>
      </c>
      <c r="I514">
        <f>INDEX(Packaging!E:E, MATCH(Material_Master[[#This Row],[Packaging]], Packaging!F:F, 0))</f>
        <v>5</v>
      </c>
      <c r="J514">
        <f>INDEX(Packaging!A:A, MATCH(Material_Master[[#This Row],[UOM]], Packaging!B:B, 0))</f>
        <v>4</v>
      </c>
      <c r="K514">
        <v>6</v>
      </c>
      <c r="L514">
        <v>1</v>
      </c>
      <c r="N514">
        <f>MATCH(Material_Master[[#This Row],[PPClass]],Packaging!$L$2:$L$7, 0)</f>
        <v>3</v>
      </c>
      <c r="O514">
        <f>MATCH(Material_Master[[#This Row],[PVClass]],Packaging!$L$2:$L$7, 0)</f>
        <v>3</v>
      </c>
      <c r="P514" t="s">
        <v>370</v>
      </c>
      <c r="Q514">
        <v>1250</v>
      </c>
      <c r="R514" t="s">
        <v>1186</v>
      </c>
      <c r="S514">
        <v>19.7</v>
      </c>
      <c r="T514" s="6" t="s">
        <v>344</v>
      </c>
      <c r="U514" s="6"/>
      <c r="V514" s="6" t="s">
        <v>1186</v>
      </c>
      <c r="W514" t="s">
        <v>1382</v>
      </c>
      <c r="X514" t="s">
        <v>371</v>
      </c>
      <c r="Y514" t="b">
        <f>IF(Material_Master[[#This Row],[EUDR]]="Y",TRUE,FALSE)</f>
        <v>0</v>
      </c>
      <c r="Z514" t="b">
        <f>IF(Material_Master[[#This Row],[EUDR Sale]]="Y", TRUE, FALSE)</f>
        <v>1</v>
      </c>
      <c r="AA514" s="5" t="s">
        <v>1383</v>
      </c>
    </row>
    <row r="515" spans="1:27" x14ac:dyDescent="0.35">
      <c r="A515">
        <v>514</v>
      </c>
      <c r="B515" s="5"/>
      <c r="C515" s="5" t="str">
        <f>Material_Master_SQL!B515</f>
        <v>ECOROL 24-FB24000-DF</v>
      </c>
      <c r="D515">
        <f>INDEX(Class!A:A, MATCH(Material_Master[[#This Row],[Class]],Class!B:B, 0))</f>
        <v>4</v>
      </c>
      <c r="E515">
        <f>INDEX('Product Category'!A:A, MATCH(Material_Master[[#This Row],[Product Category]], 'Product Category'!B:B, 0))</f>
        <v>5</v>
      </c>
      <c r="F515" cm="1">
        <f t="array" ref="F515">MATCH(Material_Master[[#This Row],[Product Category]]&amp;Material_Master[[#This Row],[ProductMetric]], 'Product Metric'!$B$2:$B$47&amp;'Product Metric'!$D$2:$D$47, 0)</f>
        <v>11</v>
      </c>
      <c r="G515" cm="1">
        <f t="array" ref="G515">MATCH(Material_Master[[#This Row],[Product Category]]&amp;Material_Master[[#This Row],[ProductGroupSimple]], 'Product Group Simple'!$B$2:$B$202&amp;'Product Group Simple'!$D$2:$D$202, 0)</f>
        <v>59</v>
      </c>
      <c r="H515" cm="1">
        <f t="array" ref="H515">MATCH(Material_Master[[#This Row],[Product Category]]&amp;Material_Master[[#This Row],[ProductGroup]], 'Product Group'!$B$2:$B$248&amp;'Product Group'!$D$2:$D$248,0)</f>
        <v>79</v>
      </c>
      <c r="I515">
        <f>INDEX(Packaging!E:E, MATCH(Material_Master[[#This Row],[Packaging]], Packaging!F:F, 0))</f>
        <v>5</v>
      </c>
      <c r="J515">
        <f>INDEX(Packaging!A:A, MATCH(Material_Master[[#This Row],[UOM]], Packaging!B:B, 0))</f>
        <v>4</v>
      </c>
      <c r="K515">
        <v>6</v>
      </c>
      <c r="L515">
        <v>1</v>
      </c>
      <c r="M515">
        <v>0</v>
      </c>
      <c r="N515">
        <f>MATCH(Material_Master[[#This Row],[PPClass]],Packaging!$L$2:$L$7, 0)</f>
        <v>3</v>
      </c>
      <c r="O515">
        <f>MATCH(Material_Master[[#This Row],[PVClass]],Packaging!$L$2:$L$7, 0)</f>
        <v>3</v>
      </c>
      <c r="P515" t="s">
        <v>370</v>
      </c>
      <c r="R515" t="s">
        <v>1186</v>
      </c>
      <c r="T515" s="6" t="s">
        <v>344</v>
      </c>
      <c r="U515" s="6"/>
      <c r="V515" s="6" t="s">
        <v>1186</v>
      </c>
      <c r="W515" t="s">
        <v>1382</v>
      </c>
      <c r="X515" t="s">
        <v>1186</v>
      </c>
      <c r="Y515" t="b">
        <f>IF(Material_Master[[#This Row],[EUDR]]="Y",TRUE,FALSE)</f>
        <v>1</v>
      </c>
      <c r="Z515" t="b">
        <f>IF(Material_Master[[#This Row],[EUDR Sale]]="Y", TRUE, FALSE)</f>
        <v>1</v>
      </c>
    </row>
    <row r="516" spans="1:27" x14ac:dyDescent="0.35">
      <c r="A516">
        <v>515</v>
      </c>
      <c r="B516" s="5">
        <v>5203240003090</v>
      </c>
      <c r="C516" s="5" t="str">
        <f>Material_Master_SQL!B516</f>
        <v>ECOROL 24-IBC1000</v>
      </c>
      <c r="D516">
        <f>INDEX(Class!A:A, MATCH(Material_Master[[#This Row],[Class]],Class!B:B, 0))</f>
        <v>4</v>
      </c>
      <c r="E516">
        <f>INDEX('Product Category'!A:A, MATCH(Material_Master[[#This Row],[Product Category]], 'Product Category'!B:B, 0))</f>
        <v>5</v>
      </c>
      <c r="F516" cm="1">
        <f t="array" ref="F516">MATCH(Material_Master[[#This Row],[Product Category]]&amp;Material_Master[[#This Row],[ProductMetric]], 'Product Metric'!$B$2:$B$47&amp;'Product Metric'!$D$2:$D$47, 0)</f>
        <v>11</v>
      </c>
      <c r="G516" cm="1">
        <f t="array" ref="G516">MATCH(Material_Master[[#This Row],[Product Category]]&amp;Material_Master[[#This Row],[ProductGroupSimple]], 'Product Group Simple'!$B$2:$B$202&amp;'Product Group Simple'!$D$2:$D$202, 0)</f>
        <v>59</v>
      </c>
      <c r="H516" cm="1">
        <f t="array" ref="H516">MATCH(Material_Master[[#This Row],[Product Category]]&amp;Material_Master[[#This Row],[ProductGroup]], 'Product Group'!$B$2:$B$248&amp;'Product Group'!$D$2:$D$248,0)</f>
        <v>79</v>
      </c>
      <c r="I516">
        <f>INDEX(Packaging!E:E, MATCH(Material_Master[[#This Row],[Packaging]], Packaging!F:F, 0))</f>
        <v>6</v>
      </c>
      <c r="J516">
        <f>INDEX(Packaging!A:A, MATCH(Material_Master[[#This Row],[UOM]], Packaging!B:B, 0))</f>
        <v>3</v>
      </c>
      <c r="K516">
        <v>6</v>
      </c>
      <c r="L516">
        <v>1</v>
      </c>
      <c r="M516">
        <v>1.25</v>
      </c>
      <c r="N516">
        <f>MATCH(Material_Master[[#This Row],[PPClass]],Packaging!$L$2:$L$7, 0)</f>
        <v>4</v>
      </c>
      <c r="O516">
        <f>MATCH(Material_Master[[#This Row],[PVClass]],Packaging!$L$2:$L$7, 0)</f>
        <v>4</v>
      </c>
      <c r="P516" t="s">
        <v>922</v>
      </c>
      <c r="Q516">
        <v>1250</v>
      </c>
      <c r="R516" t="s">
        <v>1186</v>
      </c>
      <c r="S516">
        <v>1</v>
      </c>
      <c r="T516" s="6" t="s">
        <v>344</v>
      </c>
      <c r="U516" s="6"/>
      <c r="V516" s="6" t="s">
        <v>1186</v>
      </c>
      <c r="W516" t="s">
        <v>1382</v>
      </c>
      <c r="X516" t="s">
        <v>1186</v>
      </c>
      <c r="Y516" t="b">
        <f>IF(Material_Master[[#This Row],[EUDR]]="Y",TRUE,FALSE)</f>
        <v>0</v>
      </c>
      <c r="Z516" t="b">
        <f>IF(Material_Master[[#This Row],[EUDR Sale]]="Y", TRUE, FALSE)</f>
        <v>1</v>
      </c>
    </row>
    <row r="517" spans="1:27" x14ac:dyDescent="0.35">
      <c r="A517">
        <v>516</v>
      </c>
      <c r="B517" s="5">
        <v>5203240003080</v>
      </c>
      <c r="C517" s="5" t="str">
        <f>Material_Master_SQL!B517</f>
        <v>ECOROL 24-IBC820</v>
      </c>
      <c r="D517">
        <f>INDEX(Class!A:A, MATCH(Material_Master[[#This Row],[Class]],Class!B:B, 0))</f>
        <v>4</v>
      </c>
      <c r="E517">
        <f>INDEX('Product Category'!A:A, MATCH(Material_Master[[#This Row],[Product Category]], 'Product Category'!B:B, 0))</f>
        <v>5</v>
      </c>
      <c r="F517" cm="1">
        <f t="array" ref="F517">MATCH(Material_Master[[#This Row],[Product Category]]&amp;Material_Master[[#This Row],[ProductMetric]], 'Product Metric'!$B$2:$B$47&amp;'Product Metric'!$D$2:$D$47, 0)</f>
        <v>11</v>
      </c>
      <c r="G517" cm="1">
        <f t="array" ref="G517">MATCH(Material_Master[[#This Row],[Product Category]]&amp;Material_Master[[#This Row],[ProductGroupSimple]], 'Product Group Simple'!$B$2:$B$202&amp;'Product Group Simple'!$D$2:$D$202, 0)</f>
        <v>59</v>
      </c>
      <c r="H517" cm="1">
        <f t="array" ref="H517">MATCH(Material_Master[[#This Row],[Product Category]]&amp;Material_Master[[#This Row],[ProductGroup]], 'Product Group'!$B$2:$B$248&amp;'Product Group'!$D$2:$D$248,0)</f>
        <v>79</v>
      </c>
      <c r="I517">
        <f>INDEX(Packaging!E:E, MATCH(Material_Master[[#This Row],[Packaging]], Packaging!F:F, 0))</f>
        <v>6</v>
      </c>
      <c r="J517">
        <f>INDEX(Packaging!A:A, MATCH(Material_Master[[#This Row],[UOM]], Packaging!B:B, 0))</f>
        <v>3</v>
      </c>
      <c r="K517">
        <v>6</v>
      </c>
      <c r="L517">
        <v>0.82</v>
      </c>
      <c r="M517">
        <v>1.25</v>
      </c>
      <c r="N517">
        <f>MATCH(Material_Master[[#This Row],[PPClass]],Packaging!$L$2:$L$7, 0)</f>
        <v>4</v>
      </c>
      <c r="O517">
        <f>MATCH(Material_Master[[#This Row],[PVClass]],Packaging!$L$2:$L$7, 0)</f>
        <v>4</v>
      </c>
      <c r="P517" t="s">
        <v>910</v>
      </c>
      <c r="Q517">
        <v>1250</v>
      </c>
      <c r="R517" t="s">
        <v>779</v>
      </c>
      <c r="S517">
        <v>0.82</v>
      </c>
      <c r="T517" s="6" t="s">
        <v>344</v>
      </c>
      <c r="U517" s="6"/>
      <c r="V517" s="6" t="s">
        <v>1186</v>
      </c>
      <c r="W517" t="s">
        <v>1382</v>
      </c>
      <c r="X517" t="s">
        <v>1186</v>
      </c>
      <c r="Y517" t="b">
        <f>IF(Material_Master[[#This Row],[EUDR]]="Y",TRUE,FALSE)</f>
        <v>0</v>
      </c>
      <c r="Z517" t="b">
        <f>IF(Material_Master[[#This Row],[EUDR Sale]]="Y", TRUE, FALSE)</f>
        <v>1</v>
      </c>
      <c r="AA517" s="5" t="s">
        <v>1383</v>
      </c>
    </row>
    <row r="518" spans="1:27" x14ac:dyDescent="0.35">
      <c r="A518">
        <v>517</v>
      </c>
      <c r="B518" s="5"/>
      <c r="C518" s="5" t="str">
        <f>Material_Master_SQL!B518</f>
        <v>ECOROL 24-IBC820-DF</v>
      </c>
      <c r="D518">
        <f>INDEX(Class!A:A, MATCH(Material_Master[[#This Row],[Class]],Class!B:B, 0))</f>
        <v>4</v>
      </c>
      <c r="E518">
        <f>INDEX('Product Category'!A:A, MATCH(Material_Master[[#This Row],[Product Category]], 'Product Category'!B:B, 0))</f>
        <v>5</v>
      </c>
      <c r="F518" cm="1">
        <f t="array" ref="F518">MATCH(Material_Master[[#This Row],[Product Category]]&amp;Material_Master[[#This Row],[ProductMetric]], 'Product Metric'!$B$2:$B$47&amp;'Product Metric'!$D$2:$D$47, 0)</f>
        <v>11</v>
      </c>
      <c r="G518" cm="1">
        <f t="array" ref="G518">MATCH(Material_Master[[#This Row],[Product Category]]&amp;Material_Master[[#This Row],[ProductGroupSimple]], 'Product Group Simple'!$B$2:$B$202&amp;'Product Group Simple'!$D$2:$D$202, 0)</f>
        <v>59</v>
      </c>
      <c r="H518" cm="1">
        <f t="array" ref="H518">MATCH(Material_Master[[#This Row],[Product Category]]&amp;Material_Master[[#This Row],[ProductGroup]], 'Product Group'!$B$2:$B$248&amp;'Product Group'!$D$2:$D$248,0)</f>
        <v>79</v>
      </c>
      <c r="I518">
        <f>INDEX(Packaging!E:E, MATCH(Material_Master[[#This Row],[Packaging]], Packaging!F:F, 0))</f>
        <v>6</v>
      </c>
      <c r="J518">
        <f>INDEX(Packaging!A:A, MATCH(Material_Master[[#This Row],[UOM]], Packaging!B:B, 0))</f>
        <v>3</v>
      </c>
      <c r="K518">
        <v>6</v>
      </c>
      <c r="L518">
        <v>0.82</v>
      </c>
      <c r="M518">
        <v>1.25</v>
      </c>
      <c r="N518">
        <f>MATCH(Material_Master[[#This Row],[PPClass]],Packaging!$L$2:$L$7, 0)</f>
        <v>4</v>
      </c>
      <c r="O518">
        <f>MATCH(Material_Master[[#This Row],[PVClass]],Packaging!$L$2:$L$7, 0)</f>
        <v>4</v>
      </c>
      <c r="P518" t="s">
        <v>910</v>
      </c>
      <c r="R518" t="s">
        <v>1186</v>
      </c>
      <c r="T518" s="6" t="s">
        <v>344</v>
      </c>
      <c r="U518" s="6"/>
      <c r="V518" s="6" t="s">
        <v>1186</v>
      </c>
      <c r="W518" t="s">
        <v>1382</v>
      </c>
      <c r="X518" t="s">
        <v>1186</v>
      </c>
      <c r="Y518" t="b">
        <f>IF(Material_Master[[#This Row],[EUDR]]="Y",TRUE,FALSE)</f>
        <v>1</v>
      </c>
      <c r="Z518" t="b">
        <f>IF(Material_Master[[#This Row],[EUDR Sale]]="Y", TRUE, FALSE)</f>
        <v>1</v>
      </c>
    </row>
    <row r="519" spans="1:27" x14ac:dyDescent="0.35">
      <c r="A519">
        <v>518</v>
      </c>
      <c r="B519" s="5">
        <v>5203240002030</v>
      </c>
      <c r="C519" s="5" t="str">
        <f>Material_Master_SQL!B519</f>
        <v>ECOROL 24-PD170</v>
      </c>
      <c r="D519">
        <f>INDEX(Class!A:A, MATCH(Material_Master[[#This Row],[Class]],Class!B:B, 0))</f>
        <v>4</v>
      </c>
      <c r="E519">
        <f>INDEX('Product Category'!A:A, MATCH(Material_Master[[#This Row],[Product Category]], 'Product Category'!B:B, 0))</f>
        <v>5</v>
      </c>
      <c r="F519" cm="1">
        <f t="array" ref="F519">MATCH(Material_Master[[#This Row],[Product Category]]&amp;Material_Master[[#This Row],[ProductMetric]], 'Product Metric'!$B$2:$B$47&amp;'Product Metric'!$D$2:$D$47, 0)</f>
        <v>11</v>
      </c>
      <c r="G519" cm="1">
        <f t="array" ref="G519">MATCH(Material_Master[[#This Row],[Product Category]]&amp;Material_Master[[#This Row],[ProductGroupSimple]], 'Product Group Simple'!$B$2:$B$202&amp;'Product Group Simple'!$D$2:$D$202, 0)</f>
        <v>59</v>
      </c>
      <c r="H519" cm="1">
        <f t="array" ref="H519">MATCH(Material_Master[[#This Row],[Product Category]]&amp;Material_Master[[#This Row],[ProductGroup]], 'Product Group'!$B$2:$B$248&amp;'Product Group'!$D$2:$D$248,0)</f>
        <v>79</v>
      </c>
      <c r="I519">
        <f>INDEX(Packaging!E:E, MATCH(Material_Master[[#This Row],[Packaging]], Packaging!F:F, 0))</f>
        <v>3</v>
      </c>
      <c r="J519">
        <f>INDEX(Packaging!A:A, MATCH(Material_Master[[#This Row],[UOM]], Packaging!B:B, 0))</f>
        <v>2</v>
      </c>
      <c r="K519">
        <v>6</v>
      </c>
      <c r="L519">
        <v>0.17</v>
      </c>
      <c r="M519">
        <v>0.15</v>
      </c>
      <c r="N519">
        <f>MATCH(Material_Master[[#This Row],[PPClass]],Packaging!$L$2:$L$7, 0)</f>
        <v>4</v>
      </c>
      <c r="O519">
        <f>MATCH(Material_Master[[#This Row],[PVClass]],Packaging!$L$2:$L$7, 0)</f>
        <v>4</v>
      </c>
      <c r="P519" t="s">
        <v>926</v>
      </c>
      <c r="Q519">
        <v>1250</v>
      </c>
      <c r="R519" t="s">
        <v>927</v>
      </c>
      <c r="S519">
        <v>0.17</v>
      </c>
      <c r="T519" s="6" t="s">
        <v>344</v>
      </c>
      <c r="U519" s="6"/>
      <c r="V519" s="6" t="s">
        <v>1186</v>
      </c>
      <c r="W519" t="s">
        <v>1382</v>
      </c>
      <c r="X519" t="s">
        <v>1186</v>
      </c>
      <c r="Y519" t="b">
        <f>IF(Material_Master[[#This Row],[EUDR]]="Y",TRUE,FALSE)</f>
        <v>0</v>
      </c>
      <c r="Z519" t="b">
        <f>IF(Material_Master[[#This Row],[EUDR Sale]]="Y", TRUE, FALSE)</f>
        <v>1</v>
      </c>
      <c r="AA519" s="5" t="s">
        <v>1383</v>
      </c>
    </row>
    <row r="520" spans="1:27" x14ac:dyDescent="0.35">
      <c r="A520">
        <v>519</v>
      </c>
      <c r="B520" s="5"/>
      <c r="C520" s="5" t="str">
        <f>Material_Master_SQL!B520</f>
        <v>ECOROL 24-PD170-DF</v>
      </c>
      <c r="D520">
        <f>INDEX(Class!A:A, MATCH(Material_Master[[#This Row],[Class]],Class!B:B, 0))</f>
        <v>4</v>
      </c>
      <c r="E520">
        <f>INDEX('Product Category'!A:A, MATCH(Material_Master[[#This Row],[Product Category]], 'Product Category'!B:B, 0))</f>
        <v>5</v>
      </c>
      <c r="F520" cm="1">
        <f t="array" ref="F520">MATCH(Material_Master[[#This Row],[Product Category]]&amp;Material_Master[[#This Row],[ProductMetric]], 'Product Metric'!$B$2:$B$47&amp;'Product Metric'!$D$2:$D$47, 0)</f>
        <v>11</v>
      </c>
      <c r="G520" cm="1">
        <f t="array" ref="G520">MATCH(Material_Master[[#This Row],[Product Category]]&amp;Material_Master[[#This Row],[ProductGroupSimple]], 'Product Group Simple'!$B$2:$B$202&amp;'Product Group Simple'!$D$2:$D$202, 0)</f>
        <v>59</v>
      </c>
      <c r="H520" cm="1">
        <f t="array" ref="H520">MATCH(Material_Master[[#This Row],[Product Category]]&amp;Material_Master[[#This Row],[ProductGroup]], 'Product Group'!$B$2:$B$248&amp;'Product Group'!$D$2:$D$248,0)</f>
        <v>79</v>
      </c>
      <c r="I520">
        <f>INDEX(Packaging!E:E, MATCH(Material_Master[[#This Row],[Packaging]], Packaging!F:F, 0))</f>
        <v>3</v>
      </c>
      <c r="J520">
        <f>INDEX(Packaging!A:A, MATCH(Material_Master[[#This Row],[UOM]], Packaging!B:B, 0))</f>
        <v>2</v>
      </c>
      <c r="K520">
        <v>6</v>
      </c>
      <c r="L520">
        <v>0.17</v>
      </c>
      <c r="M520">
        <v>0.15</v>
      </c>
      <c r="N520">
        <f>MATCH(Material_Master[[#This Row],[PPClass]],Packaging!$L$2:$L$7, 0)</f>
        <v>4</v>
      </c>
      <c r="O520">
        <f>MATCH(Material_Master[[#This Row],[PVClass]],Packaging!$L$2:$L$7, 0)</f>
        <v>4</v>
      </c>
      <c r="P520" t="s">
        <v>926</v>
      </c>
      <c r="R520" t="s">
        <v>1186</v>
      </c>
      <c r="T520" s="6" t="s">
        <v>344</v>
      </c>
      <c r="U520" s="6"/>
      <c r="V520" s="6" t="s">
        <v>1186</v>
      </c>
      <c r="W520" t="s">
        <v>1382</v>
      </c>
      <c r="X520" t="s">
        <v>1186</v>
      </c>
      <c r="Y520" t="b">
        <f>IF(Material_Master[[#This Row],[EUDR]]="Y",TRUE,FALSE)</f>
        <v>1</v>
      </c>
      <c r="Z520" t="b">
        <f>IF(Material_Master[[#This Row],[EUDR Sale]]="Y", TRUE, FALSE)</f>
        <v>1</v>
      </c>
    </row>
    <row r="521" spans="1:27" x14ac:dyDescent="0.35">
      <c r="A521">
        <v>520</v>
      </c>
      <c r="B521" s="5">
        <v>5203240001030</v>
      </c>
      <c r="C521" s="5" t="str">
        <f>Material_Master_SQL!B521</f>
        <v>ECOROL 24-SD170</v>
      </c>
      <c r="D521">
        <f>INDEX(Class!A:A, MATCH(Material_Master[[#This Row],[Class]],Class!B:B, 0))</f>
        <v>4</v>
      </c>
      <c r="E521">
        <f>INDEX('Product Category'!A:A, MATCH(Material_Master[[#This Row],[Product Category]], 'Product Category'!B:B, 0))</f>
        <v>5</v>
      </c>
      <c r="F521" cm="1">
        <f t="array" ref="F521">MATCH(Material_Master[[#This Row],[Product Category]]&amp;Material_Master[[#This Row],[ProductMetric]], 'Product Metric'!$B$2:$B$47&amp;'Product Metric'!$D$2:$D$47, 0)</f>
        <v>11</v>
      </c>
      <c r="G521" cm="1">
        <f t="array" ref="G521">MATCH(Material_Master[[#This Row],[Product Category]]&amp;Material_Master[[#This Row],[ProductGroupSimple]], 'Product Group Simple'!$B$2:$B$202&amp;'Product Group Simple'!$D$2:$D$202, 0)</f>
        <v>59</v>
      </c>
      <c r="H521" cm="1">
        <f t="array" ref="H521">MATCH(Material_Master[[#This Row],[Product Category]]&amp;Material_Master[[#This Row],[ProductGroup]], 'Product Group'!$B$2:$B$248&amp;'Product Group'!$D$2:$D$248,0)</f>
        <v>79</v>
      </c>
      <c r="I521">
        <f>INDEX(Packaging!E:E, MATCH(Material_Master[[#This Row],[Packaging]], Packaging!F:F, 0))</f>
        <v>3</v>
      </c>
      <c r="J521">
        <f>INDEX(Packaging!A:A, MATCH(Material_Master[[#This Row],[UOM]], Packaging!B:B, 0))</f>
        <v>2</v>
      </c>
      <c r="K521">
        <v>6</v>
      </c>
      <c r="L521">
        <v>0.17</v>
      </c>
      <c r="M521">
        <v>0.15</v>
      </c>
      <c r="N521">
        <f>MATCH(Material_Master[[#This Row],[PPClass]],Packaging!$L$2:$L$7, 0)</f>
        <v>4</v>
      </c>
      <c r="O521">
        <f>MATCH(Material_Master[[#This Row],[PVClass]],Packaging!$L$2:$L$7, 0)</f>
        <v>4</v>
      </c>
      <c r="P521" t="s">
        <v>678</v>
      </c>
      <c r="Q521">
        <v>1250</v>
      </c>
      <c r="R521" t="s">
        <v>679</v>
      </c>
      <c r="S521">
        <v>0.17</v>
      </c>
      <c r="T521" s="6" t="s">
        <v>344</v>
      </c>
      <c r="U521" s="6"/>
      <c r="V521" s="6" t="s">
        <v>1186</v>
      </c>
      <c r="W521" t="s">
        <v>1382</v>
      </c>
      <c r="X521" t="s">
        <v>1186</v>
      </c>
      <c r="Y521" t="b">
        <f>IF(Material_Master[[#This Row],[EUDR]]="Y",TRUE,FALSE)</f>
        <v>0</v>
      </c>
      <c r="Z521" t="b">
        <f>IF(Material_Master[[#This Row],[EUDR Sale]]="Y", TRUE, FALSE)</f>
        <v>1</v>
      </c>
      <c r="AA521" s="5" t="s">
        <v>1383</v>
      </c>
    </row>
    <row r="522" spans="1:27" x14ac:dyDescent="0.35">
      <c r="A522">
        <v>521</v>
      </c>
      <c r="B522" s="5"/>
      <c r="C522" s="5" t="str">
        <f>Material_Master_SQL!B522</f>
        <v>ECOROL 24-SD170-DF</v>
      </c>
      <c r="D522">
        <f>INDEX(Class!A:A, MATCH(Material_Master[[#This Row],[Class]],Class!B:B, 0))</f>
        <v>4</v>
      </c>
      <c r="E522">
        <f>INDEX('Product Category'!A:A, MATCH(Material_Master[[#This Row],[Product Category]], 'Product Category'!B:B, 0))</f>
        <v>5</v>
      </c>
      <c r="F522" cm="1">
        <f t="array" ref="F522">MATCH(Material_Master[[#This Row],[Product Category]]&amp;Material_Master[[#This Row],[ProductMetric]], 'Product Metric'!$B$2:$B$47&amp;'Product Metric'!$D$2:$D$47, 0)</f>
        <v>11</v>
      </c>
      <c r="G522" cm="1">
        <f t="array" ref="G522">MATCH(Material_Master[[#This Row],[Product Category]]&amp;Material_Master[[#This Row],[ProductGroupSimple]], 'Product Group Simple'!$B$2:$B$202&amp;'Product Group Simple'!$D$2:$D$202, 0)</f>
        <v>59</v>
      </c>
      <c r="H522" cm="1">
        <f t="array" ref="H522">MATCH(Material_Master[[#This Row],[Product Category]]&amp;Material_Master[[#This Row],[ProductGroup]], 'Product Group'!$B$2:$B$248&amp;'Product Group'!$D$2:$D$248,0)</f>
        <v>79</v>
      </c>
      <c r="I522">
        <f>INDEX(Packaging!E:E, MATCH(Material_Master[[#This Row],[Packaging]], Packaging!F:F, 0))</f>
        <v>3</v>
      </c>
      <c r="J522">
        <f>INDEX(Packaging!A:A, MATCH(Material_Master[[#This Row],[UOM]], Packaging!B:B, 0))</f>
        <v>2</v>
      </c>
      <c r="K522">
        <v>6</v>
      </c>
      <c r="L522">
        <v>0.17</v>
      </c>
      <c r="M522">
        <v>0.15</v>
      </c>
      <c r="N522">
        <f>MATCH(Material_Master[[#This Row],[PPClass]],Packaging!$L$2:$L$7, 0)</f>
        <v>4</v>
      </c>
      <c r="O522">
        <f>MATCH(Material_Master[[#This Row],[PVClass]],Packaging!$L$2:$L$7, 0)</f>
        <v>4</v>
      </c>
      <c r="P522" t="s">
        <v>678</v>
      </c>
      <c r="R522" t="s">
        <v>1186</v>
      </c>
      <c r="T522" s="6" t="s">
        <v>344</v>
      </c>
      <c r="U522" s="6"/>
      <c r="V522" s="6" t="s">
        <v>1186</v>
      </c>
      <c r="W522" t="s">
        <v>1382</v>
      </c>
      <c r="X522" t="s">
        <v>1186</v>
      </c>
      <c r="Y522" t="b">
        <f>IF(Material_Master[[#This Row],[EUDR]]="Y",TRUE,FALSE)</f>
        <v>1</v>
      </c>
      <c r="Z522" t="b">
        <f>IF(Material_Master[[#This Row],[EUDR Sale]]="Y", TRUE, FALSE)</f>
        <v>1</v>
      </c>
    </row>
    <row r="523" spans="1:27" x14ac:dyDescent="0.35">
      <c r="A523">
        <v>522</v>
      </c>
      <c r="B523" s="5">
        <v>5203260006010</v>
      </c>
      <c r="C523" s="5" t="str">
        <f>Material_Master_SQL!B523</f>
        <v>ECOROL 26</v>
      </c>
      <c r="D523">
        <f>INDEX(Class!A:A, MATCH(Material_Master[[#This Row],[Class]],Class!B:B, 0))</f>
        <v>2</v>
      </c>
      <c r="E523">
        <f>INDEX('Product Category'!A:A, MATCH(Material_Master[[#This Row],[Product Category]], 'Product Category'!B:B, 0))</f>
        <v>5</v>
      </c>
      <c r="F523" cm="1">
        <f t="array" ref="F523">MATCH(Material_Master[[#This Row],[Product Category]]&amp;Material_Master[[#This Row],[ProductMetric]], 'Product Metric'!$B$2:$B$47&amp;'Product Metric'!$D$2:$D$47, 0)</f>
        <v>11</v>
      </c>
      <c r="G523" cm="1">
        <f t="array" ref="G523">MATCH(Material_Master[[#This Row],[Product Category]]&amp;Material_Master[[#This Row],[ProductGroupSimple]], 'Product Group Simple'!$B$2:$B$202&amp;'Product Group Simple'!$D$2:$D$202, 0)</f>
        <v>62</v>
      </c>
      <c r="H523" cm="1">
        <f t="array" ref="H523">MATCH(Material_Master[[#This Row],[Product Category]]&amp;Material_Master[[#This Row],[ProductGroup]], 'Product Group'!$B$2:$B$248&amp;'Product Group'!$D$2:$D$248,0)</f>
        <v>82</v>
      </c>
      <c r="I523">
        <f>INDEX(Packaging!E:E, MATCH(Material_Master[[#This Row],[Packaging]], Packaging!F:F, 0))</f>
        <v>7</v>
      </c>
      <c r="J523">
        <f>INDEX(Packaging!A:A, MATCH(Material_Master[[#This Row],[UOM]], Packaging!B:B, 0))</f>
        <v>4</v>
      </c>
      <c r="K523">
        <v>6</v>
      </c>
      <c r="L523">
        <v>1</v>
      </c>
      <c r="N523">
        <f>MATCH(Material_Master[[#This Row],[PPClass]],Packaging!$L$2:$L$7, 0)</f>
        <v>3</v>
      </c>
      <c r="O523">
        <f>MATCH(Material_Master[[#This Row],[PVClass]],Packaging!$L$2:$L$7, 0)</f>
        <v>3</v>
      </c>
      <c r="Q523">
        <v>1250</v>
      </c>
      <c r="T523" s="6" t="s">
        <v>344</v>
      </c>
      <c r="U523" s="6"/>
      <c r="V523" s="6" t="s">
        <v>1186</v>
      </c>
      <c r="W523" t="s">
        <v>1384</v>
      </c>
      <c r="X523" t="s">
        <v>1186</v>
      </c>
      <c r="Y523" t="b">
        <f>IF(Material_Master[[#This Row],[EUDR]]="Y",TRUE,FALSE)</f>
        <v>0</v>
      </c>
      <c r="Z523" t="b">
        <f>IF(Material_Master[[#This Row],[EUDR Sale]]="Y", TRUE, FALSE)</f>
        <v>1</v>
      </c>
      <c r="AA523" s="5" t="s">
        <v>1383</v>
      </c>
    </row>
    <row r="524" spans="1:27" x14ac:dyDescent="0.35">
      <c r="A524">
        <v>523</v>
      </c>
      <c r="B524" s="5">
        <v>5203260003080</v>
      </c>
      <c r="C524" s="5" t="str">
        <f>Material_Master_SQL!B524</f>
        <v>ECOROL 26 - IBC820</v>
      </c>
      <c r="D524">
        <f>INDEX(Class!A:A, MATCH(Material_Master[[#This Row],[Class]],Class!B:B, 0))</f>
        <v>4</v>
      </c>
      <c r="E524">
        <f>INDEX('Product Category'!A:A, MATCH(Material_Master[[#This Row],[Product Category]], 'Product Category'!B:B, 0))</f>
        <v>5</v>
      </c>
      <c r="F524" cm="1">
        <f t="array" ref="F524">MATCH(Material_Master[[#This Row],[Product Category]]&amp;Material_Master[[#This Row],[ProductMetric]], 'Product Metric'!$B$2:$B$47&amp;'Product Metric'!$D$2:$D$47, 0)</f>
        <v>11</v>
      </c>
      <c r="G524" cm="1">
        <f t="array" ref="G524">MATCH(Material_Master[[#This Row],[Product Category]]&amp;Material_Master[[#This Row],[ProductGroupSimple]], 'Product Group Simple'!$B$2:$B$202&amp;'Product Group Simple'!$D$2:$D$202, 0)</f>
        <v>62</v>
      </c>
      <c r="H524" cm="1">
        <f t="array" ref="H524">MATCH(Material_Master[[#This Row],[Product Category]]&amp;Material_Master[[#This Row],[ProductGroup]], 'Product Group'!$B$2:$B$248&amp;'Product Group'!$D$2:$D$248,0)</f>
        <v>82</v>
      </c>
      <c r="I524">
        <f>INDEX(Packaging!E:E, MATCH(Material_Master[[#This Row],[Packaging]], Packaging!F:F, 0))</f>
        <v>6</v>
      </c>
      <c r="J524">
        <f>INDEX(Packaging!A:A, MATCH(Material_Master[[#This Row],[UOM]], Packaging!B:B, 0))</f>
        <v>3</v>
      </c>
      <c r="K524">
        <v>6</v>
      </c>
      <c r="L524">
        <v>0.82</v>
      </c>
      <c r="M524">
        <v>1.25</v>
      </c>
      <c r="N524">
        <f>MATCH(Material_Master[[#This Row],[PPClass]],Packaging!$L$2:$L$7, 0)</f>
        <v>4</v>
      </c>
      <c r="O524">
        <f>MATCH(Material_Master[[#This Row],[PVClass]],Packaging!$L$2:$L$7, 0)</f>
        <v>4</v>
      </c>
      <c r="P524" t="s">
        <v>755</v>
      </c>
      <c r="Q524">
        <v>1250</v>
      </c>
      <c r="R524" t="s">
        <v>779</v>
      </c>
      <c r="S524">
        <v>0.82</v>
      </c>
      <c r="T524" s="6" t="s">
        <v>344</v>
      </c>
      <c r="U524" s="6"/>
      <c r="V524" s="6" t="s">
        <v>1186</v>
      </c>
      <c r="W524" t="s">
        <v>1384</v>
      </c>
      <c r="X524" t="s">
        <v>1186</v>
      </c>
      <c r="Y524" t="b">
        <f>IF(Material_Master[[#This Row],[EUDR]]="Y",TRUE,FALSE)</f>
        <v>0</v>
      </c>
      <c r="Z524" t="b">
        <f>IF(Material_Master[[#This Row],[EUDR Sale]]="Y", TRUE, FALSE)</f>
        <v>1</v>
      </c>
      <c r="AA524" s="5" t="s">
        <v>1383</v>
      </c>
    </row>
    <row r="525" spans="1:27" x14ac:dyDescent="0.35">
      <c r="A525">
        <v>524</v>
      </c>
      <c r="B525" s="5"/>
      <c r="C525" s="5" t="str">
        <f>Material_Master_SQL!B525</f>
        <v>ECOROL 26 - IBC820-DF</v>
      </c>
      <c r="D525">
        <f>INDEX(Class!A:A, MATCH(Material_Master[[#This Row],[Class]],Class!B:B, 0))</f>
        <v>4</v>
      </c>
      <c r="E525">
        <f>INDEX('Product Category'!A:A, MATCH(Material_Master[[#This Row],[Product Category]], 'Product Category'!B:B, 0))</f>
        <v>5</v>
      </c>
      <c r="F525" cm="1">
        <f t="array" ref="F525">MATCH(Material_Master[[#This Row],[Product Category]]&amp;Material_Master[[#This Row],[ProductMetric]], 'Product Metric'!$B$2:$B$47&amp;'Product Metric'!$D$2:$D$47, 0)</f>
        <v>11</v>
      </c>
      <c r="G525" cm="1">
        <f t="array" ref="G525">MATCH(Material_Master[[#This Row],[Product Category]]&amp;Material_Master[[#This Row],[ProductGroupSimple]], 'Product Group Simple'!$B$2:$B$202&amp;'Product Group Simple'!$D$2:$D$202, 0)</f>
        <v>62</v>
      </c>
      <c r="H525" cm="1">
        <f t="array" ref="H525">MATCH(Material_Master[[#This Row],[Product Category]]&amp;Material_Master[[#This Row],[ProductGroup]], 'Product Group'!$B$2:$B$248&amp;'Product Group'!$D$2:$D$248,0)</f>
        <v>82</v>
      </c>
      <c r="I525">
        <f>INDEX(Packaging!E:E, MATCH(Material_Master[[#This Row],[Packaging]], Packaging!F:F, 0))</f>
        <v>6</v>
      </c>
      <c r="J525">
        <f>INDEX(Packaging!A:A, MATCH(Material_Master[[#This Row],[UOM]], Packaging!B:B, 0))</f>
        <v>3</v>
      </c>
      <c r="K525">
        <v>6</v>
      </c>
      <c r="L525">
        <v>0.82</v>
      </c>
      <c r="M525">
        <v>1.25</v>
      </c>
      <c r="N525">
        <f>MATCH(Material_Master[[#This Row],[PPClass]],Packaging!$L$2:$L$7, 0)</f>
        <v>4</v>
      </c>
      <c r="O525">
        <f>MATCH(Material_Master[[#This Row],[PVClass]],Packaging!$L$2:$L$7, 0)</f>
        <v>4</v>
      </c>
      <c r="P525" t="s">
        <v>755</v>
      </c>
      <c r="R525" t="s">
        <v>1186</v>
      </c>
      <c r="T525" s="6" t="s">
        <v>344</v>
      </c>
      <c r="U525" s="6"/>
      <c r="V525" s="6" t="s">
        <v>1186</v>
      </c>
      <c r="W525" t="s">
        <v>1384</v>
      </c>
      <c r="X525" t="s">
        <v>1186</v>
      </c>
      <c r="Y525" t="b">
        <f>IF(Material_Master[[#This Row],[EUDR]]="Y",TRUE,FALSE)</f>
        <v>1</v>
      </c>
      <c r="Z525" t="b">
        <f>IF(Material_Master[[#This Row],[EUDR Sale]]="Y", TRUE, FALSE)</f>
        <v>1</v>
      </c>
    </row>
    <row r="526" spans="1:27" x14ac:dyDescent="0.35">
      <c r="A526">
        <v>525</v>
      </c>
      <c r="B526" s="5">
        <v>5203260066010</v>
      </c>
      <c r="C526" s="5" t="str">
        <f>Material_Master_SQL!B526</f>
        <v>ECOROL 26 (COCO)</v>
      </c>
      <c r="D526">
        <f>INDEX(Class!A:A, MATCH(Material_Master[[#This Row],[Class]],Class!B:B, 0))</f>
        <v>2</v>
      </c>
      <c r="E526">
        <f>INDEX('Product Category'!A:A, MATCH(Material_Master[[#This Row],[Product Category]], 'Product Category'!B:B, 0))</f>
        <v>5</v>
      </c>
      <c r="F526" cm="1">
        <f t="array" ref="F526">MATCH(Material_Master[[#This Row],[Product Category]]&amp;Material_Master[[#This Row],[ProductMetric]], 'Product Metric'!$B$2:$B$47&amp;'Product Metric'!$D$2:$D$47, 0)</f>
        <v>11</v>
      </c>
      <c r="G526" cm="1">
        <f t="array" ref="G526">MATCH(Material_Master[[#This Row],[Product Category]]&amp;Material_Master[[#This Row],[ProductGroupSimple]], 'Product Group Simple'!$B$2:$B$202&amp;'Product Group Simple'!$D$2:$D$202, 0)</f>
        <v>63</v>
      </c>
      <c r="H526" cm="1">
        <f t="array" ref="H526">MATCH(Material_Master[[#This Row],[Product Category]]&amp;Material_Master[[#This Row],[ProductGroup]], 'Product Group'!$B$2:$B$248&amp;'Product Group'!$D$2:$D$248,0)</f>
        <v>83</v>
      </c>
      <c r="I526">
        <f>INDEX(Packaging!E:E, MATCH(Material_Master[[#This Row],[Packaging]], Packaging!F:F, 0))</f>
        <v>7</v>
      </c>
      <c r="J526">
        <f>INDEX(Packaging!A:A, MATCH(Material_Master[[#This Row],[UOM]], Packaging!B:B, 0))</f>
        <v>4</v>
      </c>
      <c r="K526">
        <v>6</v>
      </c>
      <c r="L526">
        <v>1</v>
      </c>
      <c r="N526">
        <f>MATCH(Material_Master[[#This Row],[PPClass]],Packaging!$L$2:$L$7, 0)</f>
        <v>3</v>
      </c>
      <c r="O526">
        <f>MATCH(Material_Master[[#This Row],[PVClass]],Packaging!$L$2:$L$7, 0)</f>
        <v>3</v>
      </c>
      <c r="Q526">
        <v>0</v>
      </c>
      <c r="T526" s="6" t="s">
        <v>344</v>
      </c>
      <c r="U526" s="6"/>
      <c r="V526" s="6" t="s">
        <v>1186</v>
      </c>
      <c r="W526" t="s">
        <v>1186</v>
      </c>
      <c r="X526" t="s">
        <v>1186</v>
      </c>
      <c r="Y526" t="b">
        <f>IF(Material_Master[[#This Row],[EUDR]]="Y",TRUE,FALSE)</f>
        <v>0</v>
      </c>
      <c r="Z526" t="b">
        <f>IF(Material_Master[[#This Row],[EUDR Sale]]="Y", TRUE, FALSE)</f>
        <v>1</v>
      </c>
      <c r="AA526" s="5" t="s">
        <v>1383</v>
      </c>
    </row>
    <row r="527" spans="1:27" x14ac:dyDescent="0.35">
      <c r="A527">
        <v>526</v>
      </c>
      <c r="B527" s="5">
        <v>5403260006010</v>
      </c>
      <c r="C527" s="5" t="str">
        <f>Material_Master_SQL!B527</f>
        <v>ECOROL 26 PURCHASE</v>
      </c>
      <c r="D527">
        <f>INDEX(Class!A:A, MATCH(Material_Master[[#This Row],[Class]],Class!B:B, 0))</f>
        <v>2</v>
      </c>
      <c r="E527">
        <f>INDEX('Product Category'!A:A, MATCH(Material_Master[[#This Row],[Product Category]], 'Product Category'!B:B, 0))</f>
        <v>5</v>
      </c>
      <c r="F527" cm="1">
        <f t="array" ref="F527">MATCH(Material_Master[[#This Row],[Product Category]]&amp;Material_Master[[#This Row],[ProductMetric]], 'Product Metric'!$B$2:$B$47&amp;'Product Metric'!$D$2:$D$47, 0)</f>
        <v>11</v>
      </c>
      <c r="G527" cm="1">
        <f t="array" ref="G527">MATCH(Material_Master[[#This Row],[Product Category]]&amp;Material_Master[[#This Row],[ProductGroupSimple]], 'Product Group Simple'!$B$2:$B$202&amp;'Product Group Simple'!$D$2:$D$202, 0)</f>
        <v>62</v>
      </c>
      <c r="H527" cm="1">
        <f t="array" ref="H527">MATCH(Material_Master[[#This Row],[Product Category]]&amp;Material_Master[[#This Row],[ProductGroup]], 'Product Group'!$B$2:$B$248&amp;'Product Group'!$D$2:$D$248,0)</f>
        <v>82</v>
      </c>
      <c r="I527">
        <f>INDEX(Packaging!E:E, MATCH(Material_Master[[#This Row],[Packaging]], Packaging!F:F, 0))</f>
        <v>7</v>
      </c>
      <c r="J527">
        <f>INDEX(Packaging!A:A, MATCH(Material_Master[[#This Row],[UOM]], Packaging!B:B, 0))</f>
        <v>4</v>
      </c>
      <c r="K527">
        <v>6</v>
      </c>
      <c r="L527">
        <v>1</v>
      </c>
      <c r="N527">
        <f>MATCH(Material_Master[[#This Row],[PPClass]],Packaging!$L$2:$L$7, 0)</f>
        <v>6</v>
      </c>
      <c r="O527">
        <f>MATCH(Material_Master[[#This Row],[PVClass]],Packaging!$L$2:$L$7, 0)</f>
        <v>6</v>
      </c>
      <c r="Q527">
        <v>1250</v>
      </c>
      <c r="T527" s="6" t="s">
        <v>344</v>
      </c>
      <c r="U527" s="6"/>
      <c r="V527" s="6" t="s">
        <v>1186</v>
      </c>
      <c r="W527" t="s">
        <v>1384</v>
      </c>
      <c r="X527" t="s">
        <v>1186</v>
      </c>
      <c r="Y527" t="b">
        <f>IF(Material_Master[[#This Row],[EUDR]]="Y",TRUE,FALSE)</f>
        <v>0</v>
      </c>
      <c r="Z527" t="b">
        <f>IF(Material_Master[[#This Row],[EUDR Sale]]="Y", TRUE, FALSE)</f>
        <v>1</v>
      </c>
    </row>
    <row r="528" spans="1:27" x14ac:dyDescent="0.35">
      <c r="A528">
        <v>527</v>
      </c>
      <c r="B528" s="5"/>
      <c r="C528" s="5" t="str">
        <f>Material_Master_SQL!B528</f>
        <v>ECOROL 26-DF</v>
      </c>
      <c r="D528">
        <f>INDEX(Class!A:A, MATCH(Material_Master[[#This Row],[Class]],Class!B:B, 0))</f>
        <v>2</v>
      </c>
      <c r="E528">
        <f>INDEX('Product Category'!A:A, MATCH(Material_Master[[#This Row],[Product Category]], 'Product Category'!B:B, 0))</f>
        <v>5</v>
      </c>
      <c r="F528" cm="1">
        <f t="array" ref="F528">MATCH(Material_Master[[#This Row],[Product Category]]&amp;Material_Master[[#This Row],[ProductMetric]], 'Product Metric'!$B$2:$B$47&amp;'Product Metric'!$D$2:$D$47, 0)</f>
        <v>11</v>
      </c>
      <c r="G528" cm="1">
        <f t="array" ref="G528">MATCH(Material_Master[[#This Row],[Product Category]]&amp;Material_Master[[#This Row],[ProductGroupSimple]], 'Product Group Simple'!$B$2:$B$202&amp;'Product Group Simple'!$D$2:$D$202, 0)</f>
        <v>62</v>
      </c>
      <c r="H528" cm="1">
        <f t="array" ref="H528">MATCH(Material_Master[[#This Row],[Product Category]]&amp;Material_Master[[#This Row],[ProductGroup]], 'Product Group'!$B$2:$B$248&amp;'Product Group'!$D$2:$D$248,0)</f>
        <v>82</v>
      </c>
      <c r="I528">
        <f>INDEX(Packaging!E:E, MATCH(Material_Master[[#This Row],[Packaging]], Packaging!F:F, 0))</f>
        <v>7</v>
      </c>
      <c r="J528">
        <f>INDEX(Packaging!A:A, MATCH(Material_Master[[#This Row],[UOM]], Packaging!B:B, 0))</f>
        <v>4</v>
      </c>
      <c r="K528">
        <v>6</v>
      </c>
      <c r="L528">
        <v>1</v>
      </c>
      <c r="M528">
        <v>0</v>
      </c>
      <c r="N528">
        <f>MATCH(Material_Master[[#This Row],[PPClass]],Packaging!$L$2:$L$7, 0)</f>
        <v>3</v>
      </c>
      <c r="O528">
        <f>MATCH(Material_Master[[#This Row],[PVClass]],Packaging!$L$2:$L$7, 0)</f>
        <v>3</v>
      </c>
      <c r="R528" t="s">
        <v>1186</v>
      </c>
      <c r="T528" s="6" t="s">
        <v>344</v>
      </c>
      <c r="U528" s="6"/>
      <c r="V528" s="6" t="s">
        <v>1186</v>
      </c>
      <c r="W528" t="s">
        <v>1384</v>
      </c>
      <c r="X528" t="s">
        <v>1186</v>
      </c>
      <c r="Y528" t="b">
        <f>IF(Material_Master[[#This Row],[EUDR]]="Y",TRUE,FALSE)</f>
        <v>1</v>
      </c>
      <c r="Z528" t="b">
        <f>IF(Material_Master[[#This Row],[EUDR Sale]]="Y", TRUE, FALSE)</f>
        <v>1</v>
      </c>
    </row>
    <row r="529" spans="1:27" x14ac:dyDescent="0.35">
      <c r="A529">
        <v>528</v>
      </c>
      <c r="B529" s="5">
        <v>5203260007020</v>
      </c>
      <c r="C529" s="5" t="str">
        <f>Material_Master_SQL!B529</f>
        <v>ECOROL 26-FB24000</v>
      </c>
      <c r="D529">
        <f>INDEX(Class!A:A, MATCH(Material_Master[[#This Row],[Class]],Class!B:B, 0))</f>
        <v>4</v>
      </c>
      <c r="E529">
        <f>INDEX('Product Category'!A:A, MATCH(Material_Master[[#This Row],[Product Category]], 'Product Category'!B:B, 0))</f>
        <v>5</v>
      </c>
      <c r="F529" cm="1">
        <f t="array" ref="F529">MATCH(Material_Master[[#This Row],[Product Category]]&amp;Material_Master[[#This Row],[ProductMetric]], 'Product Metric'!$B$2:$B$47&amp;'Product Metric'!$D$2:$D$47, 0)</f>
        <v>11</v>
      </c>
      <c r="G529" cm="1">
        <f t="array" ref="G529">MATCH(Material_Master[[#This Row],[Product Category]]&amp;Material_Master[[#This Row],[ProductGroupSimple]], 'Product Group Simple'!$B$2:$B$202&amp;'Product Group Simple'!$D$2:$D$202, 0)</f>
        <v>62</v>
      </c>
      <c r="H529" cm="1">
        <f t="array" ref="H529">MATCH(Material_Master[[#This Row],[Product Category]]&amp;Material_Master[[#This Row],[ProductGroup]], 'Product Group'!$B$2:$B$248&amp;'Product Group'!$D$2:$D$248,0)</f>
        <v>82</v>
      </c>
      <c r="I529">
        <f>INDEX(Packaging!E:E, MATCH(Material_Master[[#This Row],[Packaging]], Packaging!F:F, 0))</f>
        <v>5</v>
      </c>
      <c r="J529">
        <f>INDEX(Packaging!A:A, MATCH(Material_Master[[#This Row],[UOM]], Packaging!B:B, 0))</f>
        <v>4</v>
      </c>
      <c r="K529">
        <v>6</v>
      </c>
      <c r="L529">
        <v>1</v>
      </c>
      <c r="N529">
        <f>MATCH(Material_Master[[#This Row],[PPClass]],Packaging!$L$2:$L$7, 0)</f>
        <v>3</v>
      </c>
      <c r="O529">
        <f>MATCH(Material_Master[[#This Row],[PVClass]],Packaging!$L$2:$L$7, 0)</f>
        <v>3</v>
      </c>
      <c r="P529" t="s">
        <v>370</v>
      </c>
      <c r="Q529">
        <v>1250</v>
      </c>
      <c r="R529" t="s">
        <v>1186</v>
      </c>
      <c r="S529">
        <v>19.7</v>
      </c>
      <c r="T529" s="6" t="s">
        <v>344</v>
      </c>
      <c r="U529" s="6"/>
      <c r="V529" s="6" t="s">
        <v>1186</v>
      </c>
      <c r="W529" t="s">
        <v>1384</v>
      </c>
      <c r="X529" t="s">
        <v>371</v>
      </c>
      <c r="Y529" t="b">
        <f>IF(Material_Master[[#This Row],[EUDR]]="Y",TRUE,FALSE)</f>
        <v>0</v>
      </c>
      <c r="Z529" t="b">
        <f>IF(Material_Master[[#This Row],[EUDR Sale]]="Y", TRUE, FALSE)</f>
        <v>1</v>
      </c>
      <c r="AA529" s="5" t="s">
        <v>1383</v>
      </c>
    </row>
    <row r="530" spans="1:27" x14ac:dyDescent="0.35">
      <c r="A530">
        <v>529</v>
      </c>
      <c r="B530" s="5"/>
      <c r="C530" s="5" t="str">
        <f>Material_Master_SQL!B530</f>
        <v>ECOROL 26-FB24000-DF</v>
      </c>
      <c r="D530">
        <f>INDEX(Class!A:A, MATCH(Material_Master[[#This Row],[Class]],Class!B:B, 0))</f>
        <v>4</v>
      </c>
      <c r="E530">
        <f>INDEX('Product Category'!A:A, MATCH(Material_Master[[#This Row],[Product Category]], 'Product Category'!B:B, 0))</f>
        <v>5</v>
      </c>
      <c r="F530" cm="1">
        <f t="array" ref="F530">MATCH(Material_Master[[#This Row],[Product Category]]&amp;Material_Master[[#This Row],[ProductMetric]], 'Product Metric'!$B$2:$B$47&amp;'Product Metric'!$D$2:$D$47, 0)</f>
        <v>11</v>
      </c>
      <c r="G530" cm="1">
        <f t="array" ref="G530">MATCH(Material_Master[[#This Row],[Product Category]]&amp;Material_Master[[#This Row],[ProductGroupSimple]], 'Product Group Simple'!$B$2:$B$202&amp;'Product Group Simple'!$D$2:$D$202, 0)</f>
        <v>62</v>
      </c>
      <c r="H530" cm="1">
        <f t="array" ref="H530">MATCH(Material_Master[[#This Row],[Product Category]]&amp;Material_Master[[#This Row],[ProductGroup]], 'Product Group'!$B$2:$B$248&amp;'Product Group'!$D$2:$D$248,0)</f>
        <v>82</v>
      </c>
      <c r="I530">
        <f>INDEX(Packaging!E:E, MATCH(Material_Master[[#This Row],[Packaging]], Packaging!F:F, 0))</f>
        <v>5</v>
      </c>
      <c r="J530">
        <f>INDEX(Packaging!A:A, MATCH(Material_Master[[#This Row],[UOM]], Packaging!B:B, 0))</f>
        <v>4</v>
      </c>
      <c r="K530">
        <v>6</v>
      </c>
      <c r="L530">
        <v>1</v>
      </c>
      <c r="M530">
        <v>0</v>
      </c>
      <c r="N530">
        <f>MATCH(Material_Master[[#This Row],[PPClass]],Packaging!$L$2:$L$7, 0)</f>
        <v>3</v>
      </c>
      <c r="O530">
        <f>MATCH(Material_Master[[#This Row],[PVClass]],Packaging!$L$2:$L$7, 0)</f>
        <v>3</v>
      </c>
      <c r="P530" t="s">
        <v>370</v>
      </c>
      <c r="R530" t="s">
        <v>1186</v>
      </c>
      <c r="T530" s="6" t="s">
        <v>344</v>
      </c>
      <c r="U530" s="6"/>
      <c r="V530" s="6" t="s">
        <v>1186</v>
      </c>
      <c r="W530" t="s">
        <v>1384</v>
      </c>
      <c r="X530" t="s">
        <v>1186</v>
      </c>
      <c r="Y530" t="b">
        <f>IF(Material_Master[[#This Row],[EUDR]]="Y",TRUE,FALSE)</f>
        <v>1</v>
      </c>
      <c r="Z530" t="b">
        <f>IF(Material_Master[[#This Row],[EUDR Sale]]="Y", TRUE, FALSE)</f>
        <v>1</v>
      </c>
    </row>
    <row r="531" spans="1:27" x14ac:dyDescent="0.35">
      <c r="A531">
        <v>530</v>
      </c>
      <c r="B531" s="5">
        <v>5203260063080</v>
      </c>
      <c r="C531" s="5" t="str">
        <f>Material_Master_SQL!B531</f>
        <v>ECOROL 26-IBC820 (COCO)</v>
      </c>
      <c r="D531">
        <f>INDEX(Class!A:A, MATCH(Material_Master[[#This Row],[Class]],Class!B:B, 0))</f>
        <v>4</v>
      </c>
      <c r="E531">
        <f>INDEX('Product Category'!A:A, MATCH(Material_Master[[#This Row],[Product Category]], 'Product Category'!B:B, 0))</f>
        <v>5</v>
      </c>
      <c r="F531" cm="1">
        <f t="array" ref="F531">MATCH(Material_Master[[#This Row],[Product Category]]&amp;Material_Master[[#This Row],[ProductMetric]], 'Product Metric'!$B$2:$B$47&amp;'Product Metric'!$D$2:$D$47, 0)</f>
        <v>11</v>
      </c>
      <c r="G531" cm="1">
        <f t="array" ref="G531">MATCH(Material_Master[[#This Row],[Product Category]]&amp;Material_Master[[#This Row],[ProductGroupSimple]], 'Product Group Simple'!$B$2:$B$202&amp;'Product Group Simple'!$D$2:$D$202, 0)</f>
        <v>63</v>
      </c>
      <c r="H531" cm="1">
        <f t="array" ref="H531">MATCH(Material_Master[[#This Row],[Product Category]]&amp;Material_Master[[#This Row],[ProductGroup]], 'Product Group'!$B$2:$B$248&amp;'Product Group'!$D$2:$D$248,0)</f>
        <v>83</v>
      </c>
      <c r="I531">
        <f>INDEX(Packaging!E:E, MATCH(Material_Master[[#This Row],[Packaging]], Packaging!F:F, 0))</f>
        <v>6</v>
      </c>
      <c r="J531">
        <f>INDEX(Packaging!A:A, MATCH(Material_Master[[#This Row],[UOM]], Packaging!B:B, 0))</f>
        <v>3</v>
      </c>
      <c r="K531">
        <v>6</v>
      </c>
      <c r="L531">
        <v>0.82</v>
      </c>
      <c r="M531">
        <v>1.25</v>
      </c>
      <c r="N531">
        <f>MATCH(Material_Master[[#This Row],[PPClass]],Packaging!$L$2:$L$7, 0)</f>
        <v>4</v>
      </c>
      <c r="O531">
        <f>MATCH(Material_Master[[#This Row],[PVClass]],Packaging!$L$2:$L$7, 0)</f>
        <v>4</v>
      </c>
      <c r="P531" t="s">
        <v>755</v>
      </c>
      <c r="Q531">
        <v>0</v>
      </c>
      <c r="R531" t="s">
        <v>779</v>
      </c>
      <c r="S531">
        <v>0.82</v>
      </c>
      <c r="T531" s="6" t="s">
        <v>344</v>
      </c>
      <c r="U531" s="6"/>
      <c r="V531" s="6" t="s">
        <v>1186</v>
      </c>
      <c r="W531" t="s">
        <v>1186</v>
      </c>
      <c r="X531" t="s">
        <v>1186</v>
      </c>
      <c r="Y531" t="b">
        <f>IF(Material_Master[[#This Row],[EUDR]]="Y",TRUE,FALSE)</f>
        <v>0</v>
      </c>
      <c r="Z531" t="b">
        <f>IF(Material_Master[[#This Row],[EUDR Sale]]="Y", TRUE, FALSE)</f>
        <v>1</v>
      </c>
      <c r="AA531" s="5" t="s">
        <v>1383</v>
      </c>
    </row>
    <row r="532" spans="1:27" x14ac:dyDescent="0.35">
      <c r="A532">
        <v>531</v>
      </c>
      <c r="B532" s="5">
        <v>5203260001030</v>
      </c>
      <c r="C532" s="5" t="str">
        <f>Material_Master_SQL!B532</f>
        <v>ECOROL 26-SD170</v>
      </c>
      <c r="D532">
        <f>INDEX(Class!A:A, MATCH(Material_Master[[#This Row],[Class]],Class!B:B, 0))</f>
        <v>4</v>
      </c>
      <c r="E532">
        <f>INDEX('Product Category'!A:A, MATCH(Material_Master[[#This Row],[Product Category]], 'Product Category'!B:B, 0))</f>
        <v>5</v>
      </c>
      <c r="F532" cm="1">
        <f t="array" ref="F532">MATCH(Material_Master[[#This Row],[Product Category]]&amp;Material_Master[[#This Row],[ProductMetric]], 'Product Metric'!$B$2:$B$47&amp;'Product Metric'!$D$2:$D$47, 0)</f>
        <v>11</v>
      </c>
      <c r="G532" cm="1">
        <f t="array" ref="G532">MATCH(Material_Master[[#This Row],[Product Category]]&amp;Material_Master[[#This Row],[ProductGroupSimple]], 'Product Group Simple'!$B$2:$B$202&amp;'Product Group Simple'!$D$2:$D$202, 0)</f>
        <v>62</v>
      </c>
      <c r="H532" cm="1">
        <f t="array" ref="H532">MATCH(Material_Master[[#This Row],[Product Category]]&amp;Material_Master[[#This Row],[ProductGroup]], 'Product Group'!$B$2:$B$248&amp;'Product Group'!$D$2:$D$248,0)</f>
        <v>82</v>
      </c>
      <c r="I532">
        <f>INDEX(Packaging!E:E, MATCH(Material_Master[[#This Row],[Packaging]], Packaging!F:F, 0))</f>
        <v>3</v>
      </c>
      <c r="J532">
        <f>INDEX(Packaging!A:A, MATCH(Material_Master[[#This Row],[UOM]], Packaging!B:B, 0))</f>
        <v>2</v>
      </c>
      <c r="K532">
        <v>6</v>
      </c>
      <c r="L532">
        <v>0.17</v>
      </c>
      <c r="M532">
        <v>0.15</v>
      </c>
      <c r="N532">
        <f>MATCH(Material_Master[[#This Row],[PPClass]],Packaging!$L$2:$L$7, 0)</f>
        <v>4</v>
      </c>
      <c r="O532">
        <f>MATCH(Material_Master[[#This Row],[PVClass]],Packaging!$L$2:$L$7, 0)</f>
        <v>4</v>
      </c>
      <c r="P532" t="s">
        <v>678</v>
      </c>
      <c r="Q532">
        <v>1250</v>
      </c>
      <c r="R532" t="s">
        <v>679</v>
      </c>
      <c r="S532">
        <v>0.17</v>
      </c>
      <c r="T532" s="6" t="s">
        <v>344</v>
      </c>
      <c r="U532" s="6"/>
      <c r="V532" s="6" t="s">
        <v>1186</v>
      </c>
      <c r="W532" t="s">
        <v>1384</v>
      </c>
      <c r="X532" t="s">
        <v>1186</v>
      </c>
      <c r="Y532" t="b">
        <f>IF(Material_Master[[#This Row],[EUDR]]="Y",TRUE,FALSE)</f>
        <v>0</v>
      </c>
      <c r="Z532" t="b">
        <f>IF(Material_Master[[#This Row],[EUDR Sale]]="Y", TRUE, FALSE)</f>
        <v>1</v>
      </c>
      <c r="AA532" s="5" t="s">
        <v>1383</v>
      </c>
    </row>
    <row r="533" spans="1:27" x14ac:dyDescent="0.35">
      <c r="A533">
        <v>532</v>
      </c>
      <c r="B533" s="5"/>
      <c r="C533" s="5" t="str">
        <f>Material_Master_SQL!B533</f>
        <v>ECOROL 26-SD170-DF</v>
      </c>
      <c r="D533">
        <f>INDEX(Class!A:A, MATCH(Material_Master[[#This Row],[Class]],Class!B:B, 0))</f>
        <v>4</v>
      </c>
      <c r="E533">
        <f>INDEX('Product Category'!A:A, MATCH(Material_Master[[#This Row],[Product Category]], 'Product Category'!B:B, 0))</f>
        <v>5</v>
      </c>
      <c r="F533" cm="1">
        <f t="array" ref="F533">MATCH(Material_Master[[#This Row],[Product Category]]&amp;Material_Master[[#This Row],[ProductMetric]], 'Product Metric'!$B$2:$B$47&amp;'Product Metric'!$D$2:$D$47, 0)</f>
        <v>11</v>
      </c>
      <c r="G533" cm="1">
        <f t="array" ref="G533">MATCH(Material_Master[[#This Row],[Product Category]]&amp;Material_Master[[#This Row],[ProductGroupSimple]], 'Product Group Simple'!$B$2:$B$202&amp;'Product Group Simple'!$D$2:$D$202, 0)</f>
        <v>62</v>
      </c>
      <c r="H533" cm="1">
        <f t="array" ref="H533">MATCH(Material_Master[[#This Row],[Product Category]]&amp;Material_Master[[#This Row],[ProductGroup]], 'Product Group'!$B$2:$B$248&amp;'Product Group'!$D$2:$D$248,0)</f>
        <v>82</v>
      </c>
      <c r="I533">
        <f>INDEX(Packaging!E:E, MATCH(Material_Master[[#This Row],[Packaging]], Packaging!F:F, 0))</f>
        <v>3</v>
      </c>
      <c r="J533">
        <f>INDEX(Packaging!A:A, MATCH(Material_Master[[#This Row],[UOM]], Packaging!B:B, 0))</f>
        <v>2</v>
      </c>
      <c r="K533">
        <v>6</v>
      </c>
      <c r="L533">
        <v>0.17</v>
      </c>
      <c r="M533">
        <v>0.15</v>
      </c>
      <c r="N533">
        <f>MATCH(Material_Master[[#This Row],[PPClass]],Packaging!$L$2:$L$7, 0)</f>
        <v>4</v>
      </c>
      <c r="O533">
        <f>MATCH(Material_Master[[#This Row],[PVClass]],Packaging!$L$2:$L$7, 0)</f>
        <v>4</v>
      </c>
      <c r="P533" t="s">
        <v>678</v>
      </c>
      <c r="R533" t="s">
        <v>1186</v>
      </c>
      <c r="T533" s="6" t="s">
        <v>344</v>
      </c>
      <c r="U533" s="6"/>
      <c r="V533" s="6" t="s">
        <v>1186</v>
      </c>
      <c r="W533" t="s">
        <v>1384</v>
      </c>
      <c r="X533" t="s">
        <v>1186</v>
      </c>
      <c r="Y533" t="b">
        <f>IF(Material_Master[[#This Row],[EUDR]]="Y",TRUE,FALSE)</f>
        <v>1</v>
      </c>
      <c r="Z533" t="b">
        <f>IF(Material_Master[[#This Row],[EUDR Sale]]="Y", TRUE, FALSE)</f>
        <v>1</v>
      </c>
    </row>
    <row r="534" spans="1:27" x14ac:dyDescent="0.35">
      <c r="A534">
        <v>533</v>
      </c>
      <c r="B534" s="5">
        <v>5203280006010</v>
      </c>
      <c r="C534" s="5" t="str">
        <f>Material_Master_SQL!B534</f>
        <v>ECOROL 28</v>
      </c>
      <c r="D534">
        <f>INDEX(Class!A:A, MATCH(Material_Master[[#This Row],[Class]],Class!B:B, 0))</f>
        <v>2</v>
      </c>
      <c r="E534">
        <f>INDEX('Product Category'!A:A, MATCH(Material_Master[[#This Row],[Product Category]], 'Product Category'!B:B, 0))</f>
        <v>5</v>
      </c>
      <c r="F534" cm="1">
        <f t="array" ref="F534">MATCH(Material_Master[[#This Row],[Product Category]]&amp;Material_Master[[#This Row],[ProductMetric]], 'Product Metric'!$B$2:$B$47&amp;'Product Metric'!$D$2:$D$47, 0)</f>
        <v>12</v>
      </c>
      <c r="G534" cm="1">
        <f t="array" ref="G534">MATCH(Material_Master[[#This Row],[Product Category]]&amp;Material_Master[[#This Row],[ProductGroupSimple]], 'Product Group Simple'!$B$2:$B$202&amp;'Product Group Simple'!$D$2:$D$202, 0)</f>
        <v>64</v>
      </c>
      <c r="H534" cm="1">
        <f t="array" ref="H534">MATCH(Material_Master[[#This Row],[Product Category]]&amp;Material_Master[[#This Row],[ProductGroup]], 'Product Group'!$B$2:$B$248&amp;'Product Group'!$D$2:$D$248,0)</f>
        <v>84</v>
      </c>
      <c r="I534">
        <f>INDEX(Packaging!E:E, MATCH(Material_Master[[#This Row],[Packaging]], Packaging!F:F, 0))</f>
        <v>7</v>
      </c>
      <c r="J534">
        <f>INDEX(Packaging!A:A, MATCH(Material_Master[[#This Row],[UOM]], Packaging!B:B, 0))</f>
        <v>4</v>
      </c>
      <c r="K534">
        <v>6</v>
      </c>
      <c r="L534">
        <v>1</v>
      </c>
      <c r="N534">
        <f>MATCH(Material_Master[[#This Row],[PPClass]],Packaging!$L$2:$L$7, 0)</f>
        <v>3</v>
      </c>
      <c r="O534">
        <f>MATCH(Material_Master[[#This Row],[PVClass]],Packaging!$L$2:$L$7, 0)</f>
        <v>3</v>
      </c>
      <c r="Q534">
        <v>1985</v>
      </c>
      <c r="R534" t="s">
        <v>1186</v>
      </c>
      <c r="T534" s="6" t="s">
        <v>344</v>
      </c>
      <c r="U534" s="6"/>
      <c r="V534" s="6" t="s">
        <v>1186</v>
      </c>
      <c r="W534" t="s">
        <v>1385</v>
      </c>
      <c r="X534" t="s">
        <v>1186</v>
      </c>
      <c r="Y534" t="b">
        <f>IF(Material_Master[[#This Row],[EUDR]]="Y",TRUE,FALSE)</f>
        <v>0</v>
      </c>
      <c r="Z534" t="b">
        <f>IF(Material_Master[[#This Row],[EUDR Sale]]="Y", TRUE, FALSE)</f>
        <v>1</v>
      </c>
      <c r="AA534" s="5" t="s">
        <v>1383</v>
      </c>
    </row>
    <row r="535" spans="1:27" x14ac:dyDescent="0.35">
      <c r="A535">
        <v>534</v>
      </c>
      <c r="B535" s="5"/>
      <c r="C535" s="5" t="str">
        <f>Material_Master_SQL!B535</f>
        <v>ECOROL 28-DF</v>
      </c>
      <c r="D535">
        <f>INDEX(Class!A:A, MATCH(Material_Master[[#This Row],[Class]],Class!B:B, 0))</f>
        <v>2</v>
      </c>
      <c r="E535">
        <f>INDEX('Product Category'!A:A, MATCH(Material_Master[[#This Row],[Product Category]], 'Product Category'!B:B, 0))</f>
        <v>5</v>
      </c>
      <c r="F535" cm="1">
        <f t="array" ref="F535">MATCH(Material_Master[[#This Row],[Product Category]]&amp;Material_Master[[#This Row],[ProductMetric]], 'Product Metric'!$B$2:$B$47&amp;'Product Metric'!$D$2:$D$47, 0)</f>
        <v>12</v>
      </c>
      <c r="G535" cm="1">
        <f t="array" ref="G535">MATCH(Material_Master[[#This Row],[Product Category]]&amp;Material_Master[[#This Row],[ProductGroupSimple]], 'Product Group Simple'!$B$2:$B$202&amp;'Product Group Simple'!$D$2:$D$202, 0)</f>
        <v>64</v>
      </c>
      <c r="H535" cm="1">
        <f t="array" ref="H535">MATCH(Material_Master[[#This Row],[Product Category]]&amp;Material_Master[[#This Row],[ProductGroup]], 'Product Group'!$B$2:$B$248&amp;'Product Group'!$D$2:$D$248,0)</f>
        <v>84</v>
      </c>
      <c r="I535">
        <f>INDEX(Packaging!E:E, MATCH(Material_Master[[#This Row],[Packaging]], Packaging!F:F, 0))</f>
        <v>7</v>
      </c>
      <c r="J535">
        <f>INDEX(Packaging!A:A, MATCH(Material_Master[[#This Row],[UOM]], Packaging!B:B, 0))</f>
        <v>4</v>
      </c>
      <c r="K535">
        <v>6</v>
      </c>
      <c r="L535">
        <v>1</v>
      </c>
      <c r="M535">
        <v>0</v>
      </c>
      <c r="N535">
        <f>MATCH(Material_Master[[#This Row],[PPClass]],Packaging!$L$2:$L$7, 0)</f>
        <v>3</v>
      </c>
      <c r="O535">
        <f>MATCH(Material_Master[[#This Row],[PVClass]],Packaging!$L$2:$L$7, 0)</f>
        <v>3</v>
      </c>
      <c r="R535" t="s">
        <v>1186</v>
      </c>
      <c r="T535" s="6" t="s">
        <v>344</v>
      </c>
      <c r="U535" s="6"/>
      <c r="V535" s="6" t="s">
        <v>1186</v>
      </c>
      <c r="W535" t="s">
        <v>1385</v>
      </c>
      <c r="X535" t="s">
        <v>1186</v>
      </c>
      <c r="Y535" t="b">
        <f>IF(Material_Master[[#This Row],[EUDR]]="Y",TRUE,FALSE)</f>
        <v>1</v>
      </c>
      <c r="Z535" t="b">
        <f>IF(Material_Master[[#This Row],[EUDR Sale]]="Y", TRUE, FALSE)</f>
        <v>1</v>
      </c>
    </row>
    <row r="536" spans="1:27" x14ac:dyDescent="0.35">
      <c r="A536">
        <v>535</v>
      </c>
      <c r="B536" s="5">
        <v>5203280007020</v>
      </c>
      <c r="C536" s="5" t="str">
        <f>Material_Master_SQL!B536</f>
        <v>ECOROL 28-FB24000</v>
      </c>
      <c r="D536">
        <f>INDEX(Class!A:A, MATCH(Material_Master[[#This Row],[Class]],Class!B:B, 0))</f>
        <v>4</v>
      </c>
      <c r="E536">
        <f>INDEX('Product Category'!A:A, MATCH(Material_Master[[#This Row],[Product Category]], 'Product Category'!B:B, 0))</f>
        <v>5</v>
      </c>
      <c r="F536" cm="1">
        <f t="array" ref="F536">MATCH(Material_Master[[#This Row],[Product Category]]&amp;Material_Master[[#This Row],[ProductMetric]], 'Product Metric'!$B$2:$B$47&amp;'Product Metric'!$D$2:$D$47, 0)</f>
        <v>12</v>
      </c>
      <c r="G536" cm="1">
        <f t="array" ref="G536">MATCH(Material_Master[[#This Row],[Product Category]]&amp;Material_Master[[#This Row],[ProductGroupSimple]], 'Product Group Simple'!$B$2:$B$202&amp;'Product Group Simple'!$D$2:$D$202, 0)</f>
        <v>64</v>
      </c>
      <c r="H536" cm="1">
        <f t="array" ref="H536">MATCH(Material_Master[[#This Row],[Product Category]]&amp;Material_Master[[#This Row],[ProductGroup]], 'Product Group'!$B$2:$B$248&amp;'Product Group'!$D$2:$D$248,0)</f>
        <v>84</v>
      </c>
      <c r="I536">
        <f>INDEX(Packaging!E:E, MATCH(Material_Master[[#This Row],[Packaging]], Packaging!F:F, 0))</f>
        <v>5</v>
      </c>
      <c r="J536">
        <f>INDEX(Packaging!A:A, MATCH(Material_Master[[#This Row],[UOM]], Packaging!B:B, 0))</f>
        <v>4</v>
      </c>
      <c r="K536">
        <v>6</v>
      </c>
      <c r="L536">
        <v>1</v>
      </c>
      <c r="N536">
        <f>MATCH(Material_Master[[#This Row],[PPClass]],Packaging!$L$2:$L$7, 0)</f>
        <v>3</v>
      </c>
      <c r="O536">
        <f>MATCH(Material_Master[[#This Row],[PVClass]],Packaging!$L$2:$L$7, 0)</f>
        <v>3</v>
      </c>
      <c r="P536" t="s">
        <v>370</v>
      </c>
      <c r="Q536">
        <v>1985</v>
      </c>
      <c r="R536" t="s">
        <v>1186</v>
      </c>
      <c r="S536">
        <v>19.7</v>
      </c>
      <c r="T536" s="6" t="s">
        <v>344</v>
      </c>
      <c r="U536" s="6"/>
      <c r="V536" s="6" t="s">
        <v>1186</v>
      </c>
      <c r="W536" t="s">
        <v>1385</v>
      </c>
      <c r="X536" t="s">
        <v>371</v>
      </c>
      <c r="Y536" t="b">
        <f>IF(Material_Master[[#This Row],[EUDR]]="Y",TRUE,FALSE)</f>
        <v>0</v>
      </c>
      <c r="Z536" t="b">
        <f>IF(Material_Master[[#This Row],[EUDR Sale]]="Y", TRUE, FALSE)</f>
        <v>1</v>
      </c>
      <c r="AA536" s="5" t="s">
        <v>1383</v>
      </c>
    </row>
    <row r="537" spans="1:27" x14ac:dyDescent="0.35">
      <c r="A537">
        <v>536</v>
      </c>
      <c r="B537" s="5"/>
      <c r="C537" s="5" t="str">
        <f>Material_Master_SQL!B537</f>
        <v>ECOROL 28-FB24000-DF</v>
      </c>
      <c r="D537">
        <f>INDEX(Class!A:A, MATCH(Material_Master[[#This Row],[Class]],Class!B:B, 0))</f>
        <v>4</v>
      </c>
      <c r="E537">
        <f>INDEX('Product Category'!A:A, MATCH(Material_Master[[#This Row],[Product Category]], 'Product Category'!B:B, 0))</f>
        <v>5</v>
      </c>
      <c r="F537" cm="1">
        <f t="array" ref="F537">MATCH(Material_Master[[#This Row],[Product Category]]&amp;Material_Master[[#This Row],[ProductMetric]], 'Product Metric'!$B$2:$B$47&amp;'Product Metric'!$D$2:$D$47, 0)</f>
        <v>12</v>
      </c>
      <c r="G537" cm="1">
        <f t="array" ref="G537">MATCH(Material_Master[[#This Row],[Product Category]]&amp;Material_Master[[#This Row],[ProductGroupSimple]], 'Product Group Simple'!$B$2:$B$202&amp;'Product Group Simple'!$D$2:$D$202, 0)</f>
        <v>64</v>
      </c>
      <c r="H537" cm="1">
        <f t="array" ref="H537">MATCH(Material_Master[[#This Row],[Product Category]]&amp;Material_Master[[#This Row],[ProductGroup]], 'Product Group'!$B$2:$B$248&amp;'Product Group'!$D$2:$D$248,0)</f>
        <v>84</v>
      </c>
      <c r="I537">
        <f>INDEX(Packaging!E:E, MATCH(Material_Master[[#This Row],[Packaging]], Packaging!F:F, 0))</f>
        <v>5</v>
      </c>
      <c r="J537">
        <f>INDEX(Packaging!A:A, MATCH(Material_Master[[#This Row],[UOM]], Packaging!B:B, 0))</f>
        <v>4</v>
      </c>
      <c r="K537">
        <v>6</v>
      </c>
      <c r="L537">
        <v>1</v>
      </c>
      <c r="M537">
        <v>0</v>
      </c>
      <c r="N537">
        <f>MATCH(Material_Master[[#This Row],[PPClass]],Packaging!$L$2:$L$7, 0)</f>
        <v>3</v>
      </c>
      <c r="O537">
        <f>MATCH(Material_Master[[#This Row],[PVClass]],Packaging!$L$2:$L$7, 0)</f>
        <v>3</v>
      </c>
      <c r="P537" t="s">
        <v>370</v>
      </c>
      <c r="R537" t="s">
        <v>1186</v>
      </c>
      <c r="T537" s="6" t="s">
        <v>344</v>
      </c>
      <c r="U537" s="6"/>
      <c r="V537" s="6" t="s">
        <v>1186</v>
      </c>
      <c r="W537" t="s">
        <v>1385</v>
      </c>
      <c r="X537" t="s">
        <v>1186</v>
      </c>
      <c r="Y537" t="b">
        <f>IF(Material_Master[[#This Row],[EUDR]]="Y",TRUE,FALSE)</f>
        <v>1</v>
      </c>
      <c r="Z537" t="b">
        <f>IF(Material_Master[[#This Row],[EUDR Sale]]="Y", TRUE, FALSE)</f>
        <v>1</v>
      </c>
    </row>
    <row r="538" spans="1:27" x14ac:dyDescent="0.35">
      <c r="A538">
        <v>537</v>
      </c>
      <c r="B538" s="5">
        <v>5203280003080</v>
      </c>
      <c r="C538" s="5" t="str">
        <f>Material_Master_SQL!B538</f>
        <v>ECOROL 28-IBC820</v>
      </c>
      <c r="D538">
        <f>INDEX(Class!A:A, MATCH(Material_Master[[#This Row],[Class]],Class!B:B, 0))</f>
        <v>4</v>
      </c>
      <c r="E538">
        <f>INDEX('Product Category'!A:A, MATCH(Material_Master[[#This Row],[Product Category]], 'Product Category'!B:B, 0))</f>
        <v>5</v>
      </c>
      <c r="F538" cm="1">
        <f t="array" ref="F538">MATCH(Material_Master[[#This Row],[Product Category]]&amp;Material_Master[[#This Row],[ProductMetric]], 'Product Metric'!$B$2:$B$47&amp;'Product Metric'!$D$2:$D$47, 0)</f>
        <v>12</v>
      </c>
      <c r="G538" cm="1">
        <f t="array" ref="G538">MATCH(Material_Master[[#This Row],[Product Category]]&amp;Material_Master[[#This Row],[ProductGroupSimple]], 'Product Group Simple'!$B$2:$B$202&amp;'Product Group Simple'!$D$2:$D$202, 0)</f>
        <v>64</v>
      </c>
      <c r="H538" cm="1">
        <f t="array" ref="H538">MATCH(Material_Master[[#This Row],[Product Category]]&amp;Material_Master[[#This Row],[ProductGroup]], 'Product Group'!$B$2:$B$248&amp;'Product Group'!$D$2:$D$248,0)</f>
        <v>84</v>
      </c>
      <c r="I538">
        <f>INDEX(Packaging!E:E, MATCH(Material_Master[[#This Row],[Packaging]], Packaging!F:F, 0))</f>
        <v>3</v>
      </c>
      <c r="J538">
        <f>INDEX(Packaging!A:A, MATCH(Material_Master[[#This Row],[UOM]], Packaging!B:B, 0))</f>
        <v>2</v>
      </c>
      <c r="K538">
        <v>6</v>
      </c>
      <c r="L538">
        <v>0.82</v>
      </c>
      <c r="M538">
        <v>0.15</v>
      </c>
      <c r="N538">
        <f>MATCH(Material_Master[[#This Row],[PPClass]],Packaging!$L$2:$L$7, 0)</f>
        <v>4</v>
      </c>
      <c r="O538">
        <f>MATCH(Material_Master[[#This Row],[PVClass]],Packaging!$L$2:$L$7, 0)</f>
        <v>4</v>
      </c>
      <c r="P538" t="s">
        <v>678</v>
      </c>
      <c r="Q538">
        <v>1.18267E+19</v>
      </c>
      <c r="R538" t="s">
        <v>779</v>
      </c>
      <c r="S538">
        <v>4</v>
      </c>
      <c r="T538" s="6" t="s">
        <v>344</v>
      </c>
      <c r="U538" s="6"/>
      <c r="V538" s="6" t="s">
        <v>1186</v>
      </c>
      <c r="W538" t="s">
        <v>1385</v>
      </c>
      <c r="X538" t="s">
        <v>1186</v>
      </c>
      <c r="Y538" t="b">
        <f>IF(Material_Master[[#This Row],[EUDR]]="Y",TRUE,FALSE)</f>
        <v>0</v>
      </c>
      <c r="Z538" t="b">
        <f>IF(Material_Master[[#This Row],[EUDR Sale]]="Y", TRUE, FALSE)</f>
        <v>1</v>
      </c>
    </row>
    <row r="539" spans="1:27" x14ac:dyDescent="0.35">
      <c r="A539">
        <v>538</v>
      </c>
      <c r="B539" s="5">
        <v>5203280001030</v>
      </c>
      <c r="C539" s="5" t="str">
        <f>Material_Master_SQL!B539</f>
        <v>ECOROL 28-SD170</v>
      </c>
      <c r="D539">
        <f>INDEX(Class!A:A, MATCH(Material_Master[[#This Row],[Class]],Class!B:B, 0))</f>
        <v>4</v>
      </c>
      <c r="E539">
        <f>INDEX('Product Category'!A:A, MATCH(Material_Master[[#This Row],[Product Category]], 'Product Category'!B:B, 0))</f>
        <v>5</v>
      </c>
      <c r="F539" cm="1">
        <f t="array" ref="F539">MATCH(Material_Master[[#This Row],[Product Category]]&amp;Material_Master[[#This Row],[ProductMetric]], 'Product Metric'!$B$2:$B$47&amp;'Product Metric'!$D$2:$D$47, 0)</f>
        <v>12</v>
      </c>
      <c r="G539" cm="1">
        <f t="array" ref="G539">MATCH(Material_Master[[#This Row],[Product Category]]&amp;Material_Master[[#This Row],[ProductGroupSimple]], 'Product Group Simple'!$B$2:$B$202&amp;'Product Group Simple'!$D$2:$D$202, 0)</f>
        <v>64</v>
      </c>
      <c r="H539" cm="1">
        <f t="array" ref="H539">MATCH(Material_Master[[#This Row],[Product Category]]&amp;Material_Master[[#This Row],[ProductGroup]], 'Product Group'!$B$2:$B$248&amp;'Product Group'!$D$2:$D$248,0)</f>
        <v>84</v>
      </c>
      <c r="I539">
        <f>INDEX(Packaging!E:E, MATCH(Material_Master[[#This Row],[Packaging]], Packaging!F:F, 0))</f>
        <v>3</v>
      </c>
      <c r="J539">
        <f>INDEX(Packaging!A:A, MATCH(Material_Master[[#This Row],[UOM]], Packaging!B:B, 0))</f>
        <v>2</v>
      </c>
      <c r="K539">
        <v>6</v>
      </c>
      <c r="L539">
        <v>0.17</v>
      </c>
      <c r="M539">
        <v>0.15</v>
      </c>
      <c r="N539">
        <f>MATCH(Material_Master[[#This Row],[PPClass]],Packaging!$L$2:$L$7, 0)</f>
        <v>4</v>
      </c>
      <c r="O539">
        <f>MATCH(Material_Master[[#This Row],[PVClass]],Packaging!$L$2:$L$7, 0)</f>
        <v>4</v>
      </c>
      <c r="P539" t="s">
        <v>678</v>
      </c>
      <c r="Q539">
        <v>1985</v>
      </c>
      <c r="R539" t="s">
        <v>679</v>
      </c>
      <c r="S539">
        <v>0.17</v>
      </c>
      <c r="T539" s="6" t="s">
        <v>344</v>
      </c>
      <c r="U539" s="6"/>
      <c r="V539" s="6" t="s">
        <v>1186</v>
      </c>
      <c r="W539" t="s">
        <v>1385</v>
      </c>
      <c r="X539" t="s">
        <v>1186</v>
      </c>
      <c r="Y539" t="b">
        <f>IF(Material_Master[[#This Row],[EUDR]]="Y",TRUE,FALSE)</f>
        <v>0</v>
      </c>
      <c r="Z539" t="b">
        <f>IF(Material_Master[[#This Row],[EUDR Sale]]="Y", TRUE, FALSE)</f>
        <v>1</v>
      </c>
      <c r="AA539" s="5" t="s">
        <v>1383</v>
      </c>
    </row>
    <row r="540" spans="1:27" x14ac:dyDescent="0.35">
      <c r="A540">
        <v>539</v>
      </c>
      <c r="B540" s="5"/>
      <c r="C540" s="5" t="str">
        <f>Material_Master_SQL!B540</f>
        <v>ECOROL 28-SD170-DF</v>
      </c>
      <c r="D540">
        <f>INDEX(Class!A:A, MATCH(Material_Master[[#This Row],[Class]],Class!B:B, 0))</f>
        <v>4</v>
      </c>
      <c r="E540">
        <f>INDEX('Product Category'!A:A, MATCH(Material_Master[[#This Row],[Product Category]], 'Product Category'!B:B, 0))</f>
        <v>5</v>
      </c>
      <c r="F540" cm="1">
        <f t="array" ref="F540">MATCH(Material_Master[[#This Row],[Product Category]]&amp;Material_Master[[#This Row],[ProductMetric]], 'Product Metric'!$B$2:$B$47&amp;'Product Metric'!$D$2:$D$47, 0)</f>
        <v>12</v>
      </c>
      <c r="G540" cm="1">
        <f t="array" ref="G540">MATCH(Material_Master[[#This Row],[Product Category]]&amp;Material_Master[[#This Row],[ProductGroupSimple]], 'Product Group Simple'!$B$2:$B$202&amp;'Product Group Simple'!$D$2:$D$202, 0)</f>
        <v>64</v>
      </c>
      <c r="H540" cm="1">
        <f t="array" ref="H540">MATCH(Material_Master[[#This Row],[Product Category]]&amp;Material_Master[[#This Row],[ProductGroup]], 'Product Group'!$B$2:$B$248&amp;'Product Group'!$D$2:$D$248,0)</f>
        <v>84</v>
      </c>
      <c r="I540">
        <f>INDEX(Packaging!E:E, MATCH(Material_Master[[#This Row],[Packaging]], Packaging!F:F, 0))</f>
        <v>3</v>
      </c>
      <c r="J540">
        <f>INDEX(Packaging!A:A, MATCH(Material_Master[[#This Row],[UOM]], Packaging!B:B, 0))</f>
        <v>2</v>
      </c>
      <c r="K540">
        <v>6</v>
      </c>
      <c r="L540">
        <v>0.17</v>
      </c>
      <c r="M540">
        <v>0.15</v>
      </c>
      <c r="N540">
        <f>MATCH(Material_Master[[#This Row],[PPClass]],Packaging!$L$2:$L$7, 0)</f>
        <v>4</v>
      </c>
      <c r="O540">
        <f>MATCH(Material_Master[[#This Row],[PVClass]],Packaging!$L$2:$L$7, 0)</f>
        <v>4</v>
      </c>
      <c r="P540" t="s">
        <v>678</v>
      </c>
      <c r="R540" t="s">
        <v>1186</v>
      </c>
      <c r="T540" s="6" t="s">
        <v>344</v>
      </c>
      <c r="U540" s="6"/>
      <c r="V540" s="6" t="s">
        <v>1186</v>
      </c>
      <c r="W540" t="s">
        <v>1385</v>
      </c>
      <c r="X540" t="s">
        <v>1186</v>
      </c>
      <c r="Y540" t="b">
        <f>IF(Material_Master[[#This Row],[EUDR]]="Y",TRUE,FALSE)</f>
        <v>1</v>
      </c>
      <c r="Z540" t="b">
        <f>IF(Material_Master[[#This Row],[EUDR Sale]]="Y", TRUE, FALSE)</f>
        <v>1</v>
      </c>
    </row>
    <row r="541" spans="1:27" x14ac:dyDescent="0.35">
      <c r="A541">
        <v>540</v>
      </c>
      <c r="B541" s="5">
        <v>5203466006010</v>
      </c>
      <c r="C541" s="5" t="str">
        <f>Material_Master_SQL!B541</f>
        <v>ECOROL 46</v>
      </c>
      <c r="D541">
        <f>INDEX(Class!A:A, MATCH(Material_Master[[#This Row],[Class]],Class!B:B, 0))</f>
        <v>2</v>
      </c>
      <c r="E541">
        <f>INDEX('Product Category'!A:A, MATCH(Material_Master[[#This Row],[Product Category]], 'Product Category'!B:B, 0))</f>
        <v>5</v>
      </c>
      <c r="F541" cm="1">
        <f t="array" ref="F541">MATCH(Material_Master[[#This Row],[Product Category]]&amp;Material_Master[[#This Row],[ProductMetric]], 'Product Metric'!$B$2:$B$47&amp;'Product Metric'!$D$2:$D$47, 0)</f>
        <v>12</v>
      </c>
      <c r="G541" cm="1">
        <f t="array" ref="G541">MATCH(Material_Master[[#This Row],[Product Category]]&amp;Material_Master[[#This Row],[ProductGroupSimple]], 'Product Group Simple'!$B$2:$B$202&amp;'Product Group Simple'!$D$2:$D$202, 0)</f>
        <v>65</v>
      </c>
      <c r="H541" cm="1">
        <f t="array" ref="H541">MATCH(Material_Master[[#This Row],[Product Category]]&amp;Material_Master[[#This Row],[ProductGroup]], 'Product Group'!$B$2:$B$248&amp;'Product Group'!$D$2:$D$248,0)</f>
        <v>85</v>
      </c>
      <c r="I541">
        <f>INDEX(Packaging!E:E, MATCH(Material_Master[[#This Row],[Packaging]], Packaging!F:F, 0))</f>
        <v>7</v>
      </c>
      <c r="J541">
        <f>INDEX(Packaging!A:A, MATCH(Material_Master[[#This Row],[UOM]], Packaging!B:B, 0))</f>
        <v>4</v>
      </c>
      <c r="K541">
        <v>6</v>
      </c>
      <c r="L541">
        <v>1</v>
      </c>
      <c r="N541">
        <f>MATCH(Material_Master[[#This Row],[PPClass]],Packaging!$L$2:$L$7, 0)</f>
        <v>3</v>
      </c>
      <c r="O541">
        <f>MATCH(Material_Master[[#This Row],[PVClass]],Packaging!$L$2:$L$7, 0)</f>
        <v>3</v>
      </c>
      <c r="Q541">
        <v>1250</v>
      </c>
      <c r="T541" s="6" t="s">
        <v>344</v>
      </c>
      <c r="U541" s="6"/>
      <c r="V541" s="6" t="s">
        <v>1186</v>
      </c>
      <c r="W541" t="s">
        <v>1386</v>
      </c>
      <c r="X541" t="s">
        <v>1186</v>
      </c>
      <c r="Y541" t="b">
        <f>IF(Material_Master[[#This Row],[EUDR]]="Y",TRUE,FALSE)</f>
        <v>0</v>
      </c>
      <c r="Z541" t="b">
        <f>IF(Material_Master[[#This Row],[EUDR Sale]]="Y", TRUE, FALSE)</f>
        <v>1</v>
      </c>
      <c r="AA541" s="5" t="s">
        <v>1383</v>
      </c>
    </row>
    <row r="542" spans="1:27" x14ac:dyDescent="0.35">
      <c r="A542">
        <v>541</v>
      </c>
      <c r="B542" s="5"/>
      <c r="C542" s="5" t="str">
        <f>Material_Master_SQL!B542</f>
        <v>ECOROL 46-DF</v>
      </c>
      <c r="D542">
        <f>INDEX(Class!A:A, MATCH(Material_Master[[#This Row],[Class]],Class!B:B, 0))</f>
        <v>2</v>
      </c>
      <c r="E542">
        <f>INDEX('Product Category'!A:A, MATCH(Material_Master[[#This Row],[Product Category]], 'Product Category'!B:B, 0))</f>
        <v>5</v>
      </c>
      <c r="F542" cm="1">
        <f t="array" ref="F542">MATCH(Material_Master[[#This Row],[Product Category]]&amp;Material_Master[[#This Row],[ProductMetric]], 'Product Metric'!$B$2:$B$47&amp;'Product Metric'!$D$2:$D$47, 0)</f>
        <v>12</v>
      </c>
      <c r="G542" cm="1">
        <f t="array" ref="G542">MATCH(Material_Master[[#This Row],[Product Category]]&amp;Material_Master[[#This Row],[ProductGroupSimple]], 'Product Group Simple'!$B$2:$B$202&amp;'Product Group Simple'!$D$2:$D$202, 0)</f>
        <v>65</v>
      </c>
      <c r="H542" cm="1">
        <f t="array" ref="H542">MATCH(Material_Master[[#This Row],[Product Category]]&amp;Material_Master[[#This Row],[ProductGroup]], 'Product Group'!$B$2:$B$248&amp;'Product Group'!$D$2:$D$248,0)</f>
        <v>85</v>
      </c>
      <c r="I542">
        <f>INDEX(Packaging!E:E, MATCH(Material_Master[[#This Row],[Packaging]], Packaging!F:F, 0))</f>
        <v>7</v>
      </c>
      <c r="J542">
        <f>INDEX(Packaging!A:A, MATCH(Material_Master[[#This Row],[UOM]], Packaging!B:B, 0))</f>
        <v>4</v>
      </c>
      <c r="K542">
        <v>6</v>
      </c>
      <c r="L542">
        <v>1</v>
      </c>
      <c r="M542">
        <v>0</v>
      </c>
      <c r="N542">
        <f>MATCH(Material_Master[[#This Row],[PPClass]],Packaging!$L$2:$L$7, 0)</f>
        <v>3</v>
      </c>
      <c r="O542">
        <f>MATCH(Material_Master[[#This Row],[PVClass]],Packaging!$L$2:$L$7, 0)</f>
        <v>3</v>
      </c>
      <c r="R542" t="s">
        <v>1186</v>
      </c>
      <c r="T542" s="6" t="s">
        <v>344</v>
      </c>
      <c r="U542" s="6"/>
      <c r="V542" s="6" t="s">
        <v>1186</v>
      </c>
      <c r="W542" t="s">
        <v>1386</v>
      </c>
      <c r="X542" t="s">
        <v>1186</v>
      </c>
      <c r="Y542" t="b">
        <f>IF(Material_Master[[#This Row],[EUDR]]="Y",TRUE,FALSE)</f>
        <v>1</v>
      </c>
      <c r="Z542" t="b">
        <f>IF(Material_Master[[#This Row],[EUDR Sale]]="Y", TRUE, FALSE)</f>
        <v>1</v>
      </c>
    </row>
    <row r="543" spans="1:27" x14ac:dyDescent="0.35">
      <c r="A543">
        <v>542</v>
      </c>
      <c r="B543" s="5">
        <v>5203466003080</v>
      </c>
      <c r="C543" s="5" t="str">
        <f>Material_Master_SQL!B543</f>
        <v>ECOROL 46-IBC820</v>
      </c>
      <c r="D543">
        <f>INDEX(Class!A:A, MATCH(Material_Master[[#This Row],[Class]],Class!B:B, 0))</f>
        <v>2</v>
      </c>
      <c r="E543">
        <f>INDEX('Product Category'!A:A, MATCH(Material_Master[[#This Row],[Product Category]], 'Product Category'!B:B, 0))</f>
        <v>5</v>
      </c>
      <c r="F543" cm="1">
        <f t="array" ref="F543">MATCH(Material_Master[[#This Row],[Product Category]]&amp;Material_Master[[#This Row],[ProductMetric]], 'Product Metric'!$B$2:$B$47&amp;'Product Metric'!$D$2:$D$47, 0)</f>
        <v>12</v>
      </c>
      <c r="G543" cm="1">
        <f t="array" ref="G543">MATCH(Material_Master[[#This Row],[Product Category]]&amp;Material_Master[[#This Row],[ProductGroupSimple]], 'Product Group Simple'!$B$2:$B$202&amp;'Product Group Simple'!$D$2:$D$202, 0)</f>
        <v>65</v>
      </c>
      <c r="H543" cm="1">
        <f t="array" ref="H543">MATCH(Material_Master[[#This Row],[Product Category]]&amp;Material_Master[[#This Row],[ProductGroup]], 'Product Group'!$B$2:$B$248&amp;'Product Group'!$D$2:$D$248,0)</f>
        <v>85</v>
      </c>
      <c r="I543">
        <f>INDEX(Packaging!E:E, MATCH(Material_Master[[#This Row],[Packaging]], Packaging!F:F, 0))</f>
        <v>6</v>
      </c>
      <c r="J543">
        <f>INDEX(Packaging!A:A, MATCH(Material_Master[[#This Row],[UOM]], Packaging!B:B, 0))</f>
        <v>3</v>
      </c>
      <c r="K543">
        <v>6</v>
      </c>
      <c r="L543">
        <v>0.82</v>
      </c>
      <c r="M543">
        <v>1.25</v>
      </c>
      <c r="N543">
        <f>MATCH(Material_Master[[#This Row],[PPClass]],Packaging!$L$2:$L$7, 0)</f>
        <v>4</v>
      </c>
      <c r="O543">
        <f>MATCH(Material_Master[[#This Row],[PVClass]],Packaging!$L$2:$L$7, 0)</f>
        <v>4</v>
      </c>
      <c r="P543" t="s">
        <v>755</v>
      </c>
      <c r="Q543">
        <v>1250</v>
      </c>
      <c r="S543">
        <v>0.82</v>
      </c>
      <c r="T543" s="6" t="s">
        <v>344</v>
      </c>
      <c r="U543" s="6"/>
      <c r="V543" s="6" t="s">
        <v>1186</v>
      </c>
      <c r="W543" t="s">
        <v>1386</v>
      </c>
      <c r="X543" t="s">
        <v>1186</v>
      </c>
      <c r="Y543" t="b">
        <f>IF(Material_Master[[#This Row],[EUDR]]="Y",TRUE,FALSE)</f>
        <v>0</v>
      </c>
      <c r="Z543" t="b">
        <f>IF(Material_Master[[#This Row],[EUDR Sale]]="Y", TRUE, FALSE)</f>
        <v>1</v>
      </c>
    </row>
    <row r="544" spans="1:27" x14ac:dyDescent="0.35">
      <c r="A544">
        <v>543</v>
      </c>
      <c r="B544" s="5"/>
      <c r="C544" s="5" t="str">
        <f>Material_Master_SQL!B544</f>
        <v>ECOROL 46-IBC820-DF</v>
      </c>
      <c r="D544">
        <f>INDEX(Class!A:A, MATCH(Material_Master[[#This Row],[Class]],Class!B:B, 0))</f>
        <v>2</v>
      </c>
      <c r="E544">
        <f>INDEX('Product Category'!A:A, MATCH(Material_Master[[#This Row],[Product Category]], 'Product Category'!B:B, 0))</f>
        <v>5</v>
      </c>
      <c r="F544" cm="1">
        <f t="array" ref="F544">MATCH(Material_Master[[#This Row],[Product Category]]&amp;Material_Master[[#This Row],[ProductMetric]], 'Product Metric'!$B$2:$B$47&amp;'Product Metric'!$D$2:$D$47, 0)</f>
        <v>12</v>
      </c>
      <c r="G544" cm="1">
        <f t="array" ref="G544">MATCH(Material_Master[[#This Row],[Product Category]]&amp;Material_Master[[#This Row],[ProductGroupSimple]], 'Product Group Simple'!$B$2:$B$202&amp;'Product Group Simple'!$D$2:$D$202, 0)</f>
        <v>65</v>
      </c>
      <c r="H544" cm="1">
        <f t="array" ref="H544">MATCH(Material_Master[[#This Row],[Product Category]]&amp;Material_Master[[#This Row],[ProductGroup]], 'Product Group'!$B$2:$B$248&amp;'Product Group'!$D$2:$D$248,0)</f>
        <v>85</v>
      </c>
      <c r="I544">
        <f>INDEX(Packaging!E:E, MATCH(Material_Master[[#This Row],[Packaging]], Packaging!F:F, 0))</f>
        <v>6</v>
      </c>
      <c r="J544">
        <f>INDEX(Packaging!A:A, MATCH(Material_Master[[#This Row],[UOM]], Packaging!B:B, 0))</f>
        <v>3</v>
      </c>
      <c r="K544">
        <v>6</v>
      </c>
      <c r="L544">
        <v>0.82</v>
      </c>
      <c r="M544">
        <v>1.25</v>
      </c>
      <c r="N544">
        <f>MATCH(Material_Master[[#This Row],[PPClass]],Packaging!$L$2:$L$7, 0)</f>
        <v>4</v>
      </c>
      <c r="O544">
        <f>MATCH(Material_Master[[#This Row],[PVClass]],Packaging!$L$2:$L$7, 0)</f>
        <v>4</v>
      </c>
      <c r="P544" t="s">
        <v>755</v>
      </c>
      <c r="R544" t="s">
        <v>1186</v>
      </c>
      <c r="T544" s="6" t="s">
        <v>344</v>
      </c>
      <c r="U544" s="6"/>
      <c r="V544" s="6" t="s">
        <v>1186</v>
      </c>
      <c r="W544" t="s">
        <v>1386</v>
      </c>
      <c r="X544" t="s">
        <v>1186</v>
      </c>
      <c r="Y544" t="b">
        <f>IF(Material_Master[[#This Row],[EUDR]]="Y",TRUE,FALSE)</f>
        <v>1</v>
      </c>
      <c r="Z544" t="b">
        <f>IF(Material_Master[[#This Row],[EUDR Sale]]="Y", TRUE, FALSE)</f>
        <v>1</v>
      </c>
    </row>
    <row r="545" spans="1:27" x14ac:dyDescent="0.35">
      <c r="A545">
        <v>544</v>
      </c>
      <c r="B545" s="5"/>
      <c r="C545" s="5" t="str">
        <f>Material_Master_SQL!B545</f>
        <v>ECOROL 6</v>
      </c>
      <c r="D545">
        <f>INDEX(Class!A:A, MATCH(Material_Master[[#This Row],[Class]],Class!B:B, 0))</f>
        <v>2</v>
      </c>
      <c r="E545">
        <f>INDEX('Product Category'!A:A, MATCH(Material_Master[[#This Row],[Product Category]], 'Product Category'!B:B, 0))</f>
        <v>6</v>
      </c>
      <c r="F545" cm="1">
        <f t="array" ref="F545">MATCH(Material_Master[[#This Row],[Product Category]]&amp;Material_Master[[#This Row],[ProductMetric]], 'Product Metric'!$B$2:$B$47&amp;'Product Metric'!$D$2:$D$47, 0)</f>
        <v>13</v>
      </c>
      <c r="G545" cm="1">
        <f t="array" ref="G545">MATCH(Material_Master[[#This Row],[Product Category]]&amp;Material_Master[[#This Row],[ProductGroupSimple]], 'Product Group Simple'!$B$2:$B$202&amp;'Product Group Simple'!$D$2:$D$202, 0)</f>
        <v>69</v>
      </c>
      <c r="H545" cm="1">
        <f t="array" ref="H545">MATCH(Material_Master[[#This Row],[Product Category]]&amp;Material_Master[[#This Row],[ProductGroup]], 'Product Group'!$B$2:$B$248&amp;'Product Group'!$D$2:$D$248,0)</f>
        <v>91</v>
      </c>
      <c r="I545">
        <f>INDEX(Packaging!E:E, MATCH(Material_Master[[#This Row],[Packaging]], Packaging!F:F, 0))</f>
        <v>7</v>
      </c>
      <c r="J545">
        <f>INDEX(Packaging!A:A, MATCH(Material_Master[[#This Row],[UOM]], Packaging!B:B, 0))</f>
        <v>4</v>
      </c>
      <c r="K545">
        <v>6</v>
      </c>
      <c r="L545">
        <v>1</v>
      </c>
      <c r="N545">
        <f>MATCH(Material_Master[[#This Row],[PPClass]],Packaging!$L$2:$L$7, 0)</f>
        <v>3</v>
      </c>
      <c r="O545">
        <f>MATCH(Material_Master[[#This Row],[PVClass]],Packaging!$L$2:$L$7, 0)</f>
        <v>3</v>
      </c>
      <c r="P545" t="s">
        <v>678</v>
      </c>
      <c r="T545" s="6" t="s">
        <v>344</v>
      </c>
      <c r="U545" s="6"/>
      <c r="V545" s="6" t="s">
        <v>1186</v>
      </c>
      <c r="W545" t="s">
        <v>1387</v>
      </c>
      <c r="X545" t="s">
        <v>1186</v>
      </c>
      <c r="Y545" t="b">
        <f>IF(Material_Master[[#This Row],[EUDR]]="Y",TRUE,FALSE)</f>
        <v>0</v>
      </c>
      <c r="Z545" t="b">
        <f>IF(Material_Master[[#This Row],[EUDR Sale]]="Y", TRUE, FALSE)</f>
        <v>0</v>
      </c>
    </row>
    <row r="546" spans="1:27" x14ac:dyDescent="0.35">
      <c r="A546">
        <v>545</v>
      </c>
      <c r="B546" s="5">
        <v>5203069806010</v>
      </c>
      <c r="C546" s="5" t="str">
        <f>Material_Master_SQL!B546</f>
        <v>ECOROL 6/99</v>
      </c>
      <c r="D546">
        <f>INDEX(Class!A:A, MATCH(Material_Master[[#This Row],[Class]],Class!B:B, 0))</f>
        <v>2</v>
      </c>
      <c r="E546">
        <f>INDEX('Product Category'!A:A, MATCH(Material_Master[[#This Row],[Product Category]], 'Product Category'!B:B, 0))</f>
        <v>6</v>
      </c>
      <c r="F546" cm="1">
        <f t="array" ref="F546">MATCH(Material_Master[[#This Row],[Product Category]]&amp;Material_Master[[#This Row],[ProductMetric]], 'Product Metric'!$B$2:$B$47&amp;'Product Metric'!$D$2:$D$47, 0)</f>
        <v>13</v>
      </c>
      <c r="G546" cm="1">
        <f t="array" ref="G546">MATCH(Material_Master[[#This Row],[Product Category]]&amp;Material_Master[[#This Row],[ProductGroupSimple]], 'Product Group Simple'!$B$2:$B$202&amp;'Product Group Simple'!$D$2:$D$202, 0)</f>
        <v>69</v>
      </c>
      <c r="H546" cm="1">
        <f t="array" ref="H546">MATCH(Material_Master[[#This Row],[Product Category]]&amp;Material_Master[[#This Row],[ProductGroup]], 'Product Group'!$B$2:$B$248&amp;'Product Group'!$D$2:$D$248,0)</f>
        <v>92</v>
      </c>
      <c r="I546">
        <f>INDEX(Packaging!E:E, MATCH(Material_Master[[#This Row],[Packaging]], Packaging!F:F, 0))</f>
        <v>7</v>
      </c>
      <c r="J546">
        <f>INDEX(Packaging!A:A, MATCH(Material_Master[[#This Row],[UOM]], Packaging!B:B, 0))</f>
        <v>4</v>
      </c>
      <c r="K546">
        <v>6</v>
      </c>
      <c r="L546">
        <v>1</v>
      </c>
      <c r="N546">
        <f>MATCH(Material_Master[[#This Row],[PPClass]],Packaging!$L$2:$L$7, 0)</f>
        <v>3</v>
      </c>
      <c r="O546">
        <f>MATCH(Material_Master[[#This Row],[PVClass]],Packaging!$L$2:$L$7, 0)</f>
        <v>3</v>
      </c>
      <c r="P546" t="s">
        <v>678</v>
      </c>
      <c r="Q546">
        <v>3050</v>
      </c>
      <c r="T546" s="6" t="s">
        <v>344</v>
      </c>
      <c r="U546" s="6"/>
      <c r="V546" s="6" t="s">
        <v>1186</v>
      </c>
      <c r="W546" t="s">
        <v>1387</v>
      </c>
      <c r="X546" t="s">
        <v>1186</v>
      </c>
      <c r="Y546" t="b">
        <f>IF(Material_Master[[#This Row],[EUDR]]="Y",TRUE,FALSE)</f>
        <v>0</v>
      </c>
      <c r="Z546" t="b">
        <f>IF(Material_Master[[#This Row],[EUDR Sale]]="Y", TRUE, FALSE)</f>
        <v>0</v>
      </c>
      <c r="AA546" s="5" t="s">
        <v>1376</v>
      </c>
    </row>
    <row r="547" spans="1:27" x14ac:dyDescent="0.35">
      <c r="A547">
        <v>546</v>
      </c>
      <c r="B547" s="5">
        <v>5203069803010</v>
      </c>
      <c r="C547" s="5" t="str">
        <f>Material_Master_SQL!B547</f>
        <v>ECOROL 6/99-IBC800</v>
      </c>
      <c r="D547">
        <f>INDEX(Class!A:A, MATCH(Material_Master[[#This Row],[Class]],Class!B:B, 0))</f>
        <v>4</v>
      </c>
      <c r="E547">
        <f>INDEX('Product Category'!A:A, MATCH(Material_Master[[#This Row],[Product Category]], 'Product Category'!B:B, 0))</f>
        <v>6</v>
      </c>
      <c r="F547" cm="1">
        <f t="array" ref="F547">MATCH(Material_Master[[#This Row],[Product Category]]&amp;Material_Master[[#This Row],[ProductMetric]], 'Product Metric'!$B$2:$B$47&amp;'Product Metric'!$D$2:$D$47, 0)</f>
        <v>13</v>
      </c>
      <c r="G547" cm="1">
        <f t="array" ref="G547">MATCH(Material_Master[[#This Row],[Product Category]]&amp;Material_Master[[#This Row],[ProductGroupSimple]], 'Product Group Simple'!$B$2:$B$202&amp;'Product Group Simple'!$D$2:$D$202, 0)</f>
        <v>69</v>
      </c>
      <c r="H547" cm="1">
        <f t="array" ref="H547">MATCH(Material_Master[[#This Row],[Product Category]]&amp;Material_Master[[#This Row],[ProductGroup]], 'Product Group'!$B$2:$B$248&amp;'Product Group'!$D$2:$D$248,0)</f>
        <v>92</v>
      </c>
      <c r="I547">
        <f>INDEX(Packaging!E:E, MATCH(Material_Master[[#This Row],[Packaging]], Packaging!F:F, 0))</f>
        <v>6</v>
      </c>
      <c r="J547">
        <f>INDEX(Packaging!A:A, MATCH(Material_Master[[#This Row],[UOM]], Packaging!B:B, 0))</f>
        <v>3</v>
      </c>
      <c r="K547">
        <v>6</v>
      </c>
      <c r="L547">
        <v>0.8</v>
      </c>
      <c r="M547">
        <v>0.15</v>
      </c>
      <c r="N547">
        <f>MATCH(Material_Master[[#This Row],[PPClass]],Packaging!$L$2:$L$7, 0)</f>
        <v>4</v>
      </c>
      <c r="O547">
        <f>MATCH(Material_Master[[#This Row],[PVClass]],Packaging!$L$2:$L$7, 0)</f>
        <v>4</v>
      </c>
      <c r="P547" t="s">
        <v>957</v>
      </c>
      <c r="Q547">
        <v>3050</v>
      </c>
      <c r="R547" t="s">
        <v>679</v>
      </c>
      <c r="S547">
        <v>0.8</v>
      </c>
      <c r="T547" s="6" t="s">
        <v>344</v>
      </c>
      <c r="U547" s="6"/>
      <c r="V547" s="6" t="s">
        <v>1186</v>
      </c>
      <c r="W547" t="s">
        <v>1387</v>
      </c>
      <c r="X547" t="s">
        <v>1186</v>
      </c>
      <c r="Y547" t="b">
        <f>IF(Material_Master[[#This Row],[EUDR]]="Y",TRUE,FALSE)</f>
        <v>0</v>
      </c>
      <c r="Z547" t="b">
        <f>IF(Material_Master[[#This Row],[EUDR Sale]]="Y", TRUE, FALSE)</f>
        <v>0</v>
      </c>
      <c r="AA547" s="5" t="s">
        <v>1376</v>
      </c>
    </row>
    <row r="548" spans="1:27" x14ac:dyDescent="0.35">
      <c r="A548">
        <v>547</v>
      </c>
      <c r="B548" s="5">
        <v>5203069901030</v>
      </c>
      <c r="C548" s="5" t="str">
        <f>Material_Master_SQL!B548</f>
        <v>ECOROL 6/99-SD170</v>
      </c>
      <c r="D548">
        <f>INDEX(Class!A:A, MATCH(Material_Master[[#This Row],[Class]],Class!B:B, 0))</f>
        <v>4</v>
      </c>
      <c r="E548">
        <f>INDEX('Product Category'!A:A, MATCH(Material_Master[[#This Row],[Product Category]], 'Product Category'!B:B, 0))</f>
        <v>6</v>
      </c>
      <c r="F548" cm="1">
        <f t="array" ref="F548">MATCH(Material_Master[[#This Row],[Product Category]]&amp;Material_Master[[#This Row],[ProductMetric]], 'Product Metric'!$B$2:$B$47&amp;'Product Metric'!$D$2:$D$47, 0)</f>
        <v>13</v>
      </c>
      <c r="G548" cm="1">
        <f t="array" ref="G548">MATCH(Material_Master[[#This Row],[Product Category]]&amp;Material_Master[[#This Row],[ProductGroupSimple]], 'Product Group Simple'!$B$2:$B$202&amp;'Product Group Simple'!$D$2:$D$202, 0)</f>
        <v>69</v>
      </c>
      <c r="H548" cm="1">
        <f t="array" ref="H548">MATCH(Material_Master[[#This Row],[Product Category]]&amp;Material_Master[[#This Row],[ProductGroup]], 'Product Group'!$B$2:$B$248&amp;'Product Group'!$D$2:$D$248,0)</f>
        <v>92</v>
      </c>
      <c r="I548">
        <f>INDEX(Packaging!E:E, MATCH(Material_Master[[#This Row],[Packaging]], Packaging!F:F, 0))</f>
        <v>3</v>
      </c>
      <c r="J548">
        <f>INDEX(Packaging!A:A, MATCH(Material_Master[[#This Row],[UOM]], Packaging!B:B, 0))</f>
        <v>2</v>
      </c>
      <c r="K548">
        <v>6</v>
      </c>
      <c r="L548">
        <v>0.17</v>
      </c>
      <c r="M548">
        <v>0.15</v>
      </c>
      <c r="N548">
        <f>MATCH(Material_Master[[#This Row],[PPClass]],Packaging!$L$2:$L$7, 0)</f>
        <v>4</v>
      </c>
      <c r="O548">
        <f>MATCH(Material_Master[[#This Row],[PVClass]],Packaging!$L$2:$L$7, 0)</f>
        <v>4</v>
      </c>
      <c r="P548" t="s">
        <v>678</v>
      </c>
      <c r="R548" t="s">
        <v>679</v>
      </c>
      <c r="S548">
        <v>0.17</v>
      </c>
      <c r="T548" s="6" t="s">
        <v>344</v>
      </c>
      <c r="U548" s="6"/>
      <c r="V548" s="6" t="s">
        <v>1186</v>
      </c>
      <c r="W548" t="s">
        <v>1387</v>
      </c>
      <c r="X548" t="s">
        <v>1186</v>
      </c>
      <c r="Y548" t="b">
        <f>IF(Material_Master[[#This Row],[EUDR]]="Y",TRUE,FALSE)</f>
        <v>0</v>
      </c>
      <c r="Z548" t="b">
        <f>IF(Material_Master[[#This Row],[EUDR Sale]]="Y", TRUE, FALSE)</f>
        <v>0</v>
      </c>
      <c r="AA548" s="5" t="s">
        <v>1376</v>
      </c>
    </row>
    <row r="549" spans="1:27" x14ac:dyDescent="0.35">
      <c r="A549">
        <v>548</v>
      </c>
      <c r="B549" s="5">
        <v>5203800106010</v>
      </c>
      <c r="C549" s="5" t="str">
        <f>Material_Master_SQL!B549</f>
        <v>ECOROL 62</v>
      </c>
      <c r="D549">
        <f>INDEX(Class!A:A, MATCH(Material_Master[[#This Row],[Class]],Class!B:B, 0))</f>
        <v>2</v>
      </c>
      <c r="E549">
        <f>INDEX('Product Category'!A:A, MATCH(Material_Master[[#This Row],[Product Category]], 'Product Category'!B:B, 0))</f>
        <v>6</v>
      </c>
      <c r="F549" cm="1">
        <f t="array" ref="F549">MATCH(Material_Master[[#This Row],[Product Category]]&amp;Material_Master[[#This Row],[ProductMetric]], 'Product Metric'!$B$2:$B$47&amp;'Product Metric'!$D$2:$D$47, 0)</f>
        <v>13</v>
      </c>
      <c r="G549" cm="1">
        <f t="array" ref="G549">MATCH(Material_Master[[#This Row],[Product Category]]&amp;Material_Master[[#This Row],[ProductGroupSimple]], 'Product Group Simple'!$B$2:$B$202&amp;'Product Group Simple'!$D$2:$D$202, 0)</f>
        <v>71</v>
      </c>
      <c r="H549" cm="1">
        <f t="array" ref="H549">MATCH(Material_Master[[#This Row],[Product Category]]&amp;Material_Master[[#This Row],[ProductGroup]], 'Product Group'!$B$2:$B$248&amp;'Product Group'!$D$2:$D$248,0)</f>
        <v>93</v>
      </c>
      <c r="I549">
        <f>INDEX(Packaging!E:E, MATCH(Material_Master[[#This Row],[Packaging]], Packaging!F:F, 0))</f>
        <v>7</v>
      </c>
      <c r="J549">
        <f>INDEX(Packaging!A:A, MATCH(Material_Master[[#This Row],[UOM]], Packaging!B:B, 0))</f>
        <v>4</v>
      </c>
      <c r="K549">
        <v>6</v>
      </c>
      <c r="L549">
        <v>1</v>
      </c>
      <c r="N549">
        <f>MATCH(Material_Master[[#This Row],[PPClass]],Packaging!$L$2:$L$7, 0)</f>
        <v>3</v>
      </c>
      <c r="O549">
        <f>MATCH(Material_Master[[#This Row],[PVClass]],Packaging!$L$2:$L$7, 0)</f>
        <v>3</v>
      </c>
      <c r="P549" t="s">
        <v>678</v>
      </c>
      <c r="Q549">
        <v>4258</v>
      </c>
      <c r="R549" t="s">
        <v>1186</v>
      </c>
      <c r="T549" s="6" t="s">
        <v>344</v>
      </c>
      <c r="U549" s="6"/>
      <c r="V549" s="6" t="s">
        <v>1186</v>
      </c>
      <c r="W549" t="s">
        <v>1186</v>
      </c>
      <c r="X549" t="s">
        <v>1186</v>
      </c>
      <c r="Y549" t="b">
        <f>IF(Material_Master[[#This Row],[EUDR]]="Y",TRUE,FALSE)</f>
        <v>0</v>
      </c>
      <c r="Z549" t="b">
        <f>IF(Material_Master[[#This Row],[EUDR Sale]]="Y", TRUE, FALSE)</f>
        <v>0</v>
      </c>
      <c r="AA549" s="5" t="s">
        <v>1383</v>
      </c>
    </row>
    <row r="550" spans="1:27" x14ac:dyDescent="0.35">
      <c r="A550">
        <v>549</v>
      </c>
      <c r="B550" s="5">
        <v>5203681504010</v>
      </c>
      <c r="C550" s="5" t="str">
        <f>Material_Master_SQL!B550</f>
        <v>ECOROL 68/15-F20</v>
      </c>
      <c r="D550">
        <f>INDEX(Class!A:A, MATCH(Material_Master[[#This Row],[Class]],Class!B:B, 0))</f>
        <v>4</v>
      </c>
      <c r="E550">
        <f>INDEX('Product Category'!A:A, MATCH(Material_Master[[#This Row],[Product Category]], 'Product Category'!B:B, 0))</f>
        <v>4</v>
      </c>
      <c r="F550" cm="1">
        <f t="array" ref="F550">MATCH(Material_Master[[#This Row],[Product Category]]&amp;Material_Master[[#This Row],[ProductMetric]], 'Product Metric'!$B$2:$B$47&amp;'Product Metric'!$D$2:$D$47, 0)</f>
        <v>8</v>
      </c>
      <c r="G550" cm="1">
        <f t="array" ref="G550">MATCH(Material_Master[[#This Row],[Product Category]]&amp;Material_Master[[#This Row],[ProductGroupSimple]], 'Product Group Simple'!$B$2:$B$202&amp;'Product Group Simple'!$D$2:$D$202, 0)</f>
        <v>51</v>
      </c>
      <c r="H550" cm="1">
        <f t="array" ref="H550">MATCH(Material_Master[[#This Row],[Product Category]]&amp;Material_Master[[#This Row],[ProductGroup]], 'Product Group'!$B$2:$B$248&amp;'Product Group'!$D$2:$D$248,0)</f>
        <v>68</v>
      </c>
      <c r="I550">
        <f>INDEX(Packaging!E:E, MATCH(Material_Master[[#This Row],[Packaging]], Packaging!F:F, 0))</f>
        <v>4</v>
      </c>
      <c r="J550">
        <f>INDEX(Packaging!A:A, MATCH(Material_Master[[#This Row],[UOM]], Packaging!B:B, 0))</f>
        <v>1</v>
      </c>
      <c r="K550">
        <v>6</v>
      </c>
      <c r="L550">
        <v>0.02</v>
      </c>
      <c r="M550">
        <v>2.5000000000000001E-2</v>
      </c>
      <c r="N550">
        <f>MATCH(Material_Master[[#This Row],[PPClass]],Packaging!$L$2:$L$7, 0)</f>
        <v>4</v>
      </c>
      <c r="O550">
        <f>MATCH(Material_Master[[#This Row],[PVClass]],Packaging!$L$2:$L$7, 0)</f>
        <v>4</v>
      </c>
      <c r="P550" t="s">
        <v>813</v>
      </c>
      <c r="Q550">
        <v>1620</v>
      </c>
      <c r="R550" t="s">
        <v>814</v>
      </c>
      <c r="S550">
        <v>0.6</v>
      </c>
      <c r="T550" s="6" t="s">
        <v>344</v>
      </c>
      <c r="U550" s="6"/>
      <c r="V550" s="6" t="s">
        <v>1186</v>
      </c>
      <c r="W550" t="s">
        <v>1015</v>
      </c>
      <c r="X550" t="s">
        <v>1186</v>
      </c>
      <c r="Y550" t="b">
        <f>IF(Material_Master[[#This Row],[EUDR]]="Y",TRUE,FALSE)</f>
        <v>0</v>
      </c>
      <c r="Z550" t="b">
        <f>IF(Material_Master[[#This Row],[EUDR Sale]]="Y", TRUE, FALSE)</f>
        <v>0</v>
      </c>
    </row>
    <row r="551" spans="1:27" x14ac:dyDescent="0.35">
      <c r="A551">
        <v>550</v>
      </c>
      <c r="B551" s="5">
        <v>5203683006010</v>
      </c>
      <c r="C551" s="5" t="str">
        <f>Material_Master_SQL!B551</f>
        <v>ECOROL 68/30</v>
      </c>
      <c r="D551">
        <f>INDEX(Class!A:A, MATCH(Material_Master[[#This Row],[Class]],Class!B:B, 0))</f>
        <v>2</v>
      </c>
      <c r="E551">
        <f>INDEX('Product Category'!A:A, MATCH(Material_Master[[#This Row],[Product Category]], 'Product Category'!B:B, 0))</f>
        <v>4</v>
      </c>
      <c r="F551" cm="1">
        <f t="array" ref="F551">MATCH(Material_Master[[#This Row],[Product Category]]&amp;Material_Master[[#This Row],[ProductMetric]], 'Product Metric'!$B$2:$B$47&amp;'Product Metric'!$D$2:$D$47, 0)</f>
        <v>9</v>
      </c>
      <c r="G551" cm="1">
        <f t="array" ref="G551">MATCH(Material_Master[[#This Row],[Product Category]]&amp;Material_Master[[#This Row],[ProductGroupSimple]], 'Product Group Simple'!$B$2:$B$202&amp;'Product Group Simple'!$D$2:$D$202, 0)</f>
        <v>52</v>
      </c>
      <c r="H551" cm="1">
        <f t="array" ref="H551">MATCH(Material_Master[[#This Row],[Product Category]]&amp;Material_Master[[#This Row],[ProductGroup]], 'Product Group'!$B$2:$B$248&amp;'Product Group'!$D$2:$D$248,0)</f>
        <v>69</v>
      </c>
      <c r="I551">
        <f>INDEX(Packaging!E:E, MATCH(Material_Master[[#This Row],[Packaging]], Packaging!F:F, 0))</f>
        <v>7</v>
      </c>
      <c r="J551">
        <f>INDEX(Packaging!A:A, MATCH(Material_Master[[#This Row],[UOM]], Packaging!B:B, 0))</f>
        <v>4</v>
      </c>
      <c r="K551">
        <v>6</v>
      </c>
      <c r="L551">
        <v>1</v>
      </c>
      <c r="N551">
        <f>MATCH(Material_Master[[#This Row],[PPClass]],Packaging!$L$2:$L$7, 0)</f>
        <v>3</v>
      </c>
      <c r="O551">
        <f>MATCH(Material_Master[[#This Row],[PVClass]],Packaging!$L$2:$L$7, 0)</f>
        <v>3</v>
      </c>
      <c r="Q551">
        <v>1620</v>
      </c>
      <c r="R551" t="s">
        <v>1186</v>
      </c>
      <c r="T551" s="6" t="s">
        <v>344</v>
      </c>
      <c r="U551" s="6"/>
      <c r="V551" s="6" t="s">
        <v>1186</v>
      </c>
      <c r="W551" t="s">
        <v>1015</v>
      </c>
      <c r="X551" t="s">
        <v>1186</v>
      </c>
      <c r="Y551" t="b">
        <f>IF(Material_Master[[#This Row],[EUDR]]="Y",TRUE,FALSE)</f>
        <v>0</v>
      </c>
      <c r="Z551" t="b">
        <f>IF(Material_Master[[#This Row],[EUDR Sale]]="Y", TRUE, FALSE)</f>
        <v>1</v>
      </c>
      <c r="AA551" s="5" t="s">
        <v>1383</v>
      </c>
    </row>
    <row r="552" spans="1:27" x14ac:dyDescent="0.35">
      <c r="A552">
        <v>551</v>
      </c>
      <c r="B552" s="5">
        <v>5203683015010</v>
      </c>
      <c r="C552" s="5" t="str">
        <f>Material_Master_SQL!B552</f>
        <v>ECOROL 68/30 (Ph. Eur.)-P20</v>
      </c>
      <c r="D552">
        <f>INDEX(Class!A:A, MATCH(Material_Master[[#This Row],[Class]],Class!B:B, 0))</f>
        <v>4</v>
      </c>
      <c r="E552">
        <f>INDEX('Product Category'!A:A, MATCH(Material_Master[[#This Row],[Product Category]], 'Product Category'!B:B, 0))</f>
        <v>4</v>
      </c>
      <c r="F552" cm="1">
        <f t="array" ref="F552">MATCH(Material_Master[[#This Row],[Product Category]]&amp;Material_Master[[#This Row],[ProductMetric]], 'Product Metric'!$B$2:$B$47&amp;'Product Metric'!$D$2:$D$47, 0)</f>
        <v>9</v>
      </c>
      <c r="G552" cm="1">
        <f t="array" ref="G552">MATCH(Material_Master[[#This Row],[Product Category]]&amp;Material_Master[[#This Row],[ProductGroupSimple]], 'Product Group Simple'!$B$2:$B$202&amp;'Product Group Simple'!$D$2:$D$202, 0)</f>
        <v>52</v>
      </c>
      <c r="H552" cm="1">
        <f t="array" ref="H552">MATCH(Material_Master[[#This Row],[Product Category]]&amp;Material_Master[[#This Row],[ProductGroup]], 'Product Group'!$B$2:$B$248&amp;'Product Group'!$D$2:$D$248,0)</f>
        <v>69</v>
      </c>
      <c r="I552">
        <f>INDEX(Packaging!E:E, MATCH(Material_Master[[#This Row],[Packaging]], Packaging!F:F, 0))</f>
        <v>10</v>
      </c>
      <c r="J552">
        <f>INDEX(Packaging!A:A, MATCH(Material_Master[[#This Row],[UOM]], Packaging!B:B, 0))</f>
        <v>1</v>
      </c>
      <c r="K552">
        <v>6</v>
      </c>
      <c r="L552">
        <v>0.02</v>
      </c>
      <c r="M552">
        <v>2.5000000000000001E-2</v>
      </c>
      <c r="N552">
        <f>MATCH(Material_Master[[#This Row],[PPClass]],Packaging!$L$2:$L$7, 0)</f>
        <v>4</v>
      </c>
      <c r="O552">
        <f>MATCH(Material_Master[[#This Row],[PVClass]],Packaging!$L$2:$L$7, 0)</f>
        <v>4</v>
      </c>
      <c r="P552" t="s">
        <v>803</v>
      </c>
      <c r="Q552">
        <v>1620</v>
      </c>
      <c r="R552" t="s">
        <v>804</v>
      </c>
      <c r="S552">
        <v>0.6</v>
      </c>
      <c r="T552" s="6" t="s">
        <v>344</v>
      </c>
      <c r="U552" s="6"/>
      <c r="V552" s="6" t="s">
        <v>1186</v>
      </c>
      <c r="W552" t="s">
        <v>1015</v>
      </c>
      <c r="X552" t="s">
        <v>1186</v>
      </c>
      <c r="Y552" t="b">
        <f>IF(Material_Master[[#This Row],[EUDR]]="Y",TRUE,FALSE)</f>
        <v>0</v>
      </c>
      <c r="Z552" t="b">
        <f>IF(Material_Master[[#This Row],[EUDR Sale]]="Y", TRUE, FALSE)</f>
        <v>1</v>
      </c>
      <c r="AA552" s="5" t="s">
        <v>1383</v>
      </c>
    </row>
    <row r="553" spans="1:27" x14ac:dyDescent="0.35">
      <c r="A553">
        <v>552</v>
      </c>
      <c r="B553" s="5">
        <v>5203683055010</v>
      </c>
      <c r="C553" s="5" t="str">
        <f>Material_Master_SQL!B553</f>
        <v>ECOROL 68/30 (Ph. Eur.)-P20-ATB</v>
      </c>
      <c r="D553">
        <f>INDEX(Class!A:A, MATCH(Material_Master[[#This Row],[Class]],Class!B:B, 0))</f>
        <v>4</v>
      </c>
      <c r="E553">
        <f>INDEX('Product Category'!A:A, MATCH(Material_Master[[#This Row],[Product Category]], 'Product Category'!B:B, 0))</f>
        <v>4</v>
      </c>
      <c r="F553" cm="1">
        <f t="array" ref="F553">MATCH(Material_Master[[#This Row],[Product Category]]&amp;Material_Master[[#This Row],[ProductMetric]], 'Product Metric'!$B$2:$B$47&amp;'Product Metric'!$D$2:$D$47, 0)</f>
        <v>9</v>
      </c>
      <c r="G553" cm="1">
        <f t="array" ref="G553">MATCH(Material_Master[[#This Row],[Product Category]]&amp;Material_Master[[#This Row],[ProductGroupSimple]], 'Product Group Simple'!$B$2:$B$202&amp;'Product Group Simple'!$D$2:$D$202, 0)</f>
        <v>52</v>
      </c>
      <c r="H553" cm="1">
        <f t="array" ref="H553">MATCH(Material_Master[[#This Row],[Product Category]]&amp;Material_Master[[#This Row],[ProductGroup]], 'Product Group'!$B$2:$B$248&amp;'Product Group'!$D$2:$D$248,0)</f>
        <v>69</v>
      </c>
      <c r="I553">
        <f>INDEX(Packaging!E:E, MATCH(Material_Master[[#This Row],[Packaging]], Packaging!F:F, 0))</f>
        <v>10</v>
      </c>
      <c r="J553">
        <f>INDEX(Packaging!A:A, MATCH(Material_Master[[#This Row],[UOM]], Packaging!B:B, 0))</f>
        <v>1</v>
      </c>
      <c r="K553">
        <v>6</v>
      </c>
      <c r="L553">
        <v>0.02</v>
      </c>
      <c r="M553">
        <v>4.4999999999999998E-2</v>
      </c>
      <c r="N553">
        <f>MATCH(Material_Master[[#This Row],[PPClass]],Packaging!$L$2:$L$7, 0)</f>
        <v>4</v>
      </c>
      <c r="O553">
        <f>MATCH(Material_Master[[#This Row],[PVClass]],Packaging!$L$2:$L$7, 0)</f>
        <v>4</v>
      </c>
      <c r="P553" t="s">
        <v>803</v>
      </c>
      <c r="Q553">
        <v>1620</v>
      </c>
      <c r="R553" t="s">
        <v>804</v>
      </c>
      <c r="S553">
        <v>0.6</v>
      </c>
      <c r="T553" s="6" t="s">
        <v>344</v>
      </c>
      <c r="U553" s="6"/>
      <c r="V553" s="6" t="s">
        <v>1186</v>
      </c>
      <c r="W553" t="s">
        <v>1015</v>
      </c>
      <c r="X553" t="s">
        <v>1186</v>
      </c>
      <c r="Y553" t="b">
        <f>IF(Material_Master[[#This Row],[EUDR]]="Y",TRUE,FALSE)</f>
        <v>0</v>
      </c>
      <c r="Z553" t="b">
        <f>IF(Material_Master[[#This Row],[EUDR Sale]]="Y", TRUE, FALSE)</f>
        <v>1</v>
      </c>
      <c r="AA553" s="5" t="s">
        <v>1383</v>
      </c>
    </row>
    <row r="554" spans="1:27" x14ac:dyDescent="0.35">
      <c r="A554">
        <v>553</v>
      </c>
      <c r="B554" s="5"/>
      <c r="C554" s="5" t="str">
        <f>Material_Master_SQL!B554</f>
        <v>ECOROL 68/30 (Ph. Eur.)-P20-ATB-DF</v>
      </c>
      <c r="D554">
        <f>INDEX(Class!A:A, MATCH(Material_Master[[#This Row],[Class]],Class!B:B, 0))</f>
        <v>4</v>
      </c>
      <c r="E554">
        <f>INDEX('Product Category'!A:A, MATCH(Material_Master[[#This Row],[Product Category]], 'Product Category'!B:B, 0))</f>
        <v>4</v>
      </c>
      <c r="F554" cm="1">
        <f t="array" ref="F554">MATCH(Material_Master[[#This Row],[Product Category]]&amp;Material_Master[[#This Row],[ProductMetric]], 'Product Metric'!$B$2:$B$47&amp;'Product Metric'!$D$2:$D$47, 0)</f>
        <v>9</v>
      </c>
      <c r="G554" cm="1">
        <f t="array" ref="G554">MATCH(Material_Master[[#This Row],[Product Category]]&amp;Material_Master[[#This Row],[ProductGroupSimple]], 'Product Group Simple'!$B$2:$B$202&amp;'Product Group Simple'!$D$2:$D$202, 0)</f>
        <v>52</v>
      </c>
      <c r="H554" cm="1">
        <f t="array" ref="H554">MATCH(Material_Master[[#This Row],[Product Category]]&amp;Material_Master[[#This Row],[ProductGroup]], 'Product Group'!$B$2:$B$248&amp;'Product Group'!$D$2:$D$248,0)</f>
        <v>69</v>
      </c>
      <c r="I554">
        <f>INDEX(Packaging!E:E, MATCH(Material_Master[[#This Row],[Packaging]], Packaging!F:F, 0))</f>
        <v>10</v>
      </c>
      <c r="J554">
        <f>INDEX(Packaging!A:A, MATCH(Material_Master[[#This Row],[UOM]], Packaging!B:B, 0))</f>
        <v>1</v>
      </c>
      <c r="K554">
        <v>6</v>
      </c>
      <c r="L554">
        <v>0.02</v>
      </c>
      <c r="M554">
        <v>4.4999999999999998E-2</v>
      </c>
      <c r="N554">
        <f>MATCH(Material_Master[[#This Row],[PPClass]],Packaging!$L$2:$L$7, 0)</f>
        <v>4</v>
      </c>
      <c r="O554">
        <f>MATCH(Material_Master[[#This Row],[PVClass]],Packaging!$L$2:$L$7, 0)</f>
        <v>4</v>
      </c>
      <c r="P554" t="s">
        <v>803</v>
      </c>
      <c r="R554" t="s">
        <v>1186</v>
      </c>
      <c r="T554" s="6" t="s">
        <v>344</v>
      </c>
      <c r="U554" s="6"/>
      <c r="V554" s="6" t="s">
        <v>1186</v>
      </c>
      <c r="W554" t="s">
        <v>1015</v>
      </c>
      <c r="X554" t="s">
        <v>1186</v>
      </c>
      <c r="Y554" t="b">
        <f>IF(Material_Master[[#This Row],[EUDR]]="Y",TRUE,FALSE)</f>
        <v>1</v>
      </c>
      <c r="Z554" t="b">
        <f>IF(Material_Master[[#This Row],[EUDR Sale]]="Y", TRUE, FALSE)</f>
        <v>1</v>
      </c>
    </row>
    <row r="555" spans="1:27" x14ac:dyDescent="0.35">
      <c r="A555">
        <v>554</v>
      </c>
      <c r="B555" s="5"/>
      <c r="C555" s="5" t="str">
        <f>Material_Master_SQL!B555</f>
        <v>ECOROL 68/30 (Ph. Eur.)-P20-DF</v>
      </c>
      <c r="D555">
        <f>INDEX(Class!A:A, MATCH(Material_Master[[#This Row],[Class]],Class!B:B, 0))</f>
        <v>4</v>
      </c>
      <c r="E555">
        <f>INDEX('Product Category'!A:A, MATCH(Material_Master[[#This Row],[Product Category]], 'Product Category'!B:B, 0))</f>
        <v>4</v>
      </c>
      <c r="F555" cm="1">
        <f t="array" ref="F555">MATCH(Material_Master[[#This Row],[Product Category]]&amp;Material_Master[[#This Row],[ProductMetric]], 'Product Metric'!$B$2:$B$47&amp;'Product Metric'!$D$2:$D$47, 0)</f>
        <v>9</v>
      </c>
      <c r="G555" cm="1">
        <f t="array" ref="G555">MATCH(Material_Master[[#This Row],[Product Category]]&amp;Material_Master[[#This Row],[ProductGroupSimple]], 'Product Group Simple'!$B$2:$B$202&amp;'Product Group Simple'!$D$2:$D$202, 0)</f>
        <v>52</v>
      </c>
      <c r="H555" cm="1">
        <f t="array" ref="H555">MATCH(Material_Master[[#This Row],[Product Category]]&amp;Material_Master[[#This Row],[ProductGroup]], 'Product Group'!$B$2:$B$248&amp;'Product Group'!$D$2:$D$248,0)</f>
        <v>69</v>
      </c>
      <c r="I555">
        <f>INDEX(Packaging!E:E, MATCH(Material_Master[[#This Row],[Packaging]], Packaging!F:F, 0))</f>
        <v>10</v>
      </c>
      <c r="J555">
        <f>INDEX(Packaging!A:A, MATCH(Material_Master[[#This Row],[UOM]], Packaging!B:B, 0))</f>
        <v>1</v>
      </c>
      <c r="K555">
        <v>6</v>
      </c>
      <c r="L555">
        <v>0.02</v>
      </c>
      <c r="M555">
        <v>2.5000000000000001E-2</v>
      </c>
      <c r="N555">
        <f>MATCH(Material_Master[[#This Row],[PPClass]],Packaging!$L$2:$L$7, 0)</f>
        <v>4</v>
      </c>
      <c r="O555">
        <f>MATCH(Material_Master[[#This Row],[PVClass]],Packaging!$L$2:$L$7, 0)</f>
        <v>4</v>
      </c>
      <c r="P555" t="s">
        <v>803</v>
      </c>
      <c r="R555" t="s">
        <v>1186</v>
      </c>
      <c r="T555" s="6" t="s">
        <v>344</v>
      </c>
      <c r="U555" s="6"/>
      <c r="V555" s="6" t="s">
        <v>1186</v>
      </c>
      <c r="W555" t="s">
        <v>1015</v>
      </c>
      <c r="X555" t="s">
        <v>1186</v>
      </c>
      <c r="Y555" t="b">
        <f>IF(Material_Master[[#This Row],[EUDR]]="Y",TRUE,FALSE)</f>
        <v>1</v>
      </c>
      <c r="Z555" t="b">
        <f>IF(Material_Master[[#This Row],[EUDR Sale]]="Y", TRUE, FALSE)</f>
        <v>1</v>
      </c>
    </row>
    <row r="556" spans="1:27" x14ac:dyDescent="0.35">
      <c r="A556">
        <v>555</v>
      </c>
      <c r="B556" s="5">
        <v>5203683015030</v>
      </c>
      <c r="C556" s="5" t="str">
        <f>Material_Master_SQL!B556</f>
        <v>ECOROL 68/30 (PH. EUR.)-P500</v>
      </c>
      <c r="D556">
        <f>INDEX(Class!A:A, MATCH(Material_Master[[#This Row],[Class]],Class!B:B, 0))</f>
        <v>4</v>
      </c>
      <c r="E556">
        <f>INDEX('Product Category'!A:A, MATCH(Material_Master[[#This Row],[Product Category]], 'Product Category'!B:B, 0))</f>
        <v>4</v>
      </c>
      <c r="F556" cm="1">
        <f t="array" ref="F556">MATCH(Material_Master[[#This Row],[Product Category]]&amp;Material_Master[[#This Row],[ProductMetric]], 'Product Metric'!$B$2:$B$47&amp;'Product Metric'!$D$2:$D$47, 0)</f>
        <v>9</v>
      </c>
      <c r="G556" cm="1">
        <f t="array" ref="G556">MATCH(Material_Master[[#This Row],[Product Category]]&amp;Material_Master[[#This Row],[ProductGroupSimple]], 'Product Group Simple'!$B$2:$B$202&amp;'Product Group Simple'!$D$2:$D$202, 0)</f>
        <v>52</v>
      </c>
      <c r="H556" cm="1">
        <f t="array" ref="H556">MATCH(Material_Master[[#This Row],[Product Category]]&amp;Material_Master[[#This Row],[ProductGroup]], 'Product Group'!$B$2:$B$248&amp;'Product Group'!$D$2:$D$248,0)</f>
        <v>69</v>
      </c>
      <c r="I556">
        <f>INDEX(Packaging!E:E, MATCH(Material_Master[[#This Row],[Packaging]], Packaging!F:F, 0))</f>
        <v>10</v>
      </c>
      <c r="J556">
        <f>INDEX(Packaging!A:A, MATCH(Material_Master[[#This Row],[UOM]], Packaging!B:B, 0))</f>
        <v>1</v>
      </c>
      <c r="K556">
        <v>6</v>
      </c>
      <c r="L556">
        <v>0.5</v>
      </c>
      <c r="M556">
        <v>1.25</v>
      </c>
      <c r="N556">
        <f>MATCH(Material_Master[[#This Row],[PPClass]],Packaging!$L$2:$L$7, 0)</f>
        <v>4</v>
      </c>
      <c r="O556">
        <f>MATCH(Material_Master[[#This Row],[PVClass]],Packaging!$L$2:$L$7, 0)</f>
        <v>4</v>
      </c>
      <c r="P556" t="s">
        <v>834</v>
      </c>
      <c r="Q556">
        <v>1620</v>
      </c>
      <c r="R556" t="s">
        <v>835</v>
      </c>
      <c r="S556">
        <v>0.5</v>
      </c>
      <c r="T556" s="6" t="s">
        <v>344</v>
      </c>
      <c r="U556" s="6"/>
      <c r="V556" s="6" t="s">
        <v>1186</v>
      </c>
      <c r="W556" t="s">
        <v>1015</v>
      </c>
      <c r="X556" t="s">
        <v>1186</v>
      </c>
      <c r="Y556" t="b">
        <f>IF(Material_Master[[#This Row],[EUDR]]="Y",TRUE,FALSE)</f>
        <v>0</v>
      </c>
      <c r="Z556" t="b">
        <f>IF(Material_Master[[#This Row],[EUDR Sale]]="Y", TRUE, FALSE)</f>
        <v>1</v>
      </c>
      <c r="AA556" s="5" t="s">
        <v>1383</v>
      </c>
    </row>
    <row r="557" spans="1:27" x14ac:dyDescent="0.35">
      <c r="A557">
        <v>556</v>
      </c>
      <c r="B557" s="5"/>
      <c r="C557" s="5" t="str">
        <f>Material_Master_SQL!B557</f>
        <v>ECOROL 68/30 (PH. EUR.)-P500-DF</v>
      </c>
      <c r="D557">
        <f>INDEX(Class!A:A, MATCH(Material_Master[[#This Row],[Class]],Class!B:B, 0))</f>
        <v>4</v>
      </c>
      <c r="E557">
        <f>INDEX('Product Category'!A:A, MATCH(Material_Master[[#This Row],[Product Category]], 'Product Category'!B:B, 0))</f>
        <v>4</v>
      </c>
      <c r="F557" cm="1">
        <f t="array" ref="F557">MATCH(Material_Master[[#This Row],[Product Category]]&amp;Material_Master[[#This Row],[ProductMetric]], 'Product Metric'!$B$2:$B$47&amp;'Product Metric'!$D$2:$D$47, 0)</f>
        <v>9</v>
      </c>
      <c r="G557" cm="1">
        <f t="array" ref="G557">MATCH(Material_Master[[#This Row],[Product Category]]&amp;Material_Master[[#This Row],[ProductGroupSimple]], 'Product Group Simple'!$B$2:$B$202&amp;'Product Group Simple'!$D$2:$D$202, 0)</f>
        <v>52</v>
      </c>
      <c r="H557" cm="1">
        <f t="array" ref="H557">MATCH(Material_Master[[#This Row],[Product Category]]&amp;Material_Master[[#This Row],[ProductGroup]], 'Product Group'!$B$2:$B$248&amp;'Product Group'!$D$2:$D$248,0)</f>
        <v>69</v>
      </c>
      <c r="I557">
        <f>INDEX(Packaging!E:E, MATCH(Material_Master[[#This Row],[Packaging]], Packaging!F:F, 0))</f>
        <v>10</v>
      </c>
      <c r="J557">
        <f>INDEX(Packaging!A:A, MATCH(Material_Master[[#This Row],[UOM]], Packaging!B:B, 0))</f>
        <v>1</v>
      </c>
      <c r="K557">
        <v>6</v>
      </c>
      <c r="L557">
        <v>0.5</v>
      </c>
      <c r="M557">
        <v>1.25</v>
      </c>
      <c r="N557">
        <f>MATCH(Material_Master[[#This Row],[PPClass]],Packaging!$L$2:$L$7, 0)</f>
        <v>4</v>
      </c>
      <c r="O557">
        <f>MATCH(Material_Master[[#This Row],[PVClass]],Packaging!$L$2:$L$7, 0)</f>
        <v>4</v>
      </c>
      <c r="P557" t="s">
        <v>834</v>
      </c>
      <c r="R557" t="s">
        <v>1186</v>
      </c>
      <c r="T557" s="6" t="s">
        <v>344</v>
      </c>
      <c r="U557" s="6"/>
      <c r="V557" s="6" t="s">
        <v>1186</v>
      </c>
      <c r="W557" t="s">
        <v>1015</v>
      </c>
      <c r="X557" t="s">
        <v>1186</v>
      </c>
      <c r="Y557" t="b">
        <f>IF(Material_Master[[#This Row],[EUDR]]="Y",TRUE,FALSE)</f>
        <v>1</v>
      </c>
      <c r="Z557" t="b">
        <f>IF(Material_Master[[#This Row],[EUDR Sale]]="Y", TRUE, FALSE)</f>
        <v>1</v>
      </c>
    </row>
    <row r="558" spans="1:27" x14ac:dyDescent="0.35">
      <c r="A558">
        <v>557</v>
      </c>
      <c r="B558" s="5">
        <v>5203683036010</v>
      </c>
      <c r="C558" s="5" t="str">
        <f>Material_Master_SQL!B558</f>
        <v>ECOROL 68/30+BHT</v>
      </c>
      <c r="D558">
        <f>INDEX(Class!A:A, MATCH(Material_Master[[#This Row],[Class]],Class!B:B, 0))</f>
        <v>2</v>
      </c>
      <c r="E558">
        <f>INDEX('Product Category'!A:A, MATCH(Material_Master[[#This Row],[Product Category]], 'Product Category'!B:B, 0))</f>
        <v>4</v>
      </c>
      <c r="F558" cm="1">
        <f t="array" ref="F558">MATCH(Material_Master[[#This Row],[Product Category]]&amp;Material_Master[[#This Row],[ProductMetric]], 'Product Metric'!$B$2:$B$47&amp;'Product Metric'!$D$2:$D$47, 0)</f>
        <v>9</v>
      </c>
      <c r="G558" cm="1">
        <f t="array" ref="G558">MATCH(Material_Master[[#This Row],[Product Category]]&amp;Material_Master[[#This Row],[ProductGroupSimple]], 'Product Group Simple'!$B$2:$B$202&amp;'Product Group Simple'!$D$2:$D$202, 0)</f>
        <v>52</v>
      </c>
      <c r="H558" cm="1">
        <f t="array" ref="H558">MATCH(Material_Master[[#This Row],[Product Category]]&amp;Material_Master[[#This Row],[ProductGroup]], 'Product Group'!$B$2:$B$248&amp;'Product Group'!$D$2:$D$248,0)</f>
        <v>69</v>
      </c>
      <c r="I558">
        <f>INDEX(Packaging!E:E, MATCH(Material_Master[[#This Row],[Packaging]], Packaging!F:F, 0))</f>
        <v>7</v>
      </c>
      <c r="J558">
        <f>INDEX(Packaging!A:A, MATCH(Material_Master[[#This Row],[UOM]], Packaging!B:B, 0))</f>
        <v>4</v>
      </c>
      <c r="K558">
        <v>6</v>
      </c>
      <c r="L558">
        <v>1</v>
      </c>
      <c r="N558">
        <f>MATCH(Material_Master[[#This Row],[PPClass]],Packaging!$L$2:$L$7, 0)</f>
        <v>3</v>
      </c>
      <c r="O558">
        <f>MATCH(Material_Master[[#This Row],[PVClass]],Packaging!$L$2:$L$7, 0)</f>
        <v>3</v>
      </c>
      <c r="Q558">
        <v>1620</v>
      </c>
      <c r="R558" t="s">
        <v>1186</v>
      </c>
      <c r="T558" s="6" t="s">
        <v>344</v>
      </c>
      <c r="U558" s="6"/>
      <c r="V558" s="6" t="s">
        <v>1186</v>
      </c>
      <c r="W558" t="s">
        <v>1015</v>
      </c>
      <c r="X558" t="s">
        <v>371</v>
      </c>
      <c r="Y558" t="b">
        <f>IF(Material_Master[[#This Row],[EUDR]]="Y",TRUE,FALSE)</f>
        <v>0</v>
      </c>
      <c r="Z558" t="b">
        <f>IF(Material_Master[[#This Row],[EUDR Sale]]="Y", TRUE, FALSE)</f>
        <v>1</v>
      </c>
      <c r="AA558" s="5" t="s">
        <v>1383</v>
      </c>
    </row>
    <row r="559" spans="1:27" x14ac:dyDescent="0.35">
      <c r="A559">
        <v>558</v>
      </c>
      <c r="B559" s="5"/>
      <c r="C559" s="5" t="str">
        <f>Material_Master_SQL!B559</f>
        <v>ECOROL 68/30+BHT-DF</v>
      </c>
      <c r="D559">
        <f>INDEX(Class!A:A, MATCH(Material_Master[[#This Row],[Class]],Class!B:B, 0))</f>
        <v>4</v>
      </c>
      <c r="E559">
        <f>INDEX('Product Category'!A:A, MATCH(Material_Master[[#This Row],[Product Category]], 'Product Category'!B:B, 0))</f>
        <v>4</v>
      </c>
      <c r="F559" cm="1">
        <f t="array" ref="F559">MATCH(Material_Master[[#This Row],[Product Category]]&amp;Material_Master[[#This Row],[ProductMetric]], 'Product Metric'!$B$2:$B$47&amp;'Product Metric'!$D$2:$D$47, 0)</f>
        <v>9</v>
      </c>
      <c r="G559" cm="1">
        <f t="array" ref="G559">MATCH(Material_Master[[#This Row],[Product Category]]&amp;Material_Master[[#This Row],[ProductGroupSimple]], 'Product Group Simple'!$B$2:$B$202&amp;'Product Group Simple'!$D$2:$D$202, 0)</f>
        <v>52</v>
      </c>
      <c r="H559" cm="1">
        <f t="array" ref="H559">MATCH(Material_Master[[#This Row],[Product Category]]&amp;Material_Master[[#This Row],[ProductGroup]], 'Product Group'!$B$2:$B$248&amp;'Product Group'!$D$2:$D$248,0)</f>
        <v>69</v>
      </c>
      <c r="I559">
        <f>INDEX(Packaging!E:E, MATCH(Material_Master[[#This Row],[Packaging]], Packaging!F:F, 0))</f>
        <v>7</v>
      </c>
      <c r="J559">
        <f>INDEX(Packaging!A:A, MATCH(Material_Master[[#This Row],[UOM]], Packaging!B:B, 0))</f>
        <v>4</v>
      </c>
      <c r="K559">
        <v>6</v>
      </c>
      <c r="L559">
        <v>1</v>
      </c>
      <c r="M559">
        <v>0</v>
      </c>
      <c r="N559">
        <f>MATCH(Material_Master[[#This Row],[PPClass]],Packaging!$L$2:$L$7, 0)</f>
        <v>3</v>
      </c>
      <c r="O559">
        <f>MATCH(Material_Master[[#This Row],[PVClass]],Packaging!$L$2:$L$7, 0)</f>
        <v>3</v>
      </c>
      <c r="R559" t="s">
        <v>1186</v>
      </c>
      <c r="T559" s="6" t="s">
        <v>344</v>
      </c>
      <c r="U559" s="6"/>
      <c r="V559" s="6" t="s">
        <v>1186</v>
      </c>
      <c r="W559" t="s">
        <v>1015</v>
      </c>
      <c r="X559" t="s">
        <v>1186</v>
      </c>
      <c r="Y559" t="b">
        <f>IF(Material_Master[[#This Row],[EUDR]]="Y",TRUE,FALSE)</f>
        <v>1</v>
      </c>
      <c r="Z559" t="b">
        <f>IF(Material_Master[[#This Row],[EUDR Sale]]="Y", TRUE, FALSE)</f>
        <v>1</v>
      </c>
    </row>
    <row r="560" spans="1:27" x14ac:dyDescent="0.35">
      <c r="A560">
        <v>559</v>
      </c>
      <c r="B560" s="5"/>
      <c r="C560" s="5" t="str">
        <f>Material_Master_SQL!B560</f>
        <v>ECOROL 68/30-DF</v>
      </c>
      <c r="D560">
        <f>INDEX(Class!A:A, MATCH(Material_Master[[#This Row],[Class]],Class!B:B, 0))</f>
        <v>2</v>
      </c>
      <c r="E560">
        <f>INDEX('Product Category'!A:A, MATCH(Material_Master[[#This Row],[Product Category]], 'Product Category'!B:B, 0))</f>
        <v>4</v>
      </c>
      <c r="F560" cm="1">
        <f t="array" ref="F560">MATCH(Material_Master[[#This Row],[Product Category]]&amp;Material_Master[[#This Row],[ProductMetric]], 'Product Metric'!$B$2:$B$47&amp;'Product Metric'!$D$2:$D$47, 0)</f>
        <v>9</v>
      </c>
      <c r="G560" cm="1">
        <f t="array" ref="G560">MATCH(Material_Master[[#This Row],[Product Category]]&amp;Material_Master[[#This Row],[ProductGroupSimple]], 'Product Group Simple'!$B$2:$B$202&amp;'Product Group Simple'!$D$2:$D$202, 0)</f>
        <v>52</v>
      </c>
      <c r="H560" cm="1">
        <f t="array" ref="H560">MATCH(Material_Master[[#This Row],[Product Category]]&amp;Material_Master[[#This Row],[ProductGroup]], 'Product Group'!$B$2:$B$248&amp;'Product Group'!$D$2:$D$248,0)</f>
        <v>69</v>
      </c>
      <c r="I560">
        <f>INDEX(Packaging!E:E, MATCH(Material_Master[[#This Row],[Packaging]], Packaging!F:F, 0))</f>
        <v>7</v>
      </c>
      <c r="J560">
        <f>INDEX(Packaging!A:A, MATCH(Material_Master[[#This Row],[UOM]], Packaging!B:B, 0))</f>
        <v>4</v>
      </c>
      <c r="K560">
        <v>6</v>
      </c>
      <c r="L560">
        <v>1</v>
      </c>
      <c r="M560">
        <v>0</v>
      </c>
      <c r="N560">
        <f>MATCH(Material_Master[[#This Row],[PPClass]],Packaging!$L$2:$L$7, 0)</f>
        <v>3</v>
      </c>
      <c r="O560">
        <f>MATCH(Material_Master[[#This Row],[PVClass]],Packaging!$L$2:$L$7, 0)</f>
        <v>3</v>
      </c>
      <c r="R560" t="s">
        <v>1186</v>
      </c>
      <c r="T560" s="6" t="s">
        <v>344</v>
      </c>
      <c r="U560" s="6"/>
      <c r="V560" s="6" t="s">
        <v>1186</v>
      </c>
      <c r="W560" t="s">
        <v>1015</v>
      </c>
      <c r="X560" t="s">
        <v>1186</v>
      </c>
      <c r="Y560" t="b">
        <f>IF(Material_Master[[#This Row],[EUDR]]="Y",TRUE,FALSE)</f>
        <v>1</v>
      </c>
      <c r="Z560" t="b">
        <f>IF(Material_Master[[#This Row],[EUDR Sale]]="Y", TRUE, FALSE)</f>
        <v>1</v>
      </c>
    </row>
    <row r="561" spans="1:27" x14ac:dyDescent="0.35">
      <c r="A561">
        <v>560</v>
      </c>
      <c r="B561" s="5">
        <v>5203683004010</v>
      </c>
      <c r="C561" s="5" t="str">
        <f>Material_Master_SQL!B561</f>
        <v>ECOROL 68/30-F20</v>
      </c>
      <c r="D561">
        <f>INDEX(Class!A:A, MATCH(Material_Master[[#This Row],[Class]],Class!B:B, 0))</f>
        <v>4</v>
      </c>
      <c r="E561">
        <f>INDEX('Product Category'!A:A, MATCH(Material_Master[[#This Row],[Product Category]], 'Product Category'!B:B, 0))</f>
        <v>4</v>
      </c>
      <c r="F561" cm="1">
        <f t="array" ref="F561">MATCH(Material_Master[[#This Row],[Product Category]]&amp;Material_Master[[#This Row],[ProductMetric]], 'Product Metric'!$B$2:$B$47&amp;'Product Metric'!$D$2:$D$47, 0)</f>
        <v>9</v>
      </c>
      <c r="G561" cm="1">
        <f t="array" ref="G561">MATCH(Material_Master[[#This Row],[Product Category]]&amp;Material_Master[[#This Row],[ProductGroupSimple]], 'Product Group Simple'!$B$2:$B$202&amp;'Product Group Simple'!$D$2:$D$202, 0)</f>
        <v>52</v>
      </c>
      <c r="H561" cm="1">
        <f t="array" ref="H561">MATCH(Material_Master[[#This Row],[Product Category]]&amp;Material_Master[[#This Row],[ProductGroup]], 'Product Group'!$B$2:$B$248&amp;'Product Group'!$D$2:$D$248,0)</f>
        <v>69</v>
      </c>
      <c r="I561">
        <f>INDEX(Packaging!E:E, MATCH(Material_Master[[#This Row],[Packaging]], Packaging!F:F, 0))</f>
        <v>4</v>
      </c>
      <c r="J561">
        <f>INDEX(Packaging!A:A, MATCH(Material_Master[[#This Row],[UOM]], Packaging!B:B, 0))</f>
        <v>1</v>
      </c>
      <c r="K561">
        <v>6</v>
      </c>
      <c r="L561">
        <v>0.02</v>
      </c>
      <c r="M561">
        <v>2.5000000000000001E-2</v>
      </c>
      <c r="N561">
        <f>MATCH(Material_Master[[#This Row],[PPClass]],Packaging!$L$2:$L$7, 0)</f>
        <v>4</v>
      </c>
      <c r="O561">
        <f>MATCH(Material_Master[[#This Row],[PVClass]],Packaging!$L$2:$L$7, 0)</f>
        <v>4</v>
      </c>
      <c r="P561" t="s">
        <v>813</v>
      </c>
      <c r="Q561">
        <v>1620</v>
      </c>
      <c r="R561" t="s">
        <v>814</v>
      </c>
      <c r="S561">
        <v>0.6</v>
      </c>
      <c r="T561" s="6" t="s">
        <v>344</v>
      </c>
      <c r="U561" s="6"/>
      <c r="V561" s="6" t="s">
        <v>1186</v>
      </c>
      <c r="W561" t="s">
        <v>1015</v>
      </c>
      <c r="X561" t="s">
        <v>1186</v>
      </c>
      <c r="Y561" t="b">
        <f>IF(Material_Master[[#This Row],[EUDR]]="Y",TRUE,FALSE)</f>
        <v>0</v>
      </c>
      <c r="Z561" t="b">
        <f>IF(Material_Master[[#This Row],[EUDR Sale]]="Y", TRUE, FALSE)</f>
        <v>0</v>
      </c>
    </row>
    <row r="562" spans="1:27" x14ac:dyDescent="0.35">
      <c r="A562">
        <v>561</v>
      </c>
      <c r="B562" s="5">
        <v>5203683004011</v>
      </c>
      <c r="C562" s="5" t="str">
        <f>Material_Master_SQL!B562</f>
        <v>ECOROL 68/30-F20-ED</v>
      </c>
      <c r="D562">
        <f>INDEX(Class!A:A, MATCH(Material_Master[[#This Row],[Class]],Class!B:B, 0))</f>
        <v>4</v>
      </c>
      <c r="E562">
        <f>INDEX('Product Category'!A:A, MATCH(Material_Master[[#This Row],[Product Category]], 'Product Category'!B:B, 0))</f>
        <v>4</v>
      </c>
      <c r="F562" cm="1">
        <f t="array" ref="F562">MATCH(Material_Master[[#This Row],[Product Category]]&amp;Material_Master[[#This Row],[ProductMetric]], 'Product Metric'!$B$2:$B$47&amp;'Product Metric'!$D$2:$D$47, 0)</f>
        <v>9</v>
      </c>
      <c r="G562" cm="1">
        <f t="array" ref="G562">MATCH(Material_Master[[#This Row],[Product Category]]&amp;Material_Master[[#This Row],[ProductGroupSimple]], 'Product Group Simple'!$B$2:$B$202&amp;'Product Group Simple'!$D$2:$D$202, 0)</f>
        <v>52</v>
      </c>
      <c r="H562" cm="1">
        <f t="array" ref="H562">MATCH(Material_Master[[#This Row],[Product Category]]&amp;Material_Master[[#This Row],[ProductGroup]], 'Product Group'!$B$2:$B$248&amp;'Product Group'!$D$2:$D$248,0)</f>
        <v>69</v>
      </c>
      <c r="I562">
        <f>INDEX(Packaging!E:E, MATCH(Material_Master[[#This Row],[Packaging]], Packaging!F:F, 0))</f>
        <v>4</v>
      </c>
      <c r="J562">
        <f>INDEX(Packaging!A:A, MATCH(Material_Master[[#This Row],[UOM]], Packaging!B:B, 0))</f>
        <v>1</v>
      </c>
      <c r="K562">
        <v>6</v>
      </c>
      <c r="L562">
        <v>0.02</v>
      </c>
      <c r="M562">
        <v>2.5000000000000001E-2</v>
      </c>
      <c r="N562">
        <f>MATCH(Material_Master[[#This Row],[PPClass]],Packaging!$L$2:$L$7, 0)</f>
        <v>4</v>
      </c>
      <c r="O562">
        <f>MATCH(Material_Master[[#This Row],[PVClass]],Packaging!$L$2:$L$7, 0)</f>
        <v>4</v>
      </c>
      <c r="P562" t="s">
        <v>813</v>
      </c>
      <c r="Q562">
        <v>1620</v>
      </c>
      <c r="R562" t="s">
        <v>814</v>
      </c>
      <c r="S562">
        <v>0.6</v>
      </c>
      <c r="T562" s="6" t="s">
        <v>344</v>
      </c>
      <c r="U562" s="6"/>
      <c r="V562" s="6" t="s">
        <v>1186</v>
      </c>
      <c r="W562" t="s">
        <v>1015</v>
      </c>
      <c r="X562" t="s">
        <v>1186</v>
      </c>
      <c r="Y562" t="b">
        <f>IF(Material_Master[[#This Row],[EUDR]]="Y",TRUE,FALSE)</f>
        <v>0</v>
      </c>
      <c r="Z562" t="b">
        <f>IF(Material_Master[[#This Row],[EUDR Sale]]="Y", TRUE, FALSE)</f>
        <v>0</v>
      </c>
    </row>
    <row r="563" spans="1:27" x14ac:dyDescent="0.35">
      <c r="A563">
        <v>562</v>
      </c>
      <c r="B563" s="5">
        <v>5203683004020</v>
      </c>
      <c r="C563" s="5" t="str">
        <f>Material_Master_SQL!B563</f>
        <v>ECOROL 68/30-F50</v>
      </c>
      <c r="D563">
        <f>INDEX(Class!A:A, MATCH(Material_Master[[#This Row],[Class]],Class!B:B, 0))</f>
        <v>4</v>
      </c>
      <c r="E563">
        <f>INDEX('Product Category'!A:A, MATCH(Material_Master[[#This Row],[Product Category]], 'Product Category'!B:B, 0))</f>
        <v>4</v>
      </c>
      <c r="F563" cm="1">
        <f t="array" ref="F563">MATCH(Material_Master[[#This Row],[Product Category]]&amp;Material_Master[[#This Row],[ProductMetric]], 'Product Metric'!$B$2:$B$47&amp;'Product Metric'!$D$2:$D$47, 0)</f>
        <v>9</v>
      </c>
      <c r="G563" cm="1">
        <f t="array" ref="G563">MATCH(Material_Master[[#This Row],[Product Category]]&amp;Material_Master[[#This Row],[ProductGroupSimple]], 'Product Group Simple'!$B$2:$B$202&amp;'Product Group Simple'!$D$2:$D$202, 0)</f>
        <v>52</v>
      </c>
      <c r="H563" cm="1">
        <f t="array" ref="H563">MATCH(Material_Master[[#This Row],[Product Category]]&amp;Material_Master[[#This Row],[ProductGroup]], 'Product Group'!$B$2:$B$248&amp;'Product Group'!$D$2:$D$248,0)</f>
        <v>69</v>
      </c>
      <c r="I563">
        <f>INDEX(Packaging!E:E, MATCH(Material_Master[[#This Row],[Packaging]], Packaging!F:F, 0))</f>
        <v>4</v>
      </c>
      <c r="J563">
        <f>INDEX(Packaging!A:A, MATCH(Material_Master[[#This Row],[UOM]], Packaging!B:B, 0))</f>
        <v>1</v>
      </c>
      <c r="K563">
        <v>6</v>
      </c>
      <c r="L563">
        <v>2.2678759965741601E-2</v>
      </c>
      <c r="M563">
        <v>3.5000000000000003E-2</v>
      </c>
      <c r="N563">
        <f>MATCH(Material_Master[[#This Row],[PPClass]],Packaging!$L$2:$L$7, 0)</f>
        <v>4</v>
      </c>
      <c r="O563">
        <f>MATCH(Material_Master[[#This Row],[PVClass]],Packaging!$L$2:$L$7, 0)</f>
        <v>4</v>
      </c>
      <c r="P563" t="s">
        <v>818</v>
      </c>
      <c r="Q563">
        <v>1620</v>
      </c>
      <c r="R563" t="s">
        <v>819</v>
      </c>
      <c r="S563">
        <v>0.90715000000000001</v>
      </c>
      <c r="T563" s="6" t="s">
        <v>344</v>
      </c>
      <c r="U563" s="6"/>
      <c r="V563" s="6" t="s">
        <v>1186</v>
      </c>
      <c r="W563" t="s">
        <v>1015</v>
      </c>
      <c r="X563" t="s">
        <v>1186</v>
      </c>
      <c r="Y563" t="b">
        <f>IF(Material_Master[[#This Row],[EUDR]]="Y",TRUE,FALSE)</f>
        <v>0</v>
      </c>
      <c r="Z563" t="b">
        <f>IF(Material_Master[[#This Row],[EUDR Sale]]="Y", TRUE, FALSE)</f>
        <v>0</v>
      </c>
    </row>
    <row r="564" spans="1:27" x14ac:dyDescent="0.35">
      <c r="A564">
        <v>563</v>
      </c>
      <c r="B564" s="5">
        <v>5203683104010</v>
      </c>
      <c r="C564" s="5" t="str">
        <f>Material_Master_SQL!B564</f>
        <v>ECOROL 68/30LG-F20</v>
      </c>
      <c r="D564">
        <f>INDEX(Class!A:A, MATCH(Material_Master[[#This Row],[Class]],Class!B:B, 0))</f>
        <v>4</v>
      </c>
      <c r="E564">
        <f>INDEX('Product Category'!A:A, MATCH(Material_Master[[#This Row],[Product Category]], 'Product Category'!B:B, 0))</f>
        <v>4</v>
      </c>
      <c r="F564" cm="1">
        <f t="array" ref="F564">MATCH(Material_Master[[#This Row],[Product Category]]&amp;Material_Master[[#This Row],[ProductMetric]], 'Product Metric'!$B$2:$B$47&amp;'Product Metric'!$D$2:$D$47, 0)</f>
        <v>9</v>
      </c>
      <c r="G564" cm="1">
        <f t="array" ref="G564">MATCH(Material_Master[[#This Row],[Product Category]]&amp;Material_Master[[#This Row],[ProductGroupSimple]], 'Product Group Simple'!$B$2:$B$202&amp;'Product Group Simple'!$D$2:$D$202, 0)</f>
        <v>52</v>
      </c>
      <c r="H564" cm="1">
        <f t="array" ref="H564">MATCH(Material_Master[[#This Row],[Product Category]]&amp;Material_Master[[#This Row],[ProductGroup]], 'Product Group'!$B$2:$B$248&amp;'Product Group'!$D$2:$D$248,0)</f>
        <v>69</v>
      </c>
      <c r="I564">
        <f>INDEX(Packaging!E:E, MATCH(Material_Master[[#This Row],[Packaging]], Packaging!F:F, 0))</f>
        <v>4</v>
      </c>
      <c r="J564">
        <f>INDEX(Packaging!A:A, MATCH(Material_Master[[#This Row],[UOM]], Packaging!B:B, 0))</f>
        <v>1</v>
      </c>
      <c r="K564">
        <v>6</v>
      </c>
      <c r="L564">
        <v>0.02</v>
      </c>
      <c r="M564">
        <v>2.5000000000000001E-2</v>
      </c>
      <c r="N564">
        <f>MATCH(Material_Master[[#This Row],[PPClass]],Packaging!$L$2:$L$7, 0)</f>
        <v>4</v>
      </c>
      <c r="O564">
        <f>MATCH(Material_Master[[#This Row],[PVClass]],Packaging!$L$2:$L$7, 0)</f>
        <v>4</v>
      </c>
      <c r="P564" t="s">
        <v>813</v>
      </c>
      <c r="Q564">
        <v>1620</v>
      </c>
      <c r="R564" t="s">
        <v>814</v>
      </c>
      <c r="S564">
        <v>0.6</v>
      </c>
      <c r="T564" s="6" t="s">
        <v>344</v>
      </c>
      <c r="U564" s="6"/>
      <c r="V564" s="6" t="s">
        <v>1186</v>
      </c>
      <c r="W564" t="s">
        <v>1015</v>
      </c>
      <c r="X564" t="s">
        <v>1186</v>
      </c>
      <c r="Y564" t="b">
        <f>IF(Material_Master[[#This Row],[EUDR]]="Y",TRUE,FALSE)</f>
        <v>0</v>
      </c>
      <c r="Z564" t="b">
        <f>IF(Material_Master[[#This Row],[EUDR Sale]]="Y", TRUE, FALSE)</f>
        <v>0</v>
      </c>
    </row>
    <row r="565" spans="1:27" x14ac:dyDescent="0.35">
      <c r="A565">
        <v>564</v>
      </c>
      <c r="B565" s="5">
        <v>5203683105010</v>
      </c>
      <c r="C565" s="5" t="str">
        <f>Material_Master_SQL!B565</f>
        <v>ECOROL 68/30LG-P20</v>
      </c>
      <c r="D565">
        <f>INDEX(Class!A:A, MATCH(Material_Master[[#This Row],[Class]],Class!B:B, 0))</f>
        <v>4</v>
      </c>
      <c r="E565">
        <f>INDEX('Product Category'!A:A, MATCH(Material_Master[[#This Row],[Product Category]], 'Product Category'!B:B, 0))</f>
        <v>4</v>
      </c>
      <c r="F565" cm="1">
        <f t="array" ref="F565">MATCH(Material_Master[[#This Row],[Product Category]]&amp;Material_Master[[#This Row],[ProductMetric]], 'Product Metric'!$B$2:$B$47&amp;'Product Metric'!$D$2:$D$47, 0)</f>
        <v>9</v>
      </c>
      <c r="G565" cm="1">
        <f t="array" ref="G565">MATCH(Material_Master[[#This Row],[Product Category]]&amp;Material_Master[[#This Row],[ProductGroupSimple]], 'Product Group Simple'!$B$2:$B$202&amp;'Product Group Simple'!$D$2:$D$202, 0)</f>
        <v>52</v>
      </c>
      <c r="H565" cm="1">
        <f t="array" ref="H565">MATCH(Material_Master[[#This Row],[Product Category]]&amp;Material_Master[[#This Row],[ProductGroup]], 'Product Group'!$B$2:$B$248&amp;'Product Group'!$D$2:$D$248,0)</f>
        <v>69</v>
      </c>
      <c r="I565">
        <f>INDEX(Packaging!E:E, MATCH(Material_Master[[#This Row],[Packaging]], Packaging!F:F, 0))</f>
        <v>10</v>
      </c>
      <c r="J565">
        <f>INDEX(Packaging!A:A, MATCH(Material_Master[[#This Row],[UOM]], Packaging!B:B, 0))</f>
        <v>1</v>
      </c>
      <c r="K565">
        <v>6</v>
      </c>
      <c r="L565">
        <v>0.02</v>
      </c>
      <c r="M565">
        <v>2.5000000000000001E-2</v>
      </c>
      <c r="N565">
        <f>MATCH(Material_Master[[#This Row],[PPClass]],Packaging!$L$2:$L$7, 0)</f>
        <v>4</v>
      </c>
      <c r="O565">
        <f>MATCH(Material_Master[[#This Row],[PVClass]],Packaging!$L$2:$L$7, 0)</f>
        <v>4</v>
      </c>
      <c r="P565" t="s">
        <v>803</v>
      </c>
      <c r="Q565">
        <v>1620</v>
      </c>
      <c r="R565" t="s">
        <v>804</v>
      </c>
      <c r="S565">
        <v>0.6</v>
      </c>
      <c r="T565" s="6" t="s">
        <v>344</v>
      </c>
      <c r="U565" s="6"/>
      <c r="V565" s="6" t="s">
        <v>1186</v>
      </c>
      <c r="W565" t="s">
        <v>1015</v>
      </c>
      <c r="X565" t="s">
        <v>1186</v>
      </c>
      <c r="Y565" t="b">
        <f>IF(Material_Master[[#This Row],[EUDR]]="Y",TRUE,FALSE)</f>
        <v>0</v>
      </c>
      <c r="Z565" t="b">
        <f>IF(Material_Master[[#This Row],[EUDR Sale]]="Y", TRUE, FALSE)</f>
        <v>0</v>
      </c>
    </row>
    <row r="566" spans="1:27" x14ac:dyDescent="0.35">
      <c r="A566">
        <v>565</v>
      </c>
      <c r="B566" s="5">
        <v>5203683105040</v>
      </c>
      <c r="C566" s="5" t="str">
        <f>Material_Master_SQL!B566</f>
        <v>ECOROL 68/30LG-P600</v>
      </c>
      <c r="D566">
        <f>INDEX(Class!A:A, MATCH(Material_Master[[#This Row],[Class]],Class!B:B, 0))</f>
        <v>4</v>
      </c>
      <c r="E566">
        <f>INDEX('Product Category'!A:A, MATCH(Material_Master[[#This Row],[Product Category]], 'Product Category'!B:B, 0))</f>
        <v>4</v>
      </c>
      <c r="F566" cm="1">
        <f t="array" ref="F566">MATCH(Material_Master[[#This Row],[Product Category]]&amp;Material_Master[[#This Row],[ProductMetric]], 'Product Metric'!$B$2:$B$47&amp;'Product Metric'!$D$2:$D$47, 0)</f>
        <v>9</v>
      </c>
      <c r="G566" cm="1">
        <f t="array" ref="G566">MATCH(Material_Master[[#This Row],[Product Category]]&amp;Material_Master[[#This Row],[ProductGroupSimple]], 'Product Group Simple'!$B$2:$B$202&amp;'Product Group Simple'!$D$2:$D$202, 0)</f>
        <v>52</v>
      </c>
      <c r="H566" cm="1">
        <f t="array" ref="H566">MATCH(Material_Master[[#This Row],[Product Category]]&amp;Material_Master[[#This Row],[ProductGroup]], 'Product Group'!$B$2:$B$248&amp;'Product Group'!$D$2:$D$248,0)</f>
        <v>69</v>
      </c>
      <c r="I566">
        <f>INDEX(Packaging!E:E, MATCH(Material_Master[[#This Row],[Packaging]], Packaging!F:F, 0))</f>
        <v>10</v>
      </c>
      <c r="J566">
        <f>INDEX(Packaging!A:A, MATCH(Material_Master[[#This Row],[UOM]], Packaging!B:B, 0))</f>
        <v>1</v>
      </c>
      <c r="K566">
        <v>6</v>
      </c>
      <c r="L566">
        <v>0.6</v>
      </c>
      <c r="M566">
        <v>1.25</v>
      </c>
      <c r="N566">
        <f>MATCH(Material_Master[[#This Row],[PPClass]],Packaging!$L$2:$L$7, 0)</f>
        <v>4</v>
      </c>
      <c r="O566">
        <f>MATCH(Material_Master[[#This Row],[PVClass]],Packaging!$L$2:$L$7, 0)</f>
        <v>4</v>
      </c>
      <c r="P566" t="s">
        <v>840</v>
      </c>
      <c r="Q566">
        <v>1620</v>
      </c>
      <c r="R566" t="s">
        <v>978</v>
      </c>
      <c r="S566">
        <v>0.6</v>
      </c>
      <c r="T566" s="6" t="s">
        <v>344</v>
      </c>
      <c r="U566" s="6"/>
      <c r="V566" s="6" t="s">
        <v>1186</v>
      </c>
      <c r="W566" t="s">
        <v>1015</v>
      </c>
      <c r="X566" t="s">
        <v>1186</v>
      </c>
      <c r="Y566" t="b">
        <f>IF(Material_Master[[#This Row],[EUDR]]="Y",TRUE,FALSE)</f>
        <v>0</v>
      </c>
      <c r="Z566" t="b">
        <f>IF(Material_Master[[#This Row],[EUDR Sale]]="Y", TRUE, FALSE)</f>
        <v>0</v>
      </c>
    </row>
    <row r="567" spans="1:27" x14ac:dyDescent="0.35">
      <c r="A567">
        <v>566</v>
      </c>
      <c r="B567" s="5">
        <v>5203683005010</v>
      </c>
      <c r="C567" s="5" t="str">
        <f>Material_Master_SQL!B567</f>
        <v>ECOROL 68/30-P20</v>
      </c>
      <c r="D567">
        <f>INDEX(Class!A:A, MATCH(Material_Master[[#This Row],[Class]],Class!B:B, 0))</f>
        <v>4</v>
      </c>
      <c r="E567">
        <f>INDEX('Product Category'!A:A, MATCH(Material_Master[[#This Row],[Product Category]], 'Product Category'!B:B, 0))</f>
        <v>4</v>
      </c>
      <c r="F567" cm="1">
        <f t="array" ref="F567">MATCH(Material_Master[[#This Row],[Product Category]]&amp;Material_Master[[#This Row],[ProductMetric]], 'Product Metric'!$B$2:$B$47&amp;'Product Metric'!$D$2:$D$47, 0)</f>
        <v>9</v>
      </c>
      <c r="G567" cm="1">
        <f t="array" ref="G567">MATCH(Material_Master[[#This Row],[Product Category]]&amp;Material_Master[[#This Row],[ProductGroupSimple]], 'Product Group Simple'!$B$2:$B$202&amp;'Product Group Simple'!$D$2:$D$202, 0)</f>
        <v>52</v>
      </c>
      <c r="H567" cm="1">
        <f t="array" ref="H567">MATCH(Material_Master[[#This Row],[Product Category]]&amp;Material_Master[[#This Row],[ProductGroup]], 'Product Group'!$B$2:$B$248&amp;'Product Group'!$D$2:$D$248,0)</f>
        <v>69</v>
      </c>
      <c r="I567">
        <f>INDEX(Packaging!E:E, MATCH(Material_Master[[#This Row],[Packaging]], Packaging!F:F, 0))</f>
        <v>10</v>
      </c>
      <c r="J567">
        <f>INDEX(Packaging!A:A, MATCH(Material_Master[[#This Row],[UOM]], Packaging!B:B, 0))</f>
        <v>1</v>
      </c>
      <c r="K567">
        <v>6</v>
      </c>
      <c r="L567">
        <v>0.02</v>
      </c>
      <c r="M567">
        <v>2.5000000000000001E-2</v>
      </c>
      <c r="N567">
        <f>MATCH(Material_Master[[#This Row],[PPClass]],Packaging!$L$2:$L$7, 0)</f>
        <v>4</v>
      </c>
      <c r="O567">
        <f>MATCH(Material_Master[[#This Row],[PVClass]],Packaging!$L$2:$L$7, 0)</f>
        <v>4</v>
      </c>
      <c r="P567" t="s">
        <v>803</v>
      </c>
      <c r="Q567">
        <v>1620</v>
      </c>
      <c r="R567" t="s">
        <v>804</v>
      </c>
      <c r="S567">
        <v>0.6</v>
      </c>
      <c r="T567" s="6" t="s">
        <v>344</v>
      </c>
      <c r="U567" s="6"/>
      <c r="V567" s="6" t="s">
        <v>1186</v>
      </c>
      <c r="W567" t="s">
        <v>1015</v>
      </c>
      <c r="X567" t="s">
        <v>1186</v>
      </c>
      <c r="Y567" t="b">
        <f>IF(Material_Master[[#This Row],[EUDR]]="Y",TRUE,FALSE)</f>
        <v>0</v>
      </c>
      <c r="Z567" t="b">
        <f>IF(Material_Master[[#This Row],[EUDR Sale]]="Y", TRUE, FALSE)</f>
        <v>1</v>
      </c>
      <c r="AA567" s="5" t="s">
        <v>1383</v>
      </c>
    </row>
    <row r="568" spans="1:27" x14ac:dyDescent="0.35">
      <c r="A568">
        <v>567</v>
      </c>
      <c r="B568" s="5">
        <v>5203683045010</v>
      </c>
      <c r="C568" s="5" t="str">
        <f>Material_Master_SQL!B568</f>
        <v>ECOROL 68/30-P20-ATB</v>
      </c>
      <c r="D568">
        <f>INDEX(Class!A:A, MATCH(Material_Master[[#This Row],[Class]],Class!B:B, 0))</f>
        <v>4</v>
      </c>
      <c r="E568">
        <f>INDEX('Product Category'!A:A, MATCH(Material_Master[[#This Row],[Product Category]], 'Product Category'!B:B, 0))</f>
        <v>4</v>
      </c>
      <c r="F568" cm="1">
        <f t="array" ref="F568">MATCH(Material_Master[[#This Row],[Product Category]]&amp;Material_Master[[#This Row],[ProductMetric]], 'Product Metric'!$B$2:$B$47&amp;'Product Metric'!$D$2:$D$47, 0)</f>
        <v>9</v>
      </c>
      <c r="G568" cm="1">
        <f t="array" ref="G568">MATCH(Material_Master[[#This Row],[Product Category]]&amp;Material_Master[[#This Row],[ProductGroupSimple]], 'Product Group Simple'!$B$2:$B$202&amp;'Product Group Simple'!$D$2:$D$202, 0)</f>
        <v>52</v>
      </c>
      <c r="H568" cm="1">
        <f t="array" ref="H568">MATCH(Material_Master[[#This Row],[Product Category]]&amp;Material_Master[[#This Row],[ProductGroup]], 'Product Group'!$B$2:$B$248&amp;'Product Group'!$D$2:$D$248,0)</f>
        <v>69</v>
      </c>
      <c r="I568">
        <f>INDEX(Packaging!E:E, MATCH(Material_Master[[#This Row],[Packaging]], Packaging!F:F, 0))</f>
        <v>10</v>
      </c>
      <c r="J568">
        <f>INDEX(Packaging!A:A, MATCH(Material_Master[[#This Row],[UOM]], Packaging!B:B, 0))</f>
        <v>1</v>
      </c>
      <c r="K568">
        <v>6</v>
      </c>
      <c r="L568">
        <v>0.02</v>
      </c>
      <c r="M568">
        <v>4.4999999999999998E-2</v>
      </c>
      <c r="N568">
        <f>MATCH(Material_Master[[#This Row],[PPClass]],Packaging!$L$2:$L$7, 0)</f>
        <v>4</v>
      </c>
      <c r="O568">
        <f>MATCH(Material_Master[[#This Row],[PVClass]],Packaging!$L$2:$L$7, 0)</f>
        <v>4</v>
      </c>
      <c r="P568" t="s">
        <v>803</v>
      </c>
      <c r="Q568">
        <v>1620</v>
      </c>
      <c r="R568" t="s">
        <v>804</v>
      </c>
      <c r="S568">
        <v>0.6</v>
      </c>
      <c r="T568" s="6" t="s">
        <v>344</v>
      </c>
      <c r="U568" s="6"/>
      <c r="V568" s="6" t="s">
        <v>1186</v>
      </c>
      <c r="W568" t="s">
        <v>1015</v>
      </c>
      <c r="X568" t="s">
        <v>1186</v>
      </c>
      <c r="Y568" t="b">
        <f>IF(Material_Master[[#This Row],[EUDR]]="Y",TRUE,FALSE)</f>
        <v>0</v>
      </c>
      <c r="Z568" t="b">
        <f>IF(Material_Master[[#This Row],[EUDR Sale]]="Y", TRUE, FALSE)</f>
        <v>1</v>
      </c>
      <c r="AA568" s="5" t="s">
        <v>1383</v>
      </c>
    </row>
    <row r="569" spans="1:27" x14ac:dyDescent="0.35">
      <c r="A569">
        <v>568</v>
      </c>
      <c r="B569" s="5"/>
      <c r="C569" s="5" t="str">
        <f>Material_Master_SQL!B569</f>
        <v>ECOROL 68/30-P20-ATB-DF</v>
      </c>
      <c r="D569">
        <f>INDEX(Class!A:A, MATCH(Material_Master[[#This Row],[Class]],Class!B:B, 0))</f>
        <v>4</v>
      </c>
      <c r="E569">
        <f>INDEX('Product Category'!A:A, MATCH(Material_Master[[#This Row],[Product Category]], 'Product Category'!B:B, 0))</f>
        <v>4</v>
      </c>
      <c r="F569" cm="1">
        <f t="array" ref="F569">MATCH(Material_Master[[#This Row],[Product Category]]&amp;Material_Master[[#This Row],[ProductMetric]], 'Product Metric'!$B$2:$B$47&amp;'Product Metric'!$D$2:$D$47, 0)</f>
        <v>9</v>
      </c>
      <c r="G569" cm="1">
        <f t="array" ref="G569">MATCH(Material_Master[[#This Row],[Product Category]]&amp;Material_Master[[#This Row],[ProductGroupSimple]], 'Product Group Simple'!$B$2:$B$202&amp;'Product Group Simple'!$D$2:$D$202, 0)</f>
        <v>52</v>
      </c>
      <c r="H569" cm="1">
        <f t="array" ref="H569">MATCH(Material_Master[[#This Row],[Product Category]]&amp;Material_Master[[#This Row],[ProductGroup]], 'Product Group'!$B$2:$B$248&amp;'Product Group'!$D$2:$D$248,0)</f>
        <v>69</v>
      </c>
      <c r="I569">
        <f>INDEX(Packaging!E:E, MATCH(Material_Master[[#This Row],[Packaging]], Packaging!F:F, 0))</f>
        <v>10</v>
      </c>
      <c r="J569">
        <f>INDEX(Packaging!A:A, MATCH(Material_Master[[#This Row],[UOM]], Packaging!B:B, 0))</f>
        <v>1</v>
      </c>
      <c r="K569">
        <v>6</v>
      </c>
      <c r="L569">
        <v>0.02</v>
      </c>
      <c r="M569">
        <v>4.4999999999999998E-2</v>
      </c>
      <c r="N569">
        <f>MATCH(Material_Master[[#This Row],[PPClass]],Packaging!$L$2:$L$7, 0)</f>
        <v>4</v>
      </c>
      <c r="O569">
        <f>MATCH(Material_Master[[#This Row],[PVClass]],Packaging!$L$2:$L$7, 0)</f>
        <v>4</v>
      </c>
      <c r="P569" t="s">
        <v>803</v>
      </c>
      <c r="R569" t="s">
        <v>1186</v>
      </c>
      <c r="T569" s="6" t="s">
        <v>344</v>
      </c>
      <c r="U569" s="6"/>
      <c r="V569" s="6" t="s">
        <v>1186</v>
      </c>
      <c r="W569" t="s">
        <v>1015</v>
      </c>
      <c r="X569" t="s">
        <v>1186</v>
      </c>
      <c r="Y569" t="b">
        <f>IF(Material_Master[[#This Row],[EUDR]]="Y",TRUE,FALSE)</f>
        <v>1</v>
      </c>
      <c r="Z569" t="b">
        <f>IF(Material_Master[[#This Row],[EUDR Sale]]="Y", TRUE, FALSE)</f>
        <v>1</v>
      </c>
    </row>
    <row r="570" spans="1:27" x14ac:dyDescent="0.35">
      <c r="A570">
        <v>569</v>
      </c>
      <c r="B570" s="5"/>
      <c r="C570" s="5" t="str">
        <f>Material_Master_SQL!B570</f>
        <v>ECOROL 68/30-P20-DF</v>
      </c>
      <c r="D570">
        <f>INDEX(Class!A:A, MATCH(Material_Master[[#This Row],[Class]],Class!B:B, 0))</f>
        <v>4</v>
      </c>
      <c r="E570">
        <f>INDEX('Product Category'!A:A, MATCH(Material_Master[[#This Row],[Product Category]], 'Product Category'!B:B, 0))</f>
        <v>4</v>
      </c>
      <c r="F570" cm="1">
        <f t="array" ref="F570">MATCH(Material_Master[[#This Row],[Product Category]]&amp;Material_Master[[#This Row],[ProductMetric]], 'Product Metric'!$B$2:$B$47&amp;'Product Metric'!$D$2:$D$47, 0)</f>
        <v>9</v>
      </c>
      <c r="G570" cm="1">
        <f t="array" ref="G570">MATCH(Material_Master[[#This Row],[Product Category]]&amp;Material_Master[[#This Row],[ProductGroupSimple]], 'Product Group Simple'!$B$2:$B$202&amp;'Product Group Simple'!$D$2:$D$202, 0)</f>
        <v>52</v>
      </c>
      <c r="H570" cm="1">
        <f t="array" ref="H570">MATCH(Material_Master[[#This Row],[Product Category]]&amp;Material_Master[[#This Row],[ProductGroup]], 'Product Group'!$B$2:$B$248&amp;'Product Group'!$D$2:$D$248,0)</f>
        <v>69</v>
      </c>
      <c r="I570">
        <f>INDEX(Packaging!E:E, MATCH(Material_Master[[#This Row],[Packaging]], Packaging!F:F, 0))</f>
        <v>10</v>
      </c>
      <c r="J570">
        <f>INDEX(Packaging!A:A, MATCH(Material_Master[[#This Row],[UOM]], Packaging!B:B, 0))</f>
        <v>1</v>
      </c>
      <c r="K570">
        <v>6</v>
      </c>
      <c r="L570">
        <v>0.02</v>
      </c>
      <c r="M570">
        <v>2.5000000000000001E-2</v>
      </c>
      <c r="N570">
        <f>MATCH(Material_Master[[#This Row],[PPClass]],Packaging!$L$2:$L$7, 0)</f>
        <v>4</v>
      </c>
      <c r="O570">
        <f>MATCH(Material_Master[[#This Row],[PVClass]],Packaging!$L$2:$L$7, 0)</f>
        <v>4</v>
      </c>
      <c r="P570" t="s">
        <v>803</v>
      </c>
      <c r="R570" t="s">
        <v>1186</v>
      </c>
      <c r="T570" s="6" t="s">
        <v>344</v>
      </c>
      <c r="U570" s="6"/>
      <c r="V570" s="6" t="s">
        <v>1186</v>
      </c>
      <c r="W570" t="s">
        <v>1015</v>
      </c>
      <c r="X570" t="s">
        <v>1186</v>
      </c>
      <c r="Y570" t="b">
        <f>IF(Material_Master[[#This Row],[EUDR]]="Y",TRUE,FALSE)</f>
        <v>1</v>
      </c>
      <c r="Z570" t="b">
        <f>IF(Material_Master[[#This Row],[EUDR Sale]]="Y", TRUE, FALSE)</f>
        <v>1</v>
      </c>
    </row>
    <row r="571" spans="1:27" x14ac:dyDescent="0.35">
      <c r="A571">
        <v>570</v>
      </c>
      <c r="B571" s="5">
        <v>5203683005011</v>
      </c>
      <c r="C571" s="5" t="str">
        <f>Material_Master_SQL!B571</f>
        <v>ECOROL 68/30-P20-ED</v>
      </c>
      <c r="D571">
        <f>INDEX(Class!A:A, MATCH(Material_Master[[#This Row],[Class]],Class!B:B, 0))</f>
        <v>4</v>
      </c>
      <c r="E571">
        <f>INDEX('Product Category'!A:A, MATCH(Material_Master[[#This Row],[Product Category]], 'Product Category'!B:B, 0))</f>
        <v>4</v>
      </c>
      <c r="F571" cm="1">
        <f t="array" ref="F571">MATCH(Material_Master[[#This Row],[Product Category]]&amp;Material_Master[[#This Row],[ProductMetric]], 'Product Metric'!$B$2:$B$47&amp;'Product Metric'!$D$2:$D$47, 0)</f>
        <v>9</v>
      </c>
      <c r="G571" cm="1">
        <f t="array" ref="G571">MATCH(Material_Master[[#This Row],[Product Category]]&amp;Material_Master[[#This Row],[ProductGroupSimple]], 'Product Group Simple'!$B$2:$B$202&amp;'Product Group Simple'!$D$2:$D$202, 0)</f>
        <v>52</v>
      </c>
      <c r="H571" cm="1">
        <f t="array" ref="H571">MATCH(Material_Master[[#This Row],[Product Category]]&amp;Material_Master[[#This Row],[ProductGroup]], 'Product Group'!$B$2:$B$248&amp;'Product Group'!$D$2:$D$248,0)</f>
        <v>69</v>
      </c>
      <c r="I571">
        <f>INDEX(Packaging!E:E, MATCH(Material_Master[[#This Row],[Packaging]], Packaging!F:F, 0))</f>
        <v>10</v>
      </c>
      <c r="J571">
        <f>INDEX(Packaging!A:A, MATCH(Material_Master[[#This Row],[UOM]], Packaging!B:B, 0))</f>
        <v>1</v>
      </c>
      <c r="K571">
        <v>6</v>
      </c>
      <c r="L571">
        <v>0.02</v>
      </c>
      <c r="M571">
        <v>2.5000000000000001E-2</v>
      </c>
      <c r="N571">
        <f>MATCH(Material_Master[[#This Row],[PPClass]],Packaging!$L$2:$L$7, 0)</f>
        <v>4</v>
      </c>
      <c r="O571">
        <f>MATCH(Material_Master[[#This Row],[PVClass]],Packaging!$L$2:$L$7, 0)</f>
        <v>4</v>
      </c>
      <c r="P571" t="s">
        <v>803</v>
      </c>
      <c r="Q571">
        <v>1620</v>
      </c>
      <c r="R571" t="s">
        <v>804</v>
      </c>
      <c r="S571">
        <v>0.6</v>
      </c>
      <c r="T571" s="6" t="s">
        <v>344</v>
      </c>
      <c r="U571" s="6"/>
      <c r="V571" s="6" t="s">
        <v>1186</v>
      </c>
      <c r="W571" t="s">
        <v>1015</v>
      </c>
      <c r="X571" t="s">
        <v>1186</v>
      </c>
      <c r="Y571" t="b">
        <f>IF(Material_Master[[#This Row],[EUDR]]="Y",TRUE,FALSE)</f>
        <v>0</v>
      </c>
      <c r="Z571" t="b">
        <f>IF(Material_Master[[#This Row],[EUDR Sale]]="Y", TRUE, FALSE)</f>
        <v>1</v>
      </c>
      <c r="AA571" s="5" t="s">
        <v>1383</v>
      </c>
    </row>
    <row r="572" spans="1:27" x14ac:dyDescent="0.35">
      <c r="A572">
        <v>571</v>
      </c>
      <c r="B572" s="5"/>
      <c r="C572" s="5" t="str">
        <f>Material_Master_SQL!B572</f>
        <v>ECOROL 68/30-P20-ED-DF</v>
      </c>
      <c r="D572">
        <f>INDEX(Class!A:A, MATCH(Material_Master[[#This Row],[Class]],Class!B:B, 0))</f>
        <v>4</v>
      </c>
      <c r="E572">
        <f>INDEX('Product Category'!A:A, MATCH(Material_Master[[#This Row],[Product Category]], 'Product Category'!B:B, 0))</f>
        <v>4</v>
      </c>
      <c r="F572" cm="1">
        <f t="array" ref="F572">MATCH(Material_Master[[#This Row],[Product Category]]&amp;Material_Master[[#This Row],[ProductMetric]], 'Product Metric'!$B$2:$B$47&amp;'Product Metric'!$D$2:$D$47, 0)</f>
        <v>9</v>
      </c>
      <c r="G572" cm="1">
        <f t="array" ref="G572">MATCH(Material_Master[[#This Row],[Product Category]]&amp;Material_Master[[#This Row],[ProductGroupSimple]], 'Product Group Simple'!$B$2:$B$202&amp;'Product Group Simple'!$D$2:$D$202, 0)</f>
        <v>52</v>
      </c>
      <c r="H572" cm="1">
        <f t="array" ref="H572">MATCH(Material_Master[[#This Row],[Product Category]]&amp;Material_Master[[#This Row],[ProductGroup]], 'Product Group'!$B$2:$B$248&amp;'Product Group'!$D$2:$D$248,0)</f>
        <v>69</v>
      </c>
      <c r="I572">
        <f>INDEX(Packaging!E:E, MATCH(Material_Master[[#This Row],[Packaging]], Packaging!F:F, 0))</f>
        <v>10</v>
      </c>
      <c r="J572">
        <f>INDEX(Packaging!A:A, MATCH(Material_Master[[#This Row],[UOM]], Packaging!B:B, 0))</f>
        <v>1</v>
      </c>
      <c r="K572">
        <v>6</v>
      </c>
      <c r="L572">
        <v>0.02</v>
      </c>
      <c r="M572">
        <v>2.5000000000000001E-2</v>
      </c>
      <c r="N572">
        <f>MATCH(Material_Master[[#This Row],[PPClass]],Packaging!$L$2:$L$7, 0)</f>
        <v>4</v>
      </c>
      <c r="O572">
        <f>MATCH(Material_Master[[#This Row],[PVClass]],Packaging!$L$2:$L$7, 0)</f>
        <v>4</v>
      </c>
      <c r="P572" t="s">
        <v>803</v>
      </c>
      <c r="R572" t="s">
        <v>1186</v>
      </c>
      <c r="T572" s="6" t="s">
        <v>344</v>
      </c>
      <c r="U572" s="6"/>
      <c r="V572" s="6" t="s">
        <v>1186</v>
      </c>
      <c r="W572" t="s">
        <v>1015</v>
      </c>
      <c r="X572" t="s">
        <v>1186</v>
      </c>
      <c r="Y572" t="b">
        <f>IF(Material_Master[[#This Row],[EUDR]]="Y",TRUE,FALSE)</f>
        <v>1</v>
      </c>
      <c r="Z572" t="b">
        <f>IF(Material_Master[[#This Row],[EUDR Sale]]="Y", TRUE, FALSE)</f>
        <v>1</v>
      </c>
    </row>
    <row r="573" spans="1:27" x14ac:dyDescent="0.35">
      <c r="A573">
        <v>572</v>
      </c>
      <c r="B573" s="5">
        <v>5203683005020</v>
      </c>
      <c r="C573" s="5" t="str">
        <f>Material_Master_SQL!B573</f>
        <v>ECOROL 68/30-P50</v>
      </c>
      <c r="D573">
        <f>INDEX(Class!A:A, MATCH(Material_Master[[#This Row],[Class]],Class!B:B, 0))</f>
        <v>4</v>
      </c>
      <c r="E573">
        <f>INDEX('Product Category'!A:A, MATCH(Material_Master[[#This Row],[Product Category]], 'Product Category'!B:B, 0))</f>
        <v>4</v>
      </c>
      <c r="F573" cm="1">
        <f t="array" ref="F573">MATCH(Material_Master[[#This Row],[Product Category]]&amp;Material_Master[[#This Row],[ProductMetric]], 'Product Metric'!$B$2:$B$47&amp;'Product Metric'!$D$2:$D$47, 0)</f>
        <v>9</v>
      </c>
      <c r="G573" cm="1">
        <f t="array" ref="G573">MATCH(Material_Master[[#This Row],[Product Category]]&amp;Material_Master[[#This Row],[ProductGroupSimple]], 'Product Group Simple'!$B$2:$B$202&amp;'Product Group Simple'!$D$2:$D$202, 0)</f>
        <v>52</v>
      </c>
      <c r="H573" cm="1">
        <f t="array" ref="H573">MATCH(Material_Master[[#This Row],[Product Category]]&amp;Material_Master[[#This Row],[ProductGroup]], 'Product Group'!$B$2:$B$248&amp;'Product Group'!$D$2:$D$248,0)</f>
        <v>69</v>
      </c>
      <c r="I573">
        <f>INDEX(Packaging!E:E, MATCH(Material_Master[[#This Row],[Packaging]], Packaging!F:F, 0))</f>
        <v>10</v>
      </c>
      <c r="J573">
        <f>INDEX(Packaging!A:A, MATCH(Material_Master[[#This Row],[UOM]], Packaging!B:B, 0))</f>
        <v>1</v>
      </c>
      <c r="K573">
        <v>6</v>
      </c>
      <c r="L573">
        <v>2.2678759965741601E-2</v>
      </c>
      <c r="M573">
        <v>3.5000000000000003E-2</v>
      </c>
      <c r="N573">
        <f>MATCH(Material_Master[[#This Row],[PPClass]],Packaging!$L$2:$L$7, 0)</f>
        <v>4</v>
      </c>
      <c r="O573">
        <f>MATCH(Material_Master[[#This Row],[PVClass]],Packaging!$L$2:$L$7, 0)</f>
        <v>4</v>
      </c>
      <c r="P573" t="s">
        <v>831</v>
      </c>
      <c r="Q573">
        <v>1620</v>
      </c>
      <c r="R573" t="s">
        <v>832</v>
      </c>
      <c r="S573">
        <v>0.90715000000000001</v>
      </c>
      <c r="T573" s="6" t="s">
        <v>344</v>
      </c>
      <c r="U573" s="6"/>
      <c r="V573" s="6" t="s">
        <v>1186</v>
      </c>
      <c r="W573" t="s">
        <v>1015</v>
      </c>
      <c r="X573" t="s">
        <v>1186</v>
      </c>
      <c r="Y573" t="b">
        <f>IF(Material_Master[[#This Row],[EUDR]]="Y",TRUE,FALSE)</f>
        <v>0</v>
      </c>
      <c r="Z573" t="b">
        <f>IF(Material_Master[[#This Row],[EUDR Sale]]="Y", TRUE, FALSE)</f>
        <v>1</v>
      </c>
      <c r="AA573" s="5" t="s">
        <v>1383</v>
      </c>
    </row>
    <row r="574" spans="1:27" x14ac:dyDescent="0.35">
      <c r="A574">
        <v>573</v>
      </c>
      <c r="B574" s="5">
        <v>5203683005030</v>
      </c>
      <c r="C574" s="5" t="str">
        <f>Material_Master_SQL!B574</f>
        <v>ECOROL 68/30-P500</v>
      </c>
      <c r="D574">
        <f>INDEX(Class!A:A, MATCH(Material_Master[[#This Row],[Class]],Class!B:B, 0))</f>
        <v>4</v>
      </c>
      <c r="E574">
        <f>INDEX('Product Category'!A:A, MATCH(Material_Master[[#This Row],[Product Category]], 'Product Category'!B:B, 0))</f>
        <v>4</v>
      </c>
      <c r="F574" cm="1">
        <f t="array" ref="F574">MATCH(Material_Master[[#This Row],[Product Category]]&amp;Material_Master[[#This Row],[ProductMetric]], 'Product Metric'!$B$2:$B$47&amp;'Product Metric'!$D$2:$D$47, 0)</f>
        <v>9</v>
      </c>
      <c r="G574" cm="1">
        <f t="array" ref="G574">MATCH(Material_Master[[#This Row],[Product Category]]&amp;Material_Master[[#This Row],[ProductGroupSimple]], 'Product Group Simple'!$B$2:$B$202&amp;'Product Group Simple'!$D$2:$D$202, 0)</f>
        <v>52</v>
      </c>
      <c r="H574" cm="1">
        <f t="array" ref="H574">MATCH(Material_Master[[#This Row],[Product Category]]&amp;Material_Master[[#This Row],[ProductGroup]], 'Product Group'!$B$2:$B$248&amp;'Product Group'!$D$2:$D$248,0)</f>
        <v>69</v>
      </c>
      <c r="I574">
        <f>INDEX(Packaging!E:E, MATCH(Material_Master[[#This Row],[Packaging]], Packaging!F:F, 0))</f>
        <v>10</v>
      </c>
      <c r="J574">
        <f>INDEX(Packaging!A:A, MATCH(Material_Master[[#This Row],[UOM]], Packaging!B:B, 0))</f>
        <v>1</v>
      </c>
      <c r="K574">
        <v>6</v>
      </c>
      <c r="L574">
        <v>0.5</v>
      </c>
      <c r="M574">
        <v>1.25</v>
      </c>
      <c r="N574">
        <f>MATCH(Material_Master[[#This Row],[PPClass]],Packaging!$L$2:$L$7, 0)</f>
        <v>4</v>
      </c>
      <c r="O574">
        <f>MATCH(Material_Master[[#This Row],[PVClass]],Packaging!$L$2:$L$7, 0)</f>
        <v>4</v>
      </c>
      <c r="P574" t="s">
        <v>834</v>
      </c>
      <c r="Q574">
        <v>1620</v>
      </c>
      <c r="R574" t="s">
        <v>835</v>
      </c>
      <c r="S574">
        <v>0.5</v>
      </c>
      <c r="T574" s="6" t="s">
        <v>344</v>
      </c>
      <c r="U574" s="6"/>
      <c r="V574" s="6" t="s">
        <v>1186</v>
      </c>
      <c r="W574" t="s">
        <v>1015</v>
      </c>
      <c r="X574" t="s">
        <v>1186</v>
      </c>
      <c r="Y574" t="b">
        <f>IF(Material_Master[[#This Row],[EUDR]]="Y",TRUE,FALSE)</f>
        <v>0</v>
      </c>
      <c r="Z574" t="b">
        <f>IF(Material_Master[[#This Row],[EUDR Sale]]="Y", TRUE, FALSE)</f>
        <v>1</v>
      </c>
      <c r="AA574" s="5" t="s">
        <v>1383</v>
      </c>
    </row>
    <row r="575" spans="1:27" x14ac:dyDescent="0.35">
      <c r="A575">
        <v>574</v>
      </c>
      <c r="B575" s="5"/>
      <c r="C575" s="5" t="str">
        <f>Material_Master_SQL!B575</f>
        <v>ECOROL 68/30-P500-DF</v>
      </c>
      <c r="D575">
        <f>INDEX(Class!A:A, MATCH(Material_Master[[#This Row],[Class]],Class!B:B, 0))</f>
        <v>4</v>
      </c>
      <c r="E575">
        <f>INDEX('Product Category'!A:A, MATCH(Material_Master[[#This Row],[Product Category]], 'Product Category'!B:B, 0))</f>
        <v>4</v>
      </c>
      <c r="F575" cm="1">
        <f t="array" ref="F575">MATCH(Material_Master[[#This Row],[Product Category]]&amp;Material_Master[[#This Row],[ProductMetric]], 'Product Metric'!$B$2:$B$47&amp;'Product Metric'!$D$2:$D$47, 0)</f>
        <v>9</v>
      </c>
      <c r="G575" cm="1">
        <f t="array" ref="G575">MATCH(Material_Master[[#This Row],[Product Category]]&amp;Material_Master[[#This Row],[ProductGroupSimple]], 'Product Group Simple'!$B$2:$B$202&amp;'Product Group Simple'!$D$2:$D$202, 0)</f>
        <v>52</v>
      </c>
      <c r="H575" cm="1">
        <f t="array" ref="H575">MATCH(Material_Master[[#This Row],[Product Category]]&amp;Material_Master[[#This Row],[ProductGroup]], 'Product Group'!$B$2:$B$248&amp;'Product Group'!$D$2:$D$248,0)</f>
        <v>69</v>
      </c>
      <c r="I575">
        <f>INDEX(Packaging!E:E, MATCH(Material_Master[[#This Row],[Packaging]], Packaging!F:F, 0))</f>
        <v>10</v>
      </c>
      <c r="J575">
        <f>INDEX(Packaging!A:A, MATCH(Material_Master[[#This Row],[UOM]], Packaging!B:B, 0))</f>
        <v>1</v>
      </c>
      <c r="K575">
        <v>6</v>
      </c>
      <c r="L575">
        <v>0.5</v>
      </c>
      <c r="M575">
        <v>1.25</v>
      </c>
      <c r="N575">
        <f>MATCH(Material_Master[[#This Row],[PPClass]],Packaging!$L$2:$L$7, 0)</f>
        <v>4</v>
      </c>
      <c r="O575">
        <f>MATCH(Material_Master[[#This Row],[PVClass]],Packaging!$L$2:$L$7, 0)</f>
        <v>4</v>
      </c>
      <c r="P575" t="s">
        <v>834</v>
      </c>
      <c r="R575" t="s">
        <v>1186</v>
      </c>
      <c r="T575" s="6" t="s">
        <v>344</v>
      </c>
      <c r="U575" s="6"/>
      <c r="V575" s="6" t="s">
        <v>1186</v>
      </c>
      <c r="W575" t="s">
        <v>1015</v>
      </c>
      <c r="X575" t="s">
        <v>1186</v>
      </c>
      <c r="Y575" t="b">
        <f>IF(Material_Master[[#This Row],[EUDR]]="Y",TRUE,FALSE)</f>
        <v>1</v>
      </c>
      <c r="Z575" t="b">
        <f>IF(Material_Master[[#This Row],[EUDR Sale]]="Y", TRUE, FALSE)</f>
        <v>1</v>
      </c>
    </row>
    <row r="576" spans="1:27" x14ac:dyDescent="0.35">
      <c r="A576">
        <v>575</v>
      </c>
      <c r="B576" s="5"/>
      <c r="C576" s="5" t="str">
        <f>Material_Master_SQL!B576</f>
        <v>ECOROL 68/30-P50-DF</v>
      </c>
      <c r="D576">
        <f>INDEX(Class!A:A, MATCH(Material_Master[[#This Row],[Class]],Class!B:B, 0))</f>
        <v>4</v>
      </c>
      <c r="E576">
        <f>INDEX('Product Category'!A:A, MATCH(Material_Master[[#This Row],[Product Category]], 'Product Category'!B:B, 0))</f>
        <v>4</v>
      </c>
      <c r="F576" cm="1">
        <f t="array" ref="F576">MATCH(Material_Master[[#This Row],[Product Category]]&amp;Material_Master[[#This Row],[ProductMetric]], 'Product Metric'!$B$2:$B$47&amp;'Product Metric'!$D$2:$D$47, 0)</f>
        <v>9</v>
      </c>
      <c r="G576" cm="1">
        <f t="array" ref="G576">MATCH(Material_Master[[#This Row],[Product Category]]&amp;Material_Master[[#This Row],[ProductGroupSimple]], 'Product Group Simple'!$B$2:$B$202&amp;'Product Group Simple'!$D$2:$D$202, 0)</f>
        <v>52</v>
      </c>
      <c r="H576" cm="1">
        <f t="array" ref="H576">MATCH(Material_Master[[#This Row],[Product Category]]&amp;Material_Master[[#This Row],[ProductGroup]], 'Product Group'!$B$2:$B$248&amp;'Product Group'!$D$2:$D$248,0)</f>
        <v>69</v>
      </c>
      <c r="I576">
        <f>INDEX(Packaging!E:E, MATCH(Material_Master[[#This Row],[Packaging]], Packaging!F:F, 0))</f>
        <v>10</v>
      </c>
      <c r="J576">
        <f>INDEX(Packaging!A:A, MATCH(Material_Master[[#This Row],[UOM]], Packaging!B:B, 0))</f>
        <v>1</v>
      </c>
      <c r="K576">
        <v>6</v>
      </c>
      <c r="L576">
        <v>2.2678759965741601E-2</v>
      </c>
      <c r="M576">
        <v>3.5000000000000003E-2</v>
      </c>
      <c r="N576">
        <f>MATCH(Material_Master[[#This Row],[PPClass]],Packaging!$L$2:$L$7, 0)</f>
        <v>4</v>
      </c>
      <c r="O576">
        <f>MATCH(Material_Master[[#This Row],[PVClass]],Packaging!$L$2:$L$7, 0)</f>
        <v>4</v>
      </c>
      <c r="P576" t="s">
        <v>831</v>
      </c>
      <c r="R576" t="s">
        <v>1186</v>
      </c>
      <c r="T576" s="6" t="s">
        <v>344</v>
      </c>
      <c r="U576" s="6"/>
      <c r="V576" s="6" t="s">
        <v>1186</v>
      </c>
      <c r="W576" t="s">
        <v>1015</v>
      </c>
      <c r="X576" t="s">
        <v>1186</v>
      </c>
      <c r="Y576" t="b">
        <f>IF(Material_Master[[#This Row],[EUDR]]="Y",TRUE,FALSE)</f>
        <v>1</v>
      </c>
      <c r="Z576" t="b">
        <f>IF(Material_Master[[#This Row],[EUDR Sale]]="Y", TRUE, FALSE)</f>
        <v>1</v>
      </c>
    </row>
    <row r="577" spans="1:27" x14ac:dyDescent="0.35">
      <c r="A577">
        <v>576</v>
      </c>
      <c r="B577" s="5"/>
      <c r="C577" s="5" t="str">
        <f>Material_Master_SQL!B577</f>
        <v>ECOROL 68/30-P50LB</v>
      </c>
      <c r="D577">
        <f>INDEX(Class!A:A, MATCH(Material_Master[[#This Row],[Class]],Class!B:B, 0))</f>
        <v>4</v>
      </c>
      <c r="E577">
        <f>INDEX('Product Category'!A:A, MATCH(Material_Master[[#This Row],[Product Category]], 'Product Category'!B:B, 0))</f>
        <v>4</v>
      </c>
      <c r="F577" cm="1">
        <f t="array" ref="F577">MATCH(Material_Master[[#This Row],[Product Category]]&amp;Material_Master[[#This Row],[ProductMetric]], 'Product Metric'!$B$2:$B$47&amp;'Product Metric'!$D$2:$D$47, 0)</f>
        <v>9</v>
      </c>
      <c r="G577" cm="1">
        <f t="array" ref="G577">MATCH(Material_Master[[#This Row],[Product Category]]&amp;Material_Master[[#This Row],[ProductGroupSimple]], 'Product Group Simple'!$B$2:$B$202&amp;'Product Group Simple'!$D$2:$D$202, 0)</f>
        <v>52</v>
      </c>
      <c r="H577" cm="1">
        <f t="array" ref="H577">MATCH(Material_Master[[#This Row],[Product Category]]&amp;Material_Master[[#This Row],[ProductGroup]], 'Product Group'!$B$2:$B$248&amp;'Product Group'!$D$2:$D$248,0)</f>
        <v>69</v>
      </c>
      <c r="I577">
        <f>INDEX(Packaging!E:E, MATCH(Material_Master[[#This Row],[Packaging]], Packaging!F:F, 0))</f>
        <v>10</v>
      </c>
      <c r="J577">
        <f>INDEX(Packaging!A:A, MATCH(Material_Master[[#This Row],[UOM]], Packaging!B:B, 0))</f>
        <v>1</v>
      </c>
      <c r="K577">
        <v>6</v>
      </c>
      <c r="L577">
        <v>2.2678759965741601E-2</v>
      </c>
      <c r="M577">
        <v>3.5000000000000003E-2</v>
      </c>
      <c r="N577">
        <f>MATCH(Material_Master[[#This Row],[PPClass]],Packaging!$L$2:$L$7, 0)</f>
        <v>4</v>
      </c>
      <c r="O577">
        <f>MATCH(Material_Master[[#This Row],[PVClass]],Packaging!$L$2:$L$7, 0)</f>
        <v>4</v>
      </c>
      <c r="P577" t="s">
        <v>831</v>
      </c>
      <c r="Q577">
        <v>1620</v>
      </c>
      <c r="R577" t="s">
        <v>832</v>
      </c>
      <c r="S577">
        <v>0.90715000000000001</v>
      </c>
      <c r="T577" s="6" t="s">
        <v>344</v>
      </c>
      <c r="U577" s="6"/>
      <c r="V577" s="6" t="s">
        <v>1186</v>
      </c>
      <c r="W577" t="s">
        <v>1015</v>
      </c>
      <c r="X577" t="s">
        <v>1186</v>
      </c>
      <c r="Y577" t="b">
        <f>IF(Material_Master[[#This Row],[EUDR]]="Y",TRUE,FALSE)</f>
        <v>0</v>
      </c>
      <c r="Z577" t="b">
        <f>IF(Material_Master[[#This Row],[EUDR Sale]]="Y", TRUE, FALSE)</f>
        <v>0</v>
      </c>
    </row>
    <row r="578" spans="1:27" x14ac:dyDescent="0.35">
      <c r="A578">
        <v>577</v>
      </c>
      <c r="B578" s="5">
        <v>5203683005040</v>
      </c>
      <c r="C578" s="5" t="str">
        <f>Material_Master_SQL!B578</f>
        <v>ECOROL 68/30-P600</v>
      </c>
      <c r="D578">
        <f>INDEX(Class!A:A, MATCH(Material_Master[[#This Row],[Class]],Class!B:B, 0))</f>
        <v>4</v>
      </c>
      <c r="E578">
        <f>INDEX('Product Category'!A:A, MATCH(Material_Master[[#This Row],[Product Category]], 'Product Category'!B:B, 0))</f>
        <v>4</v>
      </c>
      <c r="F578" cm="1">
        <f t="array" ref="F578">MATCH(Material_Master[[#This Row],[Product Category]]&amp;Material_Master[[#This Row],[ProductMetric]], 'Product Metric'!$B$2:$B$47&amp;'Product Metric'!$D$2:$D$47, 0)</f>
        <v>9</v>
      </c>
      <c r="G578" cm="1">
        <f t="array" ref="G578">MATCH(Material_Master[[#This Row],[Product Category]]&amp;Material_Master[[#This Row],[ProductGroupSimple]], 'Product Group Simple'!$B$2:$B$202&amp;'Product Group Simple'!$D$2:$D$202, 0)</f>
        <v>52</v>
      </c>
      <c r="H578" cm="1">
        <f t="array" ref="H578">MATCH(Material_Master[[#This Row],[Product Category]]&amp;Material_Master[[#This Row],[ProductGroup]], 'Product Group'!$B$2:$B$248&amp;'Product Group'!$D$2:$D$248,0)</f>
        <v>69</v>
      </c>
      <c r="I578">
        <f>INDEX(Packaging!E:E, MATCH(Material_Master[[#This Row],[Packaging]], Packaging!F:F, 0))</f>
        <v>10</v>
      </c>
      <c r="J578">
        <f>INDEX(Packaging!A:A, MATCH(Material_Master[[#This Row],[UOM]], Packaging!B:B, 0))</f>
        <v>1</v>
      </c>
      <c r="K578">
        <v>6</v>
      </c>
      <c r="L578">
        <v>0.6</v>
      </c>
      <c r="M578">
        <v>1.25</v>
      </c>
      <c r="N578">
        <f>MATCH(Material_Master[[#This Row],[PPClass]],Packaging!$L$2:$L$7, 0)</f>
        <v>4</v>
      </c>
      <c r="O578">
        <f>MATCH(Material_Master[[#This Row],[PVClass]],Packaging!$L$2:$L$7, 0)</f>
        <v>4</v>
      </c>
      <c r="P578" t="s">
        <v>834</v>
      </c>
      <c r="Q578">
        <v>1620</v>
      </c>
      <c r="R578" t="s">
        <v>835</v>
      </c>
      <c r="S578">
        <v>0.6</v>
      </c>
      <c r="T578" s="6" t="s">
        <v>344</v>
      </c>
      <c r="U578" s="6"/>
      <c r="V578" s="6" t="s">
        <v>1186</v>
      </c>
      <c r="W578" t="s">
        <v>1015</v>
      </c>
      <c r="X578" t="s">
        <v>1186</v>
      </c>
      <c r="Y578" t="b">
        <f>IF(Material_Master[[#This Row],[EUDR]]="Y",TRUE,FALSE)</f>
        <v>0</v>
      </c>
      <c r="Z578" t="b">
        <f>IF(Material_Master[[#This Row],[EUDR Sale]]="Y", TRUE, FALSE)</f>
        <v>1</v>
      </c>
    </row>
    <row r="579" spans="1:27" x14ac:dyDescent="0.35">
      <c r="A579">
        <v>578</v>
      </c>
      <c r="B579" s="5"/>
      <c r="C579" s="5" t="str">
        <f>Material_Master_SQL!B579</f>
        <v>ECOROL 68/30-P600-DF</v>
      </c>
      <c r="D579">
        <f>INDEX(Class!A:A, MATCH(Material_Master[[#This Row],[Class]],Class!B:B, 0))</f>
        <v>4</v>
      </c>
      <c r="E579">
        <f>INDEX('Product Category'!A:A, MATCH(Material_Master[[#This Row],[Product Category]], 'Product Category'!B:B, 0))</f>
        <v>4</v>
      </c>
      <c r="F579" cm="1">
        <f t="array" ref="F579">MATCH(Material_Master[[#This Row],[Product Category]]&amp;Material_Master[[#This Row],[ProductMetric]], 'Product Metric'!$B$2:$B$47&amp;'Product Metric'!$D$2:$D$47, 0)</f>
        <v>9</v>
      </c>
      <c r="G579" cm="1">
        <f t="array" ref="G579">MATCH(Material_Master[[#This Row],[Product Category]]&amp;Material_Master[[#This Row],[ProductGroupSimple]], 'Product Group Simple'!$B$2:$B$202&amp;'Product Group Simple'!$D$2:$D$202, 0)</f>
        <v>52</v>
      </c>
      <c r="H579" cm="1">
        <f t="array" ref="H579">MATCH(Material_Master[[#This Row],[Product Category]]&amp;Material_Master[[#This Row],[ProductGroup]], 'Product Group'!$B$2:$B$248&amp;'Product Group'!$D$2:$D$248,0)</f>
        <v>69</v>
      </c>
      <c r="I579">
        <f>INDEX(Packaging!E:E, MATCH(Material_Master[[#This Row],[Packaging]], Packaging!F:F, 0))</f>
        <v>10</v>
      </c>
      <c r="J579">
        <f>INDEX(Packaging!A:A, MATCH(Material_Master[[#This Row],[UOM]], Packaging!B:B, 0))</f>
        <v>1</v>
      </c>
      <c r="K579">
        <v>6</v>
      </c>
      <c r="L579">
        <v>0.6</v>
      </c>
      <c r="M579">
        <v>1.25</v>
      </c>
      <c r="N579">
        <f>MATCH(Material_Master[[#This Row],[PPClass]],Packaging!$L$2:$L$7, 0)</f>
        <v>4</v>
      </c>
      <c r="O579">
        <f>MATCH(Material_Master[[#This Row],[PVClass]],Packaging!$L$2:$L$7, 0)</f>
        <v>4</v>
      </c>
      <c r="P579" t="s">
        <v>834</v>
      </c>
      <c r="R579" t="s">
        <v>1186</v>
      </c>
      <c r="T579" s="6" t="s">
        <v>344</v>
      </c>
      <c r="U579" s="6"/>
      <c r="V579" s="6" t="s">
        <v>1186</v>
      </c>
      <c r="W579" t="s">
        <v>1015</v>
      </c>
      <c r="X579" t="s">
        <v>1186</v>
      </c>
      <c r="Y579" t="b">
        <f>IF(Material_Master[[#This Row],[EUDR]]="Y",TRUE,FALSE)</f>
        <v>1</v>
      </c>
      <c r="Z579" t="b">
        <f>IF(Material_Master[[#This Row],[EUDR Sale]]="Y", TRUE, FALSE)</f>
        <v>1</v>
      </c>
    </row>
    <row r="580" spans="1:27" x14ac:dyDescent="0.35">
      <c r="A580">
        <v>579</v>
      </c>
      <c r="B580" s="5">
        <v>5203683001020</v>
      </c>
      <c r="C580" s="5" t="str">
        <f>Material_Master_SQL!B580</f>
        <v>ECOROL 68/30-SD165</v>
      </c>
      <c r="D580">
        <f>INDEX(Class!A:A, MATCH(Material_Master[[#This Row],[Class]],Class!B:B, 0))</f>
        <v>4</v>
      </c>
      <c r="E580">
        <f>INDEX('Product Category'!A:A, MATCH(Material_Master[[#This Row],[Product Category]], 'Product Category'!B:B, 0))</f>
        <v>4</v>
      </c>
      <c r="F580" cm="1">
        <f t="array" ref="F580">MATCH(Material_Master[[#This Row],[Product Category]]&amp;Material_Master[[#This Row],[ProductMetric]], 'Product Metric'!$B$2:$B$47&amp;'Product Metric'!$D$2:$D$47, 0)</f>
        <v>9</v>
      </c>
      <c r="G580" cm="1">
        <f t="array" ref="G580">MATCH(Material_Master[[#This Row],[Product Category]]&amp;Material_Master[[#This Row],[ProductGroupSimple]], 'Product Group Simple'!$B$2:$B$202&amp;'Product Group Simple'!$D$2:$D$202, 0)</f>
        <v>52</v>
      </c>
      <c r="H580" cm="1">
        <f t="array" ref="H580">MATCH(Material_Master[[#This Row],[Product Category]]&amp;Material_Master[[#This Row],[ProductGroup]], 'Product Group'!$B$2:$B$248&amp;'Product Group'!$D$2:$D$248,0)</f>
        <v>69</v>
      </c>
      <c r="I580">
        <f>INDEX(Packaging!E:E, MATCH(Material_Master[[#This Row],[Packaging]], Packaging!F:F, 0))</f>
        <v>3</v>
      </c>
      <c r="J580">
        <f>INDEX(Packaging!A:A, MATCH(Material_Master[[#This Row],[UOM]], Packaging!B:B, 0))</f>
        <v>2</v>
      </c>
      <c r="K580">
        <v>6</v>
      </c>
      <c r="L580">
        <v>0.16500000000000001</v>
      </c>
      <c r="M580">
        <v>0.15</v>
      </c>
      <c r="N580">
        <f>MATCH(Material_Master[[#This Row],[PPClass]],Packaging!$L$2:$L$7, 0)</f>
        <v>4</v>
      </c>
      <c r="O580">
        <f>MATCH(Material_Master[[#This Row],[PVClass]],Packaging!$L$2:$L$7, 0)</f>
        <v>4</v>
      </c>
      <c r="P580" t="s">
        <v>678</v>
      </c>
      <c r="Q580">
        <v>1620</v>
      </c>
      <c r="R580" t="s">
        <v>790</v>
      </c>
      <c r="S580">
        <v>0.16500000000000001</v>
      </c>
      <c r="T580" s="6" t="s">
        <v>344</v>
      </c>
      <c r="U580" s="6"/>
      <c r="V580" s="6" t="s">
        <v>1186</v>
      </c>
      <c r="W580" t="s">
        <v>1015</v>
      </c>
      <c r="X580" t="s">
        <v>1186</v>
      </c>
      <c r="Y580" t="b">
        <f>IF(Material_Master[[#This Row],[EUDR]]="Y",TRUE,FALSE)</f>
        <v>0</v>
      </c>
      <c r="Z580" t="b">
        <f>IF(Material_Master[[#This Row],[EUDR Sale]]="Y", TRUE, FALSE)</f>
        <v>1</v>
      </c>
      <c r="AA580" s="5" t="s">
        <v>1383</v>
      </c>
    </row>
    <row r="581" spans="1:27" x14ac:dyDescent="0.35">
      <c r="A581">
        <v>580</v>
      </c>
      <c r="B581" s="5"/>
      <c r="C581" s="5" t="str">
        <f>Material_Master_SQL!B581</f>
        <v>ECOROL 68/30-SD165-DF</v>
      </c>
      <c r="D581">
        <f>INDEX(Class!A:A, MATCH(Material_Master[[#This Row],[Class]],Class!B:B, 0))</f>
        <v>4</v>
      </c>
      <c r="E581">
        <f>INDEX('Product Category'!A:A, MATCH(Material_Master[[#This Row],[Product Category]], 'Product Category'!B:B, 0))</f>
        <v>4</v>
      </c>
      <c r="F581" cm="1">
        <f t="array" ref="F581">MATCH(Material_Master[[#This Row],[Product Category]]&amp;Material_Master[[#This Row],[ProductMetric]], 'Product Metric'!$B$2:$B$47&amp;'Product Metric'!$D$2:$D$47, 0)</f>
        <v>9</v>
      </c>
      <c r="G581" cm="1">
        <f t="array" ref="G581">MATCH(Material_Master[[#This Row],[Product Category]]&amp;Material_Master[[#This Row],[ProductGroupSimple]], 'Product Group Simple'!$B$2:$B$202&amp;'Product Group Simple'!$D$2:$D$202, 0)</f>
        <v>52</v>
      </c>
      <c r="H581" cm="1">
        <f t="array" ref="H581">MATCH(Material_Master[[#This Row],[Product Category]]&amp;Material_Master[[#This Row],[ProductGroup]], 'Product Group'!$B$2:$B$248&amp;'Product Group'!$D$2:$D$248,0)</f>
        <v>69</v>
      </c>
      <c r="I581">
        <f>INDEX(Packaging!E:E, MATCH(Material_Master[[#This Row],[Packaging]], Packaging!F:F, 0))</f>
        <v>3</v>
      </c>
      <c r="J581">
        <f>INDEX(Packaging!A:A, MATCH(Material_Master[[#This Row],[UOM]], Packaging!B:B, 0))</f>
        <v>2</v>
      </c>
      <c r="K581">
        <v>6</v>
      </c>
      <c r="L581">
        <v>0.16500000000000001</v>
      </c>
      <c r="M581">
        <v>0.15</v>
      </c>
      <c r="N581">
        <f>MATCH(Material_Master[[#This Row],[PPClass]],Packaging!$L$2:$L$7, 0)</f>
        <v>4</v>
      </c>
      <c r="O581">
        <f>MATCH(Material_Master[[#This Row],[PVClass]],Packaging!$L$2:$L$7, 0)</f>
        <v>4</v>
      </c>
      <c r="P581" t="s">
        <v>678</v>
      </c>
      <c r="R581" t="s">
        <v>1186</v>
      </c>
      <c r="T581" s="6" t="s">
        <v>344</v>
      </c>
      <c r="U581" s="6"/>
      <c r="V581" s="6" t="s">
        <v>1186</v>
      </c>
      <c r="W581" t="s">
        <v>1015</v>
      </c>
      <c r="X581" t="s">
        <v>1186</v>
      </c>
      <c r="Y581" t="b">
        <f>IF(Material_Master[[#This Row],[EUDR]]="Y",TRUE,FALSE)</f>
        <v>1</v>
      </c>
      <c r="Z581" t="b">
        <f>IF(Material_Master[[#This Row],[EUDR Sale]]="Y", TRUE, FALSE)</f>
        <v>1</v>
      </c>
    </row>
    <row r="582" spans="1:27" x14ac:dyDescent="0.35">
      <c r="A582">
        <v>581</v>
      </c>
      <c r="B582" s="5">
        <v>5203685006010</v>
      </c>
      <c r="C582" s="5" t="str">
        <f>Material_Master_SQL!B582</f>
        <v>ECOROL 68/50</v>
      </c>
      <c r="D582">
        <f>INDEX(Class!A:A, MATCH(Material_Master[[#This Row],[Class]],Class!B:B, 0))</f>
        <v>2</v>
      </c>
      <c r="E582">
        <f>INDEX('Product Category'!A:A, MATCH(Material_Master[[#This Row],[Product Category]], 'Product Category'!B:B, 0))</f>
        <v>4</v>
      </c>
      <c r="F582" cm="1">
        <f t="array" ref="F582">MATCH(Material_Master[[#This Row],[Product Category]]&amp;Material_Master[[#This Row],[ProductMetric]], 'Product Metric'!$B$2:$B$47&amp;'Product Metric'!$D$2:$D$47, 0)</f>
        <v>8</v>
      </c>
      <c r="G582" cm="1">
        <f t="array" ref="G582">MATCH(Material_Master[[#This Row],[Product Category]]&amp;Material_Master[[#This Row],[ProductGroupSimple]], 'Product Group Simple'!$B$2:$B$202&amp;'Product Group Simple'!$D$2:$D$202, 0)</f>
        <v>53</v>
      </c>
      <c r="H582" cm="1">
        <f t="array" ref="H582">MATCH(Material_Master[[#This Row],[Product Category]]&amp;Material_Master[[#This Row],[ProductGroup]], 'Product Group'!$B$2:$B$248&amp;'Product Group'!$D$2:$D$248,0)</f>
        <v>70</v>
      </c>
      <c r="I582">
        <f>INDEX(Packaging!E:E, MATCH(Material_Master[[#This Row],[Packaging]], Packaging!F:F, 0))</f>
        <v>7</v>
      </c>
      <c r="J582">
        <f>INDEX(Packaging!A:A, MATCH(Material_Master[[#This Row],[UOM]], Packaging!B:B, 0))</f>
        <v>4</v>
      </c>
      <c r="K582">
        <v>6</v>
      </c>
      <c r="L582">
        <v>1</v>
      </c>
      <c r="N582">
        <f>MATCH(Material_Master[[#This Row],[PPClass]],Packaging!$L$2:$L$7, 0)</f>
        <v>3</v>
      </c>
      <c r="O582">
        <f>MATCH(Material_Master[[#This Row],[PVClass]],Packaging!$L$2:$L$7, 0)</f>
        <v>3</v>
      </c>
      <c r="Q582">
        <v>1620</v>
      </c>
      <c r="R582" t="s">
        <v>1186</v>
      </c>
      <c r="T582" s="6" t="s">
        <v>344</v>
      </c>
      <c r="U582" s="6"/>
      <c r="V582" s="6" t="s">
        <v>1186</v>
      </c>
      <c r="W582" t="s">
        <v>1015</v>
      </c>
      <c r="X582" t="s">
        <v>1186</v>
      </c>
      <c r="Y582" t="b">
        <f>IF(Material_Master[[#This Row],[EUDR]]="Y",TRUE,FALSE)</f>
        <v>0</v>
      </c>
      <c r="Z582" t="b">
        <f>IF(Material_Master[[#This Row],[EUDR Sale]]="Y", TRUE, FALSE)</f>
        <v>1</v>
      </c>
      <c r="AA582" s="5" t="s">
        <v>1383</v>
      </c>
    </row>
    <row r="583" spans="1:27" x14ac:dyDescent="0.35">
      <c r="A583">
        <v>582</v>
      </c>
      <c r="B583" s="5">
        <v>5203685015010</v>
      </c>
      <c r="C583" s="5" t="str">
        <f>Material_Master_SQL!B583</f>
        <v>ECOROL 68/50 (Ph.Eur.)-P20</v>
      </c>
      <c r="D583">
        <f>INDEX(Class!A:A, MATCH(Material_Master[[#This Row],[Class]],Class!B:B, 0))</f>
        <v>4</v>
      </c>
      <c r="E583">
        <f>INDEX('Product Category'!A:A, MATCH(Material_Master[[#This Row],[Product Category]], 'Product Category'!B:B, 0))</f>
        <v>4</v>
      </c>
      <c r="F583" cm="1">
        <f t="array" ref="F583">MATCH(Material_Master[[#This Row],[Product Category]]&amp;Material_Master[[#This Row],[ProductMetric]], 'Product Metric'!$B$2:$B$47&amp;'Product Metric'!$D$2:$D$47, 0)</f>
        <v>8</v>
      </c>
      <c r="G583" cm="1">
        <f t="array" ref="G583">MATCH(Material_Master[[#This Row],[Product Category]]&amp;Material_Master[[#This Row],[ProductGroupSimple]], 'Product Group Simple'!$B$2:$B$202&amp;'Product Group Simple'!$D$2:$D$202, 0)</f>
        <v>53</v>
      </c>
      <c r="H583" cm="1">
        <f t="array" ref="H583">MATCH(Material_Master[[#This Row],[Product Category]]&amp;Material_Master[[#This Row],[ProductGroup]], 'Product Group'!$B$2:$B$248&amp;'Product Group'!$D$2:$D$248,0)</f>
        <v>70</v>
      </c>
      <c r="I583">
        <f>INDEX(Packaging!E:E, MATCH(Material_Master[[#This Row],[Packaging]], Packaging!F:F, 0))</f>
        <v>10</v>
      </c>
      <c r="J583">
        <f>INDEX(Packaging!A:A, MATCH(Material_Master[[#This Row],[UOM]], Packaging!B:B, 0))</f>
        <v>1</v>
      </c>
      <c r="K583">
        <v>6</v>
      </c>
      <c r="L583">
        <v>0.02</v>
      </c>
      <c r="M583">
        <v>4.4999999999999998E-2</v>
      </c>
      <c r="N583">
        <f>MATCH(Material_Master[[#This Row],[PPClass]],Packaging!$L$2:$L$7, 0)</f>
        <v>4</v>
      </c>
      <c r="O583">
        <f>MATCH(Material_Master[[#This Row],[PVClass]],Packaging!$L$2:$L$7, 0)</f>
        <v>4</v>
      </c>
      <c r="P583" t="s">
        <v>803</v>
      </c>
      <c r="Q583">
        <v>1620</v>
      </c>
      <c r="R583" t="s">
        <v>804</v>
      </c>
      <c r="S583">
        <v>0.6</v>
      </c>
      <c r="T583" s="6" t="s">
        <v>344</v>
      </c>
      <c r="U583" s="6"/>
      <c r="V583" s="6" t="s">
        <v>1186</v>
      </c>
      <c r="W583" t="s">
        <v>1015</v>
      </c>
      <c r="X583" t="s">
        <v>805</v>
      </c>
      <c r="Y583" t="b">
        <f>IF(Material_Master[[#This Row],[EUDR]]="Y",TRUE,FALSE)</f>
        <v>0</v>
      </c>
      <c r="Z583" t="b">
        <f>IF(Material_Master[[#This Row],[EUDR Sale]]="Y", TRUE, FALSE)</f>
        <v>1</v>
      </c>
      <c r="AA583" s="5" t="s">
        <v>1383</v>
      </c>
    </row>
    <row r="584" spans="1:27" x14ac:dyDescent="0.35">
      <c r="A584">
        <v>583</v>
      </c>
      <c r="B584" s="5">
        <v>5203685055010</v>
      </c>
      <c r="C584" s="5" t="str">
        <f>Material_Master_SQL!B584</f>
        <v>ECOROL 68/50 (Ph.Eur.)-P20-ATB</v>
      </c>
      <c r="D584">
        <f>INDEX(Class!A:A, MATCH(Material_Master[[#This Row],[Class]],Class!B:B, 0))</f>
        <v>4</v>
      </c>
      <c r="E584">
        <f>INDEX('Product Category'!A:A, MATCH(Material_Master[[#This Row],[Product Category]], 'Product Category'!B:B, 0))</f>
        <v>4</v>
      </c>
      <c r="F584" cm="1">
        <f t="array" ref="F584">MATCH(Material_Master[[#This Row],[Product Category]]&amp;Material_Master[[#This Row],[ProductMetric]], 'Product Metric'!$B$2:$B$47&amp;'Product Metric'!$D$2:$D$47, 0)</f>
        <v>8</v>
      </c>
      <c r="G584" cm="1">
        <f t="array" ref="G584">MATCH(Material_Master[[#This Row],[Product Category]]&amp;Material_Master[[#This Row],[ProductGroupSimple]], 'Product Group Simple'!$B$2:$B$202&amp;'Product Group Simple'!$D$2:$D$202, 0)</f>
        <v>53</v>
      </c>
      <c r="H584" cm="1">
        <f t="array" ref="H584">MATCH(Material_Master[[#This Row],[Product Category]]&amp;Material_Master[[#This Row],[ProductGroup]], 'Product Group'!$B$2:$B$248&amp;'Product Group'!$D$2:$D$248,0)</f>
        <v>70</v>
      </c>
      <c r="I584">
        <f>INDEX(Packaging!E:E, MATCH(Material_Master[[#This Row],[Packaging]], Packaging!F:F, 0))</f>
        <v>10</v>
      </c>
      <c r="J584">
        <f>INDEX(Packaging!A:A, MATCH(Material_Master[[#This Row],[UOM]], Packaging!B:B, 0))</f>
        <v>1</v>
      </c>
      <c r="K584">
        <v>6</v>
      </c>
      <c r="L584">
        <v>0.02</v>
      </c>
      <c r="M584">
        <v>4.4999999999999998E-2</v>
      </c>
      <c r="N584">
        <f>MATCH(Material_Master[[#This Row],[PPClass]],Packaging!$L$2:$L$7, 0)</f>
        <v>4</v>
      </c>
      <c r="O584">
        <f>MATCH(Material_Master[[#This Row],[PVClass]],Packaging!$L$2:$L$7, 0)</f>
        <v>4</v>
      </c>
      <c r="P584" t="s">
        <v>803</v>
      </c>
      <c r="Q584">
        <v>1620</v>
      </c>
      <c r="R584" t="s">
        <v>804</v>
      </c>
      <c r="S584">
        <v>0.6</v>
      </c>
      <c r="T584" s="6" t="s">
        <v>344</v>
      </c>
      <c r="U584" s="6"/>
      <c r="V584" s="6" t="s">
        <v>1186</v>
      </c>
      <c r="W584" t="s">
        <v>1015</v>
      </c>
      <c r="X584" t="s">
        <v>805</v>
      </c>
      <c r="Y584" t="b">
        <f>IF(Material_Master[[#This Row],[EUDR]]="Y",TRUE,FALSE)</f>
        <v>0</v>
      </c>
      <c r="Z584" t="b">
        <f>IF(Material_Master[[#This Row],[EUDR Sale]]="Y", TRUE, FALSE)</f>
        <v>1</v>
      </c>
      <c r="AA584" s="5" t="s">
        <v>1383</v>
      </c>
    </row>
    <row r="585" spans="1:27" x14ac:dyDescent="0.35">
      <c r="A585">
        <v>584</v>
      </c>
      <c r="B585" s="5"/>
      <c r="C585" s="5" t="str">
        <f>Material_Master_SQL!B585</f>
        <v>ECOROL 68/50 (Ph.Eur.)-P20-ATB-DF</v>
      </c>
      <c r="D585">
        <f>INDEX(Class!A:A, MATCH(Material_Master[[#This Row],[Class]],Class!B:B, 0))</f>
        <v>4</v>
      </c>
      <c r="E585">
        <f>INDEX('Product Category'!A:A, MATCH(Material_Master[[#This Row],[Product Category]], 'Product Category'!B:B, 0))</f>
        <v>4</v>
      </c>
      <c r="F585" cm="1">
        <f t="array" ref="F585">MATCH(Material_Master[[#This Row],[Product Category]]&amp;Material_Master[[#This Row],[ProductMetric]], 'Product Metric'!$B$2:$B$47&amp;'Product Metric'!$D$2:$D$47, 0)</f>
        <v>8</v>
      </c>
      <c r="G585" cm="1">
        <f t="array" ref="G585">MATCH(Material_Master[[#This Row],[Product Category]]&amp;Material_Master[[#This Row],[ProductGroupSimple]], 'Product Group Simple'!$B$2:$B$202&amp;'Product Group Simple'!$D$2:$D$202, 0)</f>
        <v>53</v>
      </c>
      <c r="H585" cm="1">
        <f t="array" ref="H585">MATCH(Material_Master[[#This Row],[Product Category]]&amp;Material_Master[[#This Row],[ProductGroup]], 'Product Group'!$B$2:$B$248&amp;'Product Group'!$D$2:$D$248,0)</f>
        <v>70</v>
      </c>
      <c r="I585">
        <f>INDEX(Packaging!E:E, MATCH(Material_Master[[#This Row],[Packaging]], Packaging!F:F, 0))</f>
        <v>10</v>
      </c>
      <c r="J585">
        <f>INDEX(Packaging!A:A, MATCH(Material_Master[[#This Row],[UOM]], Packaging!B:B, 0))</f>
        <v>1</v>
      </c>
      <c r="K585">
        <v>6</v>
      </c>
      <c r="L585">
        <v>0.02</v>
      </c>
      <c r="M585">
        <v>4.4999999999999998E-2</v>
      </c>
      <c r="N585">
        <f>MATCH(Material_Master[[#This Row],[PPClass]],Packaging!$L$2:$L$7, 0)</f>
        <v>4</v>
      </c>
      <c r="O585">
        <f>MATCH(Material_Master[[#This Row],[PVClass]],Packaging!$L$2:$L$7, 0)</f>
        <v>4</v>
      </c>
      <c r="P585" t="s">
        <v>803</v>
      </c>
      <c r="R585" t="s">
        <v>1186</v>
      </c>
      <c r="T585" s="6" t="s">
        <v>344</v>
      </c>
      <c r="U585" s="6"/>
      <c r="V585" s="6" t="s">
        <v>1186</v>
      </c>
      <c r="W585" t="s">
        <v>1015</v>
      </c>
      <c r="X585" t="s">
        <v>1186</v>
      </c>
      <c r="Y585" t="b">
        <f>IF(Material_Master[[#This Row],[EUDR]]="Y",TRUE,FALSE)</f>
        <v>1</v>
      </c>
      <c r="Z585" t="b">
        <f>IF(Material_Master[[#This Row],[EUDR Sale]]="Y", TRUE, FALSE)</f>
        <v>1</v>
      </c>
    </row>
    <row r="586" spans="1:27" x14ac:dyDescent="0.35">
      <c r="A586">
        <v>585</v>
      </c>
      <c r="B586" s="5"/>
      <c r="C586" s="5" t="str">
        <f>Material_Master_SQL!B586</f>
        <v>ECOROL 68/50 (Ph.Eur.)-P20-DF</v>
      </c>
      <c r="D586">
        <f>INDEX(Class!A:A, MATCH(Material_Master[[#This Row],[Class]],Class!B:B, 0))</f>
        <v>4</v>
      </c>
      <c r="E586">
        <f>INDEX('Product Category'!A:A, MATCH(Material_Master[[#This Row],[Product Category]], 'Product Category'!B:B, 0))</f>
        <v>4</v>
      </c>
      <c r="F586" cm="1">
        <f t="array" ref="F586">MATCH(Material_Master[[#This Row],[Product Category]]&amp;Material_Master[[#This Row],[ProductMetric]], 'Product Metric'!$B$2:$B$47&amp;'Product Metric'!$D$2:$D$47, 0)</f>
        <v>8</v>
      </c>
      <c r="G586" cm="1">
        <f t="array" ref="G586">MATCH(Material_Master[[#This Row],[Product Category]]&amp;Material_Master[[#This Row],[ProductGroupSimple]], 'Product Group Simple'!$B$2:$B$202&amp;'Product Group Simple'!$D$2:$D$202, 0)</f>
        <v>53</v>
      </c>
      <c r="H586" cm="1">
        <f t="array" ref="H586">MATCH(Material_Master[[#This Row],[Product Category]]&amp;Material_Master[[#This Row],[ProductGroup]], 'Product Group'!$B$2:$B$248&amp;'Product Group'!$D$2:$D$248,0)</f>
        <v>70</v>
      </c>
      <c r="I586">
        <f>INDEX(Packaging!E:E, MATCH(Material_Master[[#This Row],[Packaging]], Packaging!F:F, 0))</f>
        <v>10</v>
      </c>
      <c r="J586">
        <f>INDEX(Packaging!A:A, MATCH(Material_Master[[#This Row],[UOM]], Packaging!B:B, 0))</f>
        <v>1</v>
      </c>
      <c r="K586">
        <v>6</v>
      </c>
      <c r="L586">
        <v>0.02</v>
      </c>
      <c r="M586">
        <v>4.4999999999999998E-2</v>
      </c>
      <c r="N586">
        <f>MATCH(Material_Master[[#This Row],[PPClass]],Packaging!$L$2:$L$7, 0)</f>
        <v>4</v>
      </c>
      <c r="O586">
        <f>MATCH(Material_Master[[#This Row],[PVClass]],Packaging!$L$2:$L$7, 0)</f>
        <v>4</v>
      </c>
      <c r="P586" t="s">
        <v>803</v>
      </c>
      <c r="R586" t="s">
        <v>1186</v>
      </c>
      <c r="T586" s="6" t="s">
        <v>344</v>
      </c>
      <c r="U586" s="6"/>
      <c r="V586" s="6" t="s">
        <v>1186</v>
      </c>
      <c r="W586" t="s">
        <v>1015</v>
      </c>
      <c r="X586" t="s">
        <v>1186</v>
      </c>
      <c r="Y586" t="b">
        <f>IF(Material_Master[[#This Row],[EUDR]]="Y",TRUE,FALSE)</f>
        <v>1</v>
      </c>
      <c r="Z586" t="b">
        <f>IF(Material_Master[[#This Row],[EUDR Sale]]="Y", TRUE, FALSE)</f>
        <v>1</v>
      </c>
    </row>
    <row r="587" spans="1:27" x14ac:dyDescent="0.35">
      <c r="A587">
        <v>586</v>
      </c>
      <c r="B587" s="5"/>
      <c r="C587" s="5" t="str">
        <f>Material_Master_SQL!B587</f>
        <v>ECOROL 68/50-DF</v>
      </c>
      <c r="D587">
        <f>INDEX(Class!A:A, MATCH(Material_Master[[#This Row],[Class]],Class!B:B, 0))</f>
        <v>2</v>
      </c>
      <c r="E587">
        <f>INDEX('Product Category'!A:A, MATCH(Material_Master[[#This Row],[Product Category]], 'Product Category'!B:B, 0))</f>
        <v>4</v>
      </c>
      <c r="F587" cm="1">
        <f t="array" ref="F587">MATCH(Material_Master[[#This Row],[Product Category]]&amp;Material_Master[[#This Row],[ProductMetric]], 'Product Metric'!$B$2:$B$47&amp;'Product Metric'!$D$2:$D$47, 0)</f>
        <v>8</v>
      </c>
      <c r="G587" cm="1">
        <f t="array" ref="G587">MATCH(Material_Master[[#This Row],[Product Category]]&amp;Material_Master[[#This Row],[ProductGroupSimple]], 'Product Group Simple'!$B$2:$B$202&amp;'Product Group Simple'!$D$2:$D$202, 0)</f>
        <v>53</v>
      </c>
      <c r="H587" cm="1">
        <f t="array" ref="H587">MATCH(Material_Master[[#This Row],[Product Category]]&amp;Material_Master[[#This Row],[ProductGroup]], 'Product Group'!$B$2:$B$248&amp;'Product Group'!$D$2:$D$248,0)</f>
        <v>70</v>
      </c>
      <c r="I587">
        <f>INDEX(Packaging!E:E, MATCH(Material_Master[[#This Row],[Packaging]], Packaging!F:F, 0))</f>
        <v>7</v>
      </c>
      <c r="J587">
        <f>INDEX(Packaging!A:A, MATCH(Material_Master[[#This Row],[UOM]], Packaging!B:B, 0))</f>
        <v>4</v>
      </c>
      <c r="K587">
        <v>6</v>
      </c>
      <c r="L587">
        <v>1</v>
      </c>
      <c r="M587">
        <v>0</v>
      </c>
      <c r="N587">
        <f>MATCH(Material_Master[[#This Row],[PPClass]],Packaging!$L$2:$L$7, 0)</f>
        <v>3</v>
      </c>
      <c r="O587">
        <f>MATCH(Material_Master[[#This Row],[PVClass]],Packaging!$L$2:$L$7, 0)</f>
        <v>3</v>
      </c>
      <c r="R587" t="s">
        <v>1186</v>
      </c>
      <c r="T587" s="6" t="s">
        <v>344</v>
      </c>
      <c r="U587" s="6"/>
      <c r="V587" s="6" t="s">
        <v>1186</v>
      </c>
      <c r="W587" t="s">
        <v>1015</v>
      </c>
      <c r="X587" t="s">
        <v>1186</v>
      </c>
      <c r="Y587" t="b">
        <f>IF(Material_Master[[#This Row],[EUDR]]="Y",TRUE,FALSE)</f>
        <v>1</v>
      </c>
      <c r="Z587" t="b">
        <f>IF(Material_Master[[#This Row],[EUDR Sale]]="Y", TRUE, FALSE)</f>
        <v>1</v>
      </c>
    </row>
    <row r="588" spans="1:27" x14ac:dyDescent="0.35">
      <c r="A588">
        <v>587</v>
      </c>
      <c r="B588" s="5">
        <v>5203685004010</v>
      </c>
      <c r="C588" s="5" t="str">
        <f>Material_Master_SQL!B588</f>
        <v>ECOROL 68/50-F20</v>
      </c>
      <c r="D588">
        <f>INDEX(Class!A:A, MATCH(Material_Master[[#This Row],[Class]],Class!B:B, 0))</f>
        <v>4</v>
      </c>
      <c r="E588">
        <f>INDEX('Product Category'!A:A, MATCH(Material_Master[[#This Row],[Product Category]], 'Product Category'!B:B, 0))</f>
        <v>4</v>
      </c>
      <c r="F588" cm="1">
        <f t="array" ref="F588">MATCH(Material_Master[[#This Row],[Product Category]]&amp;Material_Master[[#This Row],[ProductMetric]], 'Product Metric'!$B$2:$B$47&amp;'Product Metric'!$D$2:$D$47, 0)</f>
        <v>8</v>
      </c>
      <c r="G588" cm="1">
        <f t="array" ref="G588">MATCH(Material_Master[[#This Row],[Product Category]]&amp;Material_Master[[#This Row],[ProductGroupSimple]], 'Product Group Simple'!$B$2:$B$202&amp;'Product Group Simple'!$D$2:$D$202, 0)</f>
        <v>53</v>
      </c>
      <c r="H588" cm="1">
        <f t="array" ref="H588">MATCH(Material_Master[[#This Row],[Product Category]]&amp;Material_Master[[#This Row],[ProductGroup]], 'Product Group'!$B$2:$B$248&amp;'Product Group'!$D$2:$D$248,0)</f>
        <v>70</v>
      </c>
      <c r="I588">
        <f>INDEX(Packaging!E:E, MATCH(Material_Master[[#This Row],[Packaging]], Packaging!F:F, 0))</f>
        <v>4</v>
      </c>
      <c r="J588">
        <f>INDEX(Packaging!A:A, MATCH(Material_Master[[#This Row],[UOM]], Packaging!B:B, 0))</f>
        <v>1</v>
      </c>
      <c r="K588">
        <v>6</v>
      </c>
      <c r="L588">
        <v>0.02</v>
      </c>
      <c r="M588">
        <v>2.5000000000000001E-2</v>
      </c>
      <c r="N588">
        <f>MATCH(Material_Master[[#This Row],[PPClass]],Packaging!$L$2:$L$7, 0)</f>
        <v>4</v>
      </c>
      <c r="O588">
        <f>MATCH(Material_Master[[#This Row],[PVClass]],Packaging!$L$2:$L$7, 0)</f>
        <v>4</v>
      </c>
      <c r="P588" t="s">
        <v>813</v>
      </c>
      <c r="Q588">
        <v>1620</v>
      </c>
      <c r="R588" t="s">
        <v>814</v>
      </c>
      <c r="S588">
        <v>0.6</v>
      </c>
      <c r="T588" s="6" t="s">
        <v>344</v>
      </c>
      <c r="U588" s="6"/>
      <c r="V588" s="6" t="s">
        <v>1186</v>
      </c>
      <c r="W588" t="s">
        <v>1015</v>
      </c>
      <c r="X588" t="s">
        <v>1186</v>
      </c>
      <c r="Y588" t="b">
        <f>IF(Material_Master[[#This Row],[EUDR]]="Y",TRUE,FALSE)</f>
        <v>0</v>
      </c>
      <c r="Z588" t="b">
        <f>IF(Material_Master[[#This Row],[EUDR Sale]]="Y", TRUE, FALSE)</f>
        <v>0</v>
      </c>
    </row>
    <row r="589" spans="1:27" x14ac:dyDescent="0.35">
      <c r="A589">
        <v>588</v>
      </c>
      <c r="B589" s="5">
        <v>5203685004011</v>
      </c>
      <c r="C589" s="5" t="str">
        <f>Material_Master_SQL!B589</f>
        <v>ECOROL 68/50-F20-ED</v>
      </c>
      <c r="D589">
        <f>INDEX(Class!A:A, MATCH(Material_Master[[#This Row],[Class]],Class!B:B, 0))</f>
        <v>4</v>
      </c>
      <c r="E589">
        <f>INDEX('Product Category'!A:A, MATCH(Material_Master[[#This Row],[Product Category]], 'Product Category'!B:B, 0))</f>
        <v>4</v>
      </c>
      <c r="F589" cm="1">
        <f t="array" ref="F589">MATCH(Material_Master[[#This Row],[Product Category]]&amp;Material_Master[[#This Row],[ProductMetric]], 'Product Metric'!$B$2:$B$47&amp;'Product Metric'!$D$2:$D$47, 0)</f>
        <v>8</v>
      </c>
      <c r="G589" cm="1">
        <f t="array" ref="G589">MATCH(Material_Master[[#This Row],[Product Category]]&amp;Material_Master[[#This Row],[ProductGroupSimple]], 'Product Group Simple'!$B$2:$B$202&amp;'Product Group Simple'!$D$2:$D$202, 0)</f>
        <v>53</v>
      </c>
      <c r="H589" cm="1">
        <f t="array" ref="H589">MATCH(Material_Master[[#This Row],[Product Category]]&amp;Material_Master[[#This Row],[ProductGroup]], 'Product Group'!$B$2:$B$248&amp;'Product Group'!$D$2:$D$248,0)</f>
        <v>70</v>
      </c>
      <c r="I589">
        <f>INDEX(Packaging!E:E, MATCH(Material_Master[[#This Row],[Packaging]], Packaging!F:F, 0))</f>
        <v>4</v>
      </c>
      <c r="J589">
        <f>INDEX(Packaging!A:A, MATCH(Material_Master[[#This Row],[UOM]], Packaging!B:B, 0))</f>
        <v>1</v>
      </c>
      <c r="K589">
        <v>6</v>
      </c>
      <c r="L589">
        <v>0.02</v>
      </c>
      <c r="M589">
        <v>2.5000000000000001E-2</v>
      </c>
      <c r="N589">
        <f>MATCH(Material_Master[[#This Row],[PPClass]],Packaging!$L$2:$L$7, 0)</f>
        <v>4</v>
      </c>
      <c r="O589">
        <f>MATCH(Material_Master[[#This Row],[PVClass]],Packaging!$L$2:$L$7, 0)</f>
        <v>4</v>
      </c>
      <c r="P589" t="s">
        <v>813</v>
      </c>
      <c r="Q589">
        <v>1620</v>
      </c>
      <c r="R589" t="s">
        <v>814</v>
      </c>
      <c r="S589">
        <v>0.6</v>
      </c>
      <c r="T589" s="6" t="s">
        <v>344</v>
      </c>
      <c r="U589" s="6"/>
      <c r="V589" s="6" t="s">
        <v>1186</v>
      </c>
      <c r="W589" t="s">
        <v>1015</v>
      </c>
      <c r="X589" t="s">
        <v>1186</v>
      </c>
      <c r="Y589" t="b">
        <f>IF(Material_Master[[#This Row],[EUDR]]="Y",TRUE,FALSE)</f>
        <v>0</v>
      </c>
      <c r="Z589" t="b">
        <f>IF(Material_Master[[#This Row],[EUDR Sale]]="Y", TRUE, FALSE)</f>
        <v>0</v>
      </c>
    </row>
    <row r="590" spans="1:27" x14ac:dyDescent="0.35">
      <c r="A590">
        <v>589</v>
      </c>
      <c r="B590" s="5">
        <v>5203685004020</v>
      </c>
      <c r="C590" s="5" t="str">
        <f>Material_Master_SQL!B590</f>
        <v>ECOROL 68/50-F50</v>
      </c>
      <c r="D590">
        <f>INDEX(Class!A:A, MATCH(Material_Master[[#This Row],[Class]],Class!B:B, 0))</f>
        <v>4</v>
      </c>
      <c r="E590">
        <f>INDEX('Product Category'!A:A, MATCH(Material_Master[[#This Row],[Product Category]], 'Product Category'!B:B, 0))</f>
        <v>4</v>
      </c>
      <c r="F590" cm="1">
        <f t="array" ref="F590">MATCH(Material_Master[[#This Row],[Product Category]]&amp;Material_Master[[#This Row],[ProductMetric]], 'Product Metric'!$B$2:$B$47&amp;'Product Metric'!$D$2:$D$47, 0)</f>
        <v>8</v>
      </c>
      <c r="G590" cm="1">
        <f t="array" ref="G590">MATCH(Material_Master[[#This Row],[Product Category]]&amp;Material_Master[[#This Row],[ProductGroupSimple]], 'Product Group Simple'!$B$2:$B$202&amp;'Product Group Simple'!$D$2:$D$202, 0)</f>
        <v>53</v>
      </c>
      <c r="H590" cm="1">
        <f t="array" ref="H590">MATCH(Material_Master[[#This Row],[Product Category]]&amp;Material_Master[[#This Row],[ProductGroup]], 'Product Group'!$B$2:$B$248&amp;'Product Group'!$D$2:$D$248,0)</f>
        <v>70</v>
      </c>
      <c r="I590">
        <f>INDEX(Packaging!E:E, MATCH(Material_Master[[#This Row],[Packaging]], Packaging!F:F, 0))</f>
        <v>4</v>
      </c>
      <c r="J590">
        <f>INDEX(Packaging!A:A, MATCH(Material_Master[[#This Row],[UOM]], Packaging!B:B, 0))</f>
        <v>1</v>
      </c>
      <c r="K590">
        <v>6</v>
      </c>
      <c r="L590">
        <v>2.2678759965741601E-2</v>
      </c>
      <c r="M590">
        <v>3.5000000000000003E-2</v>
      </c>
      <c r="N590">
        <f>MATCH(Material_Master[[#This Row],[PPClass]],Packaging!$L$2:$L$7, 0)</f>
        <v>4</v>
      </c>
      <c r="O590">
        <f>MATCH(Material_Master[[#This Row],[PVClass]],Packaging!$L$2:$L$7, 0)</f>
        <v>4</v>
      </c>
      <c r="P590" t="s">
        <v>818</v>
      </c>
      <c r="Q590">
        <v>1620</v>
      </c>
      <c r="R590" t="s">
        <v>819</v>
      </c>
      <c r="S590">
        <v>0.90715000000000001</v>
      </c>
      <c r="T590" s="6" t="s">
        <v>344</v>
      </c>
      <c r="U590" s="6"/>
      <c r="V590" s="6" t="s">
        <v>1186</v>
      </c>
      <c r="W590" t="s">
        <v>1015</v>
      </c>
      <c r="X590" t="s">
        <v>1186</v>
      </c>
      <c r="Y590" t="b">
        <f>IF(Material_Master[[#This Row],[EUDR]]="Y",TRUE,FALSE)</f>
        <v>0</v>
      </c>
      <c r="Z590" t="b">
        <f>IF(Material_Master[[#This Row],[EUDR Sale]]="Y", TRUE, FALSE)</f>
        <v>0</v>
      </c>
    </row>
    <row r="591" spans="1:27" x14ac:dyDescent="0.35">
      <c r="A591">
        <v>590</v>
      </c>
      <c r="B591" s="5">
        <v>5203685005010</v>
      </c>
      <c r="C591" s="5" t="str">
        <f>Material_Master_SQL!B591</f>
        <v>ECOROL 68/50-P20</v>
      </c>
      <c r="D591">
        <f>INDEX(Class!A:A, MATCH(Material_Master[[#This Row],[Class]],Class!B:B, 0))</f>
        <v>4</v>
      </c>
      <c r="E591">
        <f>INDEX('Product Category'!A:A, MATCH(Material_Master[[#This Row],[Product Category]], 'Product Category'!B:B, 0))</f>
        <v>4</v>
      </c>
      <c r="F591" cm="1">
        <f t="array" ref="F591">MATCH(Material_Master[[#This Row],[Product Category]]&amp;Material_Master[[#This Row],[ProductMetric]], 'Product Metric'!$B$2:$B$47&amp;'Product Metric'!$D$2:$D$47, 0)</f>
        <v>8</v>
      </c>
      <c r="G591" cm="1">
        <f t="array" ref="G591">MATCH(Material_Master[[#This Row],[Product Category]]&amp;Material_Master[[#This Row],[ProductGroupSimple]], 'Product Group Simple'!$B$2:$B$202&amp;'Product Group Simple'!$D$2:$D$202, 0)</f>
        <v>53</v>
      </c>
      <c r="H591" cm="1">
        <f t="array" ref="H591">MATCH(Material_Master[[#This Row],[Product Category]]&amp;Material_Master[[#This Row],[ProductGroup]], 'Product Group'!$B$2:$B$248&amp;'Product Group'!$D$2:$D$248,0)</f>
        <v>70</v>
      </c>
      <c r="I591">
        <f>INDEX(Packaging!E:E, MATCH(Material_Master[[#This Row],[Packaging]], Packaging!F:F, 0))</f>
        <v>10</v>
      </c>
      <c r="J591">
        <f>INDEX(Packaging!A:A, MATCH(Material_Master[[#This Row],[UOM]], Packaging!B:B, 0))</f>
        <v>1</v>
      </c>
      <c r="K591">
        <v>6</v>
      </c>
      <c r="L591">
        <v>0.02</v>
      </c>
      <c r="M591">
        <v>4.4999999999999998E-2</v>
      </c>
      <c r="N591">
        <f>MATCH(Material_Master[[#This Row],[PPClass]],Packaging!$L$2:$L$7, 0)</f>
        <v>4</v>
      </c>
      <c r="O591">
        <f>MATCH(Material_Master[[#This Row],[PVClass]],Packaging!$L$2:$L$7, 0)</f>
        <v>4</v>
      </c>
      <c r="P591" t="s">
        <v>803</v>
      </c>
      <c r="Q591">
        <v>1620</v>
      </c>
      <c r="R591" t="s">
        <v>804</v>
      </c>
      <c r="S591">
        <v>0.6</v>
      </c>
      <c r="T591" s="6" t="s">
        <v>344</v>
      </c>
      <c r="U591" s="6"/>
      <c r="V591" s="6" t="s">
        <v>1186</v>
      </c>
      <c r="W591" t="s">
        <v>1015</v>
      </c>
      <c r="X591" t="s">
        <v>1186</v>
      </c>
      <c r="Y591" t="b">
        <f>IF(Material_Master[[#This Row],[EUDR]]="Y",TRUE,FALSE)</f>
        <v>0</v>
      </c>
      <c r="Z591" t="b">
        <f>IF(Material_Master[[#This Row],[EUDR Sale]]="Y", TRUE, FALSE)</f>
        <v>1</v>
      </c>
      <c r="AA591" s="5" t="s">
        <v>1383</v>
      </c>
    </row>
    <row r="592" spans="1:27" x14ac:dyDescent="0.35">
      <c r="A592">
        <v>591</v>
      </c>
      <c r="B592" s="5">
        <v>5203685045010</v>
      </c>
      <c r="C592" s="5" t="str">
        <f>Material_Master_SQL!B592</f>
        <v>ECOROL 68/50-P20-ATB</v>
      </c>
      <c r="D592">
        <f>INDEX(Class!A:A, MATCH(Material_Master[[#This Row],[Class]],Class!B:B, 0))</f>
        <v>4</v>
      </c>
      <c r="E592">
        <f>INDEX('Product Category'!A:A, MATCH(Material_Master[[#This Row],[Product Category]], 'Product Category'!B:B, 0))</f>
        <v>4</v>
      </c>
      <c r="F592" cm="1">
        <f t="array" ref="F592">MATCH(Material_Master[[#This Row],[Product Category]]&amp;Material_Master[[#This Row],[ProductMetric]], 'Product Metric'!$B$2:$B$47&amp;'Product Metric'!$D$2:$D$47, 0)</f>
        <v>8</v>
      </c>
      <c r="G592" cm="1">
        <f t="array" ref="G592">MATCH(Material_Master[[#This Row],[Product Category]]&amp;Material_Master[[#This Row],[ProductGroupSimple]], 'Product Group Simple'!$B$2:$B$202&amp;'Product Group Simple'!$D$2:$D$202, 0)</f>
        <v>53</v>
      </c>
      <c r="H592" cm="1">
        <f t="array" ref="H592">MATCH(Material_Master[[#This Row],[Product Category]]&amp;Material_Master[[#This Row],[ProductGroup]], 'Product Group'!$B$2:$B$248&amp;'Product Group'!$D$2:$D$248,0)</f>
        <v>70</v>
      </c>
      <c r="I592">
        <f>INDEX(Packaging!E:E, MATCH(Material_Master[[#This Row],[Packaging]], Packaging!F:F, 0))</f>
        <v>10</v>
      </c>
      <c r="J592">
        <f>INDEX(Packaging!A:A, MATCH(Material_Master[[#This Row],[UOM]], Packaging!B:B, 0))</f>
        <v>1</v>
      </c>
      <c r="K592">
        <v>6</v>
      </c>
      <c r="L592">
        <v>0.02</v>
      </c>
      <c r="M592">
        <v>4.4999999999999998E-2</v>
      </c>
      <c r="N592">
        <f>MATCH(Material_Master[[#This Row],[PPClass]],Packaging!$L$2:$L$7, 0)</f>
        <v>4</v>
      </c>
      <c r="O592">
        <f>MATCH(Material_Master[[#This Row],[PVClass]],Packaging!$L$2:$L$7, 0)</f>
        <v>4</v>
      </c>
      <c r="P592" t="s">
        <v>803</v>
      </c>
      <c r="Q592">
        <v>1620</v>
      </c>
      <c r="R592" t="s">
        <v>804</v>
      </c>
      <c r="S592">
        <v>0.6</v>
      </c>
      <c r="T592" s="6" t="s">
        <v>344</v>
      </c>
      <c r="U592" s="6"/>
      <c r="V592" s="6" t="s">
        <v>1186</v>
      </c>
      <c r="W592" t="s">
        <v>1015</v>
      </c>
      <c r="X592" t="s">
        <v>1186</v>
      </c>
      <c r="Y592" t="b">
        <f>IF(Material_Master[[#This Row],[EUDR]]="Y",TRUE,FALSE)</f>
        <v>0</v>
      </c>
      <c r="Z592" t="b">
        <f>IF(Material_Master[[#This Row],[EUDR Sale]]="Y", TRUE, FALSE)</f>
        <v>1</v>
      </c>
      <c r="AA592" s="5" t="s">
        <v>1383</v>
      </c>
    </row>
    <row r="593" spans="1:27" x14ac:dyDescent="0.35">
      <c r="A593">
        <v>592</v>
      </c>
      <c r="B593" s="5"/>
      <c r="C593" s="5" t="str">
        <f>Material_Master_SQL!B593</f>
        <v>ECOROL 68/50-P20-ATB-DF</v>
      </c>
      <c r="D593">
        <f>INDEX(Class!A:A, MATCH(Material_Master[[#This Row],[Class]],Class!B:B, 0))</f>
        <v>4</v>
      </c>
      <c r="E593">
        <f>INDEX('Product Category'!A:A, MATCH(Material_Master[[#This Row],[Product Category]], 'Product Category'!B:B, 0))</f>
        <v>4</v>
      </c>
      <c r="F593" cm="1">
        <f t="array" ref="F593">MATCH(Material_Master[[#This Row],[Product Category]]&amp;Material_Master[[#This Row],[ProductMetric]], 'Product Metric'!$B$2:$B$47&amp;'Product Metric'!$D$2:$D$47, 0)</f>
        <v>8</v>
      </c>
      <c r="G593" cm="1">
        <f t="array" ref="G593">MATCH(Material_Master[[#This Row],[Product Category]]&amp;Material_Master[[#This Row],[ProductGroupSimple]], 'Product Group Simple'!$B$2:$B$202&amp;'Product Group Simple'!$D$2:$D$202, 0)</f>
        <v>53</v>
      </c>
      <c r="H593" cm="1">
        <f t="array" ref="H593">MATCH(Material_Master[[#This Row],[Product Category]]&amp;Material_Master[[#This Row],[ProductGroup]], 'Product Group'!$B$2:$B$248&amp;'Product Group'!$D$2:$D$248,0)</f>
        <v>70</v>
      </c>
      <c r="I593">
        <f>INDEX(Packaging!E:E, MATCH(Material_Master[[#This Row],[Packaging]], Packaging!F:F, 0))</f>
        <v>10</v>
      </c>
      <c r="J593">
        <f>INDEX(Packaging!A:A, MATCH(Material_Master[[#This Row],[UOM]], Packaging!B:B, 0))</f>
        <v>1</v>
      </c>
      <c r="K593">
        <v>6</v>
      </c>
      <c r="L593">
        <v>0.02</v>
      </c>
      <c r="M593">
        <v>4.4999999999999998E-2</v>
      </c>
      <c r="N593">
        <f>MATCH(Material_Master[[#This Row],[PPClass]],Packaging!$L$2:$L$7, 0)</f>
        <v>4</v>
      </c>
      <c r="O593">
        <f>MATCH(Material_Master[[#This Row],[PVClass]],Packaging!$L$2:$L$7, 0)</f>
        <v>4</v>
      </c>
      <c r="P593" t="s">
        <v>803</v>
      </c>
      <c r="R593" t="s">
        <v>1186</v>
      </c>
      <c r="T593" s="6" t="s">
        <v>344</v>
      </c>
      <c r="U593" s="6"/>
      <c r="V593" s="6" t="s">
        <v>1186</v>
      </c>
      <c r="W593" t="s">
        <v>1015</v>
      </c>
      <c r="X593" t="s">
        <v>1186</v>
      </c>
      <c r="Y593" t="b">
        <f>IF(Material_Master[[#This Row],[EUDR]]="Y",TRUE,FALSE)</f>
        <v>1</v>
      </c>
      <c r="Z593" t="b">
        <f>IF(Material_Master[[#This Row],[EUDR Sale]]="Y", TRUE, FALSE)</f>
        <v>1</v>
      </c>
    </row>
    <row r="594" spans="1:27" x14ac:dyDescent="0.35">
      <c r="A594">
        <v>593</v>
      </c>
      <c r="B594" s="5"/>
      <c r="C594" s="5" t="str">
        <f>Material_Master_SQL!B594</f>
        <v>ECOROL 68/50-P20-DF</v>
      </c>
      <c r="D594">
        <f>INDEX(Class!A:A, MATCH(Material_Master[[#This Row],[Class]],Class!B:B, 0))</f>
        <v>4</v>
      </c>
      <c r="E594">
        <f>INDEX('Product Category'!A:A, MATCH(Material_Master[[#This Row],[Product Category]], 'Product Category'!B:B, 0))</f>
        <v>4</v>
      </c>
      <c r="F594" cm="1">
        <f t="array" ref="F594">MATCH(Material_Master[[#This Row],[Product Category]]&amp;Material_Master[[#This Row],[ProductMetric]], 'Product Metric'!$B$2:$B$47&amp;'Product Metric'!$D$2:$D$47, 0)</f>
        <v>8</v>
      </c>
      <c r="G594" cm="1">
        <f t="array" ref="G594">MATCH(Material_Master[[#This Row],[Product Category]]&amp;Material_Master[[#This Row],[ProductGroupSimple]], 'Product Group Simple'!$B$2:$B$202&amp;'Product Group Simple'!$D$2:$D$202, 0)</f>
        <v>53</v>
      </c>
      <c r="H594" cm="1">
        <f t="array" ref="H594">MATCH(Material_Master[[#This Row],[Product Category]]&amp;Material_Master[[#This Row],[ProductGroup]], 'Product Group'!$B$2:$B$248&amp;'Product Group'!$D$2:$D$248,0)</f>
        <v>70</v>
      </c>
      <c r="I594">
        <f>INDEX(Packaging!E:E, MATCH(Material_Master[[#This Row],[Packaging]], Packaging!F:F, 0))</f>
        <v>10</v>
      </c>
      <c r="J594">
        <f>INDEX(Packaging!A:A, MATCH(Material_Master[[#This Row],[UOM]], Packaging!B:B, 0))</f>
        <v>1</v>
      </c>
      <c r="K594">
        <v>6</v>
      </c>
      <c r="L594">
        <v>0.02</v>
      </c>
      <c r="M594">
        <v>4.4999999999999998E-2</v>
      </c>
      <c r="N594">
        <f>MATCH(Material_Master[[#This Row],[PPClass]],Packaging!$L$2:$L$7, 0)</f>
        <v>4</v>
      </c>
      <c r="O594">
        <f>MATCH(Material_Master[[#This Row],[PVClass]],Packaging!$L$2:$L$7, 0)</f>
        <v>4</v>
      </c>
      <c r="P594" t="s">
        <v>803</v>
      </c>
      <c r="R594" t="s">
        <v>1186</v>
      </c>
      <c r="T594" s="6" t="s">
        <v>344</v>
      </c>
      <c r="U594" s="6"/>
      <c r="V594" s="6" t="s">
        <v>1186</v>
      </c>
      <c r="W594" t="s">
        <v>1015</v>
      </c>
      <c r="X594" t="s">
        <v>1186</v>
      </c>
      <c r="Y594" t="b">
        <f>IF(Material_Master[[#This Row],[EUDR]]="Y",TRUE,FALSE)</f>
        <v>1</v>
      </c>
      <c r="Z594" t="b">
        <f>IF(Material_Master[[#This Row],[EUDR Sale]]="Y", TRUE, FALSE)</f>
        <v>1</v>
      </c>
    </row>
    <row r="595" spans="1:27" x14ac:dyDescent="0.35">
      <c r="A595">
        <v>594</v>
      </c>
      <c r="B595" s="5">
        <v>5203685005011</v>
      </c>
      <c r="C595" s="5" t="str">
        <f>Material_Master_SQL!B595</f>
        <v>ECOROL 68/50-P20-ED</v>
      </c>
      <c r="D595">
        <f>INDEX(Class!A:A, MATCH(Material_Master[[#This Row],[Class]],Class!B:B, 0))</f>
        <v>4</v>
      </c>
      <c r="E595">
        <f>INDEX('Product Category'!A:A, MATCH(Material_Master[[#This Row],[Product Category]], 'Product Category'!B:B, 0))</f>
        <v>4</v>
      </c>
      <c r="F595" cm="1">
        <f t="array" ref="F595">MATCH(Material_Master[[#This Row],[Product Category]]&amp;Material_Master[[#This Row],[ProductMetric]], 'Product Metric'!$B$2:$B$47&amp;'Product Metric'!$D$2:$D$47, 0)</f>
        <v>8</v>
      </c>
      <c r="G595" cm="1">
        <f t="array" ref="G595">MATCH(Material_Master[[#This Row],[Product Category]]&amp;Material_Master[[#This Row],[ProductGroupSimple]], 'Product Group Simple'!$B$2:$B$202&amp;'Product Group Simple'!$D$2:$D$202, 0)</f>
        <v>53</v>
      </c>
      <c r="H595" cm="1">
        <f t="array" ref="H595">MATCH(Material_Master[[#This Row],[Product Category]]&amp;Material_Master[[#This Row],[ProductGroup]], 'Product Group'!$B$2:$B$248&amp;'Product Group'!$D$2:$D$248,0)</f>
        <v>70</v>
      </c>
      <c r="I595">
        <f>INDEX(Packaging!E:E, MATCH(Material_Master[[#This Row],[Packaging]], Packaging!F:F, 0))</f>
        <v>10</v>
      </c>
      <c r="J595">
        <f>INDEX(Packaging!A:A, MATCH(Material_Master[[#This Row],[UOM]], Packaging!B:B, 0))</f>
        <v>1</v>
      </c>
      <c r="K595">
        <v>6</v>
      </c>
      <c r="L595">
        <v>0.02</v>
      </c>
      <c r="M595">
        <v>4.4999999999999998E-2</v>
      </c>
      <c r="N595">
        <f>MATCH(Material_Master[[#This Row],[PPClass]],Packaging!$L$2:$L$7, 0)</f>
        <v>4</v>
      </c>
      <c r="O595">
        <f>MATCH(Material_Master[[#This Row],[PVClass]],Packaging!$L$2:$L$7, 0)</f>
        <v>4</v>
      </c>
      <c r="P595" t="s">
        <v>803</v>
      </c>
      <c r="Q595">
        <v>1620</v>
      </c>
      <c r="R595" t="s">
        <v>804</v>
      </c>
      <c r="S595">
        <v>0.6</v>
      </c>
      <c r="T595" s="6" t="s">
        <v>344</v>
      </c>
      <c r="U595" s="6"/>
      <c r="V595" s="6" t="s">
        <v>1186</v>
      </c>
      <c r="W595" t="s">
        <v>1015</v>
      </c>
      <c r="X595" t="s">
        <v>1186</v>
      </c>
      <c r="Y595" t="b">
        <f>IF(Material_Master[[#This Row],[EUDR]]="Y",TRUE,FALSE)</f>
        <v>0</v>
      </c>
      <c r="Z595" t="b">
        <f>IF(Material_Master[[#This Row],[EUDR Sale]]="Y", TRUE, FALSE)</f>
        <v>1</v>
      </c>
      <c r="AA595" s="5" t="s">
        <v>1383</v>
      </c>
    </row>
    <row r="596" spans="1:27" x14ac:dyDescent="0.35">
      <c r="A596">
        <v>595</v>
      </c>
      <c r="B596" s="5"/>
      <c r="C596" s="5" t="str">
        <f>Material_Master_SQL!B596</f>
        <v>ECOROL 68/50-P20-ED-DF</v>
      </c>
      <c r="D596">
        <f>INDEX(Class!A:A, MATCH(Material_Master[[#This Row],[Class]],Class!B:B, 0))</f>
        <v>4</v>
      </c>
      <c r="E596">
        <f>INDEX('Product Category'!A:A, MATCH(Material_Master[[#This Row],[Product Category]], 'Product Category'!B:B, 0))</f>
        <v>4</v>
      </c>
      <c r="F596" cm="1">
        <f t="array" ref="F596">MATCH(Material_Master[[#This Row],[Product Category]]&amp;Material_Master[[#This Row],[ProductMetric]], 'Product Metric'!$B$2:$B$47&amp;'Product Metric'!$D$2:$D$47, 0)</f>
        <v>8</v>
      </c>
      <c r="G596" cm="1">
        <f t="array" ref="G596">MATCH(Material_Master[[#This Row],[Product Category]]&amp;Material_Master[[#This Row],[ProductGroupSimple]], 'Product Group Simple'!$B$2:$B$202&amp;'Product Group Simple'!$D$2:$D$202, 0)</f>
        <v>53</v>
      </c>
      <c r="H596" cm="1">
        <f t="array" ref="H596">MATCH(Material_Master[[#This Row],[Product Category]]&amp;Material_Master[[#This Row],[ProductGroup]], 'Product Group'!$B$2:$B$248&amp;'Product Group'!$D$2:$D$248,0)</f>
        <v>70</v>
      </c>
      <c r="I596">
        <f>INDEX(Packaging!E:E, MATCH(Material_Master[[#This Row],[Packaging]], Packaging!F:F, 0))</f>
        <v>10</v>
      </c>
      <c r="J596">
        <f>INDEX(Packaging!A:A, MATCH(Material_Master[[#This Row],[UOM]], Packaging!B:B, 0))</f>
        <v>1</v>
      </c>
      <c r="K596">
        <v>6</v>
      </c>
      <c r="L596">
        <v>0.02</v>
      </c>
      <c r="M596">
        <v>4.4999999999999998E-2</v>
      </c>
      <c r="N596">
        <f>MATCH(Material_Master[[#This Row],[PPClass]],Packaging!$L$2:$L$7, 0)</f>
        <v>4</v>
      </c>
      <c r="O596">
        <f>MATCH(Material_Master[[#This Row],[PVClass]],Packaging!$L$2:$L$7, 0)</f>
        <v>4</v>
      </c>
      <c r="P596" t="s">
        <v>803</v>
      </c>
      <c r="R596" t="s">
        <v>1186</v>
      </c>
      <c r="T596" s="6" t="s">
        <v>344</v>
      </c>
      <c r="U596" s="6"/>
      <c r="V596" s="6" t="s">
        <v>1186</v>
      </c>
      <c r="W596" t="s">
        <v>1015</v>
      </c>
      <c r="X596" t="s">
        <v>1186</v>
      </c>
      <c r="Y596" t="b">
        <f>IF(Material_Master[[#This Row],[EUDR]]="Y",TRUE,FALSE)</f>
        <v>1</v>
      </c>
      <c r="Z596" t="b">
        <f>IF(Material_Master[[#This Row],[EUDR Sale]]="Y", TRUE, FALSE)</f>
        <v>1</v>
      </c>
    </row>
    <row r="597" spans="1:27" x14ac:dyDescent="0.35">
      <c r="A597">
        <v>596</v>
      </c>
      <c r="B597" s="5">
        <v>5203685005020</v>
      </c>
      <c r="C597" s="5" t="str">
        <f>Material_Master_SQL!B597</f>
        <v>ECOROL 68/50-P50</v>
      </c>
      <c r="D597">
        <f>INDEX(Class!A:A, MATCH(Material_Master[[#This Row],[Class]],Class!B:B, 0))</f>
        <v>4</v>
      </c>
      <c r="E597">
        <f>INDEX('Product Category'!A:A, MATCH(Material_Master[[#This Row],[Product Category]], 'Product Category'!B:B, 0))</f>
        <v>4</v>
      </c>
      <c r="F597" cm="1">
        <f t="array" ref="F597">MATCH(Material_Master[[#This Row],[Product Category]]&amp;Material_Master[[#This Row],[ProductMetric]], 'Product Metric'!$B$2:$B$47&amp;'Product Metric'!$D$2:$D$47, 0)</f>
        <v>8</v>
      </c>
      <c r="G597" cm="1">
        <f t="array" ref="G597">MATCH(Material_Master[[#This Row],[Product Category]]&amp;Material_Master[[#This Row],[ProductGroupSimple]], 'Product Group Simple'!$B$2:$B$202&amp;'Product Group Simple'!$D$2:$D$202, 0)</f>
        <v>53</v>
      </c>
      <c r="H597" cm="1">
        <f t="array" ref="H597">MATCH(Material_Master[[#This Row],[Product Category]]&amp;Material_Master[[#This Row],[ProductGroup]], 'Product Group'!$B$2:$B$248&amp;'Product Group'!$D$2:$D$248,0)</f>
        <v>70</v>
      </c>
      <c r="I597">
        <f>INDEX(Packaging!E:E, MATCH(Material_Master[[#This Row],[Packaging]], Packaging!F:F, 0))</f>
        <v>10</v>
      </c>
      <c r="J597">
        <f>INDEX(Packaging!A:A, MATCH(Material_Master[[#This Row],[UOM]], Packaging!B:B, 0))</f>
        <v>1</v>
      </c>
      <c r="K597">
        <v>6</v>
      </c>
      <c r="L597">
        <v>2.2678759965741601E-2</v>
      </c>
      <c r="M597">
        <v>3.5000000000000003E-2</v>
      </c>
      <c r="N597">
        <f>MATCH(Material_Master[[#This Row],[PPClass]],Packaging!$L$2:$L$7, 0)</f>
        <v>4</v>
      </c>
      <c r="O597">
        <f>MATCH(Material_Master[[#This Row],[PVClass]],Packaging!$L$2:$L$7, 0)</f>
        <v>4</v>
      </c>
      <c r="P597" t="s">
        <v>831</v>
      </c>
      <c r="Q597">
        <v>1620</v>
      </c>
      <c r="R597" t="s">
        <v>832</v>
      </c>
      <c r="S597">
        <v>0.90715000000000001</v>
      </c>
      <c r="T597" s="6" t="s">
        <v>344</v>
      </c>
      <c r="U597" s="6"/>
      <c r="V597" s="6" t="s">
        <v>1186</v>
      </c>
      <c r="W597" t="s">
        <v>1015</v>
      </c>
      <c r="X597" t="s">
        <v>1186</v>
      </c>
      <c r="Y597" t="b">
        <f>IF(Material_Master[[#This Row],[EUDR]]="Y",TRUE,FALSE)</f>
        <v>0</v>
      </c>
      <c r="Z597" t="b">
        <f>IF(Material_Master[[#This Row],[EUDR Sale]]="Y", TRUE, FALSE)</f>
        <v>1</v>
      </c>
      <c r="AA597" s="5" t="s">
        <v>1383</v>
      </c>
    </row>
    <row r="598" spans="1:27" x14ac:dyDescent="0.35">
      <c r="A598">
        <v>597</v>
      </c>
      <c r="B598" s="5">
        <v>5203685005030</v>
      </c>
      <c r="C598" s="5" t="str">
        <f>Material_Master_SQL!B598</f>
        <v>ECOROL 68/50-P500</v>
      </c>
      <c r="D598">
        <f>INDEX(Class!A:A, MATCH(Material_Master[[#This Row],[Class]],Class!B:B, 0))</f>
        <v>4</v>
      </c>
      <c r="E598">
        <f>INDEX('Product Category'!A:A, MATCH(Material_Master[[#This Row],[Product Category]], 'Product Category'!B:B, 0))</f>
        <v>4</v>
      </c>
      <c r="F598" cm="1">
        <f t="array" ref="F598">MATCH(Material_Master[[#This Row],[Product Category]]&amp;Material_Master[[#This Row],[ProductMetric]], 'Product Metric'!$B$2:$B$47&amp;'Product Metric'!$D$2:$D$47, 0)</f>
        <v>8</v>
      </c>
      <c r="G598" cm="1">
        <f t="array" ref="G598">MATCH(Material_Master[[#This Row],[Product Category]]&amp;Material_Master[[#This Row],[ProductGroupSimple]], 'Product Group Simple'!$B$2:$B$202&amp;'Product Group Simple'!$D$2:$D$202, 0)</f>
        <v>53</v>
      </c>
      <c r="H598" cm="1">
        <f t="array" ref="H598">MATCH(Material_Master[[#This Row],[Product Category]]&amp;Material_Master[[#This Row],[ProductGroup]], 'Product Group'!$B$2:$B$248&amp;'Product Group'!$D$2:$D$248,0)</f>
        <v>70</v>
      </c>
      <c r="I598">
        <f>INDEX(Packaging!E:E, MATCH(Material_Master[[#This Row],[Packaging]], Packaging!F:F, 0))</f>
        <v>10</v>
      </c>
      <c r="J598">
        <f>INDEX(Packaging!A:A, MATCH(Material_Master[[#This Row],[UOM]], Packaging!B:B, 0))</f>
        <v>1</v>
      </c>
      <c r="K598">
        <v>6</v>
      </c>
      <c r="L598">
        <v>0.5</v>
      </c>
      <c r="M598">
        <v>1.25</v>
      </c>
      <c r="N598">
        <f>MATCH(Material_Master[[#This Row],[PPClass]],Packaging!$L$2:$L$7, 0)</f>
        <v>4</v>
      </c>
      <c r="O598">
        <f>MATCH(Material_Master[[#This Row],[PVClass]],Packaging!$L$2:$L$7, 0)</f>
        <v>4</v>
      </c>
      <c r="P598" t="s">
        <v>834</v>
      </c>
      <c r="Q598">
        <v>1620</v>
      </c>
      <c r="R598" t="s">
        <v>835</v>
      </c>
      <c r="S598">
        <v>0.5</v>
      </c>
      <c r="T598" s="6" t="s">
        <v>344</v>
      </c>
      <c r="U598" s="6"/>
      <c r="V598" s="6" t="s">
        <v>1186</v>
      </c>
      <c r="W598" t="s">
        <v>1015</v>
      </c>
      <c r="X598" t="s">
        <v>1186</v>
      </c>
      <c r="Y598" t="b">
        <f>IF(Material_Master[[#This Row],[EUDR]]="Y",TRUE,FALSE)</f>
        <v>0</v>
      </c>
      <c r="Z598" t="b">
        <f>IF(Material_Master[[#This Row],[EUDR Sale]]="Y", TRUE, FALSE)</f>
        <v>1</v>
      </c>
      <c r="AA598" s="5" t="s">
        <v>1383</v>
      </c>
    </row>
    <row r="599" spans="1:27" x14ac:dyDescent="0.35">
      <c r="A599">
        <v>598</v>
      </c>
      <c r="B599" s="5"/>
      <c r="C599" s="5" t="str">
        <f>Material_Master_SQL!B599</f>
        <v>ECOROL 68/50-P500-DF</v>
      </c>
      <c r="D599">
        <f>INDEX(Class!A:A, MATCH(Material_Master[[#This Row],[Class]],Class!B:B, 0))</f>
        <v>4</v>
      </c>
      <c r="E599">
        <f>INDEX('Product Category'!A:A, MATCH(Material_Master[[#This Row],[Product Category]], 'Product Category'!B:B, 0))</f>
        <v>4</v>
      </c>
      <c r="F599" cm="1">
        <f t="array" ref="F599">MATCH(Material_Master[[#This Row],[Product Category]]&amp;Material_Master[[#This Row],[ProductMetric]], 'Product Metric'!$B$2:$B$47&amp;'Product Metric'!$D$2:$D$47, 0)</f>
        <v>8</v>
      </c>
      <c r="G599" cm="1">
        <f t="array" ref="G599">MATCH(Material_Master[[#This Row],[Product Category]]&amp;Material_Master[[#This Row],[ProductGroupSimple]], 'Product Group Simple'!$B$2:$B$202&amp;'Product Group Simple'!$D$2:$D$202, 0)</f>
        <v>53</v>
      </c>
      <c r="H599" cm="1">
        <f t="array" ref="H599">MATCH(Material_Master[[#This Row],[Product Category]]&amp;Material_Master[[#This Row],[ProductGroup]], 'Product Group'!$B$2:$B$248&amp;'Product Group'!$D$2:$D$248,0)</f>
        <v>70</v>
      </c>
      <c r="I599">
        <f>INDEX(Packaging!E:E, MATCH(Material_Master[[#This Row],[Packaging]], Packaging!F:F, 0))</f>
        <v>10</v>
      </c>
      <c r="J599">
        <f>INDEX(Packaging!A:A, MATCH(Material_Master[[#This Row],[UOM]], Packaging!B:B, 0))</f>
        <v>1</v>
      </c>
      <c r="K599">
        <v>6</v>
      </c>
      <c r="L599">
        <v>0.5</v>
      </c>
      <c r="M599">
        <v>1.25</v>
      </c>
      <c r="N599">
        <f>MATCH(Material_Master[[#This Row],[PPClass]],Packaging!$L$2:$L$7, 0)</f>
        <v>4</v>
      </c>
      <c r="O599">
        <f>MATCH(Material_Master[[#This Row],[PVClass]],Packaging!$L$2:$L$7, 0)</f>
        <v>4</v>
      </c>
      <c r="P599" t="s">
        <v>834</v>
      </c>
      <c r="R599" t="s">
        <v>1186</v>
      </c>
      <c r="T599" s="6" t="s">
        <v>344</v>
      </c>
      <c r="U599" s="6"/>
      <c r="V599" s="6" t="s">
        <v>1186</v>
      </c>
      <c r="W599" t="s">
        <v>1015</v>
      </c>
      <c r="X599" t="s">
        <v>1186</v>
      </c>
      <c r="Y599" t="b">
        <f>IF(Material_Master[[#This Row],[EUDR]]="Y",TRUE,FALSE)</f>
        <v>1</v>
      </c>
      <c r="Z599" t="b">
        <f>IF(Material_Master[[#This Row],[EUDR Sale]]="Y", TRUE, FALSE)</f>
        <v>1</v>
      </c>
    </row>
    <row r="600" spans="1:27" x14ac:dyDescent="0.35">
      <c r="A600">
        <v>599</v>
      </c>
      <c r="B600" s="5"/>
      <c r="C600" s="5" t="str">
        <f>Material_Master_SQL!B600</f>
        <v>ECOROL 68/50-P50-DF</v>
      </c>
      <c r="D600">
        <f>INDEX(Class!A:A, MATCH(Material_Master[[#This Row],[Class]],Class!B:B, 0))</f>
        <v>4</v>
      </c>
      <c r="E600">
        <f>INDEX('Product Category'!A:A, MATCH(Material_Master[[#This Row],[Product Category]], 'Product Category'!B:B, 0))</f>
        <v>4</v>
      </c>
      <c r="F600" cm="1">
        <f t="array" ref="F600">MATCH(Material_Master[[#This Row],[Product Category]]&amp;Material_Master[[#This Row],[ProductMetric]], 'Product Metric'!$B$2:$B$47&amp;'Product Metric'!$D$2:$D$47, 0)</f>
        <v>8</v>
      </c>
      <c r="G600" cm="1">
        <f t="array" ref="G600">MATCH(Material_Master[[#This Row],[Product Category]]&amp;Material_Master[[#This Row],[ProductGroupSimple]], 'Product Group Simple'!$B$2:$B$202&amp;'Product Group Simple'!$D$2:$D$202, 0)</f>
        <v>53</v>
      </c>
      <c r="H600" cm="1">
        <f t="array" ref="H600">MATCH(Material_Master[[#This Row],[Product Category]]&amp;Material_Master[[#This Row],[ProductGroup]], 'Product Group'!$B$2:$B$248&amp;'Product Group'!$D$2:$D$248,0)</f>
        <v>70</v>
      </c>
      <c r="I600">
        <f>INDEX(Packaging!E:E, MATCH(Material_Master[[#This Row],[Packaging]], Packaging!F:F, 0))</f>
        <v>10</v>
      </c>
      <c r="J600">
        <f>INDEX(Packaging!A:A, MATCH(Material_Master[[#This Row],[UOM]], Packaging!B:B, 0))</f>
        <v>1</v>
      </c>
      <c r="K600">
        <v>6</v>
      </c>
      <c r="L600">
        <v>2.2678759965741601E-2</v>
      </c>
      <c r="M600">
        <v>3.5000000000000003E-2</v>
      </c>
      <c r="N600">
        <f>MATCH(Material_Master[[#This Row],[PPClass]],Packaging!$L$2:$L$7, 0)</f>
        <v>4</v>
      </c>
      <c r="O600">
        <f>MATCH(Material_Master[[#This Row],[PVClass]],Packaging!$L$2:$L$7, 0)</f>
        <v>4</v>
      </c>
      <c r="P600" t="s">
        <v>831</v>
      </c>
      <c r="R600" t="s">
        <v>1186</v>
      </c>
      <c r="T600" s="6" t="s">
        <v>344</v>
      </c>
      <c r="U600" s="6"/>
      <c r="V600" s="6" t="s">
        <v>1186</v>
      </c>
      <c r="W600" t="s">
        <v>1015</v>
      </c>
      <c r="X600" t="s">
        <v>1186</v>
      </c>
      <c r="Y600" t="b">
        <f>IF(Material_Master[[#This Row],[EUDR]]="Y",TRUE,FALSE)</f>
        <v>1</v>
      </c>
      <c r="Z600" t="b">
        <f>IF(Material_Master[[#This Row],[EUDR Sale]]="Y", TRUE, FALSE)</f>
        <v>1</v>
      </c>
    </row>
    <row r="601" spans="1:27" x14ac:dyDescent="0.35">
      <c r="A601">
        <v>600</v>
      </c>
      <c r="B601" s="5"/>
      <c r="C601" s="5" t="str">
        <f>Material_Master_SQL!B601</f>
        <v>ECOROL 68/50-P50LB</v>
      </c>
      <c r="D601">
        <f>INDEX(Class!A:A, MATCH(Material_Master[[#This Row],[Class]],Class!B:B, 0))</f>
        <v>4</v>
      </c>
      <c r="E601">
        <f>INDEX('Product Category'!A:A, MATCH(Material_Master[[#This Row],[Product Category]], 'Product Category'!B:B, 0))</f>
        <v>4</v>
      </c>
      <c r="F601" cm="1">
        <f t="array" ref="F601">MATCH(Material_Master[[#This Row],[Product Category]]&amp;Material_Master[[#This Row],[ProductMetric]], 'Product Metric'!$B$2:$B$47&amp;'Product Metric'!$D$2:$D$47, 0)</f>
        <v>8</v>
      </c>
      <c r="G601" cm="1">
        <f t="array" ref="G601">MATCH(Material_Master[[#This Row],[Product Category]]&amp;Material_Master[[#This Row],[ProductGroupSimple]], 'Product Group Simple'!$B$2:$B$202&amp;'Product Group Simple'!$D$2:$D$202, 0)</f>
        <v>53</v>
      </c>
      <c r="H601" cm="1">
        <f t="array" ref="H601">MATCH(Material_Master[[#This Row],[Product Category]]&amp;Material_Master[[#This Row],[ProductGroup]], 'Product Group'!$B$2:$B$248&amp;'Product Group'!$D$2:$D$248,0)</f>
        <v>70</v>
      </c>
      <c r="I601">
        <f>INDEX(Packaging!E:E, MATCH(Material_Master[[#This Row],[Packaging]], Packaging!F:F, 0))</f>
        <v>10</v>
      </c>
      <c r="J601">
        <f>INDEX(Packaging!A:A, MATCH(Material_Master[[#This Row],[UOM]], Packaging!B:B, 0))</f>
        <v>1</v>
      </c>
      <c r="K601">
        <v>6</v>
      </c>
      <c r="L601">
        <v>2.2678759965741601E-2</v>
      </c>
      <c r="M601">
        <v>3.5000000000000003E-2</v>
      </c>
      <c r="N601">
        <f>MATCH(Material_Master[[#This Row],[PPClass]],Packaging!$L$2:$L$7, 0)</f>
        <v>4</v>
      </c>
      <c r="O601">
        <f>MATCH(Material_Master[[#This Row],[PVClass]],Packaging!$L$2:$L$7, 0)</f>
        <v>4</v>
      </c>
      <c r="P601" t="s">
        <v>831</v>
      </c>
      <c r="Q601">
        <v>1620</v>
      </c>
      <c r="R601" t="s">
        <v>832</v>
      </c>
      <c r="S601">
        <v>0.90715000000000001</v>
      </c>
      <c r="T601" s="6" t="s">
        <v>344</v>
      </c>
      <c r="U601" s="6"/>
      <c r="V601" s="6" t="s">
        <v>1186</v>
      </c>
      <c r="W601" t="s">
        <v>1015</v>
      </c>
      <c r="X601" t="s">
        <v>1186</v>
      </c>
      <c r="Y601" t="b">
        <f>IF(Material_Master[[#This Row],[EUDR]]="Y",TRUE,FALSE)</f>
        <v>0</v>
      </c>
      <c r="Z601" t="b">
        <f>IF(Material_Master[[#This Row],[EUDR Sale]]="Y", TRUE, FALSE)</f>
        <v>0</v>
      </c>
    </row>
    <row r="602" spans="1:27" x14ac:dyDescent="0.35">
      <c r="A602">
        <v>601</v>
      </c>
      <c r="B602" s="5"/>
      <c r="C602" s="5" t="str">
        <f>Material_Master_SQL!B602</f>
        <v>ECOROL 68/50-P600-DF</v>
      </c>
      <c r="D602">
        <f>INDEX(Class!A:A, MATCH(Material_Master[[#This Row],[Class]],Class!B:B, 0))</f>
        <v>4</v>
      </c>
      <c r="E602">
        <f>INDEX('Product Category'!A:A, MATCH(Material_Master[[#This Row],[Product Category]], 'Product Category'!B:B, 0))</f>
        <v>4</v>
      </c>
      <c r="F602" cm="1">
        <f t="array" ref="F602">MATCH(Material_Master[[#This Row],[Product Category]]&amp;Material_Master[[#This Row],[ProductMetric]], 'Product Metric'!$B$2:$B$47&amp;'Product Metric'!$D$2:$D$47, 0)</f>
        <v>8</v>
      </c>
      <c r="G602" cm="1">
        <f t="array" ref="G602">MATCH(Material_Master[[#This Row],[Product Category]]&amp;Material_Master[[#This Row],[ProductGroupSimple]], 'Product Group Simple'!$B$2:$B$202&amp;'Product Group Simple'!$D$2:$D$202, 0)</f>
        <v>53</v>
      </c>
      <c r="H602" cm="1">
        <f t="array" ref="H602">MATCH(Material_Master[[#This Row],[Product Category]]&amp;Material_Master[[#This Row],[ProductGroup]], 'Product Group'!$B$2:$B$248&amp;'Product Group'!$D$2:$D$248,0)</f>
        <v>70</v>
      </c>
      <c r="I602">
        <f>INDEX(Packaging!E:E, MATCH(Material_Master[[#This Row],[Packaging]], Packaging!F:F, 0))</f>
        <v>10</v>
      </c>
      <c r="J602">
        <f>INDEX(Packaging!A:A, MATCH(Material_Master[[#This Row],[UOM]], Packaging!B:B, 0))</f>
        <v>1</v>
      </c>
      <c r="K602">
        <v>6</v>
      </c>
      <c r="L602">
        <v>0.5</v>
      </c>
      <c r="M602">
        <v>1.25</v>
      </c>
      <c r="N602">
        <f>MATCH(Material_Master[[#This Row],[PPClass]],Packaging!$L$2:$L$7, 0)</f>
        <v>4</v>
      </c>
      <c r="O602">
        <f>MATCH(Material_Master[[#This Row],[PVClass]],Packaging!$L$2:$L$7, 0)</f>
        <v>4</v>
      </c>
      <c r="P602" t="s">
        <v>840</v>
      </c>
      <c r="R602" t="s">
        <v>1186</v>
      </c>
      <c r="T602" s="6" t="s">
        <v>344</v>
      </c>
      <c r="U602" s="6"/>
      <c r="V602" s="6" t="s">
        <v>1186</v>
      </c>
      <c r="W602" t="s">
        <v>1015</v>
      </c>
      <c r="X602" t="s">
        <v>1186</v>
      </c>
      <c r="Y602" t="b">
        <f>IF(Material_Master[[#This Row],[EUDR]]="Y",TRUE,FALSE)</f>
        <v>1</v>
      </c>
      <c r="Z602" t="b">
        <f>IF(Material_Master[[#This Row],[EUDR Sale]]="Y", TRUE, FALSE)</f>
        <v>1</v>
      </c>
    </row>
    <row r="603" spans="1:27" x14ac:dyDescent="0.35">
      <c r="A603">
        <v>602</v>
      </c>
      <c r="B603" s="5">
        <v>5203685001020</v>
      </c>
      <c r="C603" s="5" t="str">
        <f>Material_Master_SQL!B603</f>
        <v>ECOROL 68/50-SD165</v>
      </c>
      <c r="D603">
        <f>INDEX(Class!A:A, MATCH(Material_Master[[#This Row],[Class]],Class!B:B, 0))</f>
        <v>4</v>
      </c>
      <c r="E603">
        <f>INDEX('Product Category'!A:A, MATCH(Material_Master[[#This Row],[Product Category]], 'Product Category'!B:B, 0))</f>
        <v>4</v>
      </c>
      <c r="F603" cm="1">
        <f t="array" ref="F603">MATCH(Material_Master[[#This Row],[Product Category]]&amp;Material_Master[[#This Row],[ProductMetric]], 'Product Metric'!$B$2:$B$47&amp;'Product Metric'!$D$2:$D$47, 0)</f>
        <v>8</v>
      </c>
      <c r="G603" cm="1">
        <f t="array" ref="G603">MATCH(Material_Master[[#This Row],[Product Category]]&amp;Material_Master[[#This Row],[ProductGroupSimple]], 'Product Group Simple'!$B$2:$B$202&amp;'Product Group Simple'!$D$2:$D$202, 0)</f>
        <v>53</v>
      </c>
      <c r="H603" cm="1">
        <f t="array" ref="H603">MATCH(Material_Master[[#This Row],[Product Category]]&amp;Material_Master[[#This Row],[ProductGroup]], 'Product Group'!$B$2:$B$248&amp;'Product Group'!$D$2:$D$248,0)</f>
        <v>70</v>
      </c>
      <c r="I603">
        <f>INDEX(Packaging!E:E, MATCH(Material_Master[[#This Row],[Packaging]], Packaging!F:F, 0))</f>
        <v>3</v>
      </c>
      <c r="J603">
        <f>INDEX(Packaging!A:A, MATCH(Material_Master[[#This Row],[UOM]], Packaging!B:B, 0))</f>
        <v>2</v>
      </c>
      <c r="K603">
        <v>6</v>
      </c>
      <c r="L603">
        <v>0.16500000000000001</v>
      </c>
      <c r="M603">
        <v>0.15</v>
      </c>
      <c r="N603">
        <f>MATCH(Material_Master[[#This Row],[PPClass]],Packaging!$L$2:$L$7, 0)</f>
        <v>4</v>
      </c>
      <c r="O603">
        <f>MATCH(Material_Master[[#This Row],[PVClass]],Packaging!$L$2:$L$7, 0)</f>
        <v>4</v>
      </c>
      <c r="P603" t="s">
        <v>678</v>
      </c>
      <c r="Q603">
        <v>1620</v>
      </c>
      <c r="R603" t="s">
        <v>790</v>
      </c>
      <c r="S603">
        <v>0.16500000000000001</v>
      </c>
      <c r="T603" s="6" t="s">
        <v>344</v>
      </c>
      <c r="U603" s="6"/>
      <c r="V603" s="6" t="s">
        <v>1186</v>
      </c>
      <c r="W603" t="s">
        <v>1015</v>
      </c>
      <c r="X603" t="s">
        <v>1186</v>
      </c>
      <c r="Y603" t="b">
        <f>IF(Material_Master[[#This Row],[EUDR]]="Y",TRUE,FALSE)</f>
        <v>0</v>
      </c>
      <c r="Z603" t="b">
        <f>IF(Material_Master[[#This Row],[EUDR Sale]]="Y", TRUE, FALSE)</f>
        <v>1</v>
      </c>
      <c r="AA603" s="5" t="s">
        <v>1383</v>
      </c>
    </row>
    <row r="604" spans="1:27" x14ac:dyDescent="0.35">
      <c r="A604">
        <v>603</v>
      </c>
      <c r="B604" s="5"/>
      <c r="C604" s="5" t="str">
        <f>Material_Master_SQL!B604</f>
        <v>ECOROL 68/50-SD165-DF</v>
      </c>
      <c r="D604">
        <f>INDEX(Class!A:A, MATCH(Material_Master[[#This Row],[Class]],Class!B:B, 0))</f>
        <v>4</v>
      </c>
      <c r="E604">
        <f>INDEX('Product Category'!A:A, MATCH(Material_Master[[#This Row],[Product Category]], 'Product Category'!B:B, 0))</f>
        <v>4</v>
      </c>
      <c r="F604" cm="1">
        <f t="array" ref="F604">MATCH(Material_Master[[#This Row],[Product Category]]&amp;Material_Master[[#This Row],[ProductMetric]], 'Product Metric'!$B$2:$B$47&amp;'Product Metric'!$D$2:$D$47, 0)</f>
        <v>8</v>
      </c>
      <c r="G604" cm="1">
        <f t="array" ref="G604">MATCH(Material_Master[[#This Row],[Product Category]]&amp;Material_Master[[#This Row],[ProductGroupSimple]], 'Product Group Simple'!$B$2:$B$202&amp;'Product Group Simple'!$D$2:$D$202, 0)</f>
        <v>53</v>
      </c>
      <c r="H604" cm="1">
        <f t="array" ref="H604">MATCH(Material_Master[[#This Row],[Product Category]]&amp;Material_Master[[#This Row],[ProductGroup]], 'Product Group'!$B$2:$B$248&amp;'Product Group'!$D$2:$D$248,0)</f>
        <v>70</v>
      </c>
      <c r="I604">
        <f>INDEX(Packaging!E:E, MATCH(Material_Master[[#This Row],[Packaging]], Packaging!F:F, 0))</f>
        <v>3</v>
      </c>
      <c r="J604">
        <f>INDEX(Packaging!A:A, MATCH(Material_Master[[#This Row],[UOM]], Packaging!B:B, 0))</f>
        <v>2</v>
      </c>
      <c r="K604">
        <v>6</v>
      </c>
      <c r="L604">
        <v>0.16500000000000001</v>
      </c>
      <c r="M604">
        <v>0.15</v>
      </c>
      <c r="N604">
        <f>MATCH(Material_Master[[#This Row],[PPClass]],Packaging!$L$2:$L$7, 0)</f>
        <v>4</v>
      </c>
      <c r="O604">
        <f>MATCH(Material_Master[[#This Row],[PVClass]],Packaging!$L$2:$L$7, 0)</f>
        <v>4</v>
      </c>
      <c r="P604" t="s">
        <v>678</v>
      </c>
      <c r="R604" t="s">
        <v>1186</v>
      </c>
      <c r="T604" s="6" t="s">
        <v>344</v>
      </c>
      <c r="U604" s="6"/>
      <c r="V604" s="6" t="s">
        <v>1186</v>
      </c>
      <c r="W604" t="s">
        <v>1015</v>
      </c>
      <c r="X604" t="s">
        <v>1186</v>
      </c>
      <c r="Y604" t="b">
        <f>IF(Material_Master[[#This Row],[EUDR]]="Y",TRUE,FALSE)</f>
        <v>1</v>
      </c>
      <c r="Z604" t="b">
        <f>IF(Material_Master[[#This Row],[EUDR Sale]]="Y", TRUE, FALSE)</f>
        <v>1</v>
      </c>
    </row>
    <row r="605" spans="1:27" x14ac:dyDescent="0.35">
      <c r="A605">
        <v>604</v>
      </c>
      <c r="B605" s="5">
        <v>5203686006010</v>
      </c>
      <c r="C605" s="5" t="str">
        <f>Material_Master_SQL!B605</f>
        <v>ECOROL 68/60</v>
      </c>
      <c r="D605">
        <f>INDEX(Class!A:A, MATCH(Material_Master[[#This Row],[Class]],Class!B:B, 0))</f>
        <v>2</v>
      </c>
      <c r="E605">
        <f>INDEX('Product Category'!A:A, MATCH(Material_Master[[#This Row],[Product Category]], 'Product Category'!B:B, 0))</f>
        <v>4</v>
      </c>
      <c r="F605" cm="1">
        <f t="array" ref="F605">MATCH(Material_Master[[#This Row],[Product Category]]&amp;Material_Master[[#This Row],[ProductMetric]], 'Product Metric'!$B$2:$B$47&amp;'Product Metric'!$D$2:$D$47, 0)</f>
        <v>8</v>
      </c>
      <c r="G605" cm="1">
        <f t="array" ref="G605">MATCH(Material_Master[[#This Row],[Product Category]]&amp;Material_Master[[#This Row],[ProductGroupSimple]], 'Product Group Simple'!$B$2:$B$202&amp;'Product Group Simple'!$D$2:$D$202, 0)</f>
        <v>54</v>
      </c>
      <c r="H605" cm="1">
        <f t="array" ref="H605">MATCH(Material_Master[[#This Row],[Product Category]]&amp;Material_Master[[#This Row],[ProductGroup]], 'Product Group'!$B$2:$B$248&amp;'Product Group'!$D$2:$D$248,0)</f>
        <v>71</v>
      </c>
      <c r="I605">
        <f>INDEX(Packaging!E:E, MATCH(Material_Master[[#This Row],[Packaging]], Packaging!F:F, 0))</f>
        <v>7</v>
      </c>
      <c r="J605">
        <f>INDEX(Packaging!A:A, MATCH(Material_Master[[#This Row],[UOM]], Packaging!B:B, 0))</f>
        <v>4</v>
      </c>
      <c r="K605">
        <v>6</v>
      </c>
      <c r="L605">
        <v>1</v>
      </c>
      <c r="M605">
        <v>0</v>
      </c>
      <c r="N605">
        <f>MATCH(Material_Master[[#This Row],[PPClass]],Packaging!$L$2:$L$7, 0)</f>
        <v>3</v>
      </c>
      <c r="O605">
        <f>MATCH(Material_Master[[#This Row],[PVClass]],Packaging!$L$2:$L$7, 0)</f>
        <v>3</v>
      </c>
      <c r="Q605">
        <v>1620</v>
      </c>
      <c r="R605" t="s">
        <v>790</v>
      </c>
      <c r="T605" s="6" t="s">
        <v>344</v>
      </c>
      <c r="U605" s="6"/>
      <c r="V605" s="6" t="s">
        <v>1186</v>
      </c>
      <c r="W605" t="s">
        <v>1015</v>
      </c>
      <c r="X605" t="s">
        <v>1186</v>
      </c>
      <c r="Y605" t="b">
        <f>IF(Material_Master[[#This Row],[EUDR]]="Y",TRUE,FALSE)</f>
        <v>0</v>
      </c>
      <c r="Z605" t="b">
        <f>IF(Material_Master[[#This Row],[EUDR Sale]]="Y", TRUE, FALSE)</f>
        <v>1</v>
      </c>
      <c r="AA605" s="5" t="s">
        <v>1383</v>
      </c>
    </row>
    <row r="606" spans="1:27" x14ac:dyDescent="0.35">
      <c r="A606">
        <v>605</v>
      </c>
      <c r="B606" s="5"/>
      <c r="C606" s="5" t="str">
        <f>Material_Master_SQL!B606</f>
        <v>ECOROL 68/60-DF</v>
      </c>
      <c r="D606">
        <f>INDEX(Class!A:A, MATCH(Material_Master[[#This Row],[Class]],Class!B:B, 0))</f>
        <v>2</v>
      </c>
      <c r="E606">
        <f>INDEX('Product Category'!A:A, MATCH(Material_Master[[#This Row],[Product Category]], 'Product Category'!B:B, 0))</f>
        <v>4</v>
      </c>
      <c r="F606" cm="1">
        <f t="array" ref="F606">MATCH(Material_Master[[#This Row],[Product Category]]&amp;Material_Master[[#This Row],[ProductMetric]], 'Product Metric'!$B$2:$B$47&amp;'Product Metric'!$D$2:$D$47, 0)</f>
        <v>8</v>
      </c>
      <c r="G606" cm="1">
        <f t="array" ref="G606">MATCH(Material_Master[[#This Row],[Product Category]]&amp;Material_Master[[#This Row],[ProductGroupSimple]], 'Product Group Simple'!$B$2:$B$202&amp;'Product Group Simple'!$D$2:$D$202, 0)</f>
        <v>54</v>
      </c>
      <c r="H606" cm="1">
        <f t="array" ref="H606">MATCH(Material_Master[[#This Row],[Product Category]]&amp;Material_Master[[#This Row],[ProductGroup]], 'Product Group'!$B$2:$B$248&amp;'Product Group'!$D$2:$D$248,0)</f>
        <v>71</v>
      </c>
      <c r="I606">
        <f>INDEX(Packaging!E:E, MATCH(Material_Master[[#This Row],[Packaging]], Packaging!F:F, 0))</f>
        <v>7</v>
      </c>
      <c r="J606">
        <f>INDEX(Packaging!A:A, MATCH(Material_Master[[#This Row],[UOM]], Packaging!B:B, 0))</f>
        <v>4</v>
      </c>
      <c r="K606">
        <v>6</v>
      </c>
      <c r="L606">
        <v>1</v>
      </c>
      <c r="M606">
        <v>0</v>
      </c>
      <c r="N606">
        <f>MATCH(Material_Master[[#This Row],[PPClass]],Packaging!$L$2:$L$7, 0)</f>
        <v>3</v>
      </c>
      <c r="O606">
        <f>MATCH(Material_Master[[#This Row],[PVClass]],Packaging!$L$2:$L$7, 0)</f>
        <v>3</v>
      </c>
      <c r="R606" t="s">
        <v>1186</v>
      </c>
      <c r="T606" s="6" t="s">
        <v>344</v>
      </c>
      <c r="U606" s="6"/>
      <c r="V606" s="6" t="s">
        <v>1186</v>
      </c>
      <c r="W606" t="s">
        <v>1015</v>
      </c>
      <c r="X606" t="s">
        <v>1186</v>
      </c>
      <c r="Y606" t="b">
        <f>IF(Material_Master[[#This Row],[EUDR]]="Y",TRUE,FALSE)</f>
        <v>1</v>
      </c>
      <c r="Z606" t="b">
        <f>IF(Material_Master[[#This Row],[EUDR Sale]]="Y", TRUE, FALSE)</f>
        <v>1</v>
      </c>
    </row>
    <row r="607" spans="1:27" x14ac:dyDescent="0.35">
      <c r="A607">
        <v>606</v>
      </c>
      <c r="B607" s="5">
        <v>5203686005010</v>
      </c>
      <c r="C607" s="5" t="str">
        <f>Material_Master_SQL!B607</f>
        <v>ECOROL 68/60-P20-ED</v>
      </c>
      <c r="D607">
        <f>INDEX(Class!A:A, MATCH(Material_Master[[#This Row],[Class]],Class!B:B, 0))</f>
        <v>4</v>
      </c>
      <c r="E607">
        <f>INDEX('Product Category'!A:A, MATCH(Material_Master[[#This Row],[Product Category]], 'Product Category'!B:B, 0))</f>
        <v>4</v>
      </c>
      <c r="F607" cm="1">
        <f t="array" ref="F607">MATCH(Material_Master[[#This Row],[Product Category]]&amp;Material_Master[[#This Row],[ProductMetric]], 'Product Metric'!$B$2:$B$47&amp;'Product Metric'!$D$2:$D$47, 0)</f>
        <v>8</v>
      </c>
      <c r="G607" cm="1">
        <f t="array" ref="G607">MATCH(Material_Master[[#This Row],[Product Category]]&amp;Material_Master[[#This Row],[ProductGroupSimple]], 'Product Group Simple'!$B$2:$B$202&amp;'Product Group Simple'!$D$2:$D$202, 0)</f>
        <v>54</v>
      </c>
      <c r="H607" cm="1">
        <f t="array" ref="H607">MATCH(Material_Master[[#This Row],[Product Category]]&amp;Material_Master[[#This Row],[ProductGroup]], 'Product Group'!$B$2:$B$248&amp;'Product Group'!$D$2:$D$248,0)</f>
        <v>71</v>
      </c>
      <c r="I607">
        <f>INDEX(Packaging!E:E, MATCH(Material_Master[[#This Row],[Packaging]], Packaging!F:F, 0))</f>
        <v>10</v>
      </c>
      <c r="J607">
        <f>INDEX(Packaging!A:A, MATCH(Material_Master[[#This Row],[UOM]], Packaging!B:B, 0))</f>
        <v>1</v>
      </c>
      <c r="K607">
        <v>6</v>
      </c>
      <c r="L607">
        <v>0.02</v>
      </c>
      <c r="M607">
        <v>4.4999999999999998E-2</v>
      </c>
      <c r="N607">
        <f>MATCH(Material_Master[[#This Row],[PPClass]],Packaging!$L$2:$L$7, 0)</f>
        <v>4</v>
      </c>
      <c r="O607">
        <f>MATCH(Material_Master[[#This Row],[PVClass]],Packaging!$L$2:$L$7, 0)</f>
        <v>4</v>
      </c>
      <c r="P607" t="s">
        <v>803</v>
      </c>
      <c r="Q607">
        <v>1620</v>
      </c>
      <c r="R607" t="s">
        <v>804</v>
      </c>
      <c r="S607">
        <v>0.6</v>
      </c>
      <c r="T607" s="6" t="s">
        <v>344</v>
      </c>
      <c r="U607" s="6"/>
      <c r="V607" s="6" t="s">
        <v>1186</v>
      </c>
      <c r="W607" t="s">
        <v>1015</v>
      </c>
      <c r="X607" t="s">
        <v>1186</v>
      </c>
      <c r="Y607" t="b">
        <f>IF(Material_Master[[#This Row],[EUDR]]="Y",TRUE,FALSE)</f>
        <v>0</v>
      </c>
      <c r="Z607" t="b">
        <f>IF(Material_Master[[#This Row],[EUDR Sale]]="Y", TRUE, FALSE)</f>
        <v>1</v>
      </c>
      <c r="AA607" s="5" t="s">
        <v>1383</v>
      </c>
    </row>
    <row r="608" spans="1:27" x14ac:dyDescent="0.35">
      <c r="A608">
        <v>607</v>
      </c>
      <c r="B608" s="5"/>
      <c r="C608" s="5" t="str">
        <f>Material_Master_SQL!B608</f>
        <v>ECOROL 68/60-P20-ED-DF</v>
      </c>
      <c r="D608">
        <f>INDEX(Class!A:A, MATCH(Material_Master[[#This Row],[Class]],Class!B:B, 0))</f>
        <v>4</v>
      </c>
      <c r="E608">
        <f>INDEX('Product Category'!A:A, MATCH(Material_Master[[#This Row],[Product Category]], 'Product Category'!B:B, 0))</f>
        <v>4</v>
      </c>
      <c r="F608" cm="1">
        <f t="array" ref="F608">MATCH(Material_Master[[#This Row],[Product Category]]&amp;Material_Master[[#This Row],[ProductMetric]], 'Product Metric'!$B$2:$B$47&amp;'Product Metric'!$D$2:$D$47, 0)</f>
        <v>8</v>
      </c>
      <c r="G608" cm="1">
        <f t="array" ref="G608">MATCH(Material_Master[[#This Row],[Product Category]]&amp;Material_Master[[#This Row],[ProductGroupSimple]], 'Product Group Simple'!$B$2:$B$202&amp;'Product Group Simple'!$D$2:$D$202, 0)</f>
        <v>54</v>
      </c>
      <c r="H608" cm="1">
        <f t="array" ref="H608">MATCH(Material_Master[[#This Row],[Product Category]]&amp;Material_Master[[#This Row],[ProductGroup]], 'Product Group'!$B$2:$B$248&amp;'Product Group'!$D$2:$D$248,0)</f>
        <v>71</v>
      </c>
      <c r="I608">
        <f>INDEX(Packaging!E:E, MATCH(Material_Master[[#This Row],[Packaging]], Packaging!F:F, 0))</f>
        <v>10</v>
      </c>
      <c r="J608">
        <f>INDEX(Packaging!A:A, MATCH(Material_Master[[#This Row],[UOM]], Packaging!B:B, 0))</f>
        <v>1</v>
      </c>
      <c r="K608">
        <v>6</v>
      </c>
      <c r="L608">
        <v>0.02</v>
      </c>
      <c r="M608">
        <v>4.4999999999999998E-2</v>
      </c>
      <c r="N608">
        <f>MATCH(Material_Master[[#This Row],[PPClass]],Packaging!$L$2:$L$7, 0)</f>
        <v>4</v>
      </c>
      <c r="O608">
        <f>MATCH(Material_Master[[#This Row],[PVClass]],Packaging!$L$2:$L$7, 0)</f>
        <v>4</v>
      </c>
      <c r="P608" t="s">
        <v>803</v>
      </c>
      <c r="R608" t="s">
        <v>1186</v>
      </c>
      <c r="T608" s="6" t="s">
        <v>344</v>
      </c>
      <c r="U608" s="6"/>
      <c r="V608" s="6" t="s">
        <v>1186</v>
      </c>
      <c r="W608" t="s">
        <v>1015</v>
      </c>
      <c r="X608" t="s">
        <v>1186</v>
      </c>
      <c r="Y608" t="b">
        <f>IF(Material_Master[[#This Row],[EUDR]]="Y",TRUE,FALSE)</f>
        <v>1</v>
      </c>
      <c r="Z608" t="b">
        <f>IF(Material_Master[[#This Row],[EUDR Sale]]="Y", TRUE, FALSE)</f>
        <v>1</v>
      </c>
    </row>
    <row r="609" spans="1:27" x14ac:dyDescent="0.35">
      <c r="A609">
        <v>608</v>
      </c>
      <c r="B609" s="5">
        <v>5203686001020</v>
      </c>
      <c r="C609" s="5" t="str">
        <f>Material_Master_SQL!B609</f>
        <v>ECOROL 68/60-SD165</v>
      </c>
      <c r="D609">
        <f>INDEX(Class!A:A, MATCH(Material_Master[[#This Row],[Class]],Class!B:B, 0))</f>
        <v>4</v>
      </c>
      <c r="E609">
        <f>INDEX('Product Category'!A:A, MATCH(Material_Master[[#This Row],[Product Category]], 'Product Category'!B:B, 0))</f>
        <v>4</v>
      </c>
      <c r="F609" cm="1">
        <f t="array" ref="F609">MATCH(Material_Master[[#This Row],[Product Category]]&amp;Material_Master[[#This Row],[ProductMetric]], 'Product Metric'!$B$2:$B$47&amp;'Product Metric'!$D$2:$D$47, 0)</f>
        <v>8</v>
      </c>
      <c r="G609" cm="1">
        <f t="array" ref="G609">MATCH(Material_Master[[#This Row],[Product Category]]&amp;Material_Master[[#This Row],[ProductGroupSimple]], 'Product Group Simple'!$B$2:$B$202&amp;'Product Group Simple'!$D$2:$D$202, 0)</f>
        <v>54</v>
      </c>
      <c r="H609" cm="1">
        <f t="array" ref="H609">MATCH(Material_Master[[#This Row],[Product Category]]&amp;Material_Master[[#This Row],[ProductGroup]], 'Product Group'!$B$2:$B$248&amp;'Product Group'!$D$2:$D$248,0)</f>
        <v>71</v>
      </c>
      <c r="I609">
        <f>INDEX(Packaging!E:E, MATCH(Material_Master[[#This Row],[Packaging]], Packaging!F:F, 0))</f>
        <v>3</v>
      </c>
      <c r="J609">
        <f>INDEX(Packaging!A:A, MATCH(Material_Master[[#This Row],[UOM]], Packaging!B:B, 0))</f>
        <v>2</v>
      </c>
      <c r="K609">
        <v>6</v>
      </c>
      <c r="L609">
        <v>0.16500000000000001</v>
      </c>
      <c r="M609">
        <v>0.15</v>
      </c>
      <c r="N609">
        <f>MATCH(Material_Master[[#This Row],[PPClass]],Packaging!$L$2:$L$7, 0)</f>
        <v>4</v>
      </c>
      <c r="O609">
        <f>MATCH(Material_Master[[#This Row],[PVClass]],Packaging!$L$2:$L$7, 0)</f>
        <v>4</v>
      </c>
      <c r="P609" t="s">
        <v>678</v>
      </c>
      <c r="Q609">
        <v>1620</v>
      </c>
      <c r="R609" t="s">
        <v>790</v>
      </c>
      <c r="S609">
        <v>0.16500000000000001</v>
      </c>
      <c r="T609" s="6" t="s">
        <v>344</v>
      </c>
      <c r="U609" s="6"/>
      <c r="V609" s="6" t="s">
        <v>1186</v>
      </c>
      <c r="W609" t="s">
        <v>1015</v>
      </c>
      <c r="X609" t="s">
        <v>1186</v>
      </c>
      <c r="Y609" t="b">
        <f>IF(Material_Master[[#This Row],[EUDR]]="Y",TRUE,FALSE)</f>
        <v>0</v>
      </c>
      <c r="Z609" t="b">
        <f>IF(Material_Master[[#This Row],[EUDR Sale]]="Y", TRUE, FALSE)</f>
        <v>1</v>
      </c>
      <c r="AA609" s="5" t="s">
        <v>1383</v>
      </c>
    </row>
    <row r="610" spans="1:27" x14ac:dyDescent="0.35">
      <c r="A610">
        <v>609</v>
      </c>
      <c r="B610" s="5"/>
      <c r="C610" s="5" t="str">
        <f>Material_Master_SQL!B610</f>
        <v>ECOROL 68/60-SD165-DF</v>
      </c>
      <c r="D610">
        <f>INDEX(Class!A:A, MATCH(Material_Master[[#This Row],[Class]],Class!B:B, 0))</f>
        <v>4</v>
      </c>
      <c r="E610">
        <f>INDEX('Product Category'!A:A, MATCH(Material_Master[[#This Row],[Product Category]], 'Product Category'!B:B, 0))</f>
        <v>4</v>
      </c>
      <c r="F610" cm="1">
        <f t="array" ref="F610">MATCH(Material_Master[[#This Row],[Product Category]]&amp;Material_Master[[#This Row],[ProductMetric]], 'Product Metric'!$B$2:$B$47&amp;'Product Metric'!$D$2:$D$47, 0)</f>
        <v>8</v>
      </c>
      <c r="G610" cm="1">
        <f t="array" ref="G610">MATCH(Material_Master[[#This Row],[Product Category]]&amp;Material_Master[[#This Row],[ProductGroupSimple]], 'Product Group Simple'!$B$2:$B$202&amp;'Product Group Simple'!$D$2:$D$202, 0)</f>
        <v>54</v>
      </c>
      <c r="H610" cm="1">
        <f t="array" ref="H610">MATCH(Material_Master[[#This Row],[Product Category]]&amp;Material_Master[[#This Row],[ProductGroup]], 'Product Group'!$B$2:$B$248&amp;'Product Group'!$D$2:$D$248,0)</f>
        <v>71</v>
      </c>
      <c r="I610">
        <f>INDEX(Packaging!E:E, MATCH(Material_Master[[#This Row],[Packaging]], Packaging!F:F, 0))</f>
        <v>3</v>
      </c>
      <c r="J610">
        <f>INDEX(Packaging!A:A, MATCH(Material_Master[[#This Row],[UOM]], Packaging!B:B, 0))</f>
        <v>2</v>
      </c>
      <c r="K610">
        <v>6</v>
      </c>
      <c r="L610">
        <v>0.16500000000000001</v>
      </c>
      <c r="M610">
        <v>0.15</v>
      </c>
      <c r="N610">
        <f>MATCH(Material_Master[[#This Row],[PPClass]],Packaging!$L$2:$L$7, 0)</f>
        <v>4</v>
      </c>
      <c r="O610">
        <f>MATCH(Material_Master[[#This Row],[PVClass]],Packaging!$L$2:$L$7, 0)</f>
        <v>4</v>
      </c>
      <c r="P610" t="s">
        <v>678</v>
      </c>
      <c r="R610" t="s">
        <v>1186</v>
      </c>
      <c r="T610" s="6" t="s">
        <v>344</v>
      </c>
      <c r="U610" s="6"/>
      <c r="V610" s="6" t="s">
        <v>1186</v>
      </c>
      <c r="W610" t="s">
        <v>1015</v>
      </c>
      <c r="X610" t="s">
        <v>1186</v>
      </c>
      <c r="Y610" t="b">
        <f>IF(Material_Master[[#This Row],[EUDR]]="Y",TRUE,FALSE)</f>
        <v>1</v>
      </c>
      <c r="Z610" t="b">
        <f>IF(Material_Master[[#This Row],[EUDR Sale]]="Y", TRUE, FALSE)</f>
        <v>1</v>
      </c>
    </row>
    <row r="611" spans="1:27" x14ac:dyDescent="0.35">
      <c r="A611">
        <v>610</v>
      </c>
      <c r="B611" s="5">
        <v>5203686506010</v>
      </c>
      <c r="C611" s="5" t="str">
        <f>Material_Master_SQL!B611</f>
        <v>ECOROL 68/65</v>
      </c>
      <c r="D611">
        <f>INDEX(Class!A:A, MATCH(Material_Master[[#This Row],[Class]],Class!B:B, 0))</f>
        <v>2</v>
      </c>
      <c r="E611">
        <f>INDEX('Product Category'!A:A, MATCH(Material_Master[[#This Row],[Product Category]], 'Product Category'!B:B, 0))</f>
        <v>4</v>
      </c>
      <c r="F611" cm="1">
        <f t="array" ref="F611">MATCH(Material_Master[[#This Row],[Product Category]]&amp;Material_Master[[#This Row],[ProductMetric]], 'Product Metric'!$B$2:$B$47&amp;'Product Metric'!$D$2:$D$47, 0)</f>
        <v>8</v>
      </c>
      <c r="G611" cm="1">
        <f t="array" ref="G611">MATCH(Material_Master[[#This Row],[Product Category]]&amp;Material_Master[[#This Row],[ProductGroupSimple]], 'Product Group Simple'!$B$2:$B$202&amp;'Product Group Simple'!$D$2:$D$202, 0)</f>
        <v>55</v>
      </c>
      <c r="H611" cm="1">
        <f t="array" ref="H611">MATCH(Material_Master[[#This Row],[Product Category]]&amp;Material_Master[[#This Row],[ProductGroup]], 'Product Group'!$B$2:$B$248&amp;'Product Group'!$D$2:$D$248,0)</f>
        <v>72</v>
      </c>
      <c r="I611">
        <f>INDEX(Packaging!E:E, MATCH(Material_Master[[#This Row],[Packaging]], Packaging!F:F, 0))</f>
        <v>7</v>
      </c>
      <c r="J611">
        <f>INDEX(Packaging!A:A, MATCH(Material_Master[[#This Row],[UOM]], Packaging!B:B, 0))</f>
        <v>4</v>
      </c>
      <c r="K611">
        <v>6</v>
      </c>
      <c r="L611">
        <v>1</v>
      </c>
      <c r="N611">
        <f>MATCH(Material_Master[[#This Row],[PPClass]],Packaging!$L$2:$L$7, 0)</f>
        <v>3</v>
      </c>
      <c r="O611">
        <f>MATCH(Material_Master[[#This Row],[PVClass]],Packaging!$L$2:$L$7, 0)</f>
        <v>3</v>
      </c>
      <c r="Q611">
        <v>1620</v>
      </c>
      <c r="T611" s="6" t="s">
        <v>344</v>
      </c>
      <c r="U611" s="6"/>
      <c r="V611" s="6" t="s">
        <v>1186</v>
      </c>
      <c r="W611" t="s">
        <v>1015</v>
      </c>
      <c r="X611" t="s">
        <v>1186</v>
      </c>
      <c r="Y611" t="b">
        <f>IF(Material_Master[[#This Row],[EUDR]]="Y",TRUE,FALSE)</f>
        <v>0</v>
      </c>
      <c r="Z611" t="b">
        <f>IF(Material_Master[[#This Row],[EUDR Sale]]="Y", TRUE, FALSE)</f>
        <v>1</v>
      </c>
      <c r="AA611" s="5" t="s">
        <v>1388</v>
      </c>
    </row>
    <row r="612" spans="1:27" x14ac:dyDescent="0.35">
      <c r="A612">
        <v>611</v>
      </c>
      <c r="B612" s="5"/>
      <c r="C612" s="5" t="str">
        <f>Material_Master_SQL!B612</f>
        <v>ECOROL 68/65-DF</v>
      </c>
      <c r="D612">
        <f>INDEX(Class!A:A, MATCH(Material_Master[[#This Row],[Class]],Class!B:B, 0))</f>
        <v>2</v>
      </c>
      <c r="E612">
        <f>INDEX('Product Category'!A:A, MATCH(Material_Master[[#This Row],[Product Category]], 'Product Category'!B:B, 0))</f>
        <v>4</v>
      </c>
      <c r="F612" cm="1">
        <f t="array" ref="F612">MATCH(Material_Master[[#This Row],[Product Category]]&amp;Material_Master[[#This Row],[ProductMetric]], 'Product Metric'!$B$2:$B$47&amp;'Product Metric'!$D$2:$D$47, 0)</f>
        <v>8</v>
      </c>
      <c r="G612" cm="1">
        <f t="array" ref="G612">MATCH(Material_Master[[#This Row],[Product Category]]&amp;Material_Master[[#This Row],[ProductGroupSimple]], 'Product Group Simple'!$B$2:$B$202&amp;'Product Group Simple'!$D$2:$D$202, 0)</f>
        <v>55</v>
      </c>
      <c r="H612" cm="1">
        <f t="array" ref="H612">MATCH(Material_Master[[#This Row],[Product Category]]&amp;Material_Master[[#This Row],[ProductGroup]], 'Product Group'!$B$2:$B$248&amp;'Product Group'!$D$2:$D$248,0)</f>
        <v>72</v>
      </c>
      <c r="I612">
        <f>INDEX(Packaging!E:E, MATCH(Material_Master[[#This Row],[Packaging]], Packaging!F:F, 0))</f>
        <v>7</v>
      </c>
      <c r="J612">
        <f>INDEX(Packaging!A:A, MATCH(Material_Master[[#This Row],[UOM]], Packaging!B:B, 0))</f>
        <v>4</v>
      </c>
      <c r="K612">
        <v>6</v>
      </c>
      <c r="L612">
        <v>1</v>
      </c>
      <c r="M612">
        <v>0</v>
      </c>
      <c r="N612">
        <f>MATCH(Material_Master[[#This Row],[PPClass]],Packaging!$L$2:$L$7, 0)</f>
        <v>3</v>
      </c>
      <c r="O612">
        <f>MATCH(Material_Master[[#This Row],[PVClass]],Packaging!$L$2:$L$7, 0)</f>
        <v>3</v>
      </c>
      <c r="R612" t="s">
        <v>1186</v>
      </c>
      <c r="T612" s="6" t="s">
        <v>344</v>
      </c>
      <c r="U612" s="6"/>
      <c r="V612" s="6" t="s">
        <v>1186</v>
      </c>
      <c r="W612" t="s">
        <v>1015</v>
      </c>
      <c r="X612" t="s">
        <v>1186</v>
      </c>
      <c r="Y612" t="b">
        <f>IF(Material_Master[[#This Row],[EUDR]]="Y",TRUE,FALSE)</f>
        <v>1</v>
      </c>
      <c r="Z612" t="b">
        <f>IF(Material_Master[[#This Row],[EUDR Sale]]="Y", TRUE, FALSE)</f>
        <v>1</v>
      </c>
    </row>
    <row r="613" spans="1:27" x14ac:dyDescent="0.35">
      <c r="A613">
        <v>612</v>
      </c>
      <c r="B613" s="5">
        <v>5203686505010</v>
      </c>
      <c r="C613" s="5" t="str">
        <f>Material_Master_SQL!B613</f>
        <v>ECOROL 68/65-P20</v>
      </c>
      <c r="D613">
        <f>INDEX(Class!A:A, MATCH(Material_Master[[#This Row],[Class]],Class!B:B, 0))</f>
        <v>4</v>
      </c>
      <c r="E613">
        <f>INDEX('Product Category'!A:A, MATCH(Material_Master[[#This Row],[Product Category]], 'Product Category'!B:B, 0))</f>
        <v>4</v>
      </c>
      <c r="F613" cm="1">
        <f t="array" ref="F613">MATCH(Material_Master[[#This Row],[Product Category]]&amp;Material_Master[[#This Row],[ProductMetric]], 'Product Metric'!$B$2:$B$47&amp;'Product Metric'!$D$2:$D$47, 0)</f>
        <v>8</v>
      </c>
      <c r="G613" cm="1">
        <f t="array" ref="G613">MATCH(Material_Master[[#This Row],[Product Category]]&amp;Material_Master[[#This Row],[ProductGroupSimple]], 'Product Group Simple'!$B$2:$B$202&amp;'Product Group Simple'!$D$2:$D$202, 0)</f>
        <v>55</v>
      </c>
      <c r="H613" cm="1">
        <f t="array" ref="H613">MATCH(Material_Master[[#This Row],[Product Category]]&amp;Material_Master[[#This Row],[ProductGroup]], 'Product Group'!$B$2:$B$248&amp;'Product Group'!$D$2:$D$248,0)</f>
        <v>72</v>
      </c>
      <c r="I613">
        <f>INDEX(Packaging!E:E, MATCH(Material_Master[[#This Row],[Packaging]], Packaging!F:F, 0))</f>
        <v>10</v>
      </c>
      <c r="J613">
        <f>INDEX(Packaging!A:A, MATCH(Material_Master[[#This Row],[UOM]], Packaging!B:B, 0))</f>
        <v>1</v>
      </c>
      <c r="K613">
        <v>6</v>
      </c>
      <c r="L613">
        <v>0.02</v>
      </c>
      <c r="M613">
        <v>4.4999999999999998E-2</v>
      </c>
      <c r="N613">
        <f>MATCH(Material_Master[[#This Row],[PPClass]],Packaging!$L$2:$L$7, 0)</f>
        <v>4</v>
      </c>
      <c r="O613">
        <f>MATCH(Material_Master[[#This Row],[PVClass]],Packaging!$L$2:$L$7, 0)</f>
        <v>4</v>
      </c>
      <c r="P613" t="s">
        <v>803</v>
      </c>
      <c r="Q613">
        <v>1620</v>
      </c>
      <c r="R613" t="s">
        <v>804</v>
      </c>
      <c r="S613">
        <v>0.6</v>
      </c>
      <c r="T613" s="6" t="s">
        <v>344</v>
      </c>
      <c r="U613" s="6"/>
      <c r="V613" s="6" t="s">
        <v>1186</v>
      </c>
      <c r="W613" t="s">
        <v>1015</v>
      </c>
      <c r="X613" t="s">
        <v>1186</v>
      </c>
      <c r="Y613" t="b">
        <f>IF(Material_Master[[#This Row],[EUDR]]="Y",TRUE,FALSE)</f>
        <v>0</v>
      </c>
      <c r="Z613" t="b">
        <f>IF(Material_Master[[#This Row],[EUDR Sale]]="Y", TRUE, FALSE)</f>
        <v>1</v>
      </c>
      <c r="AA613" s="5" t="s">
        <v>1383</v>
      </c>
    </row>
    <row r="614" spans="1:27" x14ac:dyDescent="0.35">
      <c r="A614">
        <v>613</v>
      </c>
      <c r="B614" s="5"/>
      <c r="C614" s="5" t="str">
        <f>Material_Master_SQL!B614</f>
        <v>ECOROL 68/65-P20-DF</v>
      </c>
      <c r="D614">
        <f>INDEX(Class!A:A, MATCH(Material_Master[[#This Row],[Class]],Class!B:B, 0))</f>
        <v>4</v>
      </c>
      <c r="E614">
        <f>INDEX('Product Category'!A:A, MATCH(Material_Master[[#This Row],[Product Category]], 'Product Category'!B:B, 0))</f>
        <v>4</v>
      </c>
      <c r="F614" cm="1">
        <f t="array" ref="F614">MATCH(Material_Master[[#This Row],[Product Category]]&amp;Material_Master[[#This Row],[ProductMetric]], 'Product Metric'!$B$2:$B$47&amp;'Product Metric'!$D$2:$D$47, 0)</f>
        <v>8</v>
      </c>
      <c r="G614" cm="1">
        <f t="array" ref="G614">MATCH(Material_Master[[#This Row],[Product Category]]&amp;Material_Master[[#This Row],[ProductGroupSimple]], 'Product Group Simple'!$B$2:$B$202&amp;'Product Group Simple'!$D$2:$D$202, 0)</f>
        <v>55</v>
      </c>
      <c r="H614" cm="1">
        <f t="array" ref="H614">MATCH(Material_Master[[#This Row],[Product Category]]&amp;Material_Master[[#This Row],[ProductGroup]], 'Product Group'!$B$2:$B$248&amp;'Product Group'!$D$2:$D$248,0)</f>
        <v>72</v>
      </c>
      <c r="I614">
        <f>INDEX(Packaging!E:E, MATCH(Material_Master[[#This Row],[Packaging]], Packaging!F:F, 0))</f>
        <v>10</v>
      </c>
      <c r="J614">
        <f>INDEX(Packaging!A:A, MATCH(Material_Master[[#This Row],[UOM]], Packaging!B:B, 0))</f>
        <v>1</v>
      </c>
      <c r="K614">
        <v>6</v>
      </c>
      <c r="L614">
        <v>0.02</v>
      </c>
      <c r="M614">
        <v>4.4999999999999998E-2</v>
      </c>
      <c r="N614">
        <f>MATCH(Material_Master[[#This Row],[PPClass]],Packaging!$L$2:$L$7, 0)</f>
        <v>4</v>
      </c>
      <c r="O614">
        <f>MATCH(Material_Master[[#This Row],[PVClass]],Packaging!$L$2:$L$7, 0)</f>
        <v>4</v>
      </c>
      <c r="P614" t="s">
        <v>803</v>
      </c>
      <c r="R614" t="s">
        <v>1186</v>
      </c>
      <c r="T614" s="6" t="s">
        <v>344</v>
      </c>
      <c r="U614" s="6"/>
      <c r="V614" s="6" t="s">
        <v>1186</v>
      </c>
      <c r="W614" t="s">
        <v>1015</v>
      </c>
      <c r="X614" t="s">
        <v>1186</v>
      </c>
      <c r="Y614" t="b">
        <f>IF(Material_Master[[#This Row],[EUDR]]="Y",TRUE,FALSE)</f>
        <v>1</v>
      </c>
      <c r="Z614" t="b">
        <f>IF(Material_Master[[#This Row],[EUDR Sale]]="Y", TRUE, FALSE)</f>
        <v>1</v>
      </c>
    </row>
    <row r="615" spans="1:27" x14ac:dyDescent="0.35">
      <c r="A615">
        <v>614</v>
      </c>
      <c r="B615" s="5">
        <v>5203687006010</v>
      </c>
      <c r="C615" s="5" t="str">
        <f>Material_Master_SQL!B615</f>
        <v>ECOROL 68/70</v>
      </c>
      <c r="D615">
        <f>INDEX(Class!A:A, MATCH(Material_Master[[#This Row],[Class]],Class!B:B, 0))</f>
        <v>2</v>
      </c>
      <c r="E615">
        <f>INDEX('Product Category'!A:A, MATCH(Material_Master[[#This Row],[Product Category]], 'Product Category'!B:B, 0))</f>
        <v>4</v>
      </c>
      <c r="F615" cm="1">
        <f t="array" ref="F615">MATCH(Material_Master[[#This Row],[Product Category]]&amp;Material_Master[[#This Row],[ProductMetric]], 'Product Metric'!$B$2:$B$47&amp;'Product Metric'!$D$2:$D$47, 0)</f>
        <v>8</v>
      </c>
      <c r="G615" cm="1">
        <f t="array" ref="G615">MATCH(Material_Master[[#This Row],[Product Category]]&amp;Material_Master[[#This Row],[ProductGroupSimple]], 'Product Group Simple'!$B$2:$B$202&amp;'Product Group Simple'!$D$2:$D$202, 0)</f>
        <v>56</v>
      </c>
      <c r="H615" cm="1">
        <f t="array" ref="H615">MATCH(Material_Master[[#This Row],[Product Category]]&amp;Material_Master[[#This Row],[ProductGroup]], 'Product Group'!$B$2:$B$248&amp;'Product Group'!$D$2:$D$248,0)</f>
        <v>73</v>
      </c>
      <c r="I615">
        <f>INDEX(Packaging!E:E, MATCH(Material_Master[[#This Row],[Packaging]], Packaging!F:F, 0))</f>
        <v>7</v>
      </c>
      <c r="J615">
        <f>INDEX(Packaging!A:A, MATCH(Material_Master[[#This Row],[UOM]], Packaging!B:B, 0))</f>
        <v>4</v>
      </c>
      <c r="K615">
        <v>6</v>
      </c>
      <c r="L615">
        <v>1</v>
      </c>
      <c r="N615">
        <f>MATCH(Material_Master[[#This Row],[PPClass]],Packaging!$L$2:$L$7, 0)</f>
        <v>3</v>
      </c>
      <c r="O615">
        <f>MATCH(Material_Master[[#This Row],[PVClass]],Packaging!$L$2:$L$7, 0)</f>
        <v>3</v>
      </c>
      <c r="Q615">
        <v>1620</v>
      </c>
      <c r="R615" t="s">
        <v>1186</v>
      </c>
      <c r="T615" s="6" t="s">
        <v>344</v>
      </c>
      <c r="U615" s="6"/>
      <c r="V615" s="6" t="s">
        <v>1186</v>
      </c>
      <c r="W615" t="s">
        <v>1015</v>
      </c>
      <c r="X615" t="s">
        <v>1186</v>
      </c>
      <c r="Y615" t="b">
        <f>IF(Material_Master[[#This Row],[EUDR]]="Y",TRUE,FALSE)</f>
        <v>0</v>
      </c>
      <c r="Z615" t="b">
        <f>IF(Material_Master[[#This Row],[EUDR Sale]]="Y", TRUE, FALSE)</f>
        <v>1</v>
      </c>
      <c r="AA615" s="5" t="s">
        <v>1383</v>
      </c>
    </row>
    <row r="616" spans="1:27" x14ac:dyDescent="0.35">
      <c r="A616">
        <v>615</v>
      </c>
      <c r="B616" s="5"/>
      <c r="C616" s="5" t="str">
        <f>Material_Master_SQL!B616</f>
        <v>ECOROL 68/70-DF</v>
      </c>
      <c r="D616">
        <f>INDEX(Class!A:A, MATCH(Material_Master[[#This Row],[Class]],Class!B:B, 0))</f>
        <v>2</v>
      </c>
      <c r="E616">
        <f>INDEX('Product Category'!A:A, MATCH(Material_Master[[#This Row],[Product Category]], 'Product Category'!B:B, 0))</f>
        <v>4</v>
      </c>
      <c r="F616" cm="1">
        <f t="array" ref="F616">MATCH(Material_Master[[#This Row],[Product Category]]&amp;Material_Master[[#This Row],[ProductMetric]], 'Product Metric'!$B$2:$B$47&amp;'Product Metric'!$D$2:$D$47, 0)</f>
        <v>8</v>
      </c>
      <c r="G616" cm="1">
        <f t="array" ref="G616">MATCH(Material_Master[[#This Row],[Product Category]]&amp;Material_Master[[#This Row],[ProductGroupSimple]], 'Product Group Simple'!$B$2:$B$202&amp;'Product Group Simple'!$D$2:$D$202, 0)</f>
        <v>56</v>
      </c>
      <c r="H616" cm="1">
        <f t="array" ref="H616">MATCH(Material_Master[[#This Row],[Product Category]]&amp;Material_Master[[#This Row],[ProductGroup]], 'Product Group'!$B$2:$B$248&amp;'Product Group'!$D$2:$D$248,0)</f>
        <v>73</v>
      </c>
      <c r="I616">
        <f>INDEX(Packaging!E:E, MATCH(Material_Master[[#This Row],[Packaging]], Packaging!F:F, 0))</f>
        <v>7</v>
      </c>
      <c r="J616">
        <f>INDEX(Packaging!A:A, MATCH(Material_Master[[#This Row],[UOM]], Packaging!B:B, 0))</f>
        <v>4</v>
      </c>
      <c r="K616">
        <v>6</v>
      </c>
      <c r="L616">
        <v>1</v>
      </c>
      <c r="M616">
        <v>0</v>
      </c>
      <c r="N616">
        <f>MATCH(Material_Master[[#This Row],[PPClass]],Packaging!$L$2:$L$7, 0)</f>
        <v>3</v>
      </c>
      <c r="O616">
        <f>MATCH(Material_Master[[#This Row],[PVClass]],Packaging!$L$2:$L$7, 0)</f>
        <v>3</v>
      </c>
      <c r="R616" t="s">
        <v>1186</v>
      </c>
      <c r="T616" s="6" t="s">
        <v>344</v>
      </c>
      <c r="U616" s="6"/>
      <c r="V616" s="6" t="s">
        <v>1186</v>
      </c>
      <c r="W616" t="s">
        <v>1015</v>
      </c>
      <c r="X616" t="s">
        <v>1186</v>
      </c>
      <c r="Y616" t="b">
        <f>IF(Material_Master[[#This Row],[EUDR]]="Y",TRUE,FALSE)</f>
        <v>1</v>
      </c>
      <c r="Z616" t="b">
        <f>IF(Material_Master[[#This Row],[EUDR Sale]]="Y", TRUE, FALSE)</f>
        <v>1</v>
      </c>
    </row>
    <row r="617" spans="1:27" x14ac:dyDescent="0.35">
      <c r="A617">
        <v>616</v>
      </c>
      <c r="B617" s="5">
        <v>5203687004010</v>
      </c>
      <c r="C617" s="5" t="str">
        <f>Material_Master_SQL!B617</f>
        <v>ECOROL 68/70-F20</v>
      </c>
      <c r="D617">
        <f>INDEX(Class!A:A, MATCH(Material_Master[[#This Row],[Class]],Class!B:B, 0))</f>
        <v>4</v>
      </c>
      <c r="E617">
        <f>INDEX('Product Category'!A:A, MATCH(Material_Master[[#This Row],[Product Category]], 'Product Category'!B:B, 0))</f>
        <v>4</v>
      </c>
      <c r="F617" cm="1">
        <f t="array" ref="F617">MATCH(Material_Master[[#This Row],[Product Category]]&amp;Material_Master[[#This Row],[ProductMetric]], 'Product Metric'!$B$2:$B$47&amp;'Product Metric'!$D$2:$D$47, 0)</f>
        <v>8</v>
      </c>
      <c r="G617" cm="1">
        <f t="array" ref="G617">MATCH(Material_Master[[#This Row],[Product Category]]&amp;Material_Master[[#This Row],[ProductGroupSimple]], 'Product Group Simple'!$B$2:$B$202&amp;'Product Group Simple'!$D$2:$D$202, 0)</f>
        <v>56</v>
      </c>
      <c r="H617" cm="1">
        <f t="array" ref="H617">MATCH(Material_Master[[#This Row],[Product Category]]&amp;Material_Master[[#This Row],[ProductGroup]], 'Product Group'!$B$2:$B$248&amp;'Product Group'!$D$2:$D$248,0)</f>
        <v>73</v>
      </c>
      <c r="I617">
        <f>INDEX(Packaging!E:E, MATCH(Material_Master[[#This Row],[Packaging]], Packaging!F:F, 0))</f>
        <v>4</v>
      </c>
      <c r="J617">
        <f>INDEX(Packaging!A:A, MATCH(Material_Master[[#This Row],[UOM]], Packaging!B:B, 0))</f>
        <v>1</v>
      </c>
      <c r="K617">
        <v>6</v>
      </c>
      <c r="L617">
        <v>0.02</v>
      </c>
      <c r="M617">
        <v>2.5000000000000001E-2</v>
      </c>
      <c r="N617">
        <f>MATCH(Material_Master[[#This Row],[PPClass]],Packaging!$L$2:$L$7, 0)</f>
        <v>4</v>
      </c>
      <c r="O617">
        <f>MATCH(Material_Master[[#This Row],[PVClass]],Packaging!$L$2:$L$7, 0)</f>
        <v>4</v>
      </c>
      <c r="P617" t="s">
        <v>813</v>
      </c>
      <c r="Q617">
        <v>1620</v>
      </c>
      <c r="R617" t="s">
        <v>814</v>
      </c>
      <c r="S617">
        <v>0.6</v>
      </c>
      <c r="T617" s="6" t="s">
        <v>344</v>
      </c>
      <c r="U617" s="6"/>
      <c r="V617" s="6" t="s">
        <v>1186</v>
      </c>
      <c r="W617" t="s">
        <v>1015</v>
      </c>
      <c r="X617" t="s">
        <v>1186</v>
      </c>
      <c r="Y617" t="b">
        <f>IF(Material_Master[[#This Row],[EUDR]]="Y",TRUE,FALSE)</f>
        <v>0</v>
      </c>
      <c r="Z617" t="b">
        <f>IF(Material_Master[[#This Row],[EUDR Sale]]="Y", TRUE, FALSE)</f>
        <v>0</v>
      </c>
    </row>
    <row r="618" spans="1:27" x14ac:dyDescent="0.35">
      <c r="A618">
        <v>617</v>
      </c>
      <c r="B618" s="5">
        <v>5203687007020</v>
      </c>
      <c r="C618" s="5" t="str">
        <f>Material_Master_SQL!B618</f>
        <v>ECOROL 68/70-FB24000</v>
      </c>
      <c r="D618">
        <f>INDEX(Class!A:A, MATCH(Material_Master[[#This Row],[Class]],Class!B:B, 0))</f>
        <v>4</v>
      </c>
      <c r="E618">
        <f>INDEX('Product Category'!A:A, MATCH(Material_Master[[#This Row],[Product Category]], 'Product Category'!B:B, 0))</f>
        <v>4</v>
      </c>
      <c r="F618" cm="1">
        <f t="array" ref="F618">MATCH(Material_Master[[#This Row],[Product Category]]&amp;Material_Master[[#This Row],[ProductMetric]], 'Product Metric'!$B$2:$B$47&amp;'Product Metric'!$D$2:$D$47, 0)</f>
        <v>8</v>
      </c>
      <c r="G618" cm="1">
        <f t="array" ref="G618">MATCH(Material_Master[[#This Row],[Product Category]]&amp;Material_Master[[#This Row],[ProductGroupSimple]], 'Product Group Simple'!$B$2:$B$202&amp;'Product Group Simple'!$D$2:$D$202, 0)</f>
        <v>56</v>
      </c>
      <c r="H618" cm="1">
        <f t="array" ref="H618">MATCH(Material_Master[[#This Row],[Product Category]]&amp;Material_Master[[#This Row],[ProductGroup]], 'Product Group'!$B$2:$B$248&amp;'Product Group'!$D$2:$D$248,0)</f>
        <v>73</v>
      </c>
      <c r="I618">
        <f>INDEX(Packaging!E:E, MATCH(Material_Master[[#This Row],[Packaging]], Packaging!F:F, 0))</f>
        <v>5</v>
      </c>
      <c r="J618">
        <f>INDEX(Packaging!A:A, MATCH(Material_Master[[#This Row],[UOM]], Packaging!B:B, 0))</f>
        <v>4</v>
      </c>
      <c r="K618">
        <v>6</v>
      </c>
      <c r="L618">
        <v>1</v>
      </c>
      <c r="N618">
        <f>MATCH(Material_Master[[#This Row],[PPClass]],Packaging!$L$2:$L$7, 0)</f>
        <v>3</v>
      </c>
      <c r="O618">
        <f>MATCH(Material_Master[[#This Row],[PVClass]],Packaging!$L$2:$L$7, 0)</f>
        <v>3</v>
      </c>
      <c r="P618" t="s">
        <v>370</v>
      </c>
      <c r="Q618">
        <v>1620</v>
      </c>
      <c r="S618">
        <v>19.7</v>
      </c>
      <c r="T618" s="6" t="s">
        <v>344</v>
      </c>
      <c r="U618" s="6"/>
      <c r="V618" s="6" t="s">
        <v>1186</v>
      </c>
      <c r="W618" t="s">
        <v>1015</v>
      </c>
      <c r="X618" t="s">
        <v>371</v>
      </c>
      <c r="Y618" t="b">
        <f>IF(Material_Master[[#This Row],[EUDR]]="Y",TRUE,FALSE)</f>
        <v>0</v>
      </c>
      <c r="Z618" t="b">
        <f>IF(Material_Master[[#This Row],[EUDR Sale]]="Y", TRUE, FALSE)</f>
        <v>1</v>
      </c>
      <c r="AA618" s="5" t="s">
        <v>1383</v>
      </c>
    </row>
    <row r="619" spans="1:27" x14ac:dyDescent="0.35">
      <c r="A619">
        <v>618</v>
      </c>
      <c r="B619" s="5"/>
      <c r="C619" s="5" t="str">
        <f>Material_Master_SQL!B619</f>
        <v>ECOROL 68/70-FB24000-DF</v>
      </c>
      <c r="D619">
        <f>INDEX(Class!A:A, MATCH(Material_Master[[#This Row],[Class]],Class!B:B, 0))</f>
        <v>4</v>
      </c>
      <c r="E619">
        <f>INDEX('Product Category'!A:A, MATCH(Material_Master[[#This Row],[Product Category]], 'Product Category'!B:B, 0))</f>
        <v>4</v>
      </c>
      <c r="F619" cm="1">
        <f t="array" ref="F619">MATCH(Material_Master[[#This Row],[Product Category]]&amp;Material_Master[[#This Row],[ProductMetric]], 'Product Metric'!$B$2:$B$47&amp;'Product Metric'!$D$2:$D$47, 0)</f>
        <v>8</v>
      </c>
      <c r="G619" cm="1">
        <f t="array" ref="G619">MATCH(Material_Master[[#This Row],[Product Category]]&amp;Material_Master[[#This Row],[ProductGroupSimple]], 'Product Group Simple'!$B$2:$B$202&amp;'Product Group Simple'!$D$2:$D$202, 0)</f>
        <v>56</v>
      </c>
      <c r="H619" cm="1">
        <f t="array" ref="H619">MATCH(Material_Master[[#This Row],[Product Category]]&amp;Material_Master[[#This Row],[ProductGroup]], 'Product Group'!$B$2:$B$248&amp;'Product Group'!$D$2:$D$248,0)</f>
        <v>73</v>
      </c>
      <c r="I619">
        <f>INDEX(Packaging!E:E, MATCH(Material_Master[[#This Row],[Packaging]], Packaging!F:F, 0))</f>
        <v>5</v>
      </c>
      <c r="J619">
        <f>INDEX(Packaging!A:A, MATCH(Material_Master[[#This Row],[UOM]], Packaging!B:B, 0))</f>
        <v>4</v>
      </c>
      <c r="K619">
        <v>6</v>
      </c>
      <c r="L619">
        <v>1</v>
      </c>
      <c r="M619">
        <v>0</v>
      </c>
      <c r="N619">
        <f>MATCH(Material_Master[[#This Row],[PPClass]],Packaging!$L$2:$L$7, 0)</f>
        <v>3</v>
      </c>
      <c r="O619">
        <f>MATCH(Material_Master[[#This Row],[PVClass]],Packaging!$L$2:$L$7, 0)</f>
        <v>3</v>
      </c>
      <c r="P619" t="s">
        <v>370</v>
      </c>
      <c r="R619" t="s">
        <v>1186</v>
      </c>
      <c r="T619" s="6" t="s">
        <v>344</v>
      </c>
      <c r="U619" s="6"/>
      <c r="V619" s="6" t="s">
        <v>1186</v>
      </c>
      <c r="W619" t="s">
        <v>1015</v>
      </c>
      <c r="X619" t="s">
        <v>1186</v>
      </c>
      <c r="Y619" t="b">
        <f>IF(Material_Master[[#This Row],[EUDR]]="Y",TRUE,FALSE)</f>
        <v>1</v>
      </c>
      <c r="Z619" t="b">
        <f>IF(Material_Master[[#This Row],[EUDR Sale]]="Y", TRUE, FALSE)</f>
        <v>1</v>
      </c>
    </row>
    <row r="620" spans="1:27" x14ac:dyDescent="0.35">
      <c r="A620">
        <v>619</v>
      </c>
      <c r="B620" s="5">
        <v>5203687077040</v>
      </c>
      <c r="C620" s="5" t="str">
        <f>Material_Master_SQL!B620</f>
        <v>ECOROL 68/70N-F20</v>
      </c>
      <c r="D620">
        <f>INDEX(Class!A:A, MATCH(Material_Master[[#This Row],[Class]],Class!B:B, 0))</f>
        <v>4</v>
      </c>
      <c r="E620">
        <f>INDEX('Product Category'!A:A, MATCH(Material_Master[[#This Row],[Product Category]], 'Product Category'!B:B, 0))</f>
        <v>4</v>
      </c>
      <c r="F620" cm="1">
        <f t="array" ref="F620">MATCH(Material_Master[[#This Row],[Product Category]]&amp;Material_Master[[#This Row],[ProductMetric]], 'Product Metric'!$B$2:$B$47&amp;'Product Metric'!$D$2:$D$47, 0)</f>
        <v>8</v>
      </c>
      <c r="G620" cm="1">
        <f t="array" ref="G620">MATCH(Material_Master[[#This Row],[Product Category]]&amp;Material_Master[[#This Row],[ProductGroupSimple]], 'Product Group Simple'!$B$2:$B$202&amp;'Product Group Simple'!$D$2:$D$202, 0)</f>
        <v>56</v>
      </c>
      <c r="H620" cm="1">
        <f t="array" ref="H620">MATCH(Material_Master[[#This Row],[Product Category]]&amp;Material_Master[[#This Row],[ProductGroup]], 'Product Group'!$B$2:$B$248&amp;'Product Group'!$D$2:$D$248,0)</f>
        <v>73</v>
      </c>
      <c r="I620">
        <f>INDEX(Packaging!E:E, MATCH(Material_Master[[#This Row],[Packaging]], Packaging!F:F, 0))</f>
        <v>4</v>
      </c>
      <c r="J620">
        <f>INDEX(Packaging!A:A, MATCH(Material_Master[[#This Row],[UOM]], Packaging!B:B, 0))</f>
        <v>1</v>
      </c>
      <c r="K620">
        <v>6</v>
      </c>
      <c r="L620">
        <v>0.02</v>
      </c>
      <c r="M620">
        <v>2.5000000000000001E-2</v>
      </c>
      <c r="N620">
        <f>MATCH(Material_Master[[#This Row],[PPClass]],Packaging!$L$2:$L$7, 0)</f>
        <v>4</v>
      </c>
      <c r="O620">
        <f>MATCH(Material_Master[[#This Row],[PVClass]],Packaging!$L$2:$L$7, 0)</f>
        <v>4</v>
      </c>
      <c r="P620" t="s">
        <v>813</v>
      </c>
      <c r="Q620">
        <v>1620</v>
      </c>
      <c r="R620" t="s">
        <v>814</v>
      </c>
      <c r="S620">
        <v>0.6</v>
      </c>
      <c r="T620" s="6" t="s">
        <v>344</v>
      </c>
      <c r="U620" s="6"/>
      <c r="V620" s="6" t="s">
        <v>1186</v>
      </c>
      <c r="W620" t="s">
        <v>1015</v>
      </c>
      <c r="X620" t="s">
        <v>1186</v>
      </c>
      <c r="Y620" t="b">
        <f>IF(Material_Master[[#This Row],[EUDR]]="Y",TRUE,FALSE)</f>
        <v>0</v>
      </c>
      <c r="Z620" t="b">
        <f>IF(Material_Master[[#This Row],[EUDR Sale]]="Y", TRUE, FALSE)</f>
        <v>0</v>
      </c>
    </row>
    <row r="621" spans="1:27" x14ac:dyDescent="0.35">
      <c r="A621">
        <v>620</v>
      </c>
      <c r="B621" s="5">
        <v>5203687705010</v>
      </c>
      <c r="C621" s="5" t="str">
        <f>Material_Master_SQL!B621</f>
        <v>ECOROL 68/70N-P20</v>
      </c>
      <c r="D621">
        <f>INDEX(Class!A:A, MATCH(Material_Master[[#This Row],[Class]],Class!B:B, 0))</f>
        <v>4</v>
      </c>
      <c r="E621">
        <f>INDEX('Product Category'!A:A, MATCH(Material_Master[[#This Row],[Product Category]], 'Product Category'!B:B, 0))</f>
        <v>4</v>
      </c>
      <c r="F621" cm="1">
        <f t="array" ref="F621">MATCH(Material_Master[[#This Row],[Product Category]]&amp;Material_Master[[#This Row],[ProductMetric]], 'Product Metric'!$B$2:$B$47&amp;'Product Metric'!$D$2:$D$47, 0)</f>
        <v>8</v>
      </c>
      <c r="G621" cm="1">
        <f t="array" ref="G621">MATCH(Material_Master[[#This Row],[Product Category]]&amp;Material_Master[[#This Row],[ProductGroupSimple]], 'Product Group Simple'!$B$2:$B$202&amp;'Product Group Simple'!$D$2:$D$202, 0)</f>
        <v>56</v>
      </c>
      <c r="H621" cm="1">
        <f t="array" ref="H621">MATCH(Material_Master[[#This Row],[Product Category]]&amp;Material_Master[[#This Row],[ProductGroup]], 'Product Group'!$B$2:$B$248&amp;'Product Group'!$D$2:$D$248,0)</f>
        <v>73</v>
      </c>
      <c r="I621">
        <f>INDEX(Packaging!E:E, MATCH(Material_Master[[#This Row],[Packaging]], Packaging!F:F, 0))</f>
        <v>10</v>
      </c>
      <c r="J621">
        <f>INDEX(Packaging!A:A, MATCH(Material_Master[[#This Row],[UOM]], Packaging!B:B, 0))</f>
        <v>1</v>
      </c>
      <c r="K621">
        <v>6</v>
      </c>
      <c r="L621">
        <v>0.02</v>
      </c>
      <c r="M621">
        <v>2.5000000000000001E-2</v>
      </c>
      <c r="N621">
        <f>MATCH(Material_Master[[#This Row],[PPClass]],Packaging!$L$2:$L$7, 0)</f>
        <v>4</v>
      </c>
      <c r="O621">
        <f>MATCH(Material_Master[[#This Row],[PVClass]],Packaging!$L$2:$L$7, 0)</f>
        <v>4</v>
      </c>
      <c r="P621" t="s">
        <v>803</v>
      </c>
      <c r="Q621">
        <v>1620</v>
      </c>
      <c r="R621" t="s">
        <v>804</v>
      </c>
      <c r="S621">
        <v>0.6</v>
      </c>
      <c r="T621" s="6" t="s">
        <v>344</v>
      </c>
      <c r="U621" s="6"/>
      <c r="V621" s="6" t="s">
        <v>1186</v>
      </c>
      <c r="W621" t="s">
        <v>1015</v>
      </c>
      <c r="X621" t="s">
        <v>1186</v>
      </c>
      <c r="Y621" t="b">
        <f>IF(Material_Master[[#This Row],[EUDR]]="Y",TRUE,FALSE)</f>
        <v>0</v>
      </c>
      <c r="Z621" t="b">
        <f>IF(Material_Master[[#This Row],[EUDR Sale]]="Y", TRUE, FALSE)</f>
        <v>1</v>
      </c>
      <c r="AA621" s="5" t="s">
        <v>1383</v>
      </c>
    </row>
    <row r="622" spans="1:27" x14ac:dyDescent="0.35">
      <c r="A622">
        <v>621</v>
      </c>
      <c r="B622" s="5"/>
      <c r="C622" s="5" t="str">
        <f>Material_Master_SQL!B622</f>
        <v>ECOROL 68/70N-P20-DF</v>
      </c>
      <c r="D622">
        <f>INDEX(Class!A:A, MATCH(Material_Master[[#This Row],[Class]],Class!B:B, 0))</f>
        <v>4</v>
      </c>
      <c r="E622">
        <f>INDEX('Product Category'!A:A, MATCH(Material_Master[[#This Row],[Product Category]], 'Product Category'!B:B, 0))</f>
        <v>4</v>
      </c>
      <c r="F622" cm="1">
        <f t="array" ref="F622">MATCH(Material_Master[[#This Row],[Product Category]]&amp;Material_Master[[#This Row],[ProductMetric]], 'Product Metric'!$B$2:$B$47&amp;'Product Metric'!$D$2:$D$47, 0)</f>
        <v>8</v>
      </c>
      <c r="G622" cm="1">
        <f t="array" ref="G622">MATCH(Material_Master[[#This Row],[Product Category]]&amp;Material_Master[[#This Row],[ProductGroupSimple]], 'Product Group Simple'!$B$2:$B$202&amp;'Product Group Simple'!$D$2:$D$202, 0)</f>
        <v>56</v>
      </c>
      <c r="H622" cm="1">
        <f t="array" ref="H622">MATCH(Material_Master[[#This Row],[Product Category]]&amp;Material_Master[[#This Row],[ProductGroup]], 'Product Group'!$B$2:$B$248&amp;'Product Group'!$D$2:$D$248,0)</f>
        <v>73</v>
      </c>
      <c r="I622">
        <f>INDEX(Packaging!E:E, MATCH(Material_Master[[#This Row],[Packaging]], Packaging!F:F, 0))</f>
        <v>10</v>
      </c>
      <c r="J622">
        <f>INDEX(Packaging!A:A, MATCH(Material_Master[[#This Row],[UOM]], Packaging!B:B, 0))</f>
        <v>1</v>
      </c>
      <c r="K622">
        <v>6</v>
      </c>
      <c r="L622">
        <v>0.02</v>
      </c>
      <c r="M622">
        <v>2.5000000000000001E-2</v>
      </c>
      <c r="N622">
        <f>MATCH(Material_Master[[#This Row],[PPClass]],Packaging!$L$2:$L$7, 0)</f>
        <v>4</v>
      </c>
      <c r="O622">
        <f>MATCH(Material_Master[[#This Row],[PVClass]],Packaging!$L$2:$L$7, 0)</f>
        <v>4</v>
      </c>
      <c r="P622" t="s">
        <v>803</v>
      </c>
      <c r="R622" t="s">
        <v>1186</v>
      </c>
      <c r="T622" s="6" t="s">
        <v>344</v>
      </c>
      <c r="U622" s="6"/>
      <c r="V622" s="6" t="s">
        <v>1186</v>
      </c>
      <c r="W622" t="s">
        <v>1015</v>
      </c>
      <c r="X622" t="s">
        <v>1186</v>
      </c>
      <c r="Y622" t="b">
        <f>IF(Material_Master[[#This Row],[EUDR]]="Y",TRUE,FALSE)</f>
        <v>1</v>
      </c>
      <c r="Z622" t="b">
        <f>IF(Material_Master[[#This Row],[EUDR Sale]]="Y", TRUE, FALSE)</f>
        <v>1</v>
      </c>
    </row>
    <row r="623" spans="1:27" x14ac:dyDescent="0.35">
      <c r="A623">
        <v>622</v>
      </c>
      <c r="B623" s="5">
        <v>5203687005010</v>
      </c>
      <c r="C623" s="5" t="str">
        <f>Material_Master_SQL!B623</f>
        <v>ECOROL 68/70-P20</v>
      </c>
      <c r="D623">
        <f>INDEX(Class!A:A, MATCH(Material_Master[[#This Row],[Class]],Class!B:B, 0))</f>
        <v>4</v>
      </c>
      <c r="E623">
        <f>INDEX('Product Category'!A:A, MATCH(Material_Master[[#This Row],[Product Category]], 'Product Category'!B:B, 0))</f>
        <v>4</v>
      </c>
      <c r="F623" cm="1">
        <f t="array" ref="F623">MATCH(Material_Master[[#This Row],[Product Category]]&amp;Material_Master[[#This Row],[ProductMetric]], 'Product Metric'!$B$2:$B$47&amp;'Product Metric'!$D$2:$D$47, 0)</f>
        <v>8</v>
      </c>
      <c r="G623" cm="1">
        <f t="array" ref="G623">MATCH(Material_Master[[#This Row],[Product Category]]&amp;Material_Master[[#This Row],[ProductGroupSimple]], 'Product Group Simple'!$B$2:$B$202&amp;'Product Group Simple'!$D$2:$D$202, 0)</f>
        <v>56</v>
      </c>
      <c r="H623" cm="1">
        <f t="array" ref="H623">MATCH(Material_Master[[#This Row],[Product Category]]&amp;Material_Master[[#This Row],[ProductGroup]], 'Product Group'!$B$2:$B$248&amp;'Product Group'!$D$2:$D$248,0)</f>
        <v>73</v>
      </c>
      <c r="I623">
        <f>INDEX(Packaging!E:E, MATCH(Material_Master[[#This Row],[Packaging]], Packaging!F:F, 0))</f>
        <v>10</v>
      </c>
      <c r="J623">
        <f>INDEX(Packaging!A:A, MATCH(Material_Master[[#This Row],[UOM]], Packaging!B:B, 0))</f>
        <v>1</v>
      </c>
      <c r="K623">
        <v>6</v>
      </c>
      <c r="L623">
        <v>0.02</v>
      </c>
      <c r="M623">
        <v>2.5000000000000001E-2</v>
      </c>
      <c r="N623">
        <f>MATCH(Material_Master[[#This Row],[PPClass]],Packaging!$L$2:$L$7, 0)</f>
        <v>4</v>
      </c>
      <c r="O623">
        <f>MATCH(Material_Master[[#This Row],[PVClass]],Packaging!$L$2:$L$7, 0)</f>
        <v>4</v>
      </c>
      <c r="P623" t="s">
        <v>803</v>
      </c>
      <c r="Q623">
        <v>1620</v>
      </c>
      <c r="R623" t="s">
        <v>804</v>
      </c>
      <c r="S623">
        <v>0.6</v>
      </c>
      <c r="T623" s="6" t="s">
        <v>344</v>
      </c>
      <c r="U623" s="6"/>
      <c r="V623" s="6" t="s">
        <v>1186</v>
      </c>
      <c r="W623" t="s">
        <v>1015</v>
      </c>
      <c r="X623" t="s">
        <v>1186</v>
      </c>
      <c r="Y623" t="b">
        <f>IF(Material_Master[[#This Row],[EUDR]]="Y",TRUE,FALSE)</f>
        <v>0</v>
      </c>
      <c r="Z623" t="b">
        <f>IF(Material_Master[[#This Row],[EUDR Sale]]="Y", TRUE, FALSE)</f>
        <v>1</v>
      </c>
      <c r="AA623" s="5" t="s">
        <v>1383</v>
      </c>
    </row>
    <row r="624" spans="1:27" x14ac:dyDescent="0.35">
      <c r="A624">
        <v>623</v>
      </c>
      <c r="B624" s="5">
        <v>5203687045010</v>
      </c>
      <c r="C624" s="5" t="str">
        <f>Material_Master_SQL!B624</f>
        <v>ECOROL 68/70-P20-ATB</v>
      </c>
      <c r="D624">
        <f>INDEX(Class!A:A, MATCH(Material_Master[[#This Row],[Class]],Class!B:B, 0))</f>
        <v>4</v>
      </c>
      <c r="E624">
        <f>INDEX('Product Category'!A:A, MATCH(Material_Master[[#This Row],[Product Category]], 'Product Category'!B:B, 0))</f>
        <v>4</v>
      </c>
      <c r="F624" cm="1">
        <f t="array" ref="F624">MATCH(Material_Master[[#This Row],[Product Category]]&amp;Material_Master[[#This Row],[ProductMetric]], 'Product Metric'!$B$2:$B$47&amp;'Product Metric'!$D$2:$D$47, 0)</f>
        <v>8</v>
      </c>
      <c r="G624" cm="1">
        <f t="array" ref="G624">MATCH(Material_Master[[#This Row],[Product Category]]&amp;Material_Master[[#This Row],[ProductGroupSimple]], 'Product Group Simple'!$B$2:$B$202&amp;'Product Group Simple'!$D$2:$D$202, 0)</f>
        <v>56</v>
      </c>
      <c r="H624" cm="1">
        <f t="array" ref="H624">MATCH(Material_Master[[#This Row],[Product Category]]&amp;Material_Master[[#This Row],[ProductGroup]], 'Product Group'!$B$2:$B$248&amp;'Product Group'!$D$2:$D$248,0)</f>
        <v>73</v>
      </c>
      <c r="I624">
        <f>INDEX(Packaging!E:E, MATCH(Material_Master[[#This Row],[Packaging]], Packaging!F:F, 0))</f>
        <v>10</v>
      </c>
      <c r="J624">
        <f>INDEX(Packaging!A:A, MATCH(Material_Master[[#This Row],[UOM]], Packaging!B:B, 0))</f>
        <v>1</v>
      </c>
      <c r="K624">
        <v>6</v>
      </c>
      <c r="L624">
        <v>0.02</v>
      </c>
      <c r="M624">
        <v>4.4999999999999998E-2</v>
      </c>
      <c r="N624">
        <f>MATCH(Material_Master[[#This Row],[PPClass]],Packaging!$L$2:$L$7, 0)</f>
        <v>4</v>
      </c>
      <c r="O624">
        <f>MATCH(Material_Master[[#This Row],[PVClass]],Packaging!$L$2:$L$7, 0)</f>
        <v>4</v>
      </c>
      <c r="P624" t="s">
        <v>803</v>
      </c>
      <c r="Q624">
        <v>1620</v>
      </c>
      <c r="R624" t="s">
        <v>804</v>
      </c>
      <c r="S624">
        <v>0.6</v>
      </c>
      <c r="T624" s="6" t="s">
        <v>344</v>
      </c>
      <c r="U624" s="6"/>
      <c r="V624" s="6" t="s">
        <v>1186</v>
      </c>
      <c r="W624" t="s">
        <v>1015</v>
      </c>
      <c r="X624" t="s">
        <v>1186</v>
      </c>
      <c r="Y624" t="b">
        <f>IF(Material_Master[[#This Row],[EUDR]]="Y",TRUE,FALSE)</f>
        <v>0</v>
      </c>
      <c r="Z624" t="b">
        <f>IF(Material_Master[[#This Row],[EUDR Sale]]="Y", TRUE, FALSE)</f>
        <v>1</v>
      </c>
    </row>
    <row r="625" spans="1:27" x14ac:dyDescent="0.35">
      <c r="A625">
        <v>624</v>
      </c>
      <c r="B625" s="5"/>
      <c r="C625" s="5" t="str">
        <f>Material_Master_SQL!B625</f>
        <v>ECOROL 68/70-P20-ATB-DF</v>
      </c>
      <c r="D625">
        <f>INDEX(Class!A:A, MATCH(Material_Master[[#This Row],[Class]],Class!B:B, 0))</f>
        <v>4</v>
      </c>
      <c r="E625">
        <f>INDEX('Product Category'!A:A, MATCH(Material_Master[[#This Row],[Product Category]], 'Product Category'!B:B, 0))</f>
        <v>4</v>
      </c>
      <c r="F625" cm="1">
        <f t="array" ref="F625">MATCH(Material_Master[[#This Row],[Product Category]]&amp;Material_Master[[#This Row],[ProductMetric]], 'Product Metric'!$B$2:$B$47&amp;'Product Metric'!$D$2:$D$47, 0)</f>
        <v>8</v>
      </c>
      <c r="G625" cm="1">
        <f t="array" ref="G625">MATCH(Material_Master[[#This Row],[Product Category]]&amp;Material_Master[[#This Row],[ProductGroupSimple]], 'Product Group Simple'!$B$2:$B$202&amp;'Product Group Simple'!$D$2:$D$202, 0)</f>
        <v>56</v>
      </c>
      <c r="H625" cm="1">
        <f t="array" ref="H625">MATCH(Material_Master[[#This Row],[Product Category]]&amp;Material_Master[[#This Row],[ProductGroup]], 'Product Group'!$B$2:$B$248&amp;'Product Group'!$D$2:$D$248,0)</f>
        <v>73</v>
      </c>
      <c r="I625">
        <f>INDEX(Packaging!E:E, MATCH(Material_Master[[#This Row],[Packaging]], Packaging!F:F, 0))</f>
        <v>10</v>
      </c>
      <c r="J625">
        <f>INDEX(Packaging!A:A, MATCH(Material_Master[[#This Row],[UOM]], Packaging!B:B, 0))</f>
        <v>1</v>
      </c>
      <c r="K625">
        <v>6</v>
      </c>
      <c r="L625">
        <v>0.02</v>
      </c>
      <c r="M625">
        <v>4.4999999999999998E-2</v>
      </c>
      <c r="N625">
        <f>MATCH(Material_Master[[#This Row],[PPClass]],Packaging!$L$2:$L$7, 0)</f>
        <v>4</v>
      </c>
      <c r="O625">
        <f>MATCH(Material_Master[[#This Row],[PVClass]],Packaging!$L$2:$L$7, 0)</f>
        <v>4</v>
      </c>
      <c r="P625" t="s">
        <v>803</v>
      </c>
      <c r="R625" t="s">
        <v>1186</v>
      </c>
      <c r="T625" s="6" t="s">
        <v>344</v>
      </c>
      <c r="U625" s="6"/>
      <c r="V625" s="6" t="s">
        <v>1186</v>
      </c>
      <c r="W625" t="s">
        <v>1015</v>
      </c>
      <c r="X625" t="s">
        <v>1186</v>
      </c>
      <c r="Y625" t="b">
        <f>IF(Material_Master[[#This Row],[EUDR]]="Y",TRUE,FALSE)</f>
        <v>1</v>
      </c>
      <c r="Z625" t="b">
        <f>IF(Material_Master[[#This Row],[EUDR Sale]]="Y", TRUE, FALSE)</f>
        <v>1</v>
      </c>
    </row>
    <row r="626" spans="1:27" x14ac:dyDescent="0.35">
      <c r="A626">
        <v>625</v>
      </c>
      <c r="B626" s="5"/>
      <c r="C626" s="5" t="str">
        <f>Material_Master_SQL!B626</f>
        <v>ECOROL 68/70-P20-DF</v>
      </c>
      <c r="D626">
        <f>INDEX(Class!A:A, MATCH(Material_Master[[#This Row],[Class]],Class!B:B, 0))</f>
        <v>4</v>
      </c>
      <c r="E626">
        <f>INDEX('Product Category'!A:A, MATCH(Material_Master[[#This Row],[Product Category]], 'Product Category'!B:B, 0))</f>
        <v>4</v>
      </c>
      <c r="F626" cm="1">
        <f t="array" ref="F626">MATCH(Material_Master[[#This Row],[Product Category]]&amp;Material_Master[[#This Row],[ProductMetric]], 'Product Metric'!$B$2:$B$47&amp;'Product Metric'!$D$2:$D$47, 0)</f>
        <v>8</v>
      </c>
      <c r="G626" cm="1">
        <f t="array" ref="G626">MATCH(Material_Master[[#This Row],[Product Category]]&amp;Material_Master[[#This Row],[ProductGroupSimple]], 'Product Group Simple'!$B$2:$B$202&amp;'Product Group Simple'!$D$2:$D$202, 0)</f>
        <v>56</v>
      </c>
      <c r="H626" cm="1">
        <f t="array" ref="H626">MATCH(Material_Master[[#This Row],[Product Category]]&amp;Material_Master[[#This Row],[ProductGroup]], 'Product Group'!$B$2:$B$248&amp;'Product Group'!$D$2:$D$248,0)</f>
        <v>73</v>
      </c>
      <c r="I626">
        <f>INDEX(Packaging!E:E, MATCH(Material_Master[[#This Row],[Packaging]], Packaging!F:F, 0))</f>
        <v>10</v>
      </c>
      <c r="J626">
        <f>INDEX(Packaging!A:A, MATCH(Material_Master[[#This Row],[UOM]], Packaging!B:B, 0))</f>
        <v>1</v>
      </c>
      <c r="K626">
        <v>6</v>
      </c>
      <c r="L626">
        <v>0.02</v>
      </c>
      <c r="M626">
        <v>2.5000000000000001E-2</v>
      </c>
      <c r="N626">
        <f>MATCH(Material_Master[[#This Row],[PPClass]],Packaging!$L$2:$L$7, 0)</f>
        <v>4</v>
      </c>
      <c r="O626">
        <f>MATCH(Material_Master[[#This Row],[PVClass]],Packaging!$L$2:$L$7, 0)</f>
        <v>4</v>
      </c>
      <c r="P626" t="s">
        <v>803</v>
      </c>
      <c r="R626" t="s">
        <v>1186</v>
      </c>
      <c r="T626" s="6" t="s">
        <v>344</v>
      </c>
      <c r="U626" s="6"/>
      <c r="V626" s="6" t="s">
        <v>1186</v>
      </c>
      <c r="W626" t="s">
        <v>1015</v>
      </c>
      <c r="X626" t="s">
        <v>1186</v>
      </c>
      <c r="Y626" t="b">
        <f>IF(Material_Master[[#This Row],[EUDR]]="Y",TRUE,FALSE)</f>
        <v>1</v>
      </c>
      <c r="Z626" t="b">
        <f>IF(Material_Master[[#This Row],[EUDR Sale]]="Y", TRUE, FALSE)</f>
        <v>1</v>
      </c>
    </row>
    <row r="627" spans="1:27" x14ac:dyDescent="0.35">
      <c r="A627">
        <v>626</v>
      </c>
      <c r="B627" s="5">
        <v>5203687005011</v>
      </c>
      <c r="C627" s="5" t="str">
        <f>Material_Master_SQL!B627</f>
        <v>ECOROL 68/70-P20-ED</v>
      </c>
      <c r="D627">
        <f>INDEX(Class!A:A, MATCH(Material_Master[[#This Row],[Class]],Class!B:B, 0))</f>
        <v>4</v>
      </c>
      <c r="E627">
        <f>INDEX('Product Category'!A:A, MATCH(Material_Master[[#This Row],[Product Category]], 'Product Category'!B:B, 0))</f>
        <v>4</v>
      </c>
      <c r="F627" cm="1">
        <f t="array" ref="F627">MATCH(Material_Master[[#This Row],[Product Category]]&amp;Material_Master[[#This Row],[ProductMetric]], 'Product Metric'!$B$2:$B$47&amp;'Product Metric'!$D$2:$D$47, 0)</f>
        <v>8</v>
      </c>
      <c r="G627" cm="1">
        <f t="array" ref="G627">MATCH(Material_Master[[#This Row],[Product Category]]&amp;Material_Master[[#This Row],[ProductGroupSimple]], 'Product Group Simple'!$B$2:$B$202&amp;'Product Group Simple'!$D$2:$D$202, 0)</f>
        <v>56</v>
      </c>
      <c r="H627" cm="1">
        <f t="array" ref="H627">MATCH(Material_Master[[#This Row],[Product Category]]&amp;Material_Master[[#This Row],[ProductGroup]], 'Product Group'!$B$2:$B$248&amp;'Product Group'!$D$2:$D$248,0)</f>
        <v>73</v>
      </c>
      <c r="I627">
        <f>INDEX(Packaging!E:E, MATCH(Material_Master[[#This Row],[Packaging]], Packaging!F:F, 0))</f>
        <v>10</v>
      </c>
      <c r="J627">
        <f>INDEX(Packaging!A:A, MATCH(Material_Master[[#This Row],[UOM]], Packaging!B:B, 0))</f>
        <v>1</v>
      </c>
      <c r="K627">
        <v>6</v>
      </c>
      <c r="L627">
        <v>0.02</v>
      </c>
      <c r="M627">
        <v>2.5000000000000001E-2</v>
      </c>
      <c r="N627">
        <f>MATCH(Material_Master[[#This Row],[PPClass]],Packaging!$L$2:$L$7, 0)</f>
        <v>4</v>
      </c>
      <c r="O627">
        <f>MATCH(Material_Master[[#This Row],[PVClass]],Packaging!$L$2:$L$7, 0)</f>
        <v>4</v>
      </c>
      <c r="P627" t="s">
        <v>803</v>
      </c>
      <c r="Q627">
        <v>1620</v>
      </c>
      <c r="R627" t="s">
        <v>804</v>
      </c>
      <c r="S627">
        <v>0.6</v>
      </c>
      <c r="T627" s="6" t="s">
        <v>344</v>
      </c>
      <c r="U627" s="6"/>
      <c r="V627" s="6" t="s">
        <v>1186</v>
      </c>
      <c r="W627" t="s">
        <v>1015</v>
      </c>
      <c r="X627" t="s">
        <v>1186</v>
      </c>
      <c r="Y627" t="b">
        <f>IF(Material_Master[[#This Row],[EUDR]]="Y",TRUE,FALSE)</f>
        <v>0</v>
      </c>
      <c r="Z627" t="b">
        <f>IF(Material_Master[[#This Row],[EUDR Sale]]="Y", TRUE, FALSE)</f>
        <v>1</v>
      </c>
      <c r="AA627" s="5" t="s">
        <v>1383</v>
      </c>
    </row>
    <row r="628" spans="1:27" x14ac:dyDescent="0.35">
      <c r="A628">
        <v>627</v>
      </c>
      <c r="B628" s="5"/>
      <c r="C628" s="5" t="str">
        <f>Material_Master_SQL!B628</f>
        <v>ECOROL 68/70-P20-ED-DF</v>
      </c>
      <c r="D628">
        <f>INDEX(Class!A:A, MATCH(Material_Master[[#This Row],[Class]],Class!B:B, 0))</f>
        <v>4</v>
      </c>
      <c r="E628">
        <f>INDEX('Product Category'!A:A, MATCH(Material_Master[[#This Row],[Product Category]], 'Product Category'!B:B, 0))</f>
        <v>4</v>
      </c>
      <c r="F628" cm="1">
        <f t="array" ref="F628">MATCH(Material_Master[[#This Row],[Product Category]]&amp;Material_Master[[#This Row],[ProductMetric]], 'Product Metric'!$B$2:$B$47&amp;'Product Metric'!$D$2:$D$47, 0)</f>
        <v>8</v>
      </c>
      <c r="G628" cm="1">
        <f t="array" ref="G628">MATCH(Material_Master[[#This Row],[Product Category]]&amp;Material_Master[[#This Row],[ProductGroupSimple]], 'Product Group Simple'!$B$2:$B$202&amp;'Product Group Simple'!$D$2:$D$202, 0)</f>
        <v>56</v>
      </c>
      <c r="H628" cm="1">
        <f t="array" ref="H628">MATCH(Material_Master[[#This Row],[Product Category]]&amp;Material_Master[[#This Row],[ProductGroup]], 'Product Group'!$B$2:$B$248&amp;'Product Group'!$D$2:$D$248,0)</f>
        <v>73</v>
      </c>
      <c r="I628">
        <f>INDEX(Packaging!E:E, MATCH(Material_Master[[#This Row],[Packaging]], Packaging!F:F, 0))</f>
        <v>10</v>
      </c>
      <c r="J628">
        <f>INDEX(Packaging!A:A, MATCH(Material_Master[[#This Row],[UOM]], Packaging!B:B, 0))</f>
        <v>1</v>
      </c>
      <c r="K628">
        <v>6</v>
      </c>
      <c r="L628">
        <v>0.02</v>
      </c>
      <c r="M628">
        <v>2.5000000000000001E-2</v>
      </c>
      <c r="N628">
        <f>MATCH(Material_Master[[#This Row],[PPClass]],Packaging!$L$2:$L$7, 0)</f>
        <v>4</v>
      </c>
      <c r="O628">
        <f>MATCH(Material_Master[[#This Row],[PVClass]],Packaging!$L$2:$L$7, 0)</f>
        <v>4</v>
      </c>
      <c r="P628" t="s">
        <v>803</v>
      </c>
      <c r="R628" t="s">
        <v>1186</v>
      </c>
      <c r="T628" s="6" t="s">
        <v>344</v>
      </c>
      <c r="U628" s="6"/>
      <c r="V628" s="6" t="s">
        <v>1186</v>
      </c>
      <c r="W628" t="s">
        <v>1015</v>
      </c>
      <c r="X628" t="s">
        <v>1186</v>
      </c>
      <c r="Y628" t="b">
        <f>IF(Material_Master[[#This Row],[EUDR]]="Y",TRUE,FALSE)</f>
        <v>1</v>
      </c>
      <c r="Z628" t="b">
        <f>IF(Material_Master[[#This Row],[EUDR Sale]]="Y", TRUE, FALSE)</f>
        <v>1</v>
      </c>
    </row>
    <row r="629" spans="1:27" x14ac:dyDescent="0.35">
      <c r="A629">
        <v>628</v>
      </c>
      <c r="B629" s="5">
        <v>5203687005030</v>
      </c>
      <c r="C629" s="5" t="str">
        <f>Material_Master_SQL!B629</f>
        <v>ECOROL 68/70-P500</v>
      </c>
      <c r="D629">
        <f>INDEX(Class!A:A, MATCH(Material_Master[[#This Row],[Class]],Class!B:B, 0))</f>
        <v>4</v>
      </c>
      <c r="E629">
        <f>INDEX('Product Category'!A:A, MATCH(Material_Master[[#This Row],[Product Category]], 'Product Category'!B:B, 0))</f>
        <v>4</v>
      </c>
      <c r="F629" cm="1">
        <f t="array" ref="F629">MATCH(Material_Master[[#This Row],[Product Category]]&amp;Material_Master[[#This Row],[ProductMetric]], 'Product Metric'!$B$2:$B$47&amp;'Product Metric'!$D$2:$D$47, 0)</f>
        <v>8</v>
      </c>
      <c r="G629" cm="1">
        <f t="array" ref="G629">MATCH(Material_Master[[#This Row],[Product Category]]&amp;Material_Master[[#This Row],[ProductGroupSimple]], 'Product Group Simple'!$B$2:$B$202&amp;'Product Group Simple'!$D$2:$D$202, 0)</f>
        <v>56</v>
      </c>
      <c r="H629" cm="1">
        <f t="array" ref="H629">MATCH(Material_Master[[#This Row],[Product Category]]&amp;Material_Master[[#This Row],[ProductGroup]], 'Product Group'!$B$2:$B$248&amp;'Product Group'!$D$2:$D$248,0)</f>
        <v>73</v>
      </c>
      <c r="I629">
        <f>INDEX(Packaging!E:E, MATCH(Material_Master[[#This Row],[Packaging]], Packaging!F:F, 0))</f>
        <v>10</v>
      </c>
      <c r="J629">
        <f>INDEX(Packaging!A:A, MATCH(Material_Master[[#This Row],[UOM]], Packaging!B:B, 0))</f>
        <v>1</v>
      </c>
      <c r="K629">
        <v>6</v>
      </c>
      <c r="L629">
        <v>0.5</v>
      </c>
      <c r="M629">
        <v>1.25</v>
      </c>
      <c r="N629">
        <f>MATCH(Material_Master[[#This Row],[PPClass]],Packaging!$L$2:$L$7, 0)</f>
        <v>4</v>
      </c>
      <c r="O629">
        <f>MATCH(Material_Master[[#This Row],[PVClass]],Packaging!$L$2:$L$7, 0)</f>
        <v>4</v>
      </c>
      <c r="P629" t="s">
        <v>834</v>
      </c>
      <c r="Q629">
        <v>1620</v>
      </c>
      <c r="R629" t="s">
        <v>835</v>
      </c>
      <c r="S629">
        <v>0.5</v>
      </c>
      <c r="T629" s="6" t="s">
        <v>344</v>
      </c>
      <c r="U629" s="6"/>
      <c r="V629" s="6" t="s">
        <v>1186</v>
      </c>
      <c r="W629" t="s">
        <v>1015</v>
      </c>
      <c r="X629" t="s">
        <v>1186</v>
      </c>
      <c r="Y629" t="b">
        <f>IF(Material_Master[[#This Row],[EUDR]]="Y",TRUE,FALSE)</f>
        <v>0</v>
      </c>
      <c r="Z629" t="b">
        <f>IF(Material_Master[[#This Row],[EUDR Sale]]="Y", TRUE, FALSE)</f>
        <v>1</v>
      </c>
      <c r="AA629" s="5" t="s">
        <v>1383</v>
      </c>
    </row>
    <row r="630" spans="1:27" x14ac:dyDescent="0.35">
      <c r="A630">
        <v>629</v>
      </c>
      <c r="B630" s="5"/>
      <c r="C630" s="5" t="str">
        <f>Material_Master_SQL!B630</f>
        <v>ECOROL 68/70-P500-DF</v>
      </c>
      <c r="D630">
        <f>INDEX(Class!A:A, MATCH(Material_Master[[#This Row],[Class]],Class!B:B, 0))</f>
        <v>4</v>
      </c>
      <c r="E630">
        <f>INDEX('Product Category'!A:A, MATCH(Material_Master[[#This Row],[Product Category]], 'Product Category'!B:B, 0))</f>
        <v>4</v>
      </c>
      <c r="F630" cm="1">
        <f t="array" ref="F630">MATCH(Material_Master[[#This Row],[Product Category]]&amp;Material_Master[[#This Row],[ProductMetric]], 'Product Metric'!$B$2:$B$47&amp;'Product Metric'!$D$2:$D$47, 0)</f>
        <v>8</v>
      </c>
      <c r="G630" cm="1">
        <f t="array" ref="G630">MATCH(Material_Master[[#This Row],[Product Category]]&amp;Material_Master[[#This Row],[ProductGroupSimple]], 'Product Group Simple'!$B$2:$B$202&amp;'Product Group Simple'!$D$2:$D$202, 0)</f>
        <v>56</v>
      </c>
      <c r="H630" cm="1">
        <f t="array" ref="H630">MATCH(Material_Master[[#This Row],[Product Category]]&amp;Material_Master[[#This Row],[ProductGroup]], 'Product Group'!$B$2:$B$248&amp;'Product Group'!$D$2:$D$248,0)</f>
        <v>73</v>
      </c>
      <c r="I630">
        <f>INDEX(Packaging!E:E, MATCH(Material_Master[[#This Row],[Packaging]], Packaging!F:F, 0))</f>
        <v>10</v>
      </c>
      <c r="J630">
        <f>INDEX(Packaging!A:A, MATCH(Material_Master[[#This Row],[UOM]], Packaging!B:B, 0))</f>
        <v>1</v>
      </c>
      <c r="K630">
        <v>6</v>
      </c>
      <c r="L630">
        <v>0.5</v>
      </c>
      <c r="M630">
        <v>1.25</v>
      </c>
      <c r="N630">
        <f>MATCH(Material_Master[[#This Row],[PPClass]],Packaging!$L$2:$L$7, 0)</f>
        <v>4</v>
      </c>
      <c r="O630">
        <f>MATCH(Material_Master[[#This Row],[PVClass]],Packaging!$L$2:$L$7, 0)</f>
        <v>4</v>
      </c>
      <c r="P630" t="s">
        <v>834</v>
      </c>
      <c r="R630" t="s">
        <v>1186</v>
      </c>
      <c r="T630" s="6" t="s">
        <v>344</v>
      </c>
      <c r="U630" s="6"/>
      <c r="V630" s="6" t="s">
        <v>1186</v>
      </c>
      <c r="W630" t="s">
        <v>1015</v>
      </c>
      <c r="X630" t="s">
        <v>1186</v>
      </c>
      <c r="Y630" t="b">
        <f>IF(Material_Master[[#This Row],[EUDR]]="Y",TRUE,FALSE)</f>
        <v>1</v>
      </c>
      <c r="Z630" t="b">
        <f>IF(Material_Master[[#This Row],[EUDR Sale]]="Y", TRUE, FALSE)</f>
        <v>1</v>
      </c>
    </row>
    <row r="631" spans="1:27" x14ac:dyDescent="0.35">
      <c r="A631">
        <v>630</v>
      </c>
      <c r="B631" s="5">
        <v>5203687005040</v>
      </c>
      <c r="C631" s="5" t="str">
        <f>Material_Master_SQL!B631</f>
        <v>ECOROL 68/70-P600</v>
      </c>
      <c r="D631">
        <f>INDEX(Class!A:A, MATCH(Material_Master[[#This Row],[Class]],Class!B:B, 0))</f>
        <v>4</v>
      </c>
      <c r="E631">
        <f>INDEX('Product Category'!A:A, MATCH(Material_Master[[#This Row],[Product Category]], 'Product Category'!B:B, 0))</f>
        <v>4</v>
      </c>
      <c r="F631" cm="1">
        <f t="array" ref="F631">MATCH(Material_Master[[#This Row],[Product Category]]&amp;Material_Master[[#This Row],[ProductMetric]], 'Product Metric'!$B$2:$B$47&amp;'Product Metric'!$D$2:$D$47, 0)</f>
        <v>8</v>
      </c>
      <c r="G631" cm="1">
        <f t="array" ref="G631">MATCH(Material_Master[[#This Row],[Product Category]]&amp;Material_Master[[#This Row],[ProductGroupSimple]], 'Product Group Simple'!$B$2:$B$202&amp;'Product Group Simple'!$D$2:$D$202, 0)</f>
        <v>56</v>
      </c>
      <c r="H631" cm="1">
        <f t="array" ref="H631">MATCH(Material_Master[[#This Row],[Product Category]]&amp;Material_Master[[#This Row],[ProductGroup]], 'Product Group'!$B$2:$B$248&amp;'Product Group'!$D$2:$D$248,0)</f>
        <v>73</v>
      </c>
      <c r="I631">
        <f>INDEX(Packaging!E:E, MATCH(Material_Master[[#This Row],[Packaging]], Packaging!F:F, 0))</f>
        <v>10</v>
      </c>
      <c r="J631">
        <f>INDEX(Packaging!A:A, MATCH(Material_Master[[#This Row],[UOM]], Packaging!B:B, 0))</f>
        <v>1</v>
      </c>
      <c r="K631">
        <v>6</v>
      </c>
      <c r="L631">
        <v>0.6</v>
      </c>
      <c r="M631">
        <v>1.25</v>
      </c>
      <c r="N631">
        <f>MATCH(Material_Master[[#This Row],[PPClass]],Packaging!$L$2:$L$7, 0)</f>
        <v>4</v>
      </c>
      <c r="O631">
        <f>MATCH(Material_Master[[#This Row],[PVClass]],Packaging!$L$2:$L$7, 0)</f>
        <v>4</v>
      </c>
      <c r="P631" t="s">
        <v>840</v>
      </c>
      <c r="Q631">
        <v>1620</v>
      </c>
      <c r="R631" t="s">
        <v>978</v>
      </c>
      <c r="S631">
        <v>0.6</v>
      </c>
      <c r="T631" s="6" t="s">
        <v>344</v>
      </c>
      <c r="U631" s="6"/>
      <c r="V631" s="6" t="s">
        <v>1186</v>
      </c>
      <c r="W631" t="s">
        <v>1015</v>
      </c>
      <c r="X631" t="s">
        <v>1186</v>
      </c>
      <c r="Y631" t="b">
        <f>IF(Material_Master[[#This Row],[EUDR]]="Y",TRUE,FALSE)</f>
        <v>0</v>
      </c>
      <c r="Z631" t="b">
        <f>IF(Material_Master[[#This Row],[EUDR Sale]]="Y", TRUE, FALSE)</f>
        <v>1</v>
      </c>
      <c r="AA631" s="5" t="s">
        <v>1383</v>
      </c>
    </row>
    <row r="632" spans="1:27" x14ac:dyDescent="0.35">
      <c r="A632">
        <v>631</v>
      </c>
      <c r="B632" s="5"/>
      <c r="C632" s="5" t="str">
        <f>Material_Master_SQL!B632</f>
        <v>ECOROL 68/70-P600-DF</v>
      </c>
      <c r="D632">
        <f>INDEX(Class!A:A, MATCH(Material_Master[[#This Row],[Class]],Class!B:B, 0))</f>
        <v>4</v>
      </c>
      <c r="E632">
        <f>INDEX('Product Category'!A:A, MATCH(Material_Master[[#This Row],[Product Category]], 'Product Category'!B:B, 0))</f>
        <v>4</v>
      </c>
      <c r="F632" cm="1">
        <f t="array" ref="F632">MATCH(Material_Master[[#This Row],[Product Category]]&amp;Material_Master[[#This Row],[ProductMetric]], 'Product Metric'!$B$2:$B$47&amp;'Product Metric'!$D$2:$D$47, 0)</f>
        <v>8</v>
      </c>
      <c r="G632" cm="1">
        <f t="array" ref="G632">MATCH(Material_Master[[#This Row],[Product Category]]&amp;Material_Master[[#This Row],[ProductGroupSimple]], 'Product Group Simple'!$B$2:$B$202&amp;'Product Group Simple'!$D$2:$D$202, 0)</f>
        <v>56</v>
      </c>
      <c r="H632" cm="1">
        <f t="array" ref="H632">MATCH(Material_Master[[#This Row],[Product Category]]&amp;Material_Master[[#This Row],[ProductGroup]], 'Product Group'!$B$2:$B$248&amp;'Product Group'!$D$2:$D$248,0)</f>
        <v>73</v>
      </c>
      <c r="I632">
        <f>INDEX(Packaging!E:E, MATCH(Material_Master[[#This Row],[Packaging]], Packaging!F:F, 0))</f>
        <v>10</v>
      </c>
      <c r="J632">
        <f>INDEX(Packaging!A:A, MATCH(Material_Master[[#This Row],[UOM]], Packaging!B:B, 0))</f>
        <v>1</v>
      </c>
      <c r="K632">
        <v>6</v>
      </c>
      <c r="L632">
        <v>0.6</v>
      </c>
      <c r="M632">
        <v>1.25</v>
      </c>
      <c r="N632">
        <f>MATCH(Material_Master[[#This Row],[PPClass]],Packaging!$L$2:$L$7, 0)</f>
        <v>4</v>
      </c>
      <c r="O632">
        <f>MATCH(Material_Master[[#This Row],[PVClass]],Packaging!$L$2:$L$7, 0)</f>
        <v>4</v>
      </c>
      <c r="P632" t="s">
        <v>840</v>
      </c>
      <c r="R632" t="s">
        <v>1186</v>
      </c>
      <c r="T632" s="6" t="s">
        <v>344</v>
      </c>
      <c r="U632" s="6"/>
      <c r="V632" s="6" t="s">
        <v>1186</v>
      </c>
      <c r="W632" t="s">
        <v>1015</v>
      </c>
      <c r="X632" t="s">
        <v>1186</v>
      </c>
      <c r="Y632" t="b">
        <f>IF(Material_Master[[#This Row],[EUDR]]="Y",TRUE,FALSE)</f>
        <v>1</v>
      </c>
      <c r="Z632" t="b">
        <f>IF(Material_Master[[#This Row],[EUDR Sale]]="Y", TRUE, FALSE)</f>
        <v>1</v>
      </c>
    </row>
    <row r="633" spans="1:27" x14ac:dyDescent="0.35">
      <c r="A633">
        <v>632</v>
      </c>
      <c r="B633" s="5">
        <v>5203687001020</v>
      </c>
      <c r="C633" s="5" t="str">
        <f>Material_Master_SQL!B633</f>
        <v>ECOROL 68/70-SD165</v>
      </c>
      <c r="D633">
        <f>INDEX(Class!A:A, MATCH(Material_Master[[#This Row],[Class]],Class!B:B, 0))</f>
        <v>4</v>
      </c>
      <c r="E633">
        <f>INDEX('Product Category'!A:A, MATCH(Material_Master[[#This Row],[Product Category]], 'Product Category'!B:B, 0))</f>
        <v>4</v>
      </c>
      <c r="F633" cm="1">
        <f t="array" ref="F633">MATCH(Material_Master[[#This Row],[Product Category]]&amp;Material_Master[[#This Row],[ProductMetric]], 'Product Metric'!$B$2:$B$47&amp;'Product Metric'!$D$2:$D$47, 0)</f>
        <v>8</v>
      </c>
      <c r="G633" cm="1">
        <f t="array" ref="G633">MATCH(Material_Master[[#This Row],[Product Category]]&amp;Material_Master[[#This Row],[ProductGroupSimple]], 'Product Group Simple'!$B$2:$B$202&amp;'Product Group Simple'!$D$2:$D$202, 0)</f>
        <v>56</v>
      </c>
      <c r="H633" cm="1">
        <f t="array" ref="H633">MATCH(Material_Master[[#This Row],[Product Category]]&amp;Material_Master[[#This Row],[ProductGroup]], 'Product Group'!$B$2:$B$248&amp;'Product Group'!$D$2:$D$248,0)</f>
        <v>73</v>
      </c>
      <c r="I633">
        <f>INDEX(Packaging!E:E, MATCH(Material_Master[[#This Row],[Packaging]], Packaging!F:F, 0))</f>
        <v>3</v>
      </c>
      <c r="J633">
        <f>INDEX(Packaging!A:A, MATCH(Material_Master[[#This Row],[UOM]], Packaging!B:B, 0))</f>
        <v>2</v>
      </c>
      <c r="K633">
        <v>6</v>
      </c>
      <c r="L633">
        <v>0.16500000000000001</v>
      </c>
      <c r="M633">
        <v>0.15</v>
      </c>
      <c r="N633">
        <f>MATCH(Material_Master[[#This Row],[PPClass]],Packaging!$L$2:$L$7, 0)</f>
        <v>4</v>
      </c>
      <c r="O633">
        <f>MATCH(Material_Master[[#This Row],[PVClass]],Packaging!$L$2:$L$7, 0)</f>
        <v>4</v>
      </c>
      <c r="P633" t="s">
        <v>678</v>
      </c>
      <c r="Q633">
        <v>1620</v>
      </c>
      <c r="R633" t="s">
        <v>790</v>
      </c>
      <c r="S633">
        <v>0.16500000000000001</v>
      </c>
      <c r="T633" s="6" t="s">
        <v>344</v>
      </c>
      <c r="U633" s="6"/>
      <c r="V633" s="6" t="s">
        <v>1186</v>
      </c>
      <c r="W633" t="s">
        <v>1015</v>
      </c>
      <c r="X633" t="s">
        <v>1186</v>
      </c>
      <c r="Y633" t="b">
        <f>IF(Material_Master[[#This Row],[EUDR]]="Y",TRUE,FALSE)</f>
        <v>0</v>
      </c>
      <c r="Z633" t="b">
        <f>IF(Material_Master[[#This Row],[EUDR Sale]]="Y", TRUE, FALSE)</f>
        <v>1</v>
      </c>
      <c r="AA633" s="5" t="s">
        <v>1383</v>
      </c>
    </row>
    <row r="634" spans="1:27" x14ac:dyDescent="0.35">
      <c r="A634">
        <v>633</v>
      </c>
      <c r="B634" s="5"/>
      <c r="C634" s="5" t="str">
        <f>Material_Master_SQL!B634</f>
        <v>ECOROL 68/70-SD165-DF</v>
      </c>
      <c r="D634">
        <f>INDEX(Class!A:A, MATCH(Material_Master[[#This Row],[Class]],Class!B:B, 0))</f>
        <v>4</v>
      </c>
      <c r="E634">
        <f>INDEX('Product Category'!A:A, MATCH(Material_Master[[#This Row],[Product Category]], 'Product Category'!B:B, 0))</f>
        <v>4</v>
      </c>
      <c r="F634" cm="1">
        <f t="array" ref="F634">MATCH(Material_Master[[#This Row],[Product Category]]&amp;Material_Master[[#This Row],[ProductMetric]], 'Product Metric'!$B$2:$B$47&amp;'Product Metric'!$D$2:$D$47, 0)</f>
        <v>8</v>
      </c>
      <c r="G634" cm="1">
        <f t="array" ref="G634">MATCH(Material_Master[[#This Row],[Product Category]]&amp;Material_Master[[#This Row],[ProductGroupSimple]], 'Product Group Simple'!$B$2:$B$202&amp;'Product Group Simple'!$D$2:$D$202, 0)</f>
        <v>56</v>
      </c>
      <c r="H634" cm="1">
        <f t="array" ref="H634">MATCH(Material_Master[[#This Row],[Product Category]]&amp;Material_Master[[#This Row],[ProductGroup]], 'Product Group'!$B$2:$B$248&amp;'Product Group'!$D$2:$D$248,0)</f>
        <v>73</v>
      </c>
      <c r="I634">
        <f>INDEX(Packaging!E:E, MATCH(Material_Master[[#This Row],[Packaging]], Packaging!F:F, 0))</f>
        <v>3</v>
      </c>
      <c r="J634">
        <f>INDEX(Packaging!A:A, MATCH(Material_Master[[#This Row],[UOM]], Packaging!B:B, 0))</f>
        <v>2</v>
      </c>
      <c r="K634">
        <v>6</v>
      </c>
      <c r="L634">
        <v>0.16500000000000001</v>
      </c>
      <c r="M634">
        <v>0.15</v>
      </c>
      <c r="N634">
        <f>MATCH(Material_Master[[#This Row],[PPClass]],Packaging!$L$2:$L$7, 0)</f>
        <v>4</v>
      </c>
      <c r="O634">
        <f>MATCH(Material_Master[[#This Row],[PVClass]],Packaging!$L$2:$L$7, 0)</f>
        <v>4</v>
      </c>
      <c r="P634" t="s">
        <v>678</v>
      </c>
      <c r="R634" t="s">
        <v>1186</v>
      </c>
      <c r="T634" s="6" t="s">
        <v>344</v>
      </c>
      <c r="U634" s="6"/>
      <c r="V634" s="6" t="s">
        <v>1186</v>
      </c>
      <c r="W634" t="s">
        <v>1015</v>
      </c>
      <c r="X634" t="s">
        <v>1186</v>
      </c>
      <c r="Y634" t="b">
        <f>IF(Material_Master[[#This Row],[EUDR]]="Y",TRUE,FALSE)</f>
        <v>1</v>
      </c>
      <c r="Z634" t="b">
        <f>IF(Material_Master[[#This Row],[EUDR Sale]]="Y", TRUE, FALSE)</f>
        <v>1</v>
      </c>
    </row>
    <row r="635" spans="1:27" x14ac:dyDescent="0.35">
      <c r="A635">
        <v>634</v>
      </c>
      <c r="B635" s="5">
        <v>5203069803010</v>
      </c>
      <c r="C635" s="5" t="str">
        <f>Material_Master_SQL!B635</f>
        <v>ECOROL 6-IBC800</v>
      </c>
      <c r="D635">
        <f>INDEX(Class!A:A, MATCH(Material_Master[[#This Row],[Class]],Class!B:B, 0))</f>
        <v>4</v>
      </c>
      <c r="E635">
        <f>INDEX('Product Category'!A:A, MATCH(Material_Master[[#This Row],[Product Category]], 'Product Category'!B:B, 0))</f>
        <v>6</v>
      </c>
      <c r="F635" cm="1">
        <f t="array" ref="F635">MATCH(Material_Master[[#This Row],[Product Category]]&amp;Material_Master[[#This Row],[ProductMetric]], 'Product Metric'!$B$2:$B$47&amp;'Product Metric'!$D$2:$D$47, 0)</f>
        <v>13</v>
      </c>
      <c r="G635" cm="1">
        <f t="array" ref="G635">MATCH(Material_Master[[#This Row],[Product Category]]&amp;Material_Master[[#This Row],[ProductGroupSimple]], 'Product Group Simple'!$B$2:$B$202&amp;'Product Group Simple'!$D$2:$D$202, 0)</f>
        <v>70</v>
      </c>
      <c r="H635" cm="1">
        <f t="array" ref="H635">MATCH(Material_Master[[#This Row],[Product Category]]&amp;Material_Master[[#This Row],[ProductGroup]], 'Product Group'!$B$2:$B$248&amp;'Product Group'!$D$2:$D$248,0)</f>
        <v>91</v>
      </c>
      <c r="I635">
        <f>INDEX(Packaging!E:E, MATCH(Material_Master[[#This Row],[Packaging]], Packaging!F:F, 0))</f>
        <v>6</v>
      </c>
      <c r="J635">
        <f>INDEX(Packaging!A:A, MATCH(Material_Master[[#This Row],[UOM]], Packaging!B:B, 0))</f>
        <v>3</v>
      </c>
      <c r="K635">
        <v>6</v>
      </c>
      <c r="L635">
        <v>0.8</v>
      </c>
      <c r="M635">
        <v>1.25</v>
      </c>
      <c r="N635">
        <f>MATCH(Material_Master[[#This Row],[PPClass]],Packaging!$L$2:$L$7, 0)</f>
        <v>4</v>
      </c>
      <c r="O635">
        <f>MATCH(Material_Master[[#This Row],[PVClass]],Packaging!$L$2:$L$7, 0)</f>
        <v>4</v>
      </c>
      <c r="P635" t="s">
        <v>745</v>
      </c>
      <c r="R635" t="s">
        <v>746</v>
      </c>
      <c r="S635">
        <v>0.8</v>
      </c>
      <c r="T635" s="6" t="s">
        <v>344</v>
      </c>
      <c r="U635" s="6"/>
      <c r="V635" s="6" t="s">
        <v>1186</v>
      </c>
      <c r="W635" t="s">
        <v>1387</v>
      </c>
      <c r="X635" t="s">
        <v>1186</v>
      </c>
      <c r="Y635" t="b">
        <f>IF(Material_Master[[#This Row],[EUDR]]="Y",TRUE,FALSE)</f>
        <v>0</v>
      </c>
      <c r="Z635" t="b">
        <f>IF(Material_Master[[#This Row],[EUDR Sale]]="Y", TRUE, FALSE)</f>
        <v>0</v>
      </c>
    </row>
    <row r="636" spans="1:27" x14ac:dyDescent="0.35">
      <c r="A636">
        <v>635</v>
      </c>
      <c r="B636" s="5">
        <v>5203069801030</v>
      </c>
      <c r="C636" s="5" t="str">
        <f>Material_Master_SQL!B636</f>
        <v>ECOROL 6-SD170</v>
      </c>
      <c r="D636">
        <f>INDEX(Class!A:A, MATCH(Material_Master[[#This Row],[Class]],Class!B:B, 0))</f>
        <v>4</v>
      </c>
      <c r="E636">
        <f>INDEX('Product Category'!A:A, MATCH(Material_Master[[#This Row],[Product Category]], 'Product Category'!B:B, 0))</f>
        <v>6</v>
      </c>
      <c r="F636" cm="1">
        <f t="array" ref="F636">MATCH(Material_Master[[#This Row],[Product Category]]&amp;Material_Master[[#This Row],[ProductMetric]], 'Product Metric'!$B$2:$B$47&amp;'Product Metric'!$D$2:$D$47, 0)</f>
        <v>13</v>
      </c>
      <c r="G636" cm="1">
        <f t="array" ref="G636">MATCH(Material_Master[[#This Row],[Product Category]]&amp;Material_Master[[#This Row],[ProductGroupSimple]], 'Product Group Simple'!$B$2:$B$202&amp;'Product Group Simple'!$D$2:$D$202, 0)</f>
        <v>69</v>
      </c>
      <c r="H636" cm="1">
        <f t="array" ref="H636">MATCH(Material_Master[[#This Row],[Product Category]]&amp;Material_Master[[#This Row],[ProductGroup]], 'Product Group'!$B$2:$B$248&amp;'Product Group'!$D$2:$D$248,0)</f>
        <v>92</v>
      </c>
      <c r="I636">
        <f>INDEX(Packaging!E:E, MATCH(Material_Master[[#This Row],[Packaging]], Packaging!F:F, 0))</f>
        <v>3</v>
      </c>
      <c r="J636">
        <f>INDEX(Packaging!A:A, MATCH(Material_Master[[#This Row],[UOM]], Packaging!B:B, 0))</f>
        <v>2</v>
      </c>
      <c r="K636">
        <v>6</v>
      </c>
      <c r="L636">
        <v>0.17</v>
      </c>
      <c r="M636">
        <v>0.15</v>
      </c>
      <c r="N636">
        <f>MATCH(Material_Master[[#This Row],[PPClass]],Packaging!$L$2:$L$7, 0)</f>
        <v>4</v>
      </c>
      <c r="O636">
        <f>MATCH(Material_Master[[#This Row],[PVClass]],Packaging!$L$2:$L$7, 0)</f>
        <v>4</v>
      </c>
      <c r="P636" t="s">
        <v>678</v>
      </c>
      <c r="R636" t="s">
        <v>679</v>
      </c>
      <c r="S636">
        <v>0.17</v>
      </c>
      <c r="T636" s="6" t="s">
        <v>344</v>
      </c>
      <c r="U636" s="6"/>
      <c r="V636" s="6" t="s">
        <v>1186</v>
      </c>
      <c r="W636" t="s">
        <v>1387</v>
      </c>
      <c r="X636" t="s">
        <v>1186</v>
      </c>
      <c r="Y636" t="b">
        <f>IF(Material_Master[[#This Row],[EUDR]]="Y",TRUE,FALSE)</f>
        <v>0</v>
      </c>
      <c r="Z636" t="b">
        <f>IF(Material_Master[[#This Row],[EUDR Sale]]="Y", TRUE, FALSE)</f>
        <v>0</v>
      </c>
      <c r="AA636" s="5" t="s">
        <v>1376</v>
      </c>
    </row>
    <row r="637" spans="1:27" x14ac:dyDescent="0.35">
      <c r="A637">
        <v>636</v>
      </c>
      <c r="B637" s="5">
        <v>5203089806010</v>
      </c>
      <c r="C637" s="5" t="str">
        <f>Material_Master_SQL!B637</f>
        <v>ECOROL 8/98</v>
      </c>
      <c r="D637">
        <f>INDEX(Class!A:A, MATCH(Material_Master[[#This Row],[Class]],Class!B:B, 0))</f>
        <v>2</v>
      </c>
      <c r="E637">
        <f>INDEX('Product Category'!A:A, MATCH(Material_Master[[#This Row],[Product Category]], 'Product Category'!B:B, 0))</f>
        <v>6</v>
      </c>
      <c r="F637" cm="1">
        <f t="array" ref="F637">MATCH(Material_Master[[#This Row],[Product Category]]&amp;Material_Master[[#This Row],[ProductMetric]], 'Product Metric'!$B$2:$B$47&amp;'Product Metric'!$D$2:$D$47, 0)</f>
        <v>15</v>
      </c>
      <c r="G637" cm="1">
        <f t="array" ref="G637">MATCH(Material_Master[[#This Row],[Product Category]]&amp;Material_Master[[#This Row],[ProductGroupSimple]], 'Product Group Simple'!$B$2:$B$202&amp;'Product Group Simple'!$D$2:$D$202, 0)</f>
        <v>72</v>
      </c>
      <c r="H637" cm="1">
        <f t="array" ref="H637">MATCH(Material_Master[[#This Row],[Product Category]]&amp;Material_Master[[#This Row],[ProductGroup]], 'Product Group'!$B$2:$B$248&amp;'Product Group'!$D$2:$D$248,0)</f>
        <v>94</v>
      </c>
      <c r="I637">
        <f>INDEX(Packaging!E:E, MATCH(Material_Master[[#This Row],[Packaging]], Packaging!F:F, 0))</f>
        <v>7</v>
      </c>
      <c r="J637">
        <f>INDEX(Packaging!A:A, MATCH(Material_Master[[#This Row],[UOM]], Packaging!B:B, 0))</f>
        <v>4</v>
      </c>
      <c r="K637">
        <v>6</v>
      </c>
      <c r="L637">
        <v>1</v>
      </c>
      <c r="N637">
        <f>MATCH(Material_Master[[#This Row],[PPClass]],Packaging!$L$2:$L$7, 0)</f>
        <v>3</v>
      </c>
      <c r="O637">
        <f>MATCH(Material_Master[[#This Row],[PVClass]],Packaging!$L$2:$L$7, 0)</f>
        <v>3</v>
      </c>
      <c r="P637" t="s">
        <v>678</v>
      </c>
      <c r="Q637">
        <v>4190</v>
      </c>
      <c r="R637" t="s">
        <v>1186</v>
      </c>
      <c r="T637" s="6" t="s">
        <v>344</v>
      </c>
      <c r="U637" s="6"/>
      <c r="V637" s="6" t="s">
        <v>1186</v>
      </c>
      <c r="W637" t="s">
        <v>1389</v>
      </c>
      <c r="X637" t="s">
        <v>1186</v>
      </c>
      <c r="Y637" t="b">
        <f>IF(Material_Master[[#This Row],[EUDR]]="Y",TRUE,FALSE)</f>
        <v>0</v>
      </c>
      <c r="Z637" t="b">
        <f>IF(Material_Master[[#This Row],[EUDR Sale]]="Y", TRUE, FALSE)</f>
        <v>0</v>
      </c>
      <c r="AA637" s="5" t="s">
        <v>1390</v>
      </c>
    </row>
    <row r="638" spans="1:27" x14ac:dyDescent="0.35">
      <c r="A638">
        <v>637</v>
      </c>
      <c r="B638" s="5"/>
      <c r="C638" s="5" t="str">
        <f>Material_Master_SQL!B638</f>
        <v>ECOROL 8/98-DF</v>
      </c>
      <c r="D638">
        <f>INDEX(Class!A:A, MATCH(Material_Master[[#This Row],[Class]],Class!B:B, 0))</f>
        <v>2</v>
      </c>
      <c r="E638">
        <f>INDEX('Product Category'!A:A, MATCH(Material_Master[[#This Row],[Product Category]], 'Product Category'!B:B, 0))</f>
        <v>6</v>
      </c>
      <c r="F638" cm="1">
        <f t="array" ref="F638">MATCH(Material_Master[[#This Row],[Product Category]]&amp;Material_Master[[#This Row],[ProductMetric]], 'Product Metric'!$B$2:$B$47&amp;'Product Metric'!$D$2:$D$47, 0)</f>
        <v>15</v>
      </c>
      <c r="G638" cm="1">
        <f t="array" ref="G638">MATCH(Material_Master[[#This Row],[Product Category]]&amp;Material_Master[[#This Row],[ProductGroupSimple]], 'Product Group Simple'!$B$2:$B$202&amp;'Product Group Simple'!$D$2:$D$202, 0)</f>
        <v>72</v>
      </c>
      <c r="H638" cm="1">
        <f t="array" ref="H638">MATCH(Material_Master[[#This Row],[Product Category]]&amp;Material_Master[[#This Row],[ProductGroup]], 'Product Group'!$B$2:$B$248&amp;'Product Group'!$D$2:$D$248,0)</f>
        <v>94</v>
      </c>
      <c r="I638">
        <f>INDEX(Packaging!E:E, MATCH(Material_Master[[#This Row],[Packaging]], Packaging!F:F, 0))</f>
        <v>7</v>
      </c>
      <c r="J638">
        <f>INDEX(Packaging!A:A, MATCH(Material_Master[[#This Row],[UOM]], Packaging!B:B, 0))</f>
        <v>4</v>
      </c>
      <c r="K638">
        <v>6</v>
      </c>
      <c r="L638">
        <v>1</v>
      </c>
      <c r="M638">
        <v>0</v>
      </c>
      <c r="N638">
        <f>MATCH(Material_Master[[#This Row],[PPClass]],Packaging!$L$2:$L$7, 0)</f>
        <v>3</v>
      </c>
      <c r="O638">
        <f>MATCH(Material_Master[[#This Row],[PVClass]],Packaging!$L$2:$L$7, 0)</f>
        <v>3</v>
      </c>
      <c r="P638" t="s">
        <v>678</v>
      </c>
      <c r="R638" t="s">
        <v>1186</v>
      </c>
      <c r="T638" s="6" t="s">
        <v>344</v>
      </c>
      <c r="U638" s="6"/>
      <c r="V638" s="6" t="s">
        <v>1186</v>
      </c>
      <c r="W638" t="s">
        <v>1389</v>
      </c>
      <c r="X638" t="s">
        <v>1186</v>
      </c>
      <c r="Y638" t="b">
        <f>IF(Material_Master[[#This Row],[EUDR]]="Y",TRUE,FALSE)</f>
        <v>1</v>
      </c>
      <c r="Z638" t="b">
        <f>IF(Material_Master[[#This Row],[EUDR Sale]]="Y", TRUE, FALSE)</f>
        <v>1</v>
      </c>
    </row>
    <row r="639" spans="1:27" x14ac:dyDescent="0.35">
      <c r="A639">
        <v>638</v>
      </c>
      <c r="B639" s="5">
        <v>5203089807020</v>
      </c>
      <c r="C639" s="5" t="str">
        <f>Material_Master_SQL!B639</f>
        <v>ECOROL 8/98-FB24000</v>
      </c>
      <c r="D639">
        <f>INDEX(Class!A:A, MATCH(Material_Master[[#This Row],[Class]],Class!B:B, 0))</f>
        <v>4</v>
      </c>
      <c r="E639">
        <f>INDEX('Product Category'!A:A, MATCH(Material_Master[[#This Row],[Product Category]], 'Product Category'!B:B, 0))</f>
        <v>6</v>
      </c>
      <c r="F639" cm="1">
        <f t="array" ref="F639">MATCH(Material_Master[[#This Row],[Product Category]]&amp;Material_Master[[#This Row],[ProductMetric]], 'Product Metric'!$B$2:$B$47&amp;'Product Metric'!$D$2:$D$47, 0)</f>
        <v>15</v>
      </c>
      <c r="G639" cm="1">
        <f t="array" ref="G639">MATCH(Material_Master[[#This Row],[Product Category]]&amp;Material_Master[[#This Row],[ProductGroupSimple]], 'Product Group Simple'!$B$2:$B$202&amp;'Product Group Simple'!$D$2:$D$202, 0)</f>
        <v>72</v>
      </c>
      <c r="H639" cm="1">
        <f t="array" ref="H639">MATCH(Material_Master[[#This Row],[Product Category]]&amp;Material_Master[[#This Row],[ProductGroup]], 'Product Group'!$B$2:$B$248&amp;'Product Group'!$D$2:$D$248,0)</f>
        <v>94</v>
      </c>
      <c r="I639">
        <f>INDEX(Packaging!E:E, MATCH(Material_Master[[#This Row],[Packaging]], Packaging!F:F, 0))</f>
        <v>5</v>
      </c>
      <c r="J639">
        <f>INDEX(Packaging!A:A, MATCH(Material_Master[[#This Row],[UOM]], Packaging!B:B, 0))</f>
        <v>4</v>
      </c>
      <c r="K639">
        <v>6</v>
      </c>
      <c r="L639">
        <v>1</v>
      </c>
      <c r="N639">
        <f>MATCH(Material_Master[[#This Row],[PPClass]],Packaging!$L$2:$L$7, 0)</f>
        <v>3</v>
      </c>
      <c r="O639">
        <f>MATCH(Material_Master[[#This Row],[PVClass]],Packaging!$L$2:$L$7, 0)</f>
        <v>3</v>
      </c>
      <c r="P639" t="s">
        <v>370</v>
      </c>
      <c r="Q639">
        <v>4190</v>
      </c>
      <c r="S639">
        <v>19.7</v>
      </c>
      <c r="T639" s="6" t="s">
        <v>344</v>
      </c>
      <c r="U639" s="6"/>
      <c r="V639" s="6" t="s">
        <v>1186</v>
      </c>
      <c r="W639" t="s">
        <v>1389</v>
      </c>
      <c r="X639" t="s">
        <v>371</v>
      </c>
      <c r="Y639" t="b">
        <f>IF(Material_Master[[#This Row],[EUDR]]="Y",TRUE,FALSE)</f>
        <v>0</v>
      </c>
      <c r="Z639" t="b">
        <f>IF(Material_Master[[#This Row],[EUDR Sale]]="Y", TRUE, FALSE)</f>
        <v>0</v>
      </c>
      <c r="AA639" s="5" t="s">
        <v>1390</v>
      </c>
    </row>
    <row r="640" spans="1:27" x14ac:dyDescent="0.35">
      <c r="A640">
        <v>639</v>
      </c>
      <c r="B640" s="5"/>
      <c r="C640" s="5" t="str">
        <f>Material_Master_SQL!B640</f>
        <v>ECOROL 8/98-FB24000-DF</v>
      </c>
      <c r="D640">
        <f>INDEX(Class!A:A, MATCH(Material_Master[[#This Row],[Class]],Class!B:B, 0))</f>
        <v>4</v>
      </c>
      <c r="E640">
        <f>INDEX('Product Category'!A:A, MATCH(Material_Master[[#This Row],[Product Category]], 'Product Category'!B:B, 0))</f>
        <v>6</v>
      </c>
      <c r="F640" cm="1">
        <f t="array" ref="F640">MATCH(Material_Master[[#This Row],[Product Category]]&amp;Material_Master[[#This Row],[ProductMetric]], 'Product Metric'!$B$2:$B$47&amp;'Product Metric'!$D$2:$D$47, 0)</f>
        <v>15</v>
      </c>
      <c r="G640" cm="1">
        <f t="array" ref="G640">MATCH(Material_Master[[#This Row],[Product Category]]&amp;Material_Master[[#This Row],[ProductGroupSimple]], 'Product Group Simple'!$B$2:$B$202&amp;'Product Group Simple'!$D$2:$D$202, 0)</f>
        <v>72</v>
      </c>
      <c r="H640" cm="1">
        <f t="array" ref="H640">MATCH(Material_Master[[#This Row],[Product Category]]&amp;Material_Master[[#This Row],[ProductGroup]], 'Product Group'!$B$2:$B$248&amp;'Product Group'!$D$2:$D$248,0)</f>
        <v>94</v>
      </c>
      <c r="I640">
        <f>INDEX(Packaging!E:E, MATCH(Material_Master[[#This Row],[Packaging]], Packaging!F:F, 0))</f>
        <v>5</v>
      </c>
      <c r="J640">
        <f>INDEX(Packaging!A:A, MATCH(Material_Master[[#This Row],[UOM]], Packaging!B:B, 0))</f>
        <v>4</v>
      </c>
      <c r="K640">
        <v>6</v>
      </c>
      <c r="L640">
        <v>1</v>
      </c>
      <c r="M640">
        <v>0</v>
      </c>
      <c r="N640">
        <f>MATCH(Material_Master[[#This Row],[PPClass]],Packaging!$L$2:$L$7, 0)</f>
        <v>3</v>
      </c>
      <c r="O640">
        <f>MATCH(Material_Master[[#This Row],[PVClass]],Packaging!$L$2:$L$7, 0)</f>
        <v>3</v>
      </c>
      <c r="P640" t="s">
        <v>370</v>
      </c>
      <c r="R640" t="s">
        <v>1186</v>
      </c>
      <c r="T640" s="6" t="s">
        <v>344</v>
      </c>
      <c r="U640" s="6"/>
      <c r="V640" s="6" t="s">
        <v>1186</v>
      </c>
      <c r="W640" t="s">
        <v>1389</v>
      </c>
      <c r="X640" t="s">
        <v>1186</v>
      </c>
      <c r="Y640" t="b">
        <f>IF(Material_Master[[#This Row],[EUDR]]="Y",TRUE,FALSE)</f>
        <v>1</v>
      </c>
      <c r="Z640" t="b">
        <f>IF(Material_Master[[#This Row],[EUDR Sale]]="Y", TRUE, FALSE)</f>
        <v>1</v>
      </c>
    </row>
    <row r="641" spans="1:27" x14ac:dyDescent="0.35">
      <c r="A641">
        <v>640</v>
      </c>
      <c r="B641" s="5">
        <v>5203089803010</v>
      </c>
      <c r="C641" s="5" t="str">
        <f>Material_Master_SQL!B641</f>
        <v>ECOROL 8/98-IBC800</v>
      </c>
      <c r="D641">
        <f>INDEX(Class!A:A, MATCH(Material_Master[[#This Row],[Class]],Class!B:B, 0))</f>
        <v>4</v>
      </c>
      <c r="E641">
        <f>INDEX('Product Category'!A:A, MATCH(Material_Master[[#This Row],[Product Category]], 'Product Category'!B:B, 0))</f>
        <v>6</v>
      </c>
      <c r="F641" cm="1">
        <f t="array" ref="F641">MATCH(Material_Master[[#This Row],[Product Category]]&amp;Material_Master[[#This Row],[ProductMetric]], 'Product Metric'!$B$2:$B$47&amp;'Product Metric'!$D$2:$D$47, 0)</f>
        <v>15</v>
      </c>
      <c r="G641" cm="1">
        <f t="array" ref="G641">MATCH(Material_Master[[#This Row],[Product Category]]&amp;Material_Master[[#This Row],[ProductGroupSimple]], 'Product Group Simple'!$B$2:$B$202&amp;'Product Group Simple'!$D$2:$D$202, 0)</f>
        <v>72</v>
      </c>
      <c r="H641" cm="1">
        <f t="array" ref="H641">MATCH(Material_Master[[#This Row],[Product Category]]&amp;Material_Master[[#This Row],[ProductGroup]], 'Product Group'!$B$2:$B$248&amp;'Product Group'!$D$2:$D$248,0)</f>
        <v>94</v>
      </c>
      <c r="I641">
        <f>INDEX(Packaging!E:E, MATCH(Material_Master[[#This Row],[Packaging]], Packaging!F:F, 0))</f>
        <v>6</v>
      </c>
      <c r="J641">
        <f>INDEX(Packaging!A:A, MATCH(Material_Master[[#This Row],[UOM]], Packaging!B:B, 0))</f>
        <v>3</v>
      </c>
      <c r="K641">
        <v>6</v>
      </c>
      <c r="L641">
        <v>0.8</v>
      </c>
      <c r="M641">
        <v>1.25</v>
      </c>
      <c r="N641">
        <f>MATCH(Material_Master[[#This Row],[PPClass]],Packaging!$L$2:$L$7, 0)</f>
        <v>4</v>
      </c>
      <c r="O641">
        <f>MATCH(Material_Master[[#This Row],[PVClass]],Packaging!$L$2:$L$7, 0)</f>
        <v>4</v>
      </c>
      <c r="P641" t="s">
        <v>745</v>
      </c>
      <c r="Q641">
        <v>4190</v>
      </c>
      <c r="R641" t="s">
        <v>746</v>
      </c>
      <c r="S641">
        <v>0.8</v>
      </c>
      <c r="T641" s="6" t="s">
        <v>344</v>
      </c>
      <c r="U641" s="6"/>
      <c r="V641" s="6" t="s">
        <v>1186</v>
      </c>
      <c r="W641" t="s">
        <v>1389</v>
      </c>
      <c r="X641" t="s">
        <v>1186</v>
      </c>
      <c r="Y641" t="b">
        <f>IF(Material_Master[[#This Row],[EUDR]]="Y",TRUE,FALSE)</f>
        <v>0</v>
      </c>
      <c r="Z641" t="b">
        <f>IF(Material_Master[[#This Row],[EUDR Sale]]="Y", TRUE, FALSE)</f>
        <v>0</v>
      </c>
      <c r="AA641" s="5" t="s">
        <v>1390</v>
      </c>
    </row>
    <row r="642" spans="1:27" x14ac:dyDescent="0.35">
      <c r="A642">
        <v>641</v>
      </c>
      <c r="B642" s="5"/>
      <c r="C642" s="5" t="str">
        <f>Material_Master_SQL!B642</f>
        <v>ECOROL 8/98-IBC800-DF</v>
      </c>
      <c r="D642">
        <f>INDEX(Class!A:A, MATCH(Material_Master[[#This Row],[Class]],Class!B:B, 0))</f>
        <v>4</v>
      </c>
      <c r="E642">
        <f>INDEX('Product Category'!A:A, MATCH(Material_Master[[#This Row],[Product Category]], 'Product Category'!B:B, 0))</f>
        <v>6</v>
      </c>
      <c r="F642" cm="1">
        <f t="array" ref="F642">MATCH(Material_Master[[#This Row],[Product Category]]&amp;Material_Master[[#This Row],[ProductMetric]], 'Product Metric'!$B$2:$B$47&amp;'Product Metric'!$D$2:$D$47, 0)</f>
        <v>15</v>
      </c>
      <c r="G642" cm="1">
        <f t="array" ref="G642">MATCH(Material_Master[[#This Row],[Product Category]]&amp;Material_Master[[#This Row],[ProductGroupSimple]], 'Product Group Simple'!$B$2:$B$202&amp;'Product Group Simple'!$D$2:$D$202, 0)</f>
        <v>72</v>
      </c>
      <c r="H642" cm="1">
        <f t="array" ref="H642">MATCH(Material_Master[[#This Row],[Product Category]]&amp;Material_Master[[#This Row],[ProductGroup]], 'Product Group'!$B$2:$B$248&amp;'Product Group'!$D$2:$D$248,0)</f>
        <v>94</v>
      </c>
      <c r="I642">
        <f>INDEX(Packaging!E:E, MATCH(Material_Master[[#This Row],[Packaging]], Packaging!F:F, 0))</f>
        <v>6</v>
      </c>
      <c r="J642">
        <f>INDEX(Packaging!A:A, MATCH(Material_Master[[#This Row],[UOM]], Packaging!B:B, 0))</f>
        <v>3</v>
      </c>
      <c r="K642">
        <v>6</v>
      </c>
      <c r="L642">
        <v>0.8</v>
      </c>
      <c r="M642">
        <v>1.25</v>
      </c>
      <c r="N642">
        <f>MATCH(Material_Master[[#This Row],[PPClass]],Packaging!$L$2:$L$7, 0)</f>
        <v>4</v>
      </c>
      <c r="O642">
        <f>MATCH(Material_Master[[#This Row],[PVClass]],Packaging!$L$2:$L$7, 0)</f>
        <v>4</v>
      </c>
      <c r="P642" t="s">
        <v>745</v>
      </c>
      <c r="R642" t="s">
        <v>1186</v>
      </c>
      <c r="T642" s="6" t="s">
        <v>344</v>
      </c>
      <c r="U642" s="6"/>
      <c r="V642" s="6" t="s">
        <v>1186</v>
      </c>
      <c r="W642" t="s">
        <v>1389</v>
      </c>
      <c r="X642" t="s">
        <v>1186</v>
      </c>
      <c r="Y642" t="b">
        <f>IF(Material_Master[[#This Row],[EUDR]]="Y",TRUE,FALSE)</f>
        <v>1</v>
      </c>
      <c r="Z642" t="b">
        <f>IF(Material_Master[[#This Row],[EUDR Sale]]="Y", TRUE, FALSE)</f>
        <v>1</v>
      </c>
    </row>
    <row r="643" spans="1:27" x14ac:dyDescent="0.35">
      <c r="A643">
        <v>642</v>
      </c>
      <c r="B643" s="5">
        <v>5203089801030</v>
      </c>
      <c r="C643" s="5" t="str">
        <f>Material_Master_SQL!B643</f>
        <v>ECOROL 8/98-SD170</v>
      </c>
      <c r="D643">
        <f>INDEX(Class!A:A, MATCH(Material_Master[[#This Row],[Class]],Class!B:B, 0))</f>
        <v>4</v>
      </c>
      <c r="E643">
        <f>INDEX('Product Category'!A:A, MATCH(Material_Master[[#This Row],[Product Category]], 'Product Category'!B:B, 0))</f>
        <v>6</v>
      </c>
      <c r="F643" cm="1">
        <f t="array" ref="F643">MATCH(Material_Master[[#This Row],[Product Category]]&amp;Material_Master[[#This Row],[ProductMetric]], 'Product Metric'!$B$2:$B$47&amp;'Product Metric'!$D$2:$D$47, 0)</f>
        <v>15</v>
      </c>
      <c r="G643" cm="1">
        <f t="array" ref="G643">MATCH(Material_Master[[#This Row],[Product Category]]&amp;Material_Master[[#This Row],[ProductGroupSimple]], 'Product Group Simple'!$B$2:$B$202&amp;'Product Group Simple'!$D$2:$D$202, 0)</f>
        <v>72</v>
      </c>
      <c r="H643" cm="1">
        <f t="array" ref="H643">MATCH(Material_Master[[#This Row],[Product Category]]&amp;Material_Master[[#This Row],[ProductGroup]], 'Product Group'!$B$2:$B$248&amp;'Product Group'!$D$2:$D$248,0)</f>
        <v>94</v>
      </c>
      <c r="I643">
        <f>INDEX(Packaging!E:E, MATCH(Material_Master[[#This Row],[Packaging]], Packaging!F:F, 0))</f>
        <v>3</v>
      </c>
      <c r="J643">
        <f>INDEX(Packaging!A:A, MATCH(Material_Master[[#This Row],[UOM]], Packaging!B:B, 0))</f>
        <v>2</v>
      </c>
      <c r="K643">
        <v>6</v>
      </c>
      <c r="L643">
        <v>0.17</v>
      </c>
      <c r="M643">
        <v>0.15</v>
      </c>
      <c r="N643">
        <f>MATCH(Material_Master[[#This Row],[PPClass]],Packaging!$L$2:$L$7, 0)</f>
        <v>4</v>
      </c>
      <c r="O643">
        <f>MATCH(Material_Master[[#This Row],[PVClass]],Packaging!$L$2:$L$7, 0)</f>
        <v>4</v>
      </c>
      <c r="P643" t="s">
        <v>678</v>
      </c>
      <c r="Q643">
        <v>4190</v>
      </c>
      <c r="R643" t="s">
        <v>679</v>
      </c>
      <c r="S643">
        <v>0.17</v>
      </c>
      <c r="T643" s="6" t="s">
        <v>344</v>
      </c>
      <c r="U643" s="6"/>
      <c r="V643" s="6" t="s">
        <v>1186</v>
      </c>
      <c r="W643" t="s">
        <v>1389</v>
      </c>
      <c r="X643" t="s">
        <v>1186</v>
      </c>
      <c r="Y643" t="b">
        <f>IF(Material_Master[[#This Row],[EUDR]]="Y",TRUE,FALSE)</f>
        <v>0</v>
      </c>
      <c r="Z643" t="b">
        <f>IF(Material_Master[[#This Row],[EUDR Sale]]="Y", TRUE, FALSE)</f>
        <v>0</v>
      </c>
      <c r="AA643" s="5" t="s">
        <v>1390</v>
      </c>
    </row>
    <row r="644" spans="1:27" x14ac:dyDescent="0.35">
      <c r="A644">
        <v>643</v>
      </c>
      <c r="B644" s="5"/>
      <c r="C644" s="5" t="str">
        <f>Material_Master_SQL!B644</f>
        <v>ECOROL 8/98-SD170-DF</v>
      </c>
      <c r="D644">
        <f>INDEX(Class!A:A, MATCH(Material_Master[[#This Row],[Class]],Class!B:B, 0))</f>
        <v>4</v>
      </c>
      <c r="E644">
        <f>INDEX('Product Category'!A:A, MATCH(Material_Master[[#This Row],[Product Category]], 'Product Category'!B:B, 0))</f>
        <v>6</v>
      </c>
      <c r="F644" cm="1">
        <f t="array" ref="F644">MATCH(Material_Master[[#This Row],[Product Category]]&amp;Material_Master[[#This Row],[ProductMetric]], 'Product Metric'!$B$2:$B$47&amp;'Product Metric'!$D$2:$D$47, 0)</f>
        <v>15</v>
      </c>
      <c r="G644" cm="1">
        <f t="array" ref="G644">MATCH(Material_Master[[#This Row],[Product Category]]&amp;Material_Master[[#This Row],[ProductGroupSimple]], 'Product Group Simple'!$B$2:$B$202&amp;'Product Group Simple'!$D$2:$D$202, 0)</f>
        <v>72</v>
      </c>
      <c r="H644" cm="1">
        <f t="array" ref="H644">MATCH(Material_Master[[#This Row],[Product Category]]&amp;Material_Master[[#This Row],[ProductGroup]], 'Product Group'!$B$2:$B$248&amp;'Product Group'!$D$2:$D$248,0)</f>
        <v>94</v>
      </c>
      <c r="I644">
        <f>INDEX(Packaging!E:E, MATCH(Material_Master[[#This Row],[Packaging]], Packaging!F:F, 0))</f>
        <v>3</v>
      </c>
      <c r="J644">
        <f>INDEX(Packaging!A:A, MATCH(Material_Master[[#This Row],[UOM]], Packaging!B:B, 0))</f>
        <v>2</v>
      </c>
      <c r="K644">
        <v>6</v>
      </c>
      <c r="L644">
        <v>0.17</v>
      </c>
      <c r="M644">
        <v>0.15</v>
      </c>
      <c r="N644">
        <f>MATCH(Material_Master[[#This Row],[PPClass]],Packaging!$L$2:$L$7, 0)</f>
        <v>4</v>
      </c>
      <c r="O644">
        <f>MATCH(Material_Master[[#This Row],[PVClass]],Packaging!$L$2:$L$7, 0)</f>
        <v>4</v>
      </c>
      <c r="P644" t="s">
        <v>678</v>
      </c>
      <c r="R644" t="s">
        <v>1186</v>
      </c>
      <c r="T644" s="6" t="s">
        <v>344</v>
      </c>
      <c r="U644" s="6"/>
      <c r="V644" s="6" t="s">
        <v>1186</v>
      </c>
      <c r="W644" t="s">
        <v>1389</v>
      </c>
      <c r="X644" t="s">
        <v>1186</v>
      </c>
      <c r="Y644" t="b">
        <f>IF(Material_Master[[#This Row],[EUDR]]="Y",TRUE,FALSE)</f>
        <v>1</v>
      </c>
      <c r="Z644" t="b">
        <f>IF(Material_Master[[#This Row],[EUDR Sale]]="Y", TRUE, FALSE)</f>
        <v>1</v>
      </c>
    </row>
    <row r="645" spans="1:27" x14ac:dyDescent="0.35">
      <c r="A645">
        <v>644</v>
      </c>
      <c r="B645" s="5">
        <v>5203089906010</v>
      </c>
      <c r="C645" s="5" t="str">
        <f>Material_Master_SQL!B645</f>
        <v>ECOROL 8/99 HG</v>
      </c>
      <c r="D645">
        <f>INDEX(Class!A:A, MATCH(Material_Master[[#This Row],[Class]],Class!B:B, 0))</f>
        <v>2</v>
      </c>
      <c r="E645">
        <f>INDEX('Product Category'!A:A, MATCH(Material_Master[[#This Row],[Product Category]], 'Product Category'!B:B, 0))</f>
        <v>6</v>
      </c>
      <c r="F645" cm="1">
        <f t="array" ref="F645">MATCH(Material_Master[[#This Row],[Product Category]]&amp;Material_Master[[#This Row],[ProductMetric]], 'Product Metric'!$B$2:$B$47&amp;'Product Metric'!$D$2:$D$47, 0)</f>
        <v>15</v>
      </c>
      <c r="G645" cm="1">
        <f t="array" ref="G645">MATCH(Material_Master[[#This Row],[Product Category]]&amp;Material_Master[[#This Row],[ProductGroupSimple]], 'Product Group Simple'!$B$2:$B$202&amp;'Product Group Simple'!$D$2:$D$202, 0)</f>
        <v>72</v>
      </c>
      <c r="H645" cm="1">
        <f t="array" ref="H645">MATCH(Material_Master[[#This Row],[Product Category]]&amp;Material_Master[[#This Row],[ProductGroup]], 'Product Group'!$B$2:$B$248&amp;'Product Group'!$D$2:$D$248,0)</f>
        <v>95</v>
      </c>
      <c r="I645">
        <f>INDEX(Packaging!E:E, MATCH(Material_Master[[#This Row],[Packaging]], Packaging!F:F, 0))</f>
        <v>7</v>
      </c>
      <c r="J645">
        <f>INDEX(Packaging!A:A, MATCH(Material_Master[[#This Row],[UOM]], Packaging!B:B, 0))</f>
        <v>4</v>
      </c>
      <c r="K645">
        <v>6</v>
      </c>
      <c r="L645">
        <v>1</v>
      </c>
      <c r="N645">
        <f>MATCH(Material_Master[[#This Row],[PPClass]],Packaging!$L$2:$L$7, 0)</f>
        <v>3</v>
      </c>
      <c r="O645">
        <f>MATCH(Material_Master[[#This Row],[PVClass]],Packaging!$L$2:$L$7, 0)</f>
        <v>3</v>
      </c>
      <c r="P645" t="s">
        <v>678</v>
      </c>
      <c r="Q645">
        <v>4190</v>
      </c>
      <c r="R645" t="s">
        <v>1186</v>
      </c>
      <c r="T645" s="6" t="s">
        <v>344</v>
      </c>
      <c r="U645" s="6"/>
      <c r="V645" s="6" t="s">
        <v>1186</v>
      </c>
      <c r="W645" t="s">
        <v>1389</v>
      </c>
      <c r="X645" t="s">
        <v>1186</v>
      </c>
      <c r="Y645" t="b">
        <f>IF(Material_Master[[#This Row],[EUDR]]="Y",TRUE,FALSE)</f>
        <v>0</v>
      </c>
      <c r="Z645" t="b">
        <f>IF(Material_Master[[#This Row],[EUDR Sale]]="Y", TRUE, FALSE)</f>
        <v>0</v>
      </c>
      <c r="AA645" s="5" t="s">
        <v>1390</v>
      </c>
    </row>
    <row r="646" spans="1:27" x14ac:dyDescent="0.35">
      <c r="A646">
        <v>645</v>
      </c>
      <c r="B646" s="5"/>
      <c r="C646" s="5" t="str">
        <f>Material_Master_SQL!B646</f>
        <v>ECOROL 8/99 HG-DF</v>
      </c>
      <c r="D646">
        <f>INDEX(Class!A:A, MATCH(Material_Master[[#This Row],[Class]],Class!B:B, 0))</f>
        <v>2</v>
      </c>
      <c r="E646">
        <f>INDEX('Product Category'!A:A, MATCH(Material_Master[[#This Row],[Product Category]], 'Product Category'!B:B, 0))</f>
        <v>6</v>
      </c>
      <c r="F646" cm="1">
        <f t="array" ref="F646">MATCH(Material_Master[[#This Row],[Product Category]]&amp;Material_Master[[#This Row],[ProductMetric]], 'Product Metric'!$B$2:$B$47&amp;'Product Metric'!$D$2:$D$47, 0)</f>
        <v>15</v>
      </c>
      <c r="G646" cm="1">
        <f t="array" ref="G646">MATCH(Material_Master[[#This Row],[Product Category]]&amp;Material_Master[[#This Row],[ProductGroupSimple]], 'Product Group Simple'!$B$2:$B$202&amp;'Product Group Simple'!$D$2:$D$202, 0)</f>
        <v>72</v>
      </c>
      <c r="H646" cm="1">
        <f t="array" ref="H646">MATCH(Material_Master[[#This Row],[Product Category]]&amp;Material_Master[[#This Row],[ProductGroup]], 'Product Group'!$B$2:$B$248&amp;'Product Group'!$D$2:$D$248,0)</f>
        <v>95</v>
      </c>
      <c r="I646">
        <f>INDEX(Packaging!E:E, MATCH(Material_Master[[#This Row],[Packaging]], Packaging!F:F, 0))</f>
        <v>7</v>
      </c>
      <c r="J646">
        <f>INDEX(Packaging!A:A, MATCH(Material_Master[[#This Row],[UOM]], Packaging!B:B, 0))</f>
        <v>4</v>
      </c>
      <c r="K646">
        <v>6</v>
      </c>
      <c r="L646">
        <v>1</v>
      </c>
      <c r="M646">
        <v>0</v>
      </c>
      <c r="N646">
        <f>MATCH(Material_Master[[#This Row],[PPClass]],Packaging!$L$2:$L$7, 0)</f>
        <v>3</v>
      </c>
      <c r="O646">
        <f>MATCH(Material_Master[[#This Row],[PVClass]],Packaging!$L$2:$L$7, 0)</f>
        <v>3</v>
      </c>
      <c r="P646" t="s">
        <v>678</v>
      </c>
      <c r="R646" t="s">
        <v>1186</v>
      </c>
      <c r="T646" s="6" t="s">
        <v>344</v>
      </c>
      <c r="U646" s="6"/>
      <c r="V646" s="6" t="s">
        <v>1186</v>
      </c>
      <c r="W646" t="s">
        <v>1389</v>
      </c>
      <c r="X646" t="s">
        <v>1186</v>
      </c>
      <c r="Y646" t="b">
        <f>IF(Material_Master[[#This Row],[EUDR]]="Y",TRUE,FALSE)</f>
        <v>1</v>
      </c>
      <c r="Z646" t="b">
        <f>IF(Material_Master[[#This Row],[EUDR Sale]]="Y", TRUE, FALSE)</f>
        <v>1</v>
      </c>
    </row>
    <row r="647" spans="1:27" x14ac:dyDescent="0.35">
      <c r="A647">
        <v>646</v>
      </c>
      <c r="B647" s="5">
        <v>5203089907020</v>
      </c>
      <c r="C647" s="5" t="str">
        <f>Material_Master_SQL!B647</f>
        <v>ECOROL 8/99 HG-FB24000</v>
      </c>
      <c r="D647">
        <f>INDEX(Class!A:A, MATCH(Material_Master[[#This Row],[Class]],Class!B:B, 0))</f>
        <v>4</v>
      </c>
      <c r="E647">
        <f>INDEX('Product Category'!A:A, MATCH(Material_Master[[#This Row],[Product Category]], 'Product Category'!B:B, 0))</f>
        <v>6</v>
      </c>
      <c r="F647" cm="1">
        <f t="array" ref="F647">MATCH(Material_Master[[#This Row],[Product Category]]&amp;Material_Master[[#This Row],[ProductMetric]], 'Product Metric'!$B$2:$B$47&amp;'Product Metric'!$D$2:$D$47, 0)</f>
        <v>15</v>
      </c>
      <c r="G647" cm="1">
        <f t="array" ref="G647">MATCH(Material_Master[[#This Row],[Product Category]]&amp;Material_Master[[#This Row],[ProductGroupSimple]], 'Product Group Simple'!$B$2:$B$202&amp;'Product Group Simple'!$D$2:$D$202, 0)</f>
        <v>72</v>
      </c>
      <c r="H647" cm="1">
        <f t="array" ref="H647">MATCH(Material_Master[[#This Row],[Product Category]]&amp;Material_Master[[#This Row],[ProductGroup]], 'Product Group'!$B$2:$B$248&amp;'Product Group'!$D$2:$D$248,0)</f>
        <v>95</v>
      </c>
      <c r="I647">
        <f>INDEX(Packaging!E:E, MATCH(Material_Master[[#This Row],[Packaging]], Packaging!F:F, 0))</f>
        <v>5</v>
      </c>
      <c r="J647">
        <f>INDEX(Packaging!A:A, MATCH(Material_Master[[#This Row],[UOM]], Packaging!B:B, 0))</f>
        <v>4</v>
      </c>
      <c r="K647">
        <v>6</v>
      </c>
      <c r="L647">
        <v>1</v>
      </c>
      <c r="N647">
        <f>MATCH(Material_Master[[#This Row],[PPClass]],Packaging!$L$2:$L$7, 0)</f>
        <v>3</v>
      </c>
      <c r="O647">
        <f>MATCH(Material_Master[[#This Row],[PVClass]],Packaging!$L$2:$L$7, 0)</f>
        <v>3</v>
      </c>
      <c r="P647" t="s">
        <v>370</v>
      </c>
      <c r="Q647">
        <v>4190</v>
      </c>
      <c r="S647">
        <v>19.7</v>
      </c>
      <c r="T647" s="6" t="s">
        <v>344</v>
      </c>
      <c r="U647" s="6"/>
      <c r="V647" s="6" t="s">
        <v>1186</v>
      </c>
      <c r="W647" t="s">
        <v>1389</v>
      </c>
      <c r="X647" t="s">
        <v>371</v>
      </c>
      <c r="Y647" t="b">
        <f>IF(Material_Master[[#This Row],[EUDR]]="Y",TRUE,FALSE)</f>
        <v>0</v>
      </c>
      <c r="Z647" t="b">
        <f>IF(Material_Master[[#This Row],[EUDR Sale]]="Y", TRUE, FALSE)</f>
        <v>0</v>
      </c>
      <c r="AA647" s="5" t="s">
        <v>1390</v>
      </c>
    </row>
    <row r="648" spans="1:27" x14ac:dyDescent="0.35">
      <c r="A648">
        <v>647</v>
      </c>
      <c r="B648" s="5"/>
      <c r="C648" s="5" t="str">
        <f>Material_Master_SQL!B648</f>
        <v>ECOROL 8/99 HG-FB24000-DF</v>
      </c>
      <c r="D648">
        <f>INDEX(Class!A:A, MATCH(Material_Master[[#This Row],[Class]],Class!B:B, 0))</f>
        <v>4</v>
      </c>
      <c r="E648">
        <f>INDEX('Product Category'!A:A, MATCH(Material_Master[[#This Row],[Product Category]], 'Product Category'!B:B, 0))</f>
        <v>6</v>
      </c>
      <c r="F648" cm="1">
        <f t="array" ref="F648">MATCH(Material_Master[[#This Row],[Product Category]]&amp;Material_Master[[#This Row],[ProductMetric]], 'Product Metric'!$B$2:$B$47&amp;'Product Metric'!$D$2:$D$47, 0)</f>
        <v>15</v>
      </c>
      <c r="G648" cm="1">
        <f t="array" ref="G648">MATCH(Material_Master[[#This Row],[Product Category]]&amp;Material_Master[[#This Row],[ProductGroupSimple]], 'Product Group Simple'!$B$2:$B$202&amp;'Product Group Simple'!$D$2:$D$202, 0)</f>
        <v>72</v>
      </c>
      <c r="H648" cm="1">
        <f t="array" ref="H648">MATCH(Material_Master[[#This Row],[Product Category]]&amp;Material_Master[[#This Row],[ProductGroup]], 'Product Group'!$B$2:$B$248&amp;'Product Group'!$D$2:$D$248,0)</f>
        <v>95</v>
      </c>
      <c r="I648">
        <f>INDEX(Packaging!E:E, MATCH(Material_Master[[#This Row],[Packaging]], Packaging!F:F, 0))</f>
        <v>5</v>
      </c>
      <c r="J648">
        <f>INDEX(Packaging!A:A, MATCH(Material_Master[[#This Row],[UOM]], Packaging!B:B, 0))</f>
        <v>4</v>
      </c>
      <c r="K648">
        <v>6</v>
      </c>
      <c r="L648">
        <v>1</v>
      </c>
      <c r="M648">
        <v>0</v>
      </c>
      <c r="N648">
        <f>MATCH(Material_Master[[#This Row],[PPClass]],Packaging!$L$2:$L$7, 0)</f>
        <v>3</v>
      </c>
      <c r="O648">
        <f>MATCH(Material_Master[[#This Row],[PVClass]],Packaging!$L$2:$L$7, 0)</f>
        <v>3</v>
      </c>
      <c r="P648" t="s">
        <v>370</v>
      </c>
      <c r="R648" t="s">
        <v>1186</v>
      </c>
      <c r="T648" s="6" t="s">
        <v>344</v>
      </c>
      <c r="U648" s="6"/>
      <c r="V648" s="6" t="s">
        <v>1186</v>
      </c>
      <c r="W648" t="s">
        <v>1389</v>
      </c>
      <c r="X648" t="s">
        <v>1186</v>
      </c>
      <c r="Y648" t="b">
        <f>IF(Material_Master[[#This Row],[EUDR]]="Y",TRUE,FALSE)</f>
        <v>1</v>
      </c>
      <c r="Z648" t="b">
        <f>IF(Material_Master[[#This Row],[EUDR Sale]]="Y", TRUE, FALSE)</f>
        <v>1</v>
      </c>
    </row>
    <row r="649" spans="1:27" x14ac:dyDescent="0.35">
      <c r="A649">
        <v>648</v>
      </c>
      <c r="B649" s="5">
        <v>5203089903010</v>
      </c>
      <c r="C649" s="5" t="str">
        <f>Material_Master_SQL!B649</f>
        <v>ECOROL 8/99 HG-IBC800</v>
      </c>
      <c r="D649">
        <f>INDEX(Class!A:A, MATCH(Material_Master[[#This Row],[Class]],Class!B:B, 0))</f>
        <v>4</v>
      </c>
      <c r="E649">
        <f>INDEX('Product Category'!A:A, MATCH(Material_Master[[#This Row],[Product Category]], 'Product Category'!B:B, 0))</f>
        <v>6</v>
      </c>
      <c r="F649" cm="1">
        <f t="array" ref="F649">MATCH(Material_Master[[#This Row],[Product Category]]&amp;Material_Master[[#This Row],[ProductMetric]], 'Product Metric'!$B$2:$B$47&amp;'Product Metric'!$D$2:$D$47, 0)</f>
        <v>15</v>
      </c>
      <c r="G649" cm="1">
        <f t="array" ref="G649">MATCH(Material_Master[[#This Row],[Product Category]]&amp;Material_Master[[#This Row],[ProductGroupSimple]], 'Product Group Simple'!$B$2:$B$202&amp;'Product Group Simple'!$D$2:$D$202, 0)</f>
        <v>72</v>
      </c>
      <c r="H649" cm="1">
        <f t="array" ref="H649">MATCH(Material_Master[[#This Row],[Product Category]]&amp;Material_Master[[#This Row],[ProductGroup]], 'Product Group'!$B$2:$B$248&amp;'Product Group'!$D$2:$D$248,0)</f>
        <v>95</v>
      </c>
      <c r="I649">
        <f>INDEX(Packaging!E:E, MATCH(Material_Master[[#This Row],[Packaging]], Packaging!F:F, 0))</f>
        <v>6</v>
      </c>
      <c r="J649">
        <f>INDEX(Packaging!A:A, MATCH(Material_Master[[#This Row],[UOM]], Packaging!B:B, 0))</f>
        <v>3</v>
      </c>
      <c r="K649">
        <v>6</v>
      </c>
      <c r="L649">
        <v>0.8</v>
      </c>
      <c r="M649">
        <v>1.25</v>
      </c>
      <c r="N649">
        <f>MATCH(Material_Master[[#This Row],[PPClass]],Packaging!$L$2:$L$7, 0)</f>
        <v>4</v>
      </c>
      <c r="O649">
        <f>MATCH(Material_Master[[#This Row],[PVClass]],Packaging!$L$2:$L$7, 0)</f>
        <v>4</v>
      </c>
      <c r="P649" t="s">
        <v>745</v>
      </c>
      <c r="Q649">
        <v>4190</v>
      </c>
      <c r="R649" t="s">
        <v>746</v>
      </c>
      <c r="S649">
        <v>0.8</v>
      </c>
      <c r="T649" s="6" t="s">
        <v>344</v>
      </c>
      <c r="U649" s="6"/>
      <c r="V649" s="6" t="s">
        <v>1186</v>
      </c>
      <c r="W649" t="s">
        <v>1389</v>
      </c>
      <c r="X649" t="s">
        <v>1186</v>
      </c>
      <c r="Y649" t="b">
        <f>IF(Material_Master[[#This Row],[EUDR]]="Y",TRUE,FALSE)</f>
        <v>0</v>
      </c>
      <c r="Z649" t="b">
        <f>IF(Material_Master[[#This Row],[EUDR Sale]]="Y", TRUE, FALSE)</f>
        <v>0</v>
      </c>
    </row>
    <row r="650" spans="1:27" x14ac:dyDescent="0.35">
      <c r="A650">
        <v>649</v>
      </c>
      <c r="B650" s="5">
        <v>5203089901030</v>
      </c>
      <c r="C650" s="5" t="str">
        <f>Material_Master_SQL!B650</f>
        <v>ECOROL 8/99-SD170</v>
      </c>
      <c r="D650">
        <f>INDEX(Class!A:A, MATCH(Material_Master[[#This Row],[Class]],Class!B:B, 0))</f>
        <v>4</v>
      </c>
      <c r="E650">
        <f>INDEX('Product Category'!A:A, MATCH(Material_Master[[#This Row],[Product Category]], 'Product Category'!B:B, 0))</f>
        <v>6</v>
      </c>
      <c r="F650" cm="1">
        <f t="array" ref="F650">MATCH(Material_Master[[#This Row],[Product Category]]&amp;Material_Master[[#This Row],[ProductMetric]], 'Product Metric'!$B$2:$B$47&amp;'Product Metric'!$D$2:$D$47, 0)</f>
        <v>15</v>
      </c>
      <c r="G650" cm="1">
        <f t="array" ref="G650">MATCH(Material_Master[[#This Row],[Product Category]]&amp;Material_Master[[#This Row],[ProductGroupSimple]], 'Product Group Simple'!$B$2:$B$202&amp;'Product Group Simple'!$D$2:$D$202, 0)</f>
        <v>72</v>
      </c>
      <c r="H650" cm="1">
        <f t="array" ref="H650">MATCH(Material_Master[[#This Row],[Product Category]]&amp;Material_Master[[#This Row],[ProductGroup]], 'Product Group'!$B$2:$B$248&amp;'Product Group'!$D$2:$D$248,0)</f>
        <v>95</v>
      </c>
      <c r="I650">
        <f>INDEX(Packaging!E:E, MATCH(Material_Master[[#This Row],[Packaging]], Packaging!F:F, 0))</f>
        <v>3</v>
      </c>
      <c r="J650">
        <f>INDEX(Packaging!A:A, MATCH(Material_Master[[#This Row],[UOM]], Packaging!B:B, 0))</f>
        <v>2</v>
      </c>
      <c r="K650">
        <v>6</v>
      </c>
      <c r="L650">
        <v>0.17</v>
      </c>
      <c r="M650">
        <v>0.15</v>
      </c>
      <c r="N650">
        <f>MATCH(Material_Master[[#This Row],[PPClass]],Packaging!$L$2:$L$7, 0)</f>
        <v>4</v>
      </c>
      <c r="O650">
        <f>MATCH(Material_Master[[#This Row],[PVClass]],Packaging!$L$2:$L$7, 0)</f>
        <v>4</v>
      </c>
      <c r="P650" t="s">
        <v>678</v>
      </c>
      <c r="Q650">
        <v>4190</v>
      </c>
      <c r="R650" t="s">
        <v>679</v>
      </c>
      <c r="S650">
        <v>0.17</v>
      </c>
      <c r="T650" s="6" t="s">
        <v>344</v>
      </c>
      <c r="U650" s="6"/>
      <c r="V650" s="6" t="s">
        <v>1186</v>
      </c>
      <c r="W650" t="s">
        <v>1389</v>
      </c>
      <c r="X650" t="s">
        <v>1186</v>
      </c>
      <c r="Y650" t="b">
        <f>IF(Material_Master[[#This Row],[EUDR]]="Y",TRUE,FALSE)</f>
        <v>0</v>
      </c>
      <c r="Z650" t="b">
        <f>IF(Material_Master[[#This Row],[EUDR Sale]]="Y", TRUE, FALSE)</f>
        <v>0</v>
      </c>
      <c r="AA650" s="5" t="s">
        <v>1390</v>
      </c>
    </row>
    <row r="651" spans="1:27" x14ac:dyDescent="0.35">
      <c r="A651">
        <v>650</v>
      </c>
      <c r="B651" s="5"/>
      <c r="C651" s="5" t="str">
        <f>Material_Master_SQL!B651</f>
        <v>ECOROL 8/99-SD170-DF</v>
      </c>
      <c r="D651">
        <f>INDEX(Class!A:A, MATCH(Material_Master[[#This Row],[Class]],Class!B:B, 0))</f>
        <v>4</v>
      </c>
      <c r="E651">
        <f>INDEX('Product Category'!A:A, MATCH(Material_Master[[#This Row],[Product Category]], 'Product Category'!B:B, 0))</f>
        <v>6</v>
      </c>
      <c r="F651" cm="1">
        <f t="array" ref="F651">MATCH(Material_Master[[#This Row],[Product Category]]&amp;Material_Master[[#This Row],[ProductMetric]], 'Product Metric'!$B$2:$B$47&amp;'Product Metric'!$D$2:$D$47, 0)</f>
        <v>15</v>
      </c>
      <c r="G651" cm="1">
        <f t="array" ref="G651">MATCH(Material_Master[[#This Row],[Product Category]]&amp;Material_Master[[#This Row],[ProductGroupSimple]], 'Product Group Simple'!$B$2:$B$202&amp;'Product Group Simple'!$D$2:$D$202, 0)</f>
        <v>72</v>
      </c>
      <c r="H651" cm="1">
        <f t="array" ref="H651">MATCH(Material_Master[[#This Row],[Product Category]]&amp;Material_Master[[#This Row],[ProductGroup]], 'Product Group'!$B$2:$B$248&amp;'Product Group'!$D$2:$D$248,0)</f>
        <v>95</v>
      </c>
      <c r="I651">
        <f>INDEX(Packaging!E:E, MATCH(Material_Master[[#This Row],[Packaging]], Packaging!F:F, 0))</f>
        <v>3</v>
      </c>
      <c r="J651">
        <f>INDEX(Packaging!A:A, MATCH(Material_Master[[#This Row],[UOM]], Packaging!B:B, 0))</f>
        <v>2</v>
      </c>
      <c r="K651">
        <v>6</v>
      </c>
      <c r="L651">
        <v>0.17</v>
      </c>
      <c r="M651">
        <v>0.15</v>
      </c>
      <c r="N651">
        <f>MATCH(Material_Master[[#This Row],[PPClass]],Packaging!$L$2:$L$7, 0)</f>
        <v>4</v>
      </c>
      <c r="O651">
        <f>MATCH(Material_Master[[#This Row],[PVClass]],Packaging!$L$2:$L$7, 0)</f>
        <v>4</v>
      </c>
      <c r="P651" t="s">
        <v>678</v>
      </c>
      <c r="R651" t="s">
        <v>1186</v>
      </c>
      <c r="T651" s="6" t="s">
        <v>344</v>
      </c>
      <c r="U651" s="6"/>
      <c r="V651" s="6" t="s">
        <v>1186</v>
      </c>
      <c r="W651" t="s">
        <v>1389</v>
      </c>
      <c r="X651" t="s">
        <v>1186</v>
      </c>
      <c r="Y651" t="b">
        <f>IF(Material_Master[[#This Row],[EUDR]]="Y",TRUE,FALSE)</f>
        <v>1</v>
      </c>
      <c r="Z651" t="b">
        <f>IF(Material_Master[[#This Row],[EUDR Sale]]="Y", TRUE, FALSE)</f>
        <v>1</v>
      </c>
    </row>
    <row r="652" spans="1:27" x14ac:dyDescent="0.35">
      <c r="A652">
        <v>651</v>
      </c>
      <c r="B652" s="5">
        <v>5203800006010</v>
      </c>
      <c r="C652" s="5" t="str">
        <f>Material_Master_SQL!B652</f>
        <v>ECOROL 80</v>
      </c>
      <c r="D652">
        <f>INDEX(Class!A:A, MATCH(Material_Master[[#This Row],[Class]],Class!B:B, 0))</f>
        <v>2</v>
      </c>
      <c r="E652">
        <f>INDEX('Product Category'!A:A, MATCH(Material_Master[[#This Row],[Product Category]], 'Product Category'!B:B, 0))</f>
        <v>6</v>
      </c>
      <c r="F652" cm="1">
        <f t="array" ref="F652">MATCH(Material_Master[[#This Row],[Product Category]]&amp;Material_Master[[#This Row],[ProductMetric]], 'Product Metric'!$B$2:$B$47&amp;'Product Metric'!$D$2:$D$47, 0)</f>
        <v>13</v>
      </c>
      <c r="G652" cm="1">
        <f t="array" ref="G652">MATCH(Material_Master[[#This Row],[Product Category]]&amp;Material_Master[[#This Row],[ProductGroupSimple]], 'Product Group Simple'!$B$2:$B$202&amp;'Product Group Simple'!$D$2:$D$202, 0)</f>
        <v>70</v>
      </c>
      <c r="H652" cm="1">
        <f t="array" ref="H652">MATCH(Material_Master[[#This Row],[Product Category]]&amp;Material_Master[[#This Row],[ProductGroup]], 'Product Group'!$B$2:$B$248&amp;'Product Group'!$D$2:$D$248,0)</f>
        <v>96</v>
      </c>
      <c r="I652">
        <f>INDEX(Packaging!E:E, MATCH(Material_Master[[#This Row],[Packaging]], Packaging!F:F, 0))</f>
        <v>7</v>
      </c>
      <c r="J652">
        <f>INDEX(Packaging!A:A, MATCH(Material_Master[[#This Row],[UOM]], Packaging!B:B, 0))</f>
        <v>4</v>
      </c>
      <c r="K652">
        <v>6</v>
      </c>
      <c r="L652">
        <v>1</v>
      </c>
      <c r="N652">
        <f>MATCH(Material_Master[[#This Row],[PPClass]],Packaging!$L$2:$L$7, 0)</f>
        <v>3</v>
      </c>
      <c r="O652">
        <f>MATCH(Material_Master[[#This Row],[PVClass]],Packaging!$L$2:$L$7, 0)</f>
        <v>3</v>
      </c>
      <c r="Q652">
        <v>4258</v>
      </c>
      <c r="R652" t="s">
        <v>1186</v>
      </c>
      <c r="T652" s="6" t="s">
        <v>344</v>
      </c>
      <c r="U652" s="6"/>
      <c r="V652" s="6" t="s">
        <v>1186</v>
      </c>
      <c r="W652" t="s">
        <v>1391</v>
      </c>
      <c r="X652" t="s">
        <v>1186</v>
      </c>
      <c r="Y652" t="b">
        <f>IF(Material_Master[[#This Row],[EUDR]]="Y",TRUE,FALSE)</f>
        <v>0</v>
      </c>
      <c r="Z652" t="b">
        <f>IF(Material_Master[[#This Row],[EUDR Sale]]="Y", TRUE, FALSE)</f>
        <v>1</v>
      </c>
      <c r="AA652" s="5" t="s">
        <v>1383</v>
      </c>
    </row>
    <row r="653" spans="1:27" x14ac:dyDescent="0.35">
      <c r="A653">
        <v>652</v>
      </c>
      <c r="B653" s="5">
        <v>5203800006010</v>
      </c>
      <c r="C653" s="5" t="str">
        <f>Material_Master_SQL!B653</f>
        <v>ECOROL 80-DF</v>
      </c>
      <c r="D653">
        <f>INDEX(Class!A:A, MATCH(Material_Master[[#This Row],[Class]],Class!B:B, 0))</f>
        <v>2</v>
      </c>
      <c r="E653">
        <f>INDEX('Product Category'!A:A, MATCH(Material_Master[[#This Row],[Product Category]], 'Product Category'!B:B, 0))</f>
        <v>6</v>
      </c>
      <c r="F653" cm="1">
        <f t="array" ref="F653">MATCH(Material_Master[[#This Row],[Product Category]]&amp;Material_Master[[#This Row],[ProductMetric]], 'Product Metric'!$B$2:$B$47&amp;'Product Metric'!$D$2:$D$47, 0)</f>
        <v>13</v>
      </c>
      <c r="G653" cm="1">
        <f t="array" ref="G653">MATCH(Material_Master[[#This Row],[Product Category]]&amp;Material_Master[[#This Row],[ProductGroupSimple]], 'Product Group Simple'!$B$2:$B$202&amp;'Product Group Simple'!$D$2:$D$202, 0)</f>
        <v>70</v>
      </c>
      <c r="H653" cm="1">
        <f t="array" ref="H653">MATCH(Material_Master[[#This Row],[Product Category]]&amp;Material_Master[[#This Row],[ProductGroup]], 'Product Group'!$B$2:$B$248&amp;'Product Group'!$D$2:$D$248,0)</f>
        <v>96</v>
      </c>
      <c r="I653">
        <f>INDEX(Packaging!E:E, MATCH(Material_Master[[#This Row],[Packaging]], Packaging!F:F, 0))</f>
        <v>7</v>
      </c>
      <c r="J653">
        <f>INDEX(Packaging!A:A, MATCH(Material_Master[[#This Row],[UOM]], Packaging!B:B, 0))</f>
        <v>4</v>
      </c>
      <c r="K653">
        <v>6</v>
      </c>
      <c r="L653">
        <v>1</v>
      </c>
      <c r="N653">
        <f>MATCH(Material_Master[[#This Row],[PPClass]],Packaging!$L$2:$L$7, 0)</f>
        <v>3</v>
      </c>
      <c r="O653">
        <f>MATCH(Material_Master[[#This Row],[PVClass]],Packaging!$L$2:$L$7, 0)</f>
        <v>3</v>
      </c>
      <c r="Q653">
        <v>4258</v>
      </c>
      <c r="R653" t="s">
        <v>1186</v>
      </c>
      <c r="T653" s="6" t="s">
        <v>344</v>
      </c>
      <c r="U653" s="6"/>
      <c r="V653" s="6" t="s">
        <v>1186</v>
      </c>
      <c r="W653" t="s">
        <v>1391</v>
      </c>
      <c r="X653" t="s">
        <v>1186</v>
      </c>
      <c r="Y653" t="b">
        <f>IF(Material_Master[[#This Row],[EUDR]]="Y",TRUE,FALSE)</f>
        <v>1</v>
      </c>
      <c r="Z653" t="b">
        <f>IF(Material_Master[[#This Row],[EUDR Sale]]="Y", TRUE, FALSE)</f>
        <v>1</v>
      </c>
    </row>
    <row r="654" spans="1:27" x14ac:dyDescent="0.35">
      <c r="A654">
        <v>653</v>
      </c>
      <c r="B654" s="5">
        <v>5203800007020</v>
      </c>
      <c r="C654" s="5" t="str">
        <f>Material_Master_SQL!B654</f>
        <v>ECOROL 80-FB24000</v>
      </c>
      <c r="D654">
        <f>INDEX(Class!A:A, MATCH(Material_Master[[#This Row],[Class]],Class!B:B, 0))</f>
        <v>4</v>
      </c>
      <c r="E654">
        <f>INDEX('Product Category'!A:A, MATCH(Material_Master[[#This Row],[Product Category]], 'Product Category'!B:B, 0))</f>
        <v>6</v>
      </c>
      <c r="F654" cm="1">
        <f t="array" ref="F654">MATCH(Material_Master[[#This Row],[Product Category]]&amp;Material_Master[[#This Row],[ProductMetric]], 'Product Metric'!$B$2:$B$47&amp;'Product Metric'!$D$2:$D$47, 0)</f>
        <v>13</v>
      </c>
      <c r="G654" cm="1">
        <f t="array" ref="G654">MATCH(Material_Master[[#This Row],[Product Category]]&amp;Material_Master[[#This Row],[ProductGroupSimple]], 'Product Group Simple'!$B$2:$B$202&amp;'Product Group Simple'!$D$2:$D$202, 0)</f>
        <v>70</v>
      </c>
      <c r="H654" cm="1">
        <f t="array" ref="H654">MATCH(Material_Master[[#This Row],[Product Category]]&amp;Material_Master[[#This Row],[ProductGroup]], 'Product Group'!$B$2:$B$248&amp;'Product Group'!$D$2:$D$248,0)</f>
        <v>96</v>
      </c>
      <c r="I654">
        <f>INDEX(Packaging!E:E, MATCH(Material_Master[[#This Row],[Packaging]], Packaging!F:F, 0))</f>
        <v>5</v>
      </c>
      <c r="J654">
        <f>INDEX(Packaging!A:A, MATCH(Material_Master[[#This Row],[UOM]], Packaging!B:B, 0))</f>
        <v>4</v>
      </c>
      <c r="K654">
        <v>6</v>
      </c>
      <c r="L654">
        <v>1</v>
      </c>
      <c r="N654">
        <f>MATCH(Material_Master[[#This Row],[PPClass]],Packaging!$L$2:$L$7, 0)</f>
        <v>3</v>
      </c>
      <c r="O654">
        <f>MATCH(Material_Master[[#This Row],[PVClass]],Packaging!$L$2:$L$7, 0)</f>
        <v>3</v>
      </c>
      <c r="P654" t="s">
        <v>370</v>
      </c>
      <c r="Q654">
        <v>4258</v>
      </c>
      <c r="R654" t="s">
        <v>1186</v>
      </c>
      <c r="S654">
        <v>19.7</v>
      </c>
      <c r="T654" s="6" t="s">
        <v>344</v>
      </c>
      <c r="U654" s="6"/>
      <c r="V654" s="6" t="s">
        <v>1186</v>
      </c>
      <c r="W654" t="s">
        <v>1391</v>
      </c>
      <c r="X654" t="s">
        <v>371</v>
      </c>
      <c r="Y654" t="b">
        <f>IF(Material_Master[[#This Row],[EUDR]]="Y",TRUE,FALSE)</f>
        <v>0</v>
      </c>
      <c r="Z654" t="b">
        <f>IF(Material_Master[[#This Row],[EUDR Sale]]="Y", TRUE, FALSE)</f>
        <v>1</v>
      </c>
      <c r="AA654" s="5" t="s">
        <v>1383</v>
      </c>
    </row>
    <row r="655" spans="1:27" x14ac:dyDescent="0.35">
      <c r="A655">
        <v>654</v>
      </c>
      <c r="B655" s="5">
        <v>5203800003010</v>
      </c>
      <c r="C655" s="5" t="str">
        <f>Material_Master_SQL!B655</f>
        <v>ECOROL 80-IBC800</v>
      </c>
      <c r="D655">
        <f>INDEX(Class!A:A, MATCH(Material_Master[[#This Row],[Class]],Class!B:B, 0))</f>
        <v>4</v>
      </c>
      <c r="E655">
        <f>INDEX('Product Category'!A:A, MATCH(Material_Master[[#This Row],[Product Category]], 'Product Category'!B:B, 0))</f>
        <v>6</v>
      </c>
      <c r="F655" cm="1">
        <f t="array" ref="F655">MATCH(Material_Master[[#This Row],[Product Category]]&amp;Material_Master[[#This Row],[ProductMetric]], 'Product Metric'!$B$2:$B$47&amp;'Product Metric'!$D$2:$D$47, 0)</f>
        <v>13</v>
      </c>
      <c r="G655" cm="1">
        <f t="array" ref="G655">MATCH(Material_Master[[#This Row],[Product Category]]&amp;Material_Master[[#This Row],[ProductGroupSimple]], 'Product Group Simple'!$B$2:$B$202&amp;'Product Group Simple'!$D$2:$D$202, 0)</f>
        <v>70</v>
      </c>
      <c r="H655" cm="1">
        <f t="array" ref="H655">MATCH(Material_Master[[#This Row],[Product Category]]&amp;Material_Master[[#This Row],[ProductGroup]], 'Product Group'!$B$2:$B$248&amp;'Product Group'!$D$2:$D$248,0)</f>
        <v>96</v>
      </c>
      <c r="I655">
        <f>INDEX(Packaging!E:E, MATCH(Material_Master[[#This Row],[Packaging]], Packaging!F:F, 0))</f>
        <v>6</v>
      </c>
      <c r="J655">
        <f>INDEX(Packaging!A:A, MATCH(Material_Master[[#This Row],[UOM]], Packaging!B:B, 0))</f>
        <v>3</v>
      </c>
      <c r="K655">
        <v>6</v>
      </c>
      <c r="L655">
        <v>0.8</v>
      </c>
      <c r="M655">
        <v>1.25</v>
      </c>
      <c r="N655">
        <f>MATCH(Material_Master[[#This Row],[PPClass]],Packaging!$L$2:$L$7, 0)</f>
        <v>4</v>
      </c>
      <c r="O655">
        <f>MATCH(Material_Master[[#This Row],[PVClass]],Packaging!$L$2:$L$7, 0)</f>
        <v>4</v>
      </c>
      <c r="P655" t="s">
        <v>745</v>
      </c>
      <c r="Q655">
        <v>4258</v>
      </c>
      <c r="R655" t="s">
        <v>746</v>
      </c>
      <c r="S655">
        <v>0.8</v>
      </c>
      <c r="T655" s="6" t="s">
        <v>344</v>
      </c>
      <c r="U655" s="6"/>
      <c r="V655" s="6" t="s">
        <v>1186</v>
      </c>
      <c r="W655" t="s">
        <v>1391</v>
      </c>
      <c r="X655" t="s">
        <v>1186</v>
      </c>
      <c r="Y655" t="b">
        <f>IF(Material_Master[[#This Row],[EUDR]]="Y",TRUE,FALSE)</f>
        <v>0</v>
      </c>
      <c r="Z655" t="b">
        <f>IF(Material_Master[[#This Row],[EUDR Sale]]="Y", TRUE, FALSE)</f>
        <v>1</v>
      </c>
      <c r="AA655" s="5" t="s">
        <v>1383</v>
      </c>
    </row>
    <row r="656" spans="1:27" x14ac:dyDescent="0.35">
      <c r="A656">
        <v>655</v>
      </c>
      <c r="B656" s="5">
        <v>5203800001030</v>
      </c>
      <c r="C656" s="5" t="str">
        <f>Material_Master_SQL!B656</f>
        <v>ECOROL 80-SD170</v>
      </c>
      <c r="D656">
        <f>INDEX(Class!A:A, MATCH(Material_Master[[#This Row],[Class]],Class!B:B, 0))</f>
        <v>4</v>
      </c>
      <c r="E656">
        <f>INDEX('Product Category'!A:A, MATCH(Material_Master[[#This Row],[Product Category]], 'Product Category'!B:B, 0))</f>
        <v>6</v>
      </c>
      <c r="F656" cm="1">
        <f t="array" ref="F656">MATCH(Material_Master[[#This Row],[Product Category]]&amp;Material_Master[[#This Row],[ProductMetric]], 'Product Metric'!$B$2:$B$47&amp;'Product Metric'!$D$2:$D$47, 0)</f>
        <v>13</v>
      </c>
      <c r="G656" cm="1">
        <f t="array" ref="G656">MATCH(Material_Master[[#This Row],[Product Category]]&amp;Material_Master[[#This Row],[ProductGroupSimple]], 'Product Group Simple'!$B$2:$B$202&amp;'Product Group Simple'!$D$2:$D$202, 0)</f>
        <v>70</v>
      </c>
      <c r="H656" cm="1">
        <f t="array" ref="H656">MATCH(Material_Master[[#This Row],[Product Category]]&amp;Material_Master[[#This Row],[ProductGroup]], 'Product Group'!$B$2:$B$248&amp;'Product Group'!$D$2:$D$248,0)</f>
        <v>96</v>
      </c>
      <c r="I656">
        <f>INDEX(Packaging!E:E, MATCH(Material_Master[[#This Row],[Packaging]], Packaging!F:F, 0))</f>
        <v>3</v>
      </c>
      <c r="J656">
        <f>INDEX(Packaging!A:A, MATCH(Material_Master[[#This Row],[UOM]], Packaging!B:B, 0))</f>
        <v>2</v>
      </c>
      <c r="K656">
        <v>6</v>
      </c>
      <c r="L656">
        <v>0.17</v>
      </c>
      <c r="M656">
        <v>0.15</v>
      </c>
      <c r="N656">
        <f>MATCH(Material_Master[[#This Row],[PPClass]],Packaging!$L$2:$L$7, 0)</f>
        <v>4</v>
      </c>
      <c r="O656">
        <f>MATCH(Material_Master[[#This Row],[PVClass]],Packaging!$L$2:$L$7, 0)</f>
        <v>4</v>
      </c>
      <c r="P656" t="s">
        <v>678</v>
      </c>
      <c r="Q656">
        <v>4258</v>
      </c>
      <c r="R656" t="s">
        <v>679</v>
      </c>
      <c r="S656">
        <v>0.17</v>
      </c>
      <c r="T656" s="6" t="s">
        <v>344</v>
      </c>
      <c r="U656" s="6"/>
      <c r="V656" s="6" t="s">
        <v>1186</v>
      </c>
      <c r="W656" t="s">
        <v>1391</v>
      </c>
      <c r="X656" t="s">
        <v>1186</v>
      </c>
      <c r="Y656" t="b">
        <f>IF(Material_Master[[#This Row],[EUDR]]="Y",TRUE,FALSE)</f>
        <v>0</v>
      </c>
      <c r="Z656" t="b">
        <f>IF(Material_Master[[#This Row],[EUDR Sale]]="Y", TRUE, FALSE)</f>
        <v>1</v>
      </c>
      <c r="AA656" s="5" t="s">
        <v>1383</v>
      </c>
    </row>
    <row r="657" spans="1:27" x14ac:dyDescent="0.35">
      <c r="A657">
        <v>656</v>
      </c>
      <c r="B657" s="5">
        <v>5203880006010</v>
      </c>
      <c r="C657" s="5" t="str">
        <f>Material_Master_SQL!B657</f>
        <v>ECOROL 88</v>
      </c>
      <c r="D657">
        <f>INDEX(Class!A:A, MATCH(Material_Master[[#This Row],[Class]],Class!B:B, 0))</f>
        <v>2</v>
      </c>
      <c r="E657">
        <f>INDEX('Product Category'!A:A, MATCH(Material_Master[[#This Row],[Product Category]], 'Product Category'!B:B, 0))</f>
        <v>5</v>
      </c>
      <c r="F657" cm="1">
        <f t="array" ref="F657">MATCH(Material_Master[[#This Row],[Product Category]]&amp;Material_Master[[#This Row],[ProductMetric]], 'Product Metric'!$B$2:$B$47&amp;'Product Metric'!$D$2:$D$47, 0)</f>
        <v>12</v>
      </c>
      <c r="G657" cm="1">
        <f t="array" ref="G657">MATCH(Material_Master[[#This Row],[Product Category]]&amp;Material_Master[[#This Row],[ProductGroupSimple]], 'Product Group Simple'!$B$2:$B$202&amp;'Product Group Simple'!$D$2:$D$202, 0)</f>
        <v>66</v>
      </c>
      <c r="H657" cm="1">
        <f t="array" ref="H657">MATCH(Material_Master[[#This Row],[Product Category]]&amp;Material_Master[[#This Row],[ProductGroup]], 'Product Group'!$B$2:$B$248&amp;'Product Group'!$D$2:$D$248,0)</f>
        <v>86</v>
      </c>
      <c r="I657">
        <f>INDEX(Packaging!E:E, MATCH(Material_Master[[#This Row],[Packaging]], Packaging!F:F, 0))</f>
        <v>7</v>
      </c>
      <c r="J657">
        <f>INDEX(Packaging!A:A, MATCH(Material_Master[[#This Row],[UOM]], Packaging!B:B, 0))</f>
        <v>4</v>
      </c>
      <c r="K657">
        <v>6</v>
      </c>
      <c r="L657">
        <v>1</v>
      </c>
      <c r="N657">
        <f>MATCH(Material_Master[[#This Row],[PPClass]],Packaging!$L$2:$L$7, 0)</f>
        <v>3</v>
      </c>
      <c r="O657">
        <f>MATCH(Material_Master[[#This Row],[PVClass]],Packaging!$L$2:$L$7, 0)</f>
        <v>3</v>
      </c>
      <c r="Q657">
        <v>0</v>
      </c>
      <c r="R657" t="s">
        <v>1186</v>
      </c>
      <c r="T657" s="6" t="s">
        <v>344</v>
      </c>
      <c r="U657" s="6"/>
      <c r="V657" s="6" t="s">
        <v>1186</v>
      </c>
      <c r="W657" t="s">
        <v>1392</v>
      </c>
      <c r="X657" t="s">
        <v>1186</v>
      </c>
      <c r="Y657" t="b">
        <f>IF(Material_Master[[#This Row],[EUDR]]="Y",TRUE,FALSE)</f>
        <v>0</v>
      </c>
      <c r="Z657" t="b">
        <f>IF(Material_Master[[#This Row],[EUDR Sale]]="Y", TRUE, FALSE)</f>
        <v>1</v>
      </c>
    </row>
    <row r="658" spans="1:27" x14ac:dyDescent="0.35">
      <c r="A658">
        <v>657</v>
      </c>
      <c r="B658" s="5"/>
      <c r="C658" s="5" t="str">
        <f>Material_Master_SQL!B658</f>
        <v>ECOROL 88-DF</v>
      </c>
      <c r="D658">
        <f>INDEX(Class!A:A, MATCH(Material_Master[[#This Row],[Class]],Class!B:B, 0))</f>
        <v>2</v>
      </c>
      <c r="E658">
        <f>INDEX('Product Category'!A:A, MATCH(Material_Master[[#This Row],[Product Category]], 'Product Category'!B:B, 0))</f>
        <v>5</v>
      </c>
      <c r="F658" cm="1">
        <f t="array" ref="F658">MATCH(Material_Master[[#This Row],[Product Category]]&amp;Material_Master[[#This Row],[ProductMetric]], 'Product Metric'!$B$2:$B$47&amp;'Product Metric'!$D$2:$D$47, 0)</f>
        <v>12</v>
      </c>
      <c r="G658" cm="1">
        <f t="array" ref="G658">MATCH(Material_Master[[#This Row],[Product Category]]&amp;Material_Master[[#This Row],[ProductGroupSimple]], 'Product Group Simple'!$B$2:$B$202&amp;'Product Group Simple'!$D$2:$D$202, 0)</f>
        <v>66</v>
      </c>
      <c r="H658" cm="1">
        <f t="array" ref="H658">MATCH(Material_Master[[#This Row],[Product Category]]&amp;Material_Master[[#This Row],[ProductGroup]], 'Product Group'!$B$2:$B$248&amp;'Product Group'!$D$2:$D$248,0)</f>
        <v>86</v>
      </c>
      <c r="I658">
        <f>INDEX(Packaging!E:E, MATCH(Material_Master[[#This Row],[Packaging]], Packaging!F:F, 0))</f>
        <v>7</v>
      </c>
      <c r="J658">
        <f>INDEX(Packaging!A:A, MATCH(Material_Master[[#This Row],[UOM]], Packaging!B:B, 0))</f>
        <v>4</v>
      </c>
      <c r="K658">
        <v>6</v>
      </c>
      <c r="L658">
        <v>1</v>
      </c>
      <c r="M658">
        <v>0</v>
      </c>
      <c r="N658">
        <f>MATCH(Material_Master[[#This Row],[PPClass]],Packaging!$L$2:$L$7, 0)</f>
        <v>3</v>
      </c>
      <c r="O658">
        <f>MATCH(Material_Master[[#This Row],[PVClass]],Packaging!$L$2:$L$7, 0)</f>
        <v>3</v>
      </c>
      <c r="R658" t="s">
        <v>1186</v>
      </c>
      <c r="T658" s="6" t="s">
        <v>344</v>
      </c>
      <c r="U658" s="6"/>
      <c r="V658" s="6" t="s">
        <v>1186</v>
      </c>
      <c r="W658" t="s">
        <v>1392</v>
      </c>
      <c r="X658" t="s">
        <v>1186</v>
      </c>
      <c r="Y658" t="b">
        <f>IF(Material_Master[[#This Row],[EUDR]]="Y",TRUE,FALSE)</f>
        <v>1</v>
      </c>
      <c r="Z658" t="b">
        <f>IF(Material_Master[[#This Row],[EUDR Sale]]="Y", TRUE, FALSE)</f>
        <v>1</v>
      </c>
    </row>
    <row r="659" spans="1:27" x14ac:dyDescent="0.35">
      <c r="A659">
        <v>658</v>
      </c>
      <c r="B659" s="5">
        <v>5303010206010</v>
      </c>
      <c r="C659" s="5" t="str">
        <f>Material_Master_SQL!B659</f>
        <v>ECOROL LIGHT</v>
      </c>
      <c r="D659">
        <f>INDEX(Class!A:A, MATCH(Material_Master[[#This Row],[Class]],Class!B:B, 0))</f>
        <v>2</v>
      </c>
      <c r="E659">
        <f>INDEX('Product Category'!A:A, MATCH(Material_Master[[#This Row],[Product Category]], 'Product Category'!B:B, 0))</f>
        <v>7</v>
      </c>
      <c r="F659" cm="1">
        <f t="array" ref="F659">MATCH(Material_Master[[#This Row],[Product Category]]&amp;Material_Master[[#This Row],[ProductMetric]], 'Product Metric'!$B$2:$B$47&amp;'Product Metric'!$D$2:$D$47, 0)</f>
        <v>17</v>
      </c>
      <c r="G659" cm="1">
        <f t="array" ref="G659">MATCH(Material_Master[[#This Row],[Product Category]]&amp;Material_Master[[#This Row],[ProductGroupSimple]], 'Product Group Simple'!$B$2:$B$202&amp;'Product Group Simple'!$D$2:$D$202, 0)</f>
        <v>79</v>
      </c>
      <c r="H659" cm="1">
        <f t="array" ref="H659">MATCH(Material_Master[[#This Row],[Product Category]]&amp;Material_Master[[#This Row],[ProductGroup]], 'Product Group'!$B$2:$B$248&amp;'Product Group'!$D$2:$D$248,0)</f>
        <v>110</v>
      </c>
      <c r="I659">
        <f>INDEX(Packaging!E:E, MATCH(Material_Master[[#This Row],[Packaging]], Packaging!F:F, 0))</f>
        <v>7</v>
      </c>
      <c r="J659">
        <f>INDEX(Packaging!A:A, MATCH(Material_Master[[#This Row],[UOM]], Packaging!B:B, 0))</f>
        <v>4</v>
      </c>
      <c r="K659">
        <v>6</v>
      </c>
      <c r="L659">
        <v>1</v>
      </c>
      <c r="N659">
        <f>MATCH(Material_Master[[#This Row],[PPClass]],Packaging!$L$2:$L$7, 0)</f>
        <v>1</v>
      </c>
      <c r="O659">
        <f>MATCH(Material_Master[[#This Row],[PVClass]],Packaging!$L$2:$L$7, 0)</f>
        <v>1</v>
      </c>
      <c r="Q659">
        <v>0</v>
      </c>
      <c r="R659" t="s">
        <v>1186</v>
      </c>
      <c r="T659" s="6" t="s">
        <v>344</v>
      </c>
      <c r="U659" s="6"/>
      <c r="V659" s="6" t="s">
        <v>1186</v>
      </c>
      <c r="W659" t="s">
        <v>1186</v>
      </c>
      <c r="X659" t="s">
        <v>1186</v>
      </c>
      <c r="Y659" t="b">
        <f>IF(Material_Master[[#This Row],[EUDR]]="Y",TRUE,FALSE)</f>
        <v>0</v>
      </c>
      <c r="Z659" t="b">
        <f>IF(Material_Master[[#This Row],[EUDR Sale]]="Y", TRUE, FALSE)</f>
        <v>0</v>
      </c>
    </row>
    <row r="660" spans="1:27" x14ac:dyDescent="0.35">
      <c r="A660">
        <v>659</v>
      </c>
      <c r="B660" s="5">
        <v>5303010207020</v>
      </c>
      <c r="C660" s="5" t="str">
        <f>Material_Master_SQL!B660</f>
        <v>ECOROL LIGHT-FB</v>
      </c>
      <c r="D660">
        <f>INDEX(Class!A:A, MATCH(Material_Master[[#This Row],[Class]],Class!B:B, 0))</f>
        <v>4</v>
      </c>
      <c r="E660">
        <f>INDEX('Product Category'!A:A, MATCH(Material_Master[[#This Row],[Product Category]], 'Product Category'!B:B, 0))</f>
        <v>7</v>
      </c>
      <c r="F660" cm="1">
        <f t="array" ref="F660">MATCH(Material_Master[[#This Row],[Product Category]]&amp;Material_Master[[#This Row],[ProductMetric]], 'Product Metric'!$B$2:$B$47&amp;'Product Metric'!$D$2:$D$47, 0)</f>
        <v>17</v>
      </c>
      <c r="G660" cm="1">
        <f t="array" ref="G660">MATCH(Material_Master[[#This Row],[Product Category]]&amp;Material_Master[[#This Row],[ProductGroupSimple]], 'Product Group Simple'!$B$2:$B$202&amp;'Product Group Simple'!$D$2:$D$202, 0)</f>
        <v>79</v>
      </c>
      <c r="H660" cm="1">
        <f t="array" ref="H660">MATCH(Material_Master[[#This Row],[Product Category]]&amp;Material_Master[[#This Row],[ProductGroup]], 'Product Group'!$B$2:$B$248&amp;'Product Group'!$D$2:$D$248,0)</f>
        <v>110</v>
      </c>
      <c r="I660">
        <f>INDEX(Packaging!E:E, MATCH(Material_Master[[#This Row],[Packaging]], Packaging!F:F, 0))</f>
        <v>7</v>
      </c>
      <c r="J660">
        <f>INDEX(Packaging!A:A, MATCH(Material_Master[[#This Row],[UOM]], Packaging!B:B, 0))</f>
        <v>4</v>
      </c>
      <c r="K660">
        <v>6</v>
      </c>
      <c r="L660">
        <v>1</v>
      </c>
      <c r="N660">
        <f>MATCH(Material_Master[[#This Row],[PPClass]],Packaging!$L$2:$L$7, 0)</f>
        <v>1</v>
      </c>
      <c r="O660">
        <f>MATCH(Material_Master[[#This Row],[PVClass]],Packaging!$L$2:$L$7, 0)</f>
        <v>1</v>
      </c>
      <c r="P660" t="s">
        <v>370</v>
      </c>
      <c r="Q660">
        <v>0</v>
      </c>
      <c r="R660" t="s">
        <v>1186</v>
      </c>
      <c r="S660">
        <v>20</v>
      </c>
      <c r="T660" s="6" t="s">
        <v>344</v>
      </c>
      <c r="U660" s="6"/>
      <c r="V660" s="6" t="s">
        <v>1186</v>
      </c>
      <c r="W660" t="s">
        <v>1186</v>
      </c>
      <c r="X660" t="s">
        <v>1186</v>
      </c>
      <c r="Y660" t="b">
        <f>IF(Material_Master[[#This Row],[EUDR]]="Y",TRUE,FALSE)</f>
        <v>0</v>
      </c>
      <c r="Z660" t="b">
        <f>IF(Material_Master[[#This Row],[EUDR Sale]]="Y", TRUE, FALSE)</f>
        <v>0</v>
      </c>
    </row>
    <row r="661" spans="1:27" x14ac:dyDescent="0.35">
      <c r="A661">
        <v>660</v>
      </c>
      <c r="B661" s="5">
        <v>5303010006010</v>
      </c>
      <c r="C661" s="5" t="str">
        <f>Material_Master_SQL!B661</f>
        <v>ECOROL M9500</v>
      </c>
      <c r="D661">
        <f>INDEX(Class!A:A, MATCH(Material_Master[[#This Row],[Class]],Class!B:B, 0))</f>
        <v>2</v>
      </c>
      <c r="E661">
        <f>INDEX('Product Category'!A:A, MATCH(Material_Master[[#This Row],[Product Category]], 'Product Category'!B:B, 0))</f>
        <v>7</v>
      </c>
      <c r="F661" cm="1">
        <f t="array" ref="F661">MATCH(Material_Master[[#This Row],[Product Category]]&amp;Material_Master[[#This Row],[ProductMetric]], 'Product Metric'!$B$2:$B$47&amp;'Product Metric'!$D$2:$D$47, 0)</f>
        <v>17</v>
      </c>
      <c r="G661" cm="1">
        <f t="array" ref="G661">MATCH(Material_Master[[#This Row],[Product Category]]&amp;Material_Master[[#This Row],[ProductGroupSimple]], 'Product Group Simple'!$B$2:$B$202&amp;'Product Group Simple'!$D$2:$D$202, 0)</f>
        <v>79</v>
      </c>
      <c r="H661" cm="1">
        <f t="array" ref="H661">MATCH(Material_Master[[#This Row],[Product Category]]&amp;Material_Master[[#This Row],[ProductGroup]], 'Product Group'!$B$2:$B$248&amp;'Product Group'!$D$2:$D$248,0)</f>
        <v>110</v>
      </c>
      <c r="I661">
        <f>INDEX(Packaging!E:E, MATCH(Material_Master[[#This Row],[Packaging]], Packaging!F:F, 0))</f>
        <v>7</v>
      </c>
      <c r="J661">
        <f>INDEX(Packaging!A:A, MATCH(Material_Master[[#This Row],[UOM]], Packaging!B:B, 0))</f>
        <v>4</v>
      </c>
      <c r="K661">
        <v>6</v>
      </c>
      <c r="L661">
        <v>1</v>
      </c>
      <c r="N661">
        <f>MATCH(Material_Master[[#This Row],[PPClass]],Packaging!$L$2:$L$7, 0)</f>
        <v>1</v>
      </c>
      <c r="O661">
        <f>MATCH(Material_Master[[#This Row],[PVClass]],Packaging!$L$2:$L$7, 0)</f>
        <v>1</v>
      </c>
      <c r="Q661">
        <v>0</v>
      </c>
      <c r="R661" t="s">
        <v>1186</v>
      </c>
      <c r="T661" s="6" t="s">
        <v>344</v>
      </c>
      <c r="U661" s="6"/>
      <c r="V661" s="6" t="s">
        <v>1186</v>
      </c>
      <c r="W661" t="s">
        <v>1186</v>
      </c>
      <c r="X661" t="s">
        <v>1186</v>
      </c>
      <c r="Y661" t="b">
        <f>IF(Material_Master[[#This Row],[EUDR]]="Y",TRUE,FALSE)</f>
        <v>0</v>
      </c>
      <c r="Z661" t="b">
        <f>IF(Material_Master[[#This Row],[EUDR Sale]]="Y", TRUE, FALSE)</f>
        <v>0</v>
      </c>
    </row>
    <row r="662" spans="1:27" x14ac:dyDescent="0.35">
      <c r="A662">
        <v>661</v>
      </c>
      <c r="B662" s="5">
        <v>5303010007020</v>
      </c>
      <c r="C662" s="5" t="str">
        <f>Material_Master_SQL!B662</f>
        <v>ECOROL M9500-FB24000</v>
      </c>
      <c r="D662">
        <f>INDEX(Class!A:A, MATCH(Material_Master[[#This Row],[Class]],Class!B:B, 0))</f>
        <v>4</v>
      </c>
      <c r="E662">
        <f>INDEX('Product Category'!A:A, MATCH(Material_Master[[#This Row],[Product Category]], 'Product Category'!B:B, 0))</f>
        <v>7</v>
      </c>
      <c r="F662" cm="1">
        <f t="array" ref="F662">MATCH(Material_Master[[#This Row],[Product Category]]&amp;Material_Master[[#This Row],[ProductMetric]], 'Product Metric'!$B$2:$B$47&amp;'Product Metric'!$D$2:$D$47, 0)</f>
        <v>17</v>
      </c>
      <c r="G662" cm="1">
        <f t="array" ref="G662">MATCH(Material_Master[[#This Row],[Product Category]]&amp;Material_Master[[#This Row],[ProductGroupSimple]], 'Product Group Simple'!$B$2:$B$202&amp;'Product Group Simple'!$D$2:$D$202, 0)</f>
        <v>79</v>
      </c>
      <c r="H662" cm="1">
        <f t="array" ref="H662">MATCH(Material_Master[[#This Row],[Product Category]]&amp;Material_Master[[#This Row],[ProductGroup]], 'Product Group'!$B$2:$B$248&amp;'Product Group'!$D$2:$D$248,0)</f>
        <v>110</v>
      </c>
      <c r="I662">
        <f>INDEX(Packaging!E:E, MATCH(Material_Master[[#This Row],[Packaging]], Packaging!F:F, 0))</f>
        <v>5</v>
      </c>
      <c r="J662">
        <f>INDEX(Packaging!A:A, MATCH(Material_Master[[#This Row],[UOM]], Packaging!B:B, 0))</f>
        <v>4</v>
      </c>
      <c r="K662">
        <v>6</v>
      </c>
      <c r="L662">
        <v>1</v>
      </c>
      <c r="N662">
        <f>MATCH(Material_Master[[#This Row],[PPClass]],Packaging!$L$2:$L$7, 0)</f>
        <v>1</v>
      </c>
      <c r="O662">
        <f>MATCH(Material_Master[[#This Row],[PVClass]],Packaging!$L$2:$L$7, 0)</f>
        <v>1</v>
      </c>
      <c r="P662" t="s">
        <v>370</v>
      </c>
      <c r="Q662">
        <v>0</v>
      </c>
      <c r="R662" t="s">
        <v>1186</v>
      </c>
      <c r="S662">
        <v>19.7</v>
      </c>
      <c r="T662" s="6" t="s">
        <v>344</v>
      </c>
      <c r="U662" s="6"/>
      <c r="V662" s="6" t="s">
        <v>1186</v>
      </c>
      <c r="W662" t="s">
        <v>1186</v>
      </c>
      <c r="X662" t="s">
        <v>371</v>
      </c>
      <c r="Y662" t="b">
        <f>IF(Material_Master[[#This Row],[EUDR]]="Y",TRUE,FALSE)</f>
        <v>0</v>
      </c>
      <c r="Z662" t="b">
        <f>IF(Material_Master[[#This Row],[EUDR Sale]]="Y", TRUE, FALSE)</f>
        <v>0</v>
      </c>
    </row>
    <row r="663" spans="1:27" x14ac:dyDescent="0.35">
      <c r="A663">
        <v>662</v>
      </c>
      <c r="B663" s="5"/>
      <c r="C663" s="5" t="str">
        <f>Material_Master_SQL!B663</f>
        <v>ECOROL W36-IBC</v>
      </c>
      <c r="D663">
        <f>INDEX(Class!A:A, MATCH(Material_Master[[#This Row],[Class]],Class!B:B, 0))</f>
        <v>4</v>
      </c>
      <c r="E663">
        <f>INDEX('Product Category'!A:A, MATCH(Material_Master[[#This Row],[Product Category]], 'Product Category'!B:B, 0))</f>
        <v>7</v>
      </c>
      <c r="F663" cm="1">
        <f t="array" ref="F663">MATCH(Material_Master[[#This Row],[Product Category]]&amp;Material_Master[[#This Row],[ProductMetric]], 'Product Metric'!$B$2:$B$47&amp;'Product Metric'!$D$2:$D$47, 0)</f>
        <v>16</v>
      </c>
      <c r="G663" cm="1">
        <f t="array" ref="G663">MATCH(Material_Master[[#This Row],[Product Category]]&amp;Material_Master[[#This Row],[ProductGroupSimple]], 'Product Group Simple'!$B$2:$B$202&amp;'Product Group Simple'!$D$2:$D$202, 0)</f>
        <v>77</v>
      </c>
      <c r="H663" cm="1">
        <f t="array" ref="H663">MATCH(Material_Master[[#This Row],[Product Category]]&amp;Material_Master[[#This Row],[ProductGroup]], 'Product Group'!$B$2:$B$248&amp;'Product Group'!$D$2:$D$248,0)</f>
        <v>101</v>
      </c>
      <c r="I663">
        <f>INDEX(Packaging!E:E, MATCH(Material_Master[[#This Row],[Packaging]], Packaging!F:F, 0))</f>
        <v>6</v>
      </c>
      <c r="J663">
        <f>INDEX(Packaging!A:A, MATCH(Material_Master[[#This Row],[UOM]], Packaging!B:B, 0))</f>
        <v>3</v>
      </c>
      <c r="K663">
        <v>6</v>
      </c>
      <c r="L663">
        <v>0.85</v>
      </c>
      <c r="M663">
        <v>1.25</v>
      </c>
      <c r="N663">
        <f>MATCH(Material_Master[[#This Row],[PPClass]],Packaging!$L$2:$L$7, 0)</f>
        <v>1</v>
      </c>
      <c r="O663">
        <f>MATCH(Material_Master[[#This Row],[PVClass]],Packaging!$L$2:$L$7, 0)</f>
        <v>1</v>
      </c>
      <c r="P663" t="s">
        <v>1077</v>
      </c>
      <c r="Q663">
        <v>267</v>
      </c>
      <c r="R663" t="s">
        <v>1186</v>
      </c>
      <c r="S663">
        <v>0.85</v>
      </c>
      <c r="T663" s="6" t="s">
        <v>344</v>
      </c>
      <c r="U663" s="6"/>
      <c r="V663" s="6" t="s">
        <v>1186</v>
      </c>
      <c r="W663" t="s">
        <v>1186</v>
      </c>
      <c r="X663" t="s">
        <v>1186</v>
      </c>
      <c r="Y663" t="b">
        <f>IF(Material_Master[[#This Row],[EUDR]]="Y",TRUE,FALSE)</f>
        <v>0</v>
      </c>
      <c r="Z663" t="b">
        <f>IF(Material_Master[[#This Row],[EUDR Sale]]="Y", TRUE, FALSE)</f>
        <v>0</v>
      </c>
      <c r="AA663" s="5" t="s">
        <v>1336</v>
      </c>
    </row>
    <row r="664" spans="1:27" x14ac:dyDescent="0.35">
      <c r="A664">
        <v>663</v>
      </c>
      <c r="B664" s="5">
        <v>5303020606010</v>
      </c>
      <c r="C664" s="5" t="str">
        <f>Material_Master_SQL!B664</f>
        <v>ECOROL WAX 16</v>
      </c>
      <c r="D664">
        <f>INDEX(Class!A:A, MATCH(Material_Master[[#This Row],[Class]],Class!B:B, 0))</f>
        <v>2</v>
      </c>
      <c r="E664">
        <f>INDEX('Product Category'!A:A, MATCH(Material_Master[[#This Row],[Product Category]], 'Product Category'!B:B, 0))</f>
        <v>7</v>
      </c>
      <c r="F664" cm="1">
        <f t="array" ref="F664">MATCH(Material_Master[[#This Row],[Product Category]]&amp;Material_Master[[#This Row],[ProductMetric]], 'Product Metric'!$B$2:$B$47&amp;'Product Metric'!$D$2:$D$47, 0)</f>
        <v>18</v>
      </c>
      <c r="G664" cm="1">
        <f t="array" ref="G664">MATCH(Material_Master[[#This Row],[Product Category]]&amp;Material_Master[[#This Row],[ProductGroupSimple]], 'Product Group Simple'!$B$2:$B$202&amp;'Product Group Simple'!$D$2:$D$202, 0)</f>
        <v>79</v>
      </c>
      <c r="H664" cm="1">
        <f t="array" ref="H664">MATCH(Material_Master[[#This Row],[Product Category]]&amp;Material_Master[[#This Row],[ProductGroup]], 'Product Group'!$B$2:$B$248&amp;'Product Group'!$D$2:$D$248,0)</f>
        <v>108</v>
      </c>
      <c r="I664">
        <f>INDEX(Packaging!E:E, MATCH(Material_Master[[#This Row],[Packaging]], Packaging!F:F, 0))</f>
        <v>7</v>
      </c>
      <c r="J664">
        <f>INDEX(Packaging!A:A, MATCH(Material_Master[[#This Row],[UOM]], Packaging!B:B, 0))</f>
        <v>4</v>
      </c>
      <c r="K664">
        <v>6</v>
      </c>
      <c r="L664">
        <v>1</v>
      </c>
      <c r="N664">
        <f>MATCH(Material_Master[[#This Row],[PPClass]],Packaging!$L$2:$L$7, 0)</f>
        <v>1</v>
      </c>
      <c r="O664">
        <f>MATCH(Material_Master[[#This Row],[PVClass]],Packaging!$L$2:$L$7, 0)</f>
        <v>1</v>
      </c>
      <c r="Q664">
        <v>1232</v>
      </c>
      <c r="R664" t="s">
        <v>1186</v>
      </c>
      <c r="T664" s="6" t="s">
        <v>344</v>
      </c>
      <c r="U664" s="6"/>
      <c r="V664" s="6" t="s">
        <v>1186</v>
      </c>
      <c r="W664" t="s">
        <v>1186</v>
      </c>
      <c r="X664" t="s">
        <v>1186</v>
      </c>
      <c r="Y664" t="b">
        <f>IF(Material_Master[[#This Row],[EUDR]]="Y",TRUE,FALSE)</f>
        <v>0</v>
      </c>
      <c r="Z664" t="b">
        <f>IF(Material_Master[[#This Row],[EUDR Sale]]="Y", TRUE, FALSE)</f>
        <v>0</v>
      </c>
    </row>
    <row r="665" spans="1:27" x14ac:dyDescent="0.35">
      <c r="A665">
        <v>664</v>
      </c>
      <c r="B665" s="5">
        <v>5303020506010</v>
      </c>
      <c r="C665" s="5" t="str">
        <f>Material_Master_SQL!B665</f>
        <v>ECOROL WAX B1</v>
      </c>
      <c r="D665">
        <f>INDEX(Class!A:A, MATCH(Material_Master[[#This Row],[Class]],Class!B:B, 0))</f>
        <v>2</v>
      </c>
      <c r="E665">
        <f>INDEX('Product Category'!A:A, MATCH(Material_Master[[#This Row],[Product Category]], 'Product Category'!B:B, 0))</f>
        <v>7</v>
      </c>
      <c r="F665" cm="1">
        <f t="array" ref="F665">MATCH(Material_Master[[#This Row],[Product Category]]&amp;Material_Master[[#This Row],[ProductMetric]], 'Product Metric'!$B$2:$B$47&amp;'Product Metric'!$D$2:$D$47, 0)</f>
        <v>18</v>
      </c>
      <c r="G665" cm="1">
        <f t="array" ref="G665">MATCH(Material_Master[[#This Row],[Product Category]]&amp;Material_Master[[#This Row],[ProductGroupSimple]], 'Product Group Simple'!$B$2:$B$202&amp;'Product Group Simple'!$D$2:$D$202, 0)</f>
        <v>79</v>
      </c>
      <c r="H665" cm="1">
        <f t="array" ref="H665">MATCH(Material_Master[[#This Row],[Product Category]]&amp;Material_Master[[#This Row],[ProductGroup]], 'Product Group'!$B$2:$B$248&amp;'Product Group'!$D$2:$D$248,0)</f>
        <v>108</v>
      </c>
      <c r="I665">
        <f>INDEX(Packaging!E:E, MATCH(Material_Master[[#This Row],[Packaging]], Packaging!F:F, 0))</f>
        <v>7</v>
      </c>
      <c r="J665">
        <f>INDEX(Packaging!A:A, MATCH(Material_Master[[#This Row],[UOM]], Packaging!B:B, 0))</f>
        <v>4</v>
      </c>
      <c r="K665">
        <v>6</v>
      </c>
      <c r="L665">
        <v>1</v>
      </c>
      <c r="N665">
        <f>MATCH(Material_Master[[#This Row],[PPClass]],Packaging!$L$2:$L$7, 0)</f>
        <v>1</v>
      </c>
      <c r="O665">
        <f>MATCH(Material_Master[[#This Row],[PVClass]],Packaging!$L$2:$L$7, 0)</f>
        <v>1</v>
      </c>
      <c r="Q665">
        <v>1232</v>
      </c>
      <c r="R665" t="s">
        <v>1186</v>
      </c>
      <c r="T665" s="6" t="s">
        <v>344</v>
      </c>
      <c r="U665" s="6"/>
      <c r="V665" s="6" t="s">
        <v>1186</v>
      </c>
      <c r="W665" t="s">
        <v>1186</v>
      </c>
      <c r="X665" t="s">
        <v>1186</v>
      </c>
      <c r="Y665" t="b">
        <f>IF(Material_Master[[#This Row],[EUDR]]="Y",TRUE,FALSE)</f>
        <v>0</v>
      </c>
      <c r="Z665" t="b">
        <f>IF(Material_Master[[#This Row],[EUDR Sale]]="Y", TRUE, FALSE)</f>
        <v>0</v>
      </c>
    </row>
    <row r="666" spans="1:27" x14ac:dyDescent="0.35">
      <c r="A666">
        <v>665</v>
      </c>
      <c r="B666" s="5">
        <v>5303020406010</v>
      </c>
      <c r="C666" s="5" t="str">
        <f>Material_Master_SQL!B666</f>
        <v>ECOROL WAX BF (FORBON)</v>
      </c>
      <c r="D666">
        <f>INDEX(Class!A:A, MATCH(Material_Master[[#This Row],[Class]],Class!B:B, 0))</f>
        <v>2</v>
      </c>
      <c r="E666">
        <f>INDEX('Product Category'!A:A, MATCH(Material_Master[[#This Row],[Product Category]], 'Product Category'!B:B, 0))</f>
        <v>7</v>
      </c>
      <c r="F666" cm="1">
        <f t="array" ref="F666">MATCH(Material_Master[[#This Row],[Product Category]]&amp;Material_Master[[#This Row],[ProductMetric]], 'Product Metric'!$B$2:$B$47&amp;'Product Metric'!$D$2:$D$47, 0)</f>
        <v>19</v>
      </c>
      <c r="G666" cm="1">
        <f t="array" ref="G666">MATCH(Material_Master[[#This Row],[Product Category]]&amp;Material_Master[[#This Row],[ProductGroupSimple]], 'Product Group Simple'!$B$2:$B$202&amp;'Product Group Simple'!$D$2:$D$202, 0)</f>
        <v>79</v>
      </c>
      <c r="H666" cm="1">
        <f t="array" ref="H666">MATCH(Material_Master[[#This Row],[Product Category]]&amp;Material_Master[[#This Row],[ProductGroup]], 'Product Group'!$B$2:$B$248&amp;'Product Group'!$D$2:$D$248,0)</f>
        <v>109</v>
      </c>
      <c r="I666">
        <f>INDEX(Packaging!E:E, MATCH(Material_Master[[#This Row],[Packaging]], Packaging!F:F, 0))</f>
        <v>7</v>
      </c>
      <c r="J666">
        <f>INDEX(Packaging!A:A, MATCH(Material_Master[[#This Row],[UOM]], Packaging!B:B, 0))</f>
        <v>4</v>
      </c>
      <c r="K666">
        <v>6</v>
      </c>
      <c r="L666">
        <v>1</v>
      </c>
      <c r="N666">
        <f>MATCH(Material_Master[[#This Row],[PPClass]],Packaging!$L$2:$L$7, 0)</f>
        <v>1</v>
      </c>
      <c r="O666">
        <f>MATCH(Material_Master[[#This Row],[PVClass]],Packaging!$L$2:$L$7, 0)</f>
        <v>1</v>
      </c>
      <c r="Q666">
        <v>542</v>
      </c>
      <c r="R666" t="s">
        <v>1186</v>
      </c>
      <c r="T666" s="6" t="s">
        <v>344</v>
      </c>
      <c r="U666" s="6"/>
      <c r="V666" s="6" t="s">
        <v>1186</v>
      </c>
      <c r="W666" t="s">
        <v>1186</v>
      </c>
      <c r="X666" t="s">
        <v>1186</v>
      </c>
      <c r="Y666" t="b">
        <f>IF(Material_Master[[#This Row],[EUDR]]="Y",TRUE,FALSE)</f>
        <v>0</v>
      </c>
      <c r="Z666" t="b">
        <f>IF(Material_Master[[#This Row],[EUDR Sale]]="Y", TRUE, FALSE)</f>
        <v>1</v>
      </c>
      <c r="AA666" s="5" t="s">
        <v>1383</v>
      </c>
    </row>
    <row r="667" spans="1:27" x14ac:dyDescent="0.35">
      <c r="A667">
        <v>666</v>
      </c>
      <c r="B667" s="5"/>
      <c r="C667" s="5" t="str">
        <f>Material_Master_SQL!B667</f>
        <v>ECOROL WAX BF (FORBON)-DF</v>
      </c>
      <c r="D667">
        <f>INDEX(Class!A:A, MATCH(Material_Master[[#This Row],[Class]],Class!B:B, 0))</f>
        <v>6</v>
      </c>
      <c r="E667">
        <f>INDEX('Product Category'!A:A, MATCH(Material_Master[[#This Row],[Product Category]], 'Product Category'!B:B, 0))</f>
        <v>7</v>
      </c>
      <c r="F667" cm="1">
        <f t="array" ref="F667">MATCH(Material_Master[[#This Row],[Product Category]]&amp;Material_Master[[#This Row],[ProductMetric]], 'Product Metric'!$B$2:$B$47&amp;'Product Metric'!$D$2:$D$47, 0)</f>
        <v>19</v>
      </c>
      <c r="G667" cm="1">
        <f t="array" ref="G667">MATCH(Material_Master[[#This Row],[Product Category]]&amp;Material_Master[[#This Row],[ProductGroupSimple]], 'Product Group Simple'!$B$2:$B$202&amp;'Product Group Simple'!$D$2:$D$202, 0)</f>
        <v>79</v>
      </c>
      <c r="H667" cm="1">
        <f t="array" ref="H667">MATCH(Material_Master[[#This Row],[Product Category]]&amp;Material_Master[[#This Row],[ProductGroup]], 'Product Group'!$B$2:$B$248&amp;'Product Group'!$D$2:$D$248,0)</f>
        <v>109</v>
      </c>
      <c r="I667">
        <f>INDEX(Packaging!E:E, MATCH(Material_Master[[#This Row],[Packaging]], Packaging!F:F, 0))</f>
        <v>7</v>
      </c>
      <c r="J667">
        <f>INDEX(Packaging!A:A, MATCH(Material_Master[[#This Row],[UOM]], Packaging!B:B, 0))</f>
        <v>4</v>
      </c>
      <c r="K667">
        <v>6</v>
      </c>
      <c r="L667">
        <v>1</v>
      </c>
      <c r="M667">
        <v>0</v>
      </c>
      <c r="N667">
        <f>MATCH(Material_Master[[#This Row],[PPClass]],Packaging!$L$2:$L$7, 0)</f>
        <v>1</v>
      </c>
      <c r="O667">
        <f>MATCH(Material_Master[[#This Row],[PVClass]],Packaging!$L$2:$L$7, 0)</f>
        <v>1</v>
      </c>
      <c r="R667" t="s">
        <v>1186</v>
      </c>
      <c r="T667" s="6" t="s">
        <v>344</v>
      </c>
      <c r="U667" s="6"/>
      <c r="V667" s="6" t="s">
        <v>1186</v>
      </c>
      <c r="W667" t="s">
        <v>1186</v>
      </c>
      <c r="X667" t="s">
        <v>1186</v>
      </c>
      <c r="Y667" t="b">
        <f>IF(Material_Master[[#This Row],[EUDR]]="Y",TRUE,FALSE)</f>
        <v>1</v>
      </c>
      <c r="Z667" t="b">
        <f>IF(Material_Master[[#This Row],[EUDR Sale]]="Y", TRUE, FALSE)</f>
        <v>1</v>
      </c>
    </row>
    <row r="668" spans="1:27" x14ac:dyDescent="0.35">
      <c r="A668">
        <v>667</v>
      </c>
      <c r="B668" s="5">
        <v>5303020407020</v>
      </c>
      <c r="C668" s="5" t="str">
        <f>Material_Master_SQL!B668</f>
        <v>ECOROL WAX BF (FORBON)-FB24000</v>
      </c>
      <c r="D668">
        <f>INDEX(Class!A:A, MATCH(Material_Master[[#This Row],[Class]],Class!B:B, 0))</f>
        <v>4</v>
      </c>
      <c r="E668">
        <f>INDEX('Product Category'!A:A, MATCH(Material_Master[[#This Row],[Product Category]], 'Product Category'!B:B, 0))</f>
        <v>7</v>
      </c>
      <c r="F668" cm="1">
        <f t="array" ref="F668">MATCH(Material_Master[[#This Row],[Product Category]]&amp;Material_Master[[#This Row],[ProductMetric]], 'Product Metric'!$B$2:$B$47&amp;'Product Metric'!$D$2:$D$47, 0)</f>
        <v>19</v>
      </c>
      <c r="G668" cm="1">
        <f t="array" ref="G668">MATCH(Material_Master[[#This Row],[Product Category]]&amp;Material_Master[[#This Row],[ProductGroupSimple]], 'Product Group Simple'!$B$2:$B$202&amp;'Product Group Simple'!$D$2:$D$202, 0)</f>
        <v>79</v>
      </c>
      <c r="H668" cm="1">
        <f t="array" ref="H668">MATCH(Material_Master[[#This Row],[Product Category]]&amp;Material_Master[[#This Row],[ProductGroup]], 'Product Group'!$B$2:$B$248&amp;'Product Group'!$D$2:$D$248,0)</f>
        <v>109</v>
      </c>
      <c r="I668">
        <f>INDEX(Packaging!E:E, MATCH(Material_Master[[#This Row],[Packaging]], Packaging!F:F, 0))</f>
        <v>5</v>
      </c>
      <c r="J668">
        <f>INDEX(Packaging!A:A, MATCH(Material_Master[[#This Row],[UOM]], Packaging!B:B, 0))</f>
        <v>4</v>
      </c>
      <c r="K668">
        <v>6</v>
      </c>
      <c r="L668">
        <v>1</v>
      </c>
      <c r="N668">
        <f>MATCH(Material_Master[[#This Row],[PPClass]],Packaging!$L$2:$L$7, 0)</f>
        <v>1</v>
      </c>
      <c r="O668">
        <f>MATCH(Material_Master[[#This Row],[PVClass]],Packaging!$L$2:$L$7, 0)</f>
        <v>1</v>
      </c>
      <c r="P668" t="s">
        <v>370</v>
      </c>
      <c r="Q668">
        <v>542</v>
      </c>
      <c r="S668">
        <v>19.7</v>
      </c>
      <c r="T668" s="6" t="s">
        <v>344</v>
      </c>
      <c r="U668" s="6"/>
      <c r="V668" s="6" t="s">
        <v>1186</v>
      </c>
      <c r="W668" t="s">
        <v>1186</v>
      </c>
      <c r="X668" t="s">
        <v>371</v>
      </c>
      <c r="Y668" t="b">
        <f>IF(Material_Master[[#This Row],[EUDR]]="Y",TRUE,FALSE)</f>
        <v>0</v>
      </c>
      <c r="Z668" t="b">
        <f>IF(Material_Master[[#This Row],[EUDR Sale]]="Y", TRUE, FALSE)</f>
        <v>1</v>
      </c>
      <c r="AA668" s="5" t="s">
        <v>1383</v>
      </c>
    </row>
    <row r="669" spans="1:27" x14ac:dyDescent="0.35">
      <c r="A669">
        <v>668</v>
      </c>
      <c r="B669" s="5"/>
      <c r="C669" s="5" t="str">
        <f>Material_Master_SQL!B669</f>
        <v>ECOROL WAX BF (FORBON)-FB24000-DF</v>
      </c>
      <c r="D669">
        <f>INDEX(Class!A:A, MATCH(Material_Master[[#This Row],[Class]],Class!B:B, 0))</f>
        <v>4</v>
      </c>
      <c r="E669">
        <f>INDEX('Product Category'!A:A, MATCH(Material_Master[[#This Row],[Product Category]], 'Product Category'!B:B, 0))</f>
        <v>7</v>
      </c>
      <c r="F669" cm="1">
        <f t="array" ref="F669">MATCH(Material_Master[[#This Row],[Product Category]]&amp;Material_Master[[#This Row],[ProductMetric]], 'Product Metric'!$B$2:$B$47&amp;'Product Metric'!$D$2:$D$47, 0)</f>
        <v>19</v>
      </c>
      <c r="G669" cm="1">
        <f t="array" ref="G669">MATCH(Material_Master[[#This Row],[Product Category]]&amp;Material_Master[[#This Row],[ProductGroupSimple]], 'Product Group Simple'!$B$2:$B$202&amp;'Product Group Simple'!$D$2:$D$202, 0)</f>
        <v>79</v>
      </c>
      <c r="H669" cm="1">
        <f t="array" ref="H669">MATCH(Material_Master[[#This Row],[Product Category]]&amp;Material_Master[[#This Row],[ProductGroup]], 'Product Group'!$B$2:$B$248&amp;'Product Group'!$D$2:$D$248,0)</f>
        <v>109</v>
      </c>
      <c r="I669">
        <f>INDEX(Packaging!E:E, MATCH(Material_Master[[#This Row],[Packaging]], Packaging!F:F, 0))</f>
        <v>5</v>
      </c>
      <c r="J669">
        <f>INDEX(Packaging!A:A, MATCH(Material_Master[[#This Row],[UOM]], Packaging!B:B, 0))</f>
        <v>4</v>
      </c>
      <c r="K669">
        <v>6</v>
      </c>
      <c r="L669">
        <v>1</v>
      </c>
      <c r="M669">
        <v>0</v>
      </c>
      <c r="N669">
        <f>MATCH(Material_Master[[#This Row],[PPClass]],Packaging!$L$2:$L$7, 0)</f>
        <v>1</v>
      </c>
      <c r="O669">
        <f>MATCH(Material_Master[[#This Row],[PVClass]],Packaging!$L$2:$L$7, 0)</f>
        <v>1</v>
      </c>
      <c r="P669" t="s">
        <v>370</v>
      </c>
      <c r="R669" t="s">
        <v>1186</v>
      </c>
      <c r="T669" s="6" t="s">
        <v>344</v>
      </c>
      <c r="U669" s="6"/>
      <c r="V669" s="6" t="s">
        <v>1186</v>
      </c>
      <c r="W669" t="s">
        <v>1186</v>
      </c>
      <c r="X669" t="s">
        <v>1186</v>
      </c>
      <c r="Y669" t="b">
        <f>IF(Material_Master[[#This Row],[EUDR]]="Y",TRUE,FALSE)</f>
        <v>1</v>
      </c>
      <c r="Z669" t="b">
        <f>IF(Material_Master[[#This Row],[EUDR Sale]]="Y", TRUE, FALSE)</f>
        <v>1</v>
      </c>
    </row>
    <row r="670" spans="1:27" x14ac:dyDescent="0.35">
      <c r="A670">
        <v>669</v>
      </c>
      <c r="B670" s="5">
        <v>5303020107020</v>
      </c>
      <c r="C670" s="5" t="str">
        <f>Material_Master_SQL!B670</f>
        <v>ECOROL WAX B-FB24000</v>
      </c>
      <c r="D670">
        <f>INDEX(Class!A:A, MATCH(Material_Master[[#This Row],[Class]],Class!B:B, 0))</f>
        <v>4</v>
      </c>
      <c r="E670">
        <f>INDEX('Product Category'!A:A, MATCH(Material_Master[[#This Row],[Product Category]], 'Product Category'!B:B, 0))</f>
        <v>7</v>
      </c>
      <c r="F670" cm="1">
        <f t="array" ref="F670">MATCH(Material_Master[[#This Row],[Product Category]]&amp;Material_Master[[#This Row],[ProductMetric]], 'Product Metric'!$B$2:$B$47&amp;'Product Metric'!$D$2:$D$47, 0)</f>
        <v>18</v>
      </c>
      <c r="G670" cm="1">
        <f t="array" ref="G670">MATCH(Material_Master[[#This Row],[Product Category]]&amp;Material_Master[[#This Row],[ProductGroupSimple]], 'Product Group Simple'!$B$2:$B$202&amp;'Product Group Simple'!$D$2:$D$202, 0)</f>
        <v>79</v>
      </c>
      <c r="H670" cm="1">
        <f t="array" ref="H670">MATCH(Material_Master[[#This Row],[Product Category]]&amp;Material_Master[[#This Row],[ProductGroup]], 'Product Group'!$B$2:$B$248&amp;'Product Group'!$D$2:$D$248,0)</f>
        <v>108</v>
      </c>
      <c r="I670">
        <f>INDEX(Packaging!E:E, MATCH(Material_Master[[#This Row],[Packaging]], Packaging!F:F, 0))</f>
        <v>5</v>
      </c>
      <c r="J670">
        <f>INDEX(Packaging!A:A, MATCH(Material_Master[[#This Row],[UOM]], Packaging!B:B, 0))</f>
        <v>4</v>
      </c>
      <c r="K670">
        <v>6</v>
      </c>
      <c r="L670">
        <v>1</v>
      </c>
      <c r="N670">
        <f>MATCH(Material_Master[[#This Row],[PPClass]],Packaging!$L$2:$L$7, 0)</f>
        <v>1</v>
      </c>
      <c r="O670">
        <f>MATCH(Material_Master[[#This Row],[PVClass]],Packaging!$L$2:$L$7, 0)</f>
        <v>1</v>
      </c>
      <c r="P670" t="s">
        <v>370</v>
      </c>
      <c r="Q670">
        <v>1232</v>
      </c>
      <c r="S670">
        <v>19.7</v>
      </c>
      <c r="T670" s="6" t="s">
        <v>344</v>
      </c>
      <c r="U670" s="6"/>
      <c r="V670" s="6" t="s">
        <v>1186</v>
      </c>
      <c r="W670" t="s">
        <v>1186</v>
      </c>
      <c r="X670" t="s">
        <v>371</v>
      </c>
      <c r="Y670" t="b">
        <f>IF(Material_Master[[#This Row],[EUDR]]="Y",TRUE,FALSE)</f>
        <v>0</v>
      </c>
      <c r="Z670" t="b">
        <f>IF(Material_Master[[#This Row],[EUDR Sale]]="Y", TRUE, FALSE)</f>
        <v>1</v>
      </c>
      <c r="AA670" s="5" t="s">
        <v>1393</v>
      </c>
    </row>
    <row r="671" spans="1:27" x14ac:dyDescent="0.35">
      <c r="A671">
        <v>670</v>
      </c>
      <c r="B671" s="5">
        <v>5303010306010</v>
      </c>
      <c r="C671" s="5" t="str">
        <f>Material_Master_SQL!B671</f>
        <v>ECOROL WAX BM</v>
      </c>
      <c r="D671">
        <f>INDEX(Class!A:A, MATCH(Material_Master[[#This Row],[Class]],Class!B:B, 0))</f>
        <v>2</v>
      </c>
      <c r="E671">
        <f>INDEX('Product Category'!A:A, MATCH(Material_Master[[#This Row],[Product Category]], 'Product Category'!B:B, 0))</f>
        <v>7</v>
      </c>
      <c r="F671" cm="1">
        <f t="array" ref="F671">MATCH(Material_Master[[#This Row],[Product Category]]&amp;Material_Master[[#This Row],[ProductMetric]], 'Product Metric'!$B$2:$B$47&amp;'Product Metric'!$D$2:$D$47, 0)</f>
        <v>16</v>
      </c>
      <c r="G671" cm="1">
        <f t="array" ref="G671">MATCH(Material_Master[[#This Row],[Product Category]]&amp;Material_Master[[#This Row],[ProductGroupSimple]], 'Product Group Simple'!$B$2:$B$202&amp;'Product Group Simple'!$D$2:$D$202, 0)</f>
        <v>79</v>
      </c>
      <c r="H671" cm="1">
        <f t="array" ref="H671">MATCH(Material_Master[[#This Row],[Product Category]]&amp;Material_Master[[#This Row],[ProductGroup]], 'Product Group'!$B$2:$B$248&amp;'Product Group'!$D$2:$D$248,0)</f>
        <v>111</v>
      </c>
      <c r="I671">
        <f>INDEX(Packaging!E:E, MATCH(Material_Master[[#This Row],[Packaging]], Packaging!F:F, 0))</f>
        <v>7</v>
      </c>
      <c r="J671">
        <f>INDEX(Packaging!A:A, MATCH(Material_Master[[#This Row],[UOM]], Packaging!B:B, 0))</f>
        <v>4</v>
      </c>
      <c r="K671">
        <v>6</v>
      </c>
      <c r="L671">
        <v>1</v>
      </c>
      <c r="N671">
        <f>MATCH(Material_Master[[#This Row],[PPClass]],Packaging!$L$2:$L$7, 0)</f>
        <v>1</v>
      </c>
      <c r="O671">
        <f>MATCH(Material_Master[[#This Row],[PVClass]],Packaging!$L$2:$L$7, 0)</f>
        <v>1</v>
      </c>
      <c r="Q671">
        <v>0</v>
      </c>
      <c r="R671" t="s">
        <v>1186</v>
      </c>
      <c r="T671" s="6" t="s">
        <v>344</v>
      </c>
      <c r="U671" s="6"/>
      <c r="V671" s="6" t="s">
        <v>1186</v>
      </c>
      <c r="W671" t="s">
        <v>1186</v>
      </c>
      <c r="X671" t="s">
        <v>1186</v>
      </c>
      <c r="Y671" t="b">
        <f>IF(Material_Master[[#This Row],[EUDR]]="Y",TRUE,FALSE)</f>
        <v>0</v>
      </c>
      <c r="Z671" t="b">
        <f>IF(Material_Master[[#This Row],[EUDR Sale]]="Y", TRUE, FALSE)</f>
        <v>1</v>
      </c>
    </row>
    <row r="672" spans="1:27" x14ac:dyDescent="0.35">
      <c r="A672">
        <v>671</v>
      </c>
      <c r="B672" s="5">
        <v>5303010307020</v>
      </c>
      <c r="C672" s="5" t="str">
        <f>Material_Master_SQL!B672</f>
        <v>ECOROL WAX BM-FB24000</v>
      </c>
      <c r="D672">
        <f>INDEX(Class!A:A, MATCH(Material_Master[[#This Row],[Class]],Class!B:B, 0))</f>
        <v>4</v>
      </c>
      <c r="E672">
        <f>INDEX('Product Category'!A:A, MATCH(Material_Master[[#This Row],[Product Category]], 'Product Category'!B:B, 0))</f>
        <v>7</v>
      </c>
      <c r="F672" cm="1">
        <f t="array" ref="F672">MATCH(Material_Master[[#This Row],[Product Category]]&amp;Material_Master[[#This Row],[ProductMetric]], 'Product Metric'!$B$2:$B$47&amp;'Product Metric'!$D$2:$D$47, 0)</f>
        <v>16</v>
      </c>
      <c r="G672" cm="1">
        <f t="array" ref="G672">MATCH(Material_Master[[#This Row],[Product Category]]&amp;Material_Master[[#This Row],[ProductGroupSimple]], 'Product Group Simple'!$B$2:$B$202&amp;'Product Group Simple'!$D$2:$D$202, 0)</f>
        <v>79</v>
      </c>
      <c r="H672" cm="1">
        <f t="array" ref="H672">MATCH(Material_Master[[#This Row],[Product Category]]&amp;Material_Master[[#This Row],[ProductGroup]], 'Product Group'!$B$2:$B$248&amp;'Product Group'!$D$2:$D$248,0)</f>
        <v>111</v>
      </c>
      <c r="I672">
        <f>INDEX(Packaging!E:E, MATCH(Material_Master[[#This Row],[Packaging]], Packaging!F:F, 0))</f>
        <v>5</v>
      </c>
      <c r="J672">
        <f>INDEX(Packaging!A:A, MATCH(Material_Master[[#This Row],[UOM]], Packaging!B:B, 0))</f>
        <v>4</v>
      </c>
      <c r="K672">
        <v>6</v>
      </c>
      <c r="L672">
        <v>1</v>
      </c>
      <c r="N672">
        <f>MATCH(Material_Master[[#This Row],[PPClass]],Packaging!$L$2:$L$7, 0)</f>
        <v>1</v>
      </c>
      <c r="O672">
        <f>MATCH(Material_Master[[#This Row],[PVClass]],Packaging!$L$2:$L$7, 0)</f>
        <v>1</v>
      </c>
      <c r="P672" t="s">
        <v>370</v>
      </c>
      <c r="R672" t="s">
        <v>1186</v>
      </c>
      <c r="S672">
        <v>19.7</v>
      </c>
      <c r="T672" s="6" t="s">
        <v>344</v>
      </c>
      <c r="U672" s="6"/>
      <c r="V672" s="6" t="s">
        <v>1186</v>
      </c>
      <c r="W672" t="s">
        <v>1186</v>
      </c>
      <c r="X672" t="s">
        <v>371</v>
      </c>
      <c r="Y672" t="b">
        <f>IF(Material_Master[[#This Row],[EUDR]]="Y",TRUE,FALSE)</f>
        <v>0</v>
      </c>
      <c r="Z672" t="b">
        <f>IF(Material_Master[[#This Row],[EUDR Sale]]="Y", TRUE, FALSE)</f>
        <v>1</v>
      </c>
    </row>
    <row r="673" spans="1:27" x14ac:dyDescent="0.35">
      <c r="A673">
        <v>672</v>
      </c>
      <c r="B673" s="5">
        <v>5303020101020</v>
      </c>
      <c r="C673" s="5" t="str">
        <f>Material_Master_SQL!B673</f>
        <v>ECOROL WAX B-SD165</v>
      </c>
      <c r="D673">
        <f>INDEX(Class!A:A, MATCH(Material_Master[[#This Row],[Class]],Class!B:B, 0))</f>
        <v>4</v>
      </c>
      <c r="E673">
        <f>INDEX('Product Category'!A:A, MATCH(Material_Master[[#This Row],[Product Category]], 'Product Category'!B:B, 0))</f>
        <v>7</v>
      </c>
      <c r="F673" cm="1">
        <f t="array" ref="F673">MATCH(Material_Master[[#This Row],[Product Category]]&amp;Material_Master[[#This Row],[ProductMetric]], 'Product Metric'!$B$2:$B$47&amp;'Product Metric'!$D$2:$D$47, 0)</f>
        <v>18</v>
      </c>
      <c r="G673" cm="1">
        <f t="array" ref="G673">MATCH(Material_Master[[#This Row],[Product Category]]&amp;Material_Master[[#This Row],[ProductGroupSimple]], 'Product Group Simple'!$B$2:$B$202&amp;'Product Group Simple'!$D$2:$D$202, 0)</f>
        <v>79</v>
      </c>
      <c r="H673" cm="1">
        <f t="array" ref="H673">MATCH(Material_Master[[#This Row],[Product Category]]&amp;Material_Master[[#This Row],[ProductGroup]], 'Product Group'!$B$2:$B$248&amp;'Product Group'!$D$2:$D$248,0)</f>
        <v>108</v>
      </c>
      <c r="I673">
        <f>INDEX(Packaging!E:E, MATCH(Material_Master[[#This Row],[Packaging]], Packaging!F:F, 0))</f>
        <v>3</v>
      </c>
      <c r="J673">
        <f>INDEX(Packaging!A:A, MATCH(Material_Master[[#This Row],[UOM]], Packaging!B:B, 0))</f>
        <v>2</v>
      </c>
      <c r="K673">
        <v>6</v>
      </c>
      <c r="L673">
        <v>0.16500000000000001</v>
      </c>
      <c r="M673">
        <v>0.15</v>
      </c>
      <c r="N673">
        <f>MATCH(Material_Master[[#This Row],[PPClass]],Packaging!$L$2:$L$7, 0)</f>
        <v>4</v>
      </c>
      <c r="O673">
        <f>MATCH(Material_Master[[#This Row],[PVClass]],Packaging!$L$2:$L$7, 0)</f>
        <v>1</v>
      </c>
      <c r="Q673">
        <v>1232</v>
      </c>
      <c r="R673" t="s">
        <v>1186</v>
      </c>
      <c r="S673">
        <v>0.16500000000000001</v>
      </c>
      <c r="T673" s="6" t="s">
        <v>344</v>
      </c>
      <c r="U673" s="6"/>
      <c r="V673" s="6" t="s">
        <v>1186</v>
      </c>
      <c r="W673" t="s">
        <v>1186</v>
      </c>
      <c r="X673" t="s">
        <v>1186</v>
      </c>
      <c r="Y673" t="b">
        <f>IF(Material_Master[[#This Row],[EUDR]]="Y",TRUE,FALSE)</f>
        <v>0</v>
      </c>
      <c r="Z673" t="b">
        <f>IF(Material_Master[[#This Row],[EUDR Sale]]="Y", TRUE, FALSE)</f>
        <v>0</v>
      </c>
    </row>
    <row r="674" spans="1:27" x14ac:dyDescent="0.35">
      <c r="A674">
        <v>673</v>
      </c>
      <c r="B674" s="5">
        <v>5304000020610</v>
      </c>
      <c r="C674" s="5" t="str">
        <f>Material_Master_SQL!B674</f>
        <v>ECOROL WAX U</v>
      </c>
      <c r="D674">
        <f>INDEX(Class!A:A, MATCH(Material_Master[[#This Row],[Class]],Class!B:B, 0))</f>
        <v>2</v>
      </c>
      <c r="E674">
        <f>INDEX('Product Category'!A:A, MATCH(Material_Master[[#This Row],[Product Category]], 'Product Category'!B:B, 0))</f>
        <v>7</v>
      </c>
      <c r="F674" cm="1">
        <f t="array" ref="F674">MATCH(Material_Master[[#This Row],[Product Category]]&amp;Material_Master[[#This Row],[ProductMetric]], 'Product Metric'!$B$2:$B$47&amp;'Product Metric'!$D$2:$D$47, 0)</f>
        <v>16</v>
      </c>
      <c r="G674" cm="1">
        <f t="array" ref="G674">MATCH(Material_Master[[#This Row],[Product Category]]&amp;Material_Master[[#This Row],[ProductGroupSimple]], 'Product Group Simple'!$B$2:$B$202&amp;'Product Group Simple'!$D$2:$D$202, 0)</f>
        <v>79</v>
      </c>
      <c r="H674" cm="1">
        <f t="array" ref="H674">MATCH(Material_Master[[#This Row],[Product Category]]&amp;Material_Master[[#This Row],[ProductGroup]], 'Product Group'!$B$2:$B$248&amp;'Product Group'!$D$2:$D$248,0)</f>
        <v>107</v>
      </c>
      <c r="I674">
        <f>INDEX(Packaging!E:E, MATCH(Material_Master[[#This Row],[Packaging]], Packaging!F:F, 0))</f>
        <v>7</v>
      </c>
      <c r="J674">
        <f>INDEX(Packaging!A:A, MATCH(Material_Master[[#This Row],[UOM]], Packaging!B:B, 0))</f>
        <v>4</v>
      </c>
      <c r="K674">
        <v>6</v>
      </c>
      <c r="L674">
        <v>1</v>
      </c>
      <c r="N674">
        <f>MATCH(Material_Master[[#This Row],[PPClass]],Packaging!$L$2:$L$7, 0)</f>
        <v>1</v>
      </c>
      <c r="O674">
        <f>MATCH(Material_Master[[#This Row],[PVClass]],Packaging!$L$2:$L$7, 0)</f>
        <v>1</v>
      </c>
      <c r="Q674">
        <v>1232</v>
      </c>
      <c r="T674" s="6" t="s">
        <v>344</v>
      </c>
      <c r="U674" s="6"/>
      <c r="V674" s="6" t="s">
        <v>1186</v>
      </c>
      <c r="W674" t="s">
        <v>1186</v>
      </c>
      <c r="X674" t="s">
        <v>1186</v>
      </c>
      <c r="Y674" t="b">
        <f>IF(Material_Master[[#This Row],[EUDR]]="Y",TRUE,FALSE)</f>
        <v>0</v>
      </c>
      <c r="Z674" t="b">
        <f>IF(Material_Master[[#This Row],[EUDR Sale]]="Y", TRUE, FALSE)</f>
        <v>0</v>
      </c>
    </row>
    <row r="675" spans="1:27" x14ac:dyDescent="0.35">
      <c r="A675">
        <v>674</v>
      </c>
      <c r="B675" s="5">
        <v>5303020106010</v>
      </c>
      <c r="C675" s="5" t="str">
        <f>Material_Master_SQL!B675</f>
        <v>ECOROL-WAX B</v>
      </c>
      <c r="D675">
        <f>INDEX(Class!A:A, MATCH(Material_Master[[#This Row],[Class]],Class!B:B, 0))</f>
        <v>2</v>
      </c>
      <c r="E675">
        <f>INDEX('Product Category'!A:A, MATCH(Material_Master[[#This Row],[Product Category]], 'Product Category'!B:B, 0))</f>
        <v>7</v>
      </c>
      <c r="F675" cm="1">
        <f t="array" ref="F675">MATCH(Material_Master[[#This Row],[Product Category]]&amp;Material_Master[[#This Row],[ProductMetric]], 'Product Metric'!$B$2:$B$47&amp;'Product Metric'!$D$2:$D$47, 0)</f>
        <v>18</v>
      </c>
      <c r="G675" cm="1">
        <f t="array" ref="G675">MATCH(Material_Master[[#This Row],[Product Category]]&amp;Material_Master[[#This Row],[ProductGroupSimple]], 'Product Group Simple'!$B$2:$B$202&amp;'Product Group Simple'!$D$2:$D$202, 0)</f>
        <v>79</v>
      </c>
      <c r="H675" cm="1">
        <f t="array" ref="H675">MATCH(Material_Master[[#This Row],[Product Category]]&amp;Material_Master[[#This Row],[ProductGroup]], 'Product Group'!$B$2:$B$248&amp;'Product Group'!$D$2:$D$248,0)</f>
        <v>108</v>
      </c>
      <c r="I675">
        <f>INDEX(Packaging!E:E, MATCH(Material_Master[[#This Row],[Packaging]], Packaging!F:F, 0))</f>
        <v>7</v>
      </c>
      <c r="J675">
        <f>INDEX(Packaging!A:A, MATCH(Material_Master[[#This Row],[UOM]], Packaging!B:B, 0))</f>
        <v>4</v>
      </c>
      <c r="K675">
        <v>6</v>
      </c>
      <c r="L675">
        <v>1</v>
      </c>
      <c r="N675">
        <f>MATCH(Material_Master[[#This Row],[PPClass]],Packaging!$L$2:$L$7, 0)</f>
        <v>1</v>
      </c>
      <c r="O675">
        <f>MATCH(Material_Master[[#This Row],[PVClass]],Packaging!$L$2:$L$7, 0)</f>
        <v>1</v>
      </c>
      <c r="Q675">
        <v>1232</v>
      </c>
      <c r="R675" t="s">
        <v>1186</v>
      </c>
      <c r="T675" s="6" t="s">
        <v>344</v>
      </c>
      <c r="U675" s="6"/>
      <c r="V675" s="6" t="s">
        <v>1186</v>
      </c>
      <c r="W675" t="s">
        <v>1186</v>
      </c>
      <c r="X675" t="s">
        <v>1186</v>
      </c>
      <c r="Y675" t="b">
        <f>IF(Material_Master[[#This Row],[EUDR]]="Y",TRUE,FALSE)</f>
        <v>0</v>
      </c>
      <c r="Z675" t="b">
        <f>IF(Material_Master[[#This Row],[EUDR Sale]]="Y", TRUE, FALSE)</f>
        <v>1</v>
      </c>
      <c r="AA675" s="5" t="s">
        <v>1393</v>
      </c>
    </row>
    <row r="676" spans="1:27" x14ac:dyDescent="0.35">
      <c r="A676">
        <v>675</v>
      </c>
      <c r="B676" s="5">
        <v>5303020106010</v>
      </c>
      <c r="C676" s="5" t="str">
        <f>Material_Master_SQL!B676</f>
        <v>ECOROL-WAX B LOW-OHV</v>
      </c>
      <c r="D676">
        <f>INDEX(Class!A:A, MATCH(Material_Master[[#This Row],[Class]],Class!B:B, 0))</f>
        <v>2</v>
      </c>
      <c r="E676">
        <f>INDEX('Product Category'!A:A, MATCH(Material_Master[[#This Row],[Product Category]], 'Product Category'!B:B, 0))</f>
        <v>7</v>
      </c>
      <c r="F676" cm="1">
        <f t="array" ref="F676">MATCH(Material_Master[[#This Row],[Product Category]]&amp;Material_Master[[#This Row],[ProductMetric]], 'Product Metric'!$B$2:$B$47&amp;'Product Metric'!$D$2:$D$47, 0)</f>
        <v>18</v>
      </c>
      <c r="G676" cm="1">
        <f t="array" ref="G676">MATCH(Material_Master[[#This Row],[Product Category]]&amp;Material_Master[[#This Row],[ProductGroupSimple]], 'Product Group Simple'!$B$2:$B$202&amp;'Product Group Simple'!$D$2:$D$202, 0)</f>
        <v>79</v>
      </c>
      <c r="H676" cm="1">
        <f t="array" ref="H676">MATCH(Material_Master[[#This Row],[Product Category]]&amp;Material_Master[[#This Row],[ProductGroup]], 'Product Group'!$B$2:$B$248&amp;'Product Group'!$D$2:$D$248,0)</f>
        <v>108</v>
      </c>
      <c r="I676">
        <f>INDEX(Packaging!E:E, MATCH(Material_Master[[#This Row],[Packaging]], Packaging!F:F, 0))</f>
        <v>7</v>
      </c>
      <c r="J676">
        <f>INDEX(Packaging!A:A, MATCH(Material_Master[[#This Row],[UOM]], Packaging!B:B, 0))</f>
        <v>4</v>
      </c>
      <c r="K676">
        <v>6</v>
      </c>
      <c r="L676">
        <v>1</v>
      </c>
      <c r="N676">
        <f>MATCH(Material_Master[[#This Row],[PPClass]],Packaging!$L$2:$L$7, 0)</f>
        <v>1</v>
      </c>
      <c r="O676">
        <f>MATCH(Material_Master[[#This Row],[PVClass]],Packaging!$L$2:$L$7, 0)</f>
        <v>1</v>
      </c>
      <c r="Q676">
        <v>1232</v>
      </c>
      <c r="R676" t="s">
        <v>1186</v>
      </c>
      <c r="T676" s="6" t="s">
        <v>344</v>
      </c>
      <c r="U676" s="6"/>
      <c r="V676" s="6" t="s">
        <v>1186</v>
      </c>
      <c r="W676" t="s">
        <v>1186</v>
      </c>
      <c r="X676" t="s">
        <v>1186</v>
      </c>
      <c r="Y676" t="b">
        <f>IF(Material_Master[[#This Row],[EUDR]]="Y",TRUE,FALSE)</f>
        <v>0</v>
      </c>
      <c r="Z676" t="b">
        <f>IF(Material_Master[[#This Row],[EUDR Sale]]="Y", TRUE, FALSE)</f>
        <v>0</v>
      </c>
    </row>
    <row r="677" spans="1:27" x14ac:dyDescent="0.35">
      <c r="A677">
        <v>676</v>
      </c>
      <c r="B677" s="5">
        <v>5103020006010</v>
      </c>
      <c r="C677" s="5" t="str">
        <f>Material_Master_SQL!B677</f>
        <v>ECOROL-WAX BB</v>
      </c>
      <c r="D677">
        <f>INDEX(Class!A:A, MATCH(Material_Master[[#This Row],[Class]],Class!B:B, 0))</f>
        <v>6</v>
      </c>
      <c r="E677">
        <f>INDEX('Product Category'!A:A, MATCH(Material_Master[[#This Row],[Product Category]], 'Product Category'!B:B, 0))</f>
        <v>17</v>
      </c>
      <c r="F677" cm="1">
        <f t="array" ref="F677">MATCH(Material_Master[[#This Row],[Product Category]]&amp;Material_Master[[#This Row],[ProductMetric]], 'Product Metric'!$B$2:$B$47&amp;'Product Metric'!$D$2:$D$47, 0)</f>
        <v>46</v>
      </c>
      <c r="G677" cm="1">
        <f t="array" ref="G677">MATCH(Material_Master[[#This Row],[Product Category]]&amp;Material_Master[[#This Row],[ProductGroupSimple]], 'Product Group Simple'!$B$2:$B$202&amp;'Product Group Simple'!$D$2:$D$202, 0)</f>
        <v>180</v>
      </c>
      <c r="H677" cm="1">
        <f t="array" ref="H677">MATCH(Material_Master[[#This Row],[Product Category]]&amp;Material_Master[[#This Row],[ProductGroup]], 'Product Group'!$B$2:$B$248&amp;'Product Group'!$D$2:$D$248,0)</f>
        <v>226</v>
      </c>
      <c r="I677">
        <f>INDEX(Packaging!E:E, MATCH(Material_Master[[#This Row],[Packaging]], Packaging!F:F, 0))</f>
        <v>7</v>
      </c>
      <c r="J677">
        <f>INDEX(Packaging!A:A, MATCH(Material_Master[[#This Row],[UOM]], Packaging!B:B, 0))</f>
        <v>4</v>
      </c>
      <c r="K677">
        <v>6</v>
      </c>
      <c r="L677">
        <v>1</v>
      </c>
      <c r="N677">
        <f>MATCH(Material_Master[[#This Row],[PPClass]],Packaging!$L$2:$L$7, 0)</f>
        <v>6</v>
      </c>
      <c r="O677">
        <f>MATCH(Material_Master[[#This Row],[PVClass]],Packaging!$L$2:$L$7, 0)</f>
        <v>6</v>
      </c>
      <c r="Q677">
        <v>958</v>
      </c>
      <c r="T677" s="6" t="s">
        <v>344</v>
      </c>
      <c r="U677" s="6"/>
      <c r="V677" s="6" t="s">
        <v>1186</v>
      </c>
      <c r="W677" t="s">
        <v>1186</v>
      </c>
      <c r="X677" t="s">
        <v>1186</v>
      </c>
      <c r="Y677" t="b">
        <f>IF(Material_Master[[#This Row],[EUDR]]="Y",TRUE,FALSE)</f>
        <v>0</v>
      </c>
      <c r="Z677" t="b">
        <f>IF(Material_Master[[#This Row],[EUDR Sale]]="Y", TRUE, FALSE)</f>
        <v>0</v>
      </c>
    </row>
    <row r="678" spans="1:27" x14ac:dyDescent="0.35">
      <c r="A678">
        <v>677</v>
      </c>
      <c r="B678" s="5"/>
      <c r="C678" s="5" t="str">
        <f>Material_Master_SQL!B678</f>
        <v>ECOROL-WAX B-DF</v>
      </c>
      <c r="D678">
        <f>INDEX(Class!A:A, MATCH(Material_Master[[#This Row],[Class]],Class!B:B, 0))</f>
        <v>6</v>
      </c>
      <c r="E678">
        <f>INDEX('Product Category'!A:A, MATCH(Material_Master[[#This Row],[Product Category]], 'Product Category'!B:B, 0))</f>
        <v>7</v>
      </c>
      <c r="F678" cm="1">
        <f t="array" ref="F678">MATCH(Material_Master[[#This Row],[Product Category]]&amp;Material_Master[[#This Row],[ProductMetric]], 'Product Metric'!$B$2:$B$47&amp;'Product Metric'!$D$2:$D$47, 0)</f>
        <v>18</v>
      </c>
      <c r="G678" cm="1">
        <f t="array" ref="G678">MATCH(Material_Master[[#This Row],[Product Category]]&amp;Material_Master[[#This Row],[ProductGroupSimple]], 'Product Group Simple'!$B$2:$B$202&amp;'Product Group Simple'!$D$2:$D$202, 0)</f>
        <v>79</v>
      </c>
      <c r="H678" cm="1">
        <f t="array" ref="H678">MATCH(Material_Master[[#This Row],[Product Category]]&amp;Material_Master[[#This Row],[ProductGroup]], 'Product Group'!$B$2:$B$248&amp;'Product Group'!$D$2:$D$248,0)</f>
        <v>108</v>
      </c>
      <c r="I678">
        <f>INDEX(Packaging!E:E, MATCH(Material_Master[[#This Row],[Packaging]], Packaging!F:F, 0))</f>
        <v>7</v>
      </c>
      <c r="J678">
        <f>INDEX(Packaging!A:A, MATCH(Material_Master[[#This Row],[UOM]], Packaging!B:B, 0))</f>
        <v>4</v>
      </c>
      <c r="K678">
        <v>6</v>
      </c>
      <c r="L678">
        <v>1</v>
      </c>
      <c r="M678">
        <v>0</v>
      </c>
      <c r="N678">
        <f>MATCH(Material_Master[[#This Row],[PPClass]],Packaging!$L$2:$L$7, 0)</f>
        <v>1</v>
      </c>
      <c r="O678">
        <f>MATCH(Material_Master[[#This Row],[PVClass]],Packaging!$L$2:$L$7, 0)</f>
        <v>1</v>
      </c>
      <c r="R678" t="s">
        <v>1186</v>
      </c>
      <c r="T678" s="6" t="s">
        <v>344</v>
      </c>
      <c r="U678" s="6"/>
      <c r="V678" s="6" t="s">
        <v>1186</v>
      </c>
      <c r="W678" t="s">
        <v>1186</v>
      </c>
      <c r="X678" t="s">
        <v>1186</v>
      </c>
      <c r="Y678" t="b">
        <f>IF(Material_Master[[#This Row],[EUDR]]="Y",TRUE,FALSE)</f>
        <v>1</v>
      </c>
      <c r="Z678" t="b">
        <f>IF(Material_Master[[#This Row],[EUDR Sale]]="Y", TRUE, FALSE)</f>
        <v>1</v>
      </c>
    </row>
    <row r="679" spans="1:27" x14ac:dyDescent="0.35">
      <c r="A679">
        <v>678</v>
      </c>
      <c r="B679" s="5">
        <v>5303020103080</v>
      </c>
      <c r="C679" s="5" t="str">
        <f>Material_Master_SQL!B679</f>
        <v>ECOROL-WAX B-IBC820</v>
      </c>
      <c r="D679">
        <f>INDEX(Class!A:A, MATCH(Material_Master[[#This Row],[Class]],Class!B:B, 0))</f>
        <v>4</v>
      </c>
      <c r="E679">
        <f>INDEX('Product Category'!A:A, MATCH(Material_Master[[#This Row],[Product Category]], 'Product Category'!B:B, 0))</f>
        <v>7</v>
      </c>
      <c r="F679" cm="1">
        <f t="array" ref="F679">MATCH(Material_Master[[#This Row],[Product Category]]&amp;Material_Master[[#This Row],[ProductMetric]], 'Product Metric'!$B$2:$B$47&amp;'Product Metric'!$D$2:$D$47, 0)</f>
        <v>18</v>
      </c>
      <c r="G679" cm="1">
        <f t="array" ref="G679">MATCH(Material_Master[[#This Row],[Product Category]]&amp;Material_Master[[#This Row],[ProductGroupSimple]], 'Product Group Simple'!$B$2:$B$202&amp;'Product Group Simple'!$D$2:$D$202, 0)</f>
        <v>79</v>
      </c>
      <c r="H679" cm="1">
        <f t="array" ref="H679">MATCH(Material_Master[[#This Row],[Product Category]]&amp;Material_Master[[#This Row],[ProductGroup]], 'Product Group'!$B$2:$B$248&amp;'Product Group'!$D$2:$D$248,0)</f>
        <v>108</v>
      </c>
      <c r="I679">
        <f>INDEX(Packaging!E:E, MATCH(Material_Master[[#This Row],[Packaging]], Packaging!F:F, 0))</f>
        <v>6</v>
      </c>
      <c r="J679">
        <f>INDEX(Packaging!A:A, MATCH(Material_Master[[#This Row],[UOM]], Packaging!B:B, 0))</f>
        <v>3</v>
      </c>
      <c r="K679">
        <v>6</v>
      </c>
      <c r="L679">
        <v>0.82</v>
      </c>
      <c r="M679">
        <v>1.25</v>
      </c>
      <c r="N679">
        <f>MATCH(Material_Master[[#This Row],[PPClass]],Packaging!$L$2:$L$7, 0)</f>
        <v>4</v>
      </c>
      <c r="O679">
        <f>MATCH(Material_Master[[#This Row],[PVClass]],Packaging!$L$2:$L$7, 0)</f>
        <v>4</v>
      </c>
      <c r="P679" t="s">
        <v>755</v>
      </c>
      <c r="Q679">
        <v>1232</v>
      </c>
      <c r="R679" t="s">
        <v>679</v>
      </c>
      <c r="S679">
        <v>0.82</v>
      </c>
      <c r="T679" s="6" t="s">
        <v>344</v>
      </c>
      <c r="U679" s="6"/>
      <c r="V679" s="6" t="s">
        <v>1186</v>
      </c>
      <c r="W679" t="s">
        <v>1186</v>
      </c>
      <c r="X679" t="s">
        <v>1186</v>
      </c>
      <c r="Y679" t="b">
        <f>IF(Material_Master[[#This Row],[EUDR]]="Y",TRUE,FALSE)</f>
        <v>0</v>
      </c>
      <c r="Z679" t="b">
        <f>IF(Material_Master[[#This Row],[EUDR Sale]]="Y", TRUE, FALSE)</f>
        <v>1</v>
      </c>
      <c r="AA679" s="5" t="s">
        <v>1393</v>
      </c>
    </row>
    <row r="680" spans="1:27" x14ac:dyDescent="0.35">
      <c r="A680">
        <v>679</v>
      </c>
      <c r="B680" s="5">
        <v>5303010106010</v>
      </c>
      <c r="C680" s="5" t="str">
        <f>Material_Master_SQL!B680</f>
        <v>ECOROL-WAX M</v>
      </c>
      <c r="D680">
        <f>INDEX(Class!A:A, MATCH(Material_Master[[#This Row],[Class]],Class!B:B, 0))</f>
        <v>2</v>
      </c>
      <c r="E680">
        <f>INDEX('Product Category'!A:A, MATCH(Material_Master[[#This Row],[Product Category]], 'Product Category'!B:B, 0))</f>
        <v>7</v>
      </c>
      <c r="F680" cm="1">
        <f t="array" ref="F680">MATCH(Material_Master[[#This Row],[Product Category]]&amp;Material_Master[[#This Row],[ProductMetric]], 'Product Metric'!$B$2:$B$47&amp;'Product Metric'!$D$2:$D$47, 0)</f>
        <v>17</v>
      </c>
      <c r="G680" cm="1">
        <f t="array" ref="G680">MATCH(Material_Master[[#This Row],[Product Category]]&amp;Material_Master[[#This Row],[ProductGroupSimple]], 'Product Group Simple'!$B$2:$B$202&amp;'Product Group Simple'!$D$2:$D$202, 0)</f>
        <v>79</v>
      </c>
      <c r="H680" cm="1">
        <f t="array" ref="H680">MATCH(Material_Master[[#This Row],[Product Category]]&amp;Material_Master[[#This Row],[ProductGroup]], 'Product Group'!$B$2:$B$248&amp;'Product Group'!$D$2:$D$248,0)</f>
        <v>110</v>
      </c>
      <c r="I680">
        <f>INDEX(Packaging!E:E, MATCH(Material_Master[[#This Row],[Packaging]], Packaging!F:F, 0))</f>
        <v>7</v>
      </c>
      <c r="J680">
        <f>INDEX(Packaging!A:A, MATCH(Material_Master[[#This Row],[UOM]], Packaging!B:B, 0))</f>
        <v>4</v>
      </c>
      <c r="K680">
        <v>6</v>
      </c>
      <c r="L680">
        <v>1</v>
      </c>
      <c r="N680">
        <f>MATCH(Material_Master[[#This Row],[PPClass]],Packaging!$L$2:$L$7, 0)</f>
        <v>1</v>
      </c>
      <c r="O680">
        <f>MATCH(Material_Master[[#This Row],[PVClass]],Packaging!$L$2:$L$7, 0)</f>
        <v>1</v>
      </c>
      <c r="Q680">
        <v>0</v>
      </c>
      <c r="R680" t="s">
        <v>1186</v>
      </c>
      <c r="T680" s="6" t="s">
        <v>344</v>
      </c>
      <c r="U680" s="6"/>
      <c r="V680" s="6" t="s">
        <v>1186</v>
      </c>
      <c r="W680" t="s">
        <v>1186</v>
      </c>
      <c r="X680" t="s">
        <v>1186</v>
      </c>
      <c r="Y680" t="b">
        <f>IF(Material_Master[[#This Row],[EUDR]]="Y",TRUE,FALSE)</f>
        <v>0</v>
      </c>
      <c r="Z680" t="b">
        <f>IF(Material_Master[[#This Row],[EUDR Sale]]="Y", TRUE, FALSE)</f>
        <v>1</v>
      </c>
    </row>
    <row r="681" spans="1:27" x14ac:dyDescent="0.35">
      <c r="A681">
        <v>680</v>
      </c>
      <c r="B681" s="5">
        <v>5303010107020</v>
      </c>
      <c r="C681" s="5" t="str">
        <f>Material_Master_SQL!B681</f>
        <v>ECOROL-WAX M-FB</v>
      </c>
      <c r="D681">
        <f>INDEX(Class!A:A, MATCH(Material_Master[[#This Row],[Class]],Class!B:B, 0))</f>
        <v>4</v>
      </c>
      <c r="E681">
        <f>INDEX('Product Category'!A:A, MATCH(Material_Master[[#This Row],[Product Category]], 'Product Category'!B:B, 0))</f>
        <v>7</v>
      </c>
      <c r="F681" cm="1">
        <f t="array" ref="F681">MATCH(Material_Master[[#This Row],[Product Category]]&amp;Material_Master[[#This Row],[ProductMetric]], 'Product Metric'!$B$2:$B$47&amp;'Product Metric'!$D$2:$D$47, 0)</f>
        <v>17</v>
      </c>
      <c r="G681" cm="1">
        <f t="array" ref="G681">MATCH(Material_Master[[#This Row],[Product Category]]&amp;Material_Master[[#This Row],[ProductGroupSimple]], 'Product Group Simple'!$B$2:$B$202&amp;'Product Group Simple'!$D$2:$D$202, 0)</f>
        <v>79</v>
      </c>
      <c r="H681" cm="1">
        <f t="array" ref="H681">MATCH(Material_Master[[#This Row],[Product Category]]&amp;Material_Master[[#This Row],[ProductGroup]], 'Product Group'!$B$2:$B$248&amp;'Product Group'!$D$2:$D$248,0)</f>
        <v>110</v>
      </c>
      <c r="I681">
        <f>INDEX(Packaging!E:E, MATCH(Material_Master[[#This Row],[Packaging]], Packaging!F:F, 0))</f>
        <v>7</v>
      </c>
      <c r="J681">
        <f>INDEX(Packaging!A:A, MATCH(Material_Master[[#This Row],[UOM]], Packaging!B:B, 0))</f>
        <v>4</v>
      </c>
      <c r="K681">
        <v>6</v>
      </c>
      <c r="L681">
        <v>1</v>
      </c>
      <c r="N681">
        <f>MATCH(Material_Master[[#This Row],[PPClass]],Packaging!$L$2:$L$7, 0)</f>
        <v>1</v>
      </c>
      <c r="O681">
        <f>MATCH(Material_Master[[#This Row],[PVClass]],Packaging!$L$2:$L$7, 0)</f>
        <v>1</v>
      </c>
      <c r="P681" t="s">
        <v>370</v>
      </c>
      <c r="Q681">
        <v>0</v>
      </c>
      <c r="R681" t="s">
        <v>1186</v>
      </c>
      <c r="S681">
        <v>20</v>
      </c>
      <c r="T681" s="6" t="s">
        <v>344</v>
      </c>
      <c r="U681" s="6"/>
      <c r="V681" s="6" t="s">
        <v>1186</v>
      </c>
      <c r="W681" t="s">
        <v>1186</v>
      </c>
      <c r="X681" t="s">
        <v>1186</v>
      </c>
      <c r="Y681" t="b">
        <f>IF(Material_Master[[#This Row],[EUDR]]="Y",TRUE,FALSE)</f>
        <v>0</v>
      </c>
      <c r="Z681" t="b">
        <f>IF(Material_Master[[#This Row],[EUDR Sale]]="Y", TRUE, FALSE)</f>
        <v>1</v>
      </c>
    </row>
    <row r="682" spans="1:27" x14ac:dyDescent="0.35">
      <c r="A682">
        <v>681</v>
      </c>
      <c r="B682" s="5">
        <v>5303010101030</v>
      </c>
      <c r="C682" s="5" t="str">
        <f>Material_Master_SQL!B682</f>
        <v>ECOROL-WAX M-SD170</v>
      </c>
      <c r="D682">
        <f>INDEX(Class!A:A, MATCH(Material_Master[[#This Row],[Class]],Class!B:B, 0))</f>
        <v>4</v>
      </c>
      <c r="E682">
        <f>INDEX('Product Category'!A:A, MATCH(Material_Master[[#This Row],[Product Category]], 'Product Category'!B:B, 0))</f>
        <v>7</v>
      </c>
      <c r="F682" cm="1">
        <f t="array" ref="F682">MATCH(Material_Master[[#This Row],[Product Category]]&amp;Material_Master[[#This Row],[ProductMetric]], 'Product Metric'!$B$2:$B$47&amp;'Product Metric'!$D$2:$D$47, 0)</f>
        <v>17</v>
      </c>
      <c r="G682" cm="1">
        <f t="array" ref="G682">MATCH(Material_Master[[#This Row],[Product Category]]&amp;Material_Master[[#This Row],[ProductGroupSimple]], 'Product Group Simple'!$B$2:$B$202&amp;'Product Group Simple'!$D$2:$D$202, 0)</f>
        <v>79</v>
      </c>
      <c r="H682" cm="1">
        <f t="array" ref="H682">MATCH(Material_Master[[#This Row],[Product Category]]&amp;Material_Master[[#This Row],[ProductGroup]], 'Product Group'!$B$2:$B$248&amp;'Product Group'!$D$2:$D$248,0)</f>
        <v>110</v>
      </c>
      <c r="I682">
        <f>INDEX(Packaging!E:E, MATCH(Material_Master[[#This Row],[Packaging]], Packaging!F:F, 0))</f>
        <v>3</v>
      </c>
      <c r="J682">
        <f>INDEX(Packaging!A:A, MATCH(Material_Master[[#This Row],[UOM]], Packaging!B:B, 0))</f>
        <v>2</v>
      </c>
      <c r="K682">
        <v>6</v>
      </c>
      <c r="L682">
        <v>0.17</v>
      </c>
      <c r="M682">
        <v>0.15</v>
      </c>
      <c r="N682">
        <f>MATCH(Material_Master[[#This Row],[PPClass]],Packaging!$L$2:$L$7, 0)</f>
        <v>4</v>
      </c>
      <c r="O682">
        <f>MATCH(Material_Master[[#This Row],[PVClass]],Packaging!$L$2:$L$7, 0)</f>
        <v>1</v>
      </c>
      <c r="Q682">
        <v>0</v>
      </c>
      <c r="R682" t="s">
        <v>1186</v>
      </c>
      <c r="S682">
        <v>0.17</v>
      </c>
      <c r="T682" s="6" t="s">
        <v>344</v>
      </c>
      <c r="U682" s="6"/>
      <c r="V682" s="6" t="s">
        <v>1186</v>
      </c>
      <c r="W682" t="s">
        <v>1186</v>
      </c>
      <c r="X682" t="s">
        <v>1186</v>
      </c>
      <c r="Y682" t="b">
        <f>IF(Material_Master[[#This Row],[EUDR]]="Y",TRUE,FALSE)</f>
        <v>0</v>
      </c>
      <c r="Z682" t="b">
        <f>IF(Material_Master[[#This Row],[EUDR Sale]]="Y", TRUE, FALSE)</f>
        <v>1</v>
      </c>
    </row>
    <row r="683" spans="1:27" x14ac:dyDescent="0.35">
      <c r="A683">
        <v>682</v>
      </c>
      <c r="B683" s="5"/>
      <c r="C683" s="5" t="str">
        <f>Material_Master_SQL!B683</f>
        <v>EFFLUENT-W</v>
      </c>
      <c r="D683">
        <f>INDEX(Class!A:A, MATCH(Material_Master[[#This Row],[Class]],Class!B:B, 0))</f>
        <v>1</v>
      </c>
      <c r="E683">
        <f>INDEX('Product Category'!A:A, MATCH(Material_Master[[#This Row],[Product Category]], 'Product Category'!B:B, 0))</f>
        <v>8</v>
      </c>
      <c r="F683" cm="1">
        <f t="array" ref="F683">MATCH(Material_Master[[#This Row],[Product Category]]&amp;Material_Master[[#This Row],[ProductMetric]], 'Product Metric'!$B$2:$B$47&amp;'Product Metric'!$D$2:$D$47, 0)</f>
        <v>21</v>
      </c>
      <c r="G683" cm="1">
        <f t="array" ref="G683">MATCH(Material_Master[[#This Row],[Product Category]]&amp;Material_Master[[#This Row],[ProductGroupSimple]], 'Product Group Simple'!$B$2:$B$202&amp;'Product Group Simple'!$D$2:$D$202, 0)</f>
        <v>97</v>
      </c>
      <c r="H683" cm="1">
        <f t="array" ref="H683">MATCH(Material_Master[[#This Row],[Product Category]]&amp;Material_Master[[#This Row],[ProductGroup]], 'Product Group'!$B$2:$B$248&amp;'Product Group'!$D$2:$D$248,0)</f>
        <v>131</v>
      </c>
      <c r="I683">
        <f>INDEX(Packaging!E:E, MATCH(Material_Master[[#This Row],[Packaging]], Packaging!F:F, 0))</f>
        <v>7</v>
      </c>
      <c r="J683">
        <f>INDEX(Packaging!A:A, MATCH(Material_Master[[#This Row],[UOM]], Packaging!B:B, 0))</f>
        <v>4</v>
      </c>
      <c r="K683">
        <v>6</v>
      </c>
      <c r="L683">
        <v>1</v>
      </c>
      <c r="N683">
        <f>MATCH(Material_Master[[#This Row],[PPClass]],Packaging!$L$2:$L$7, 0)</f>
        <v>2</v>
      </c>
      <c r="O683">
        <f>MATCH(Material_Master[[#This Row],[PVClass]],Packaging!$L$2:$L$7, 0)</f>
        <v>2</v>
      </c>
      <c r="T683" s="6" t="s">
        <v>413</v>
      </c>
      <c r="U683" s="6"/>
      <c r="V683" s="6" t="s">
        <v>1186</v>
      </c>
      <c r="W683" t="s">
        <v>1186</v>
      </c>
      <c r="X683" t="s">
        <v>1186</v>
      </c>
      <c r="Y683" t="b">
        <f>IF(Material_Master[[#This Row],[EUDR]]="Y",TRUE,FALSE)</f>
        <v>0</v>
      </c>
      <c r="Z683" t="b">
        <f>IF(Material_Master[[#This Row],[EUDR Sale]]="Y", TRUE, FALSE)</f>
        <v>0</v>
      </c>
    </row>
    <row r="684" spans="1:27" x14ac:dyDescent="0.35">
      <c r="A684">
        <v>683</v>
      </c>
      <c r="B684" s="5"/>
      <c r="C684" s="5" t="str">
        <f>Material_Master_SQL!B684</f>
        <v>ESTER OIL</v>
      </c>
      <c r="D684">
        <f>INDEX(Class!A:A, MATCH(Material_Master[[#This Row],[Class]],Class!B:B, 0))</f>
        <v>2</v>
      </c>
      <c r="E684">
        <f>INDEX('Product Category'!A:A, MATCH(Material_Master[[#This Row],[Product Category]], 'Product Category'!B:B, 0))</f>
        <v>17</v>
      </c>
      <c r="F684" cm="1">
        <f t="array" ref="F684">MATCH(Material_Master[[#This Row],[Product Category]]&amp;Material_Master[[#This Row],[ProductMetric]], 'Product Metric'!$B$2:$B$47&amp;'Product Metric'!$D$2:$D$47, 0)</f>
        <v>46</v>
      </c>
      <c r="G684" cm="1">
        <f t="array" ref="G684">MATCH(Material_Master[[#This Row],[Product Category]]&amp;Material_Master[[#This Row],[ProductGroupSimple]], 'Product Group Simple'!$B$2:$B$202&amp;'Product Group Simple'!$D$2:$D$202, 0)</f>
        <v>181</v>
      </c>
      <c r="H684" cm="1">
        <f t="array" ref="H684">MATCH(Material_Master[[#This Row],[Product Category]]&amp;Material_Master[[#This Row],[ProductGroup]], 'Product Group'!$B$2:$B$248&amp;'Product Group'!$D$2:$D$248,0)</f>
        <v>227</v>
      </c>
      <c r="I684">
        <f>INDEX(Packaging!E:E, MATCH(Material_Master[[#This Row],[Packaging]], Packaging!F:F, 0))</f>
        <v>7</v>
      </c>
      <c r="J684">
        <f>INDEX(Packaging!A:A, MATCH(Material_Master[[#This Row],[UOM]], Packaging!B:B, 0))</f>
        <v>4</v>
      </c>
      <c r="K684">
        <v>6</v>
      </c>
      <c r="L684">
        <v>1</v>
      </c>
      <c r="N684">
        <f>MATCH(Material_Master[[#This Row],[PPClass]],Packaging!$L$2:$L$7, 0)</f>
        <v>6</v>
      </c>
      <c r="O684">
        <f>MATCH(Material_Master[[#This Row],[PVClass]],Packaging!$L$2:$L$7, 0)</f>
        <v>6</v>
      </c>
      <c r="Q684">
        <v>958</v>
      </c>
      <c r="R684" t="s">
        <v>1186</v>
      </c>
      <c r="T684" s="6" t="s">
        <v>344</v>
      </c>
      <c r="U684" s="6" t="s">
        <v>1186</v>
      </c>
      <c r="V684" s="6" t="s">
        <v>1186</v>
      </c>
      <c r="W684" t="s">
        <v>1186</v>
      </c>
      <c r="X684" t="s">
        <v>1186</v>
      </c>
      <c r="Y684" t="b">
        <f>IF(Material_Master[[#This Row],[EUDR]]="Y",TRUE,FALSE)</f>
        <v>0</v>
      </c>
      <c r="Z684" t="b">
        <f>IF(Material_Master[[#This Row],[EUDR Sale]]="Y", TRUE, FALSE)</f>
        <v>0</v>
      </c>
    </row>
    <row r="685" spans="1:27" x14ac:dyDescent="0.35">
      <c r="A685">
        <v>684</v>
      </c>
      <c r="B685" s="5">
        <v>24000566</v>
      </c>
      <c r="C685" s="5" t="str">
        <f>Material_Master_SQL!B685</f>
        <v xml:space="preserve">Esterified Coconut Oil </v>
      </c>
      <c r="D685">
        <f>INDEX(Class!A:A, MATCH(Material_Master[[#This Row],[Class]],Class!B:B, 0))</f>
        <v>2</v>
      </c>
      <c r="E685">
        <f>INDEX('Product Category'!A:A, MATCH(Material_Master[[#This Row],[Product Category]], 'Product Category'!B:B, 0))</f>
        <v>17</v>
      </c>
      <c r="F685" cm="1">
        <f t="array" ref="F685">MATCH(Material_Master[[#This Row],[Product Category]]&amp;Material_Master[[#This Row],[ProductMetric]], 'Product Metric'!$B$2:$B$47&amp;'Product Metric'!$D$2:$D$47, 0)</f>
        <v>46</v>
      </c>
      <c r="G685" cm="1">
        <f t="array" ref="G685">MATCH(Material_Master[[#This Row],[Product Category]]&amp;Material_Master[[#This Row],[ProductGroupSimple]], 'Product Group Simple'!$B$2:$B$202&amp;'Product Group Simple'!$D$2:$D$202, 0)</f>
        <v>175</v>
      </c>
      <c r="H685" cm="1">
        <f t="array" ref="H685">MATCH(Material_Master[[#This Row],[Product Category]]&amp;Material_Master[[#This Row],[ProductGroup]], 'Product Group'!$B$2:$B$248&amp;'Product Group'!$D$2:$D$248,0)</f>
        <v>221</v>
      </c>
      <c r="I685">
        <f>INDEX(Packaging!E:E, MATCH(Material_Master[[#This Row],[Packaging]], Packaging!F:F, 0))</f>
        <v>7</v>
      </c>
      <c r="J685">
        <f>INDEX(Packaging!A:A, MATCH(Material_Master[[#This Row],[UOM]], Packaging!B:B, 0))</f>
        <v>4</v>
      </c>
      <c r="K685">
        <v>6</v>
      </c>
      <c r="L685">
        <v>1</v>
      </c>
      <c r="N685">
        <f>MATCH(Material_Master[[#This Row],[PPClass]],Packaging!$L$2:$L$7, 0)</f>
        <v>3</v>
      </c>
      <c r="O685">
        <f>MATCH(Material_Master[[#This Row],[PVClass]],Packaging!$L$2:$L$7, 0)</f>
        <v>3</v>
      </c>
      <c r="Q685">
        <v>0</v>
      </c>
      <c r="T685" s="6" t="s">
        <v>1186</v>
      </c>
      <c r="U685" s="6" t="s">
        <v>1186</v>
      </c>
      <c r="V685" s="6" t="s">
        <v>1186</v>
      </c>
      <c r="W685" t="s">
        <v>1186</v>
      </c>
      <c r="X685" t="s">
        <v>1186</v>
      </c>
      <c r="Y685" t="b">
        <f>IF(Material_Master[[#This Row],[EUDR]]="Y",TRUE,FALSE)</f>
        <v>0</v>
      </c>
      <c r="Z685" t="b">
        <f>IF(Material_Master[[#This Row],[EUDR Sale]]="Y", TRUE, FALSE)</f>
        <v>0</v>
      </c>
    </row>
    <row r="686" spans="1:27" x14ac:dyDescent="0.35">
      <c r="A686">
        <v>685</v>
      </c>
      <c r="B686" s="5"/>
      <c r="C686" s="5" t="str">
        <f>Material_Master_SQL!B686</f>
        <v>ETHYLENE OXIDE</v>
      </c>
      <c r="D686">
        <f>INDEX(Class!A:A, MATCH(Material_Master[[#This Row],[Class]],Class!B:B, 0))</f>
        <v>5</v>
      </c>
      <c r="E686">
        <f>INDEX('Product Category'!A:A, MATCH(Material_Master[[#This Row],[Product Category]], 'Product Category'!B:B, 0))</f>
        <v>14</v>
      </c>
      <c r="F686" cm="1">
        <f t="array" ref="F686">MATCH(Material_Master[[#This Row],[Product Category]]&amp;Material_Master[[#This Row],[ProductMetric]], 'Product Metric'!$B$2:$B$47&amp;'Product Metric'!$D$2:$D$47, 0)</f>
        <v>35</v>
      </c>
      <c r="G686" cm="1">
        <f t="array" ref="G686">MATCH(Material_Master[[#This Row],[Product Category]]&amp;Material_Master[[#This Row],[ProductGroupSimple]], 'Product Group Simple'!$B$2:$B$202&amp;'Product Group Simple'!$D$2:$D$202, 0)</f>
        <v>137</v>
      </c>
      <c r="H686" cm="1">
        <f t="array" ref="H686">MATCH(Material_Master[[#This Row],[Product Category]]&amp;Material_Master[[#This Row],[ProductGroup]], 'Product Group'!$B$2:$B$248&amp;'Product Group'!$D$2:$D$248,0)</f>
        <v>180</v>
      </c>
      <c r="I686">
        <f>INDEX(Packaging!E:E, MATCH(Material_Master[[#This Row],[Packaging]], Packaging!F:F, 0))</f>
        <v>7</v>
      </c>
      <c r="J686">
        <f>INDEX(Packaging!A:A, MATCH(Material_Master[[#This Row],[UOM]], Packaging!B:B, 0))</f>
        <v>4</v>
      </c>
      <c r="K686">
        <v>6</v>
      </c>
      <c r="L686">
        <v>1</v>
      </c>
      <c r="N686">
        <f>MATCH(Material_Master[[#This Row],[PPClass]],Packaging!$L$2:$L$7, 0)</f>
        <v>5</v>
      </c>
      <c r="O686">
        <f>MATCH(Material_Master[[#This Row],[PVClass]],Packaging!$L$2:$L$7, 0)</f>
        <v>5</v>
      </c>
      <c r="T686" s="6" t="s">
        <v>344</v>
      </c>
      <c r="U686" s="6"/>
      <c r="V686" s="6" t="s">
        <v>1186</v>
      </c>
      <c r="W686" t="s">
        <v>1186</v>
      </c>
      <c r="X686" t="s">
        <v>1186</v>
      </c>
      <c r="Y686" t="b">
        <f>IF(Material_Master[[#This Row],[EUDR]]="Y",TRUE,FALSE)</f>
        <v>0</v>
      </c>
      <c r="Z686" t="b">
        <f>IF(Material_Master[[#This Row],[EUDR Sale]]="Y", TRUE, FALSE)</f>
        <v>0</v>
      </c>
    </row>
    <row r="687" spans="1:27" x14ac:dyDescent="0.35">
      <c r="A687">
        <v>686</v>
      </c>
      <c r="B687" s="5"/>
      <c r="C687" s="5" t="str">
        <f>Material_Master_SQL!B687</f>
        <v>FA20</v>
      </c>
      <c r="D687">
        <f>INDEX(Class!A:A, MATCH(Material_Master[[#This Row],[Class]],Class!B:B, 0))</f>
        <v>2</v>
      </c>
      <c r="E687">
        <f>INDEX('Product Category'!A:A, MATCH(Material_Master[[#This Row],[Product Category]], 'Product Category'!B:B, 0))</f>
        <v>4</v>
      </c>
      <c r="F687" cm="1">
        <f t="array" ref="F687">MATCH(Material_Master[[#This Row],[Product Category]]&amp;Material_Master[[#This Row],[ProductMetric]], 'Product Metric'!$B$2:$B$47&amp;'Product Metric'!$D$2:$D$47, 0)</f>
        <v>8</v>
      </c>
      <c r="G687" cm="1">
        <f t="array" ref="G687">MATCH(Material_Master[[#This Row],[Product Category]]&amp;Material_Master[[#This Row],[ProductGroupSimple]], 'Product Group Simple'!$B$2:$B$202&amp;'Product Group Simple'!$D$2:$D$202, 0)</f>
        <v>49</v>
      </c>
      <c r="H687" cm="1">
        <f t="array" ref="H687">MATCH(Material_Master[[#This Row],[Product Category]]&amp;Material_Master[[#This Row],[ProductGroup]], 'Product Group'!$B$2:$B$248&amp;'Product Group'!$D$2:$D$248,0)</f>
        <v>66</v>
      </c>
      <c r="I687">
        <f>INDEX(Packaging!E:E, MATCH(Material_Master[[#This Row],[Packaging]], Packaging!F:F, 0))</f>
        <v>7</v>
      </c>
      <c r="J687">
        <f>INDEX(Packaging!A:A, MATCH(Material_Master[[#This Row],[UOM]], Packaging!B:B, 0))</f>
        <v>4</v>
      </c>
      <c r="K687">
        <v>6</v>
      </c>
      <c r="L687">
        <v>1</v>
      </c>
      <c r="N687">
        <f>MATCH(Material_Master[[#This Row],[PPClass]],Packaging!$L$2:$L$7, 0)</f>
        <v>3</v>
      </c>
      <c r="O687">
        <f>MATCH(Material_Master[[#This Row],[PVClass]],Packaging!$L$2:$L$7, 0)</f>
        <v>3</v>
      </c>
      <c r="Q687">
        <v>1350</v>
      </c>
      <c r="R687" t="s">
        <v>1186</v>
      </c>
      <c r="T687" s="6" t="s">
        <v>344</v>
      </c>
      <c r="U687" s="6" t="s">
        <v>1186</v>
      </c>
      <c r="V687" s="6" t="s">
        <v>1186</v>
      </c>
      <c r="W687" t="s">
        <v>1186</v>
      </c>
      <c r="X687" t="s">
        <v>1186</v>
      </c>
      <c r="Y687" t="b">
        <f>IF(Material_Master[[#This Row],[EUDR]]="Y",TRUE,FALSE)</f>
        <v>0</v>
      </c>
      <c r="Z687" t="b">
        <f>IF(Material_Master[[#This Row],[EUDR Sale]]="Y", TRUE, FALSE)</f>
        <v>0</v>
      </c>
    </row>
    <row r="688" spans="1:27" x14ac:dyDescent="0.35">
      <c r="A688">
        <v>687</v>
      </c>
      <c r="B688" s="5"/>
      <c r="C688" s="5" t="str">
        <f>Material_Master_SQL!B688</f>
        <v>FA22</v>
      </c>
      <c r="D688">
        <f>INDEX(Class!A:A, MATCH(Material_Master[[#This Row],[Class]],Class!B:B, 0))</f>
        <v>2</v>
      </c>
      <c r="E688">
        <f>INDEX('Product Category'!A:A, MATCH(Material_Master[[#This Row],[Product Category]], 'Product Category'!B:B, 0))</f>
        <v>4</v>
      </c>
      <c r="F688" cm="1">
        <f t="array" ref="F688">MATCH(Material_Master[[#This Row],[Product Category]]&amp;Material_Master[[#This Row],[ProductMetric]], 'Product Metric'!$B$2:$B$47&amp;'Product Metric'!$D$2:$D$47, 0)</f>
        <v>8</v>
      </c>
      <c r="G688" cm="1">
        <f t="array" ref="G688">MATCH(Material_Master[[#This Row],[Product Category]]&amp;Material_Master[[#This Row],[ProductGroupSimple]], 'Product Group Simple'!$B$2:$B$202&amp;'Product Group Simple'!$D$2:$D$202, 0)</f>
        <v>50</v>
      </c>
      <c r="H688" cm="1">
        <f t="array" ref="H688">MATCH(Material_Master[[#This Row],[Product Category]]&amp;Material_Master[[#This Row],[ProductGroup]], 'Product Group'!$B$2:$B$248&amp;'Product Group'!$D$2:$D$248,0)</f>
        <v>67</v>
      </c>
      <c r="I688">
        <f>INDEX(Packaging!E:E, MATCH(Material_Master[[#This Row],[Packaging]], Packaging!F:F, 0))</f>
        <v>7</v>
      </c>
      <c r="J688">
        <f>INDEX(Packaging!A:A, MATCH(Material_Master[[#This Row],[UOM]], Packaging!B:B, 0))</f>
        <v>4</v>
      </c>
      <c r="K688">
        <v>6</v>
      </c>
      <c r="L688">
        <v>1</v>
      </c>
      <c r="N688">
        <f>MATCH(Material_Master[[#This Row],[PPClass]],Packaging!$L$2:$L$7, 0)</f>
        <v>3</v>
      </c>
      <c r="O688">
        <f>MATCH(Material_Master[[#This Row],[PVClass]],Packaging!$L$2:$L$7, 0)</f>
        <v>3</v>
      </c>
      <c r="Q688">
        <v>1350</v>
      </c>
      <c r="R688" t="s">
        <v>1186</v>
      </c>
      <c r="T688" s="6" t="s">
        <v>344</v>
      </c>
      <c r="U688" s="6" t="s">
        <v>1186</v>
      </c>
      <c r="V688" s="6" t="s">
        <v>1186</v>
      </c>
      <c r="W688" t="s">
        <v>1186</v>
      </c>
      <c r="X688" t="s">
        <v>1186</v>
      </c>
      <c r="Y688" t="b">
        <f>IF(Material_Master[[#This Row],[EUDR]]="Y",TRUE,FALSE)</f>
        <v>0</v>
      </c>
      <c r="Z688" t="b">
        <f>IF(Material_Master[[#This Row],[EUDR Sale]]="Y", TRUE, FALSE)</f>
        <v>0</v>
      </c>
    </row>
    <row r="689" spans="1:27" x14ac:dyDescent="0.35">
      <c r="A689">
        <v>688</v>
      </c>
      <c r="B689" s="5">
        <v>5541240106010</v>
      </c>
      <c r="C689" s="5" t="str">
        <f>Material_Master_SQL!B689</f>
        <v>FA24-2 MOLES</v>
      </c>
      <c r="D689">
        <f>INDEX(Class!A:A, MATCH(Material_Master[[#This Row],[Class]],Class!B:B, 0))</f>
        <v>2</v>
      </c>
      <c r="E689">
        <f>INDEX('Product Category'!A:A, MATCH(Material_Master[[#This Row],[Product Category]], 'Product Category'!B:B, 0))</f>
        <v>3</v>
      </c>
      <c r="F689" cm="1">
        <f t="array" ref="F689">MATCH(Material_Master[[#This Row],[Product Category]]&amp;Material_Master[[#This Row],[ProductMetric]], 'Product Metric'!$B$2:$B$47&amp;'Product Metric'!$D$2:$D$47, 0)</f>
        <v>5</v>
      </c>
      <c r="G689" cm="1">
        <f t="array" ref="G689">MATCH(Material_Master[[#This Row],[Product Category]]&amp;Material_Master[[#This Row],[ProductGroupSimple]], 'Product Group Simple'!$B$2:$B$202&amp;'Product Group Simple'!$D$2:$D$202, 0)</f>
        <v>33</v>
      </c>
      <c r="H689" cm="1">
        <f t="array" ref="H689">MATCH(Material_Master[[#This Row],[Product Category]]&amp;Material_Master[[#This Row],[ProductGroup]], 'Product Group'!$B$2:$B$248&amp;'Product Group'!$D$2:$D$248,0)</f>
        <v>44</v>
      </c>
      <c r="I689">
        <f>INDEX(Packaging!E:E, MATCH(Material_Master[[#This Row],[Packaging]], Packaging!F:F, 0))</f>
        <v>7</v>
      </c>
      <c r="J689">
        <f>INDEX(Packaging!A:A, MATCH(Material_Master[[#This Row],[UOM]], Packaging!B:B, 0))</f>
        <v>4</v>
      </c>
      <c r="K689">
        <v>6</v>
      </c>
      <c r="L689">
        <v>1</v>
      </c>
      <c r="N689">
        <f>MATCH(Material_Master[[#This Row],[PPClass]],Packaging!$L$2:$L$7, 0)</f>
        <v>3</v>
      </c>
      <c r="O689">
        <f>MATCH(Material_Master[[#This Row],[PVClass]],Packaging!$L$2:$L$7, 0)</f>
        <v>3</v>
      </c>
      <c r="T689" s="6" t="s">
        <v>516</v>
      </c>
      <c r="U689" s="6"/>
      <c r="V689" s="6" t="s">
        <v>1186</v>
      </c>
      <c r="W689" t="s">
        <v>1186</v>
      </c>
      <c r="X689" t="s">
        <v>1186</v>
      </c>
      <c r="Y689" t="b">
        <f>IF(Material_Master[[#This Row],[EUDR]]="Y",TRUE,FALSE)</f>
        <v>0</v>
      </c>
      <c r="Z689" t="b">
        <f>IF(Material_Master[[#This Row],[EUDR Sale]]="Y", TRUE, FALSE)</f>
        <v>0</v>
      </c>
    </row>
    <row r="690" spans="1:27" x14ac:dyDescent="0.35">
      <c r="A690">
        <v>689</v>
      </c>
      <c r="B690" s="5">
        <v>5541240109010</v>
      </c>
      <c r="C690" s="5" t="str">
        <f>Material_Master_SQL!B690</f>
        <v>FA24-2 MOLES-MD-185</v>
      </c>
      <c r="D690">
        <f>INDEX(Class!A:A, MATCH(Material_Master[[#This Row],[Class]],Class!B:B, 0))</f>
        <v>4</v>
      </c>
      <c r="E690">
        <f>INDEX('Product Category'!A:A, MATCH(Material_Master[[#This Row],[Product Category]], 'Product Category'!B:B, 0))</f>
        <v>3</v>
      </c>
      <c r="F690" cm="1">
        <f t="array" ref="F690">MATCH(Material_Master[[#This Row],[Product Category]]&amp;Material_Master[[#This Row],[ProductMetric]], 'Product Metric'!$B$2:$B$47&amp;'Product Metric'!$D$2:$D$47, 0)</f>
        <v>5</v>
      </c>
      <c r="G690" cm="1">
        <f t="array" ref="G690">MATCH(Material_Master[[#This Row],[Product Category]]&amp;Material_Master[[#This Row],[ProductGroupSimple]], 'Product Group Simple'!$B$2:$B$202&amp;'Product Group Simple'!$D$2:$D$202, 0)</f>
        <v>33</v>
      </c>
      <c r="H690" cm="1">
        <f t="array" ref="H690">MATCH(Material_Master[[#This Row],[Product Category]]&amp;Material_Master[[#This Row],[ProductGroup]], 'Product Group'!$B$2:$B$248&amp;'Product Group'!$D$2:$D$248,0)</f>
        <v>44</v>
      </c>
      <c r="I690">
        <f>INDEX(Packaging!E:E, MATCH(Material_Master[[#This Row],[Packaging]], Packaging!F:F, 0))</f>
        <v>8</v>
      </c>
      <c r="J690">
        <f>INDEX(Packaging!A:A, MATCH(Material_Master[[#This Row],[UOM]], Packaging!B:B, 0))</f>
        <v>2</v>
      </c>
      <c r="K690">
        <v>6</v>
      </c>
      <c r="L690">
        <v>1</v>
      </c>
      <c r="N690">
        <f>MATCH(Material_Master[[#This Row],[PPClass]],Packaging!$L$2:$L$7, 0)</f>
        <v>4</v>
      </c>
      <c r="O690">
        <f>MATCH(Material_Master[[#This Row],[PVClass]],Packaging!$L$2:$L$7, 0)</f>
        <v>4</v>
      </c>
      <c r="R690" t="s">
        <v>1186</v>
      </c>
      <c r="T690" s="6" t="s">
        <v>516</v>
      </c>
      <c r="U690" s="6"/>
      <c r="V690" s="6" t="s">
        <v>1186</v>
      </c>
      <c r="W690" t="s">
        <v>1186</v>
      </c>
      <c r="X690" t="s">
        <v>1186</v>
      </c>
      <c r="Y690" t="b">
        <f>IF(Material_Master[[#This Row],[EUDR]]="Y",TRUE,FALSE)</f>
        <v>0</v>
      </c>
      <c r="Z690" t="b">
        <f>IF(Material_Master[[#This Row],[EUDR Sale]]="Y", TRUE, FALSE)</f>
        <v>0</v>
      </c>
    </row>
    <row r="691" spans="1:27" x14ac:dyDescent="0.35">
      <c r="A691">
        <v>690</v>
      </c>
      <c r="B691" s="5">
        <v>5541240110010</v>
      </c>
      <c r="C691" s="5" t="str">
        <f>Material_Master_SQL!B691</f>
        <v>FA24-2 MOLES-NPD-185</v>
      </c>
      <c r="D691">
        <f>INDEX(Class!A:A, MATCH(Material_Master[[#This Row],[Class]],Class!B:B, 0))</f>
        <v>4</v>
      </c>
      <c r="E691">
        <f>INDEX('Product Category'!A:A, MATCH(Material_Master[[#This Row],[Product Category]], 'Product Category'!B:B, 0))</f>
        <v>3</v>
      </c>
      <c r="F691" cm="1">
        <f t="array" ref="F691">MATCH(Material_Master[[#This Row],[Product Category]]&amp;Material_Master[[#This Row],[ProductMetric]], 'Product Metric'!$B$2:$B$47&amp;'Product Metric'!$D$2:$D$47, 0)</f>
        <v>5</v>
      </c>
      <c r="G691" cm="1">
        <f t="array" ref="G691">MATCH(Material_Master[[#This Row],[Product Category]]&amp;Material_Master[[#This Row],[ProductGroupSimple]], 'Product Group Simple'!$B$2:$B$202&amp;'Product Group Simple'!$D$2:$D$202, 0)</f>
        <v>33</v>
      </c>
      <c r="H691" cm="1">
        <f t="array" ref="H691">MATCH(Material_Master[[#This Row],[Product Category]]&amp;Material_Master[[#This Row],[ProductGroup]], 'Product Group'!$B$2:$B$248&amp;'Product Group'!$D$2:$D$248,0)</f>
        <v>44</v>
      </c>
      <c r="I691">
        <f>INDEX(Packaging!E:E, MATCH(Material_Master[[#This Row],[Packaging]], Packaging!F:F, 0))</f>
        <v>3</v>
      </c>
      <c r="J691">
        <f>INDEX(Packaging!A:A, MATCH(Material_Master[[#This Row],[UOM]], Packaging!B:B, 0))</f>
        <v>2</v>
      </c>
      <c r="K691">
        <v>6</v>
      </c>
      <c r="L691">
        <v>1</v>
      </c>
      <c r="N691">
        <f>MATCH(Material_Master[[#This Row],[PPClass]],Packaging!$L$2:$L$7, 0)</f>
        <v>4</v>
      </c>
      <c r="O691">
        <f>MATCH(Material_Master[[#This Row],[PVClass]],Packaging!$L$2:$L$7, 0)</f>
        <v>4</v>
      </c>
      <c r="R691" t="s">
        <v>1186</v>
      </c>
      <c r="T691" s="6" t="s">
        <v>516</v>
      </c>
      <c r="U691" s="6"/>
      <c r="V691" s="6" t="s">
        <v>1186</v>
      </c>
      <c r="W691" t="s">
        <v>1186</v>
      </c>
      <c r="X691" t="s">
        <v>1186</v>
      </c>
      <c r="Y691" t="b">
        <f>IF(Material_Master[[#This Row],[EUDR]]="Y",TRUE,FALSE)</f>
        <v>0</v>
      </c>
      <c r="Z691" t="b">
        <f>IF(Material_Master[[#This Row],[EUDR Sale]]="Y", TRUE, FALSE)</f>
        <v>0</v>
      </c>
    </row>
    <row r="692" spans="1:27" x14ac:dyDescent="0.35">
      <c r="A692">
        <v>691</v>
      </c>
      <c r="B692" s="5">
        <v>5541240110012</v>
      </c>
      <c r="C692" s="5" t="str">
        <f>Material_Master_SQL!B692</f>
        <v>FA24-2 MOLES-NPD-WP-740</v>
      </c>
      <c r="D692">
        <f>INDEX(Class!A:A, MATCH(Material_Master[[#This Row],[Class]],Class!B:B, 0))</f>
        <v>4</v>
      </c>
      <c r="E692">
        <f>INDEX('Product Category'!A:A, MATCH(Material_Master[[#This Row],[Product Category]], 'Product Category'!B:B, 0))</f>
        <v>3</v>
      </c>
      <c r="F692" cm="1">
        <f t="array" ref="F692">MATCH(Material_Master[[#This Row],[Product Category]]&amp;Material_Master[[#This Row],[ProductMetric]], 'Product Metric'!$B$2:$B$47&amp;'Product Metric'!$D$2:$D$47, 0)</f>
        <v>5</v>
      </c>
      <c r="G692" cm="1">
        <f t="array" ref="G692">MATCH(Material_Master[[#This Row],[Product Category]]&amp;Material_Master[[#This Row],[ProductGroupSimple]], 'Product Group Simple'!$B$2:$B$202&amp;'Product Group Simple'!$D$2:$D$202, 0)</f>
        <v>33</v>
      </c>
      <c r="H692" cm="1">
        <f t="array" ref="H692">MATCH(Material_Master[[#This Row],[Product Category]]&amp;Material_Master[[#This Row],[ProductGroup]], 'Product Group'!$B$2:$B$248&amp;'Product Group'!$D$2:$D$248,0)</f>
        <v>44</v>
      </c>
      <c r="I692">
        <f>INDEX(Packaging!E:E, MATCH(Material_Master[[#This Row],[Packaging]], Packaging!F:F, 0))</f>
        <v>3</v>
      </c>
      <c r="J692">
        <f>INDEX(Packaging!A:A, MATCH(Material_Master[[#This Row],[UOM]], Packaging!B:B, 0))</f>
        <v>2</v>
      </c>
      <c r="K692">
        <v>6</v>
      </c>
      <c r="L692">
        <v>1</v>
      </c>
      <c r="N692">
        <f>MATCH(Material_Master[[#This Row],[PPClass]],Packaging!$L$2:$L$7, 0)</f>
        <v>4</v>
      </c>
      <c r="O692">
        <f>MATCH(Material_Master[[#This Row],[PVClass]],Packaging!$L$2:$L$7, 0)</f>
        <v>4</v>
      </c>
      <c r="R692" t="s">
        <v>1186</v>
      </c>
      <c r="T692" s="6" t="s">
        <v>516</v>
      </c>
      <c r="U692" s="6"/>
      <c r="V692" s="6" t="s">
        <v>1186</v>
      </c>
      <c r="W692" t="s">
        <v>1186</v>
      </c>
      <c r="X692" t="s">
        <v>1186</v>
      </c>
      <c r="Y692" t="b">
        <f>IF(Material_Master[[#This Row],[EUDR]]="Y",TRUE,FALSE)</f>
        <v>0</v>
      </c>
      <c r="Z692" t="b">
        <f>IF(Material_Master[[#This Row],[EUDR Sale]]="Y", TRUE, FALSE)</f>
        <v>0</v>
      </c>
    </row>
    <row r="693" spans="1:27" x14ac:dyDescent="0.35">
      <c r="A693">
        <v>692</v>
      </c>
      <c r="B693" s="5">
        <v>5401280006010</v>
      </c>
      <c r="C693" s="5" t="str">
        <f>Material_Master_SQL!B693</f>
        <v>FATTY ACID C12-C18 PURCHASE</v>
      </c>
      <c r="D693">
        <f>INDEX(Class!A:A, MATCH(Material_Master[[#This Row],[Class]],Class!B:B, 0))</f>
        <v>2</v>
      </c>
      <c r="E693">
        <f>INDEX('Product Category'!A:A, MATCH(Material_Master[[#This Row],[Product Category]], 'Product Category'!B:B, 0))</f>
        <v>17</v>
      </c>
      <c r="F693" cm="1">
        <f t="array" ref="F693">MATCH(Material_Master[[#This Row],[Product Category]]&amp;Material_Master[[#This Row],[ProductMetric]], 'Product Metric'!$B$2:$B$47&amp;'Product Metric'!$D$2:$D$47, 0)</f>
        <v>46</v>
      </c>
      <c r="G693" cm="1">
        <f t="array" ref="G693">MATCH(Material_Master[[#This Row],[Product Category]]&amp;Material_Master[[#This Row],[ProductGroupSimple]], 'Product Group Simple'!$B$2:$B$202&amp;'Product Group Simple'!$D$2:$D$202, 0)</f>
        <v>160</v>
      </c>
      <c r="H693" cm="1">
        <f t="array" ref="H693">MATCH(Material_Master[[#This Row],[Product Category]]&amp;Material_Master[[#This Row],[ProductGroup]], 'Product Group'!$B$2:$B$248&amp;'Product Group'!$D$2:$D$248,0)</f>
        <v>206</v>
      </c>
      <c r="I693">
        <f>INDEX(Packaging!E:E, MATCH(Material_Master[[#This Row],[Packaging]], Packaging!F:F, 0))</f>
        <v>7</v>
      </c>
      <c r="J693">
        <f>INDEX(Packaging!A:A, MATCH(Material_Master[[#This Row],[UOM]], Packaging!B:B, 0))</f>
        <v>4</v>
      </c>
      <c r="K693">
        <v>6</v>
      </c>
      <c r="L693">
        <v>1</v>
      </c>
      <c r="N693">
        <f>MATCH(Material_Master[[#This Row],[PPClass]],Packaging!$L$2:$L$7, 0)</f>
        <v>6</v>
      </c>
      <c r="O693">
        <f>MATCH(Material_Master[[#This Row],[PVClass]],Packaging!$L$2:$L$7, 0)</f>
        <v>6</v>
      </c>
      <c r="Q693">
        <v>1588</v>
      </c>
      <c r="T693" s="6" t="s">
        <v>344</v>
      </c>
      <c r="U693" s="6"/>
      <c r="V693" s="6" t="s">
        <v>1186</v>
      </c>
      <c r="W693" t="s">
        <v>1186</v>
      </c>
      <c r="X693" t="s">
        <v>1186</v>
      </c>
      <c r="Y693" t="b">
        <f>IF(Material_Master[[#This Row],[EUDR]]="Y",TRUE,FALSE)</f>
        <v>0</v>
      </c>
      <c r="Z693" t="b">
        <f>IF(Material_Master[[#This Row],[EUDR Sale]]="Y", TRUE, FALSE)</f>
        <v>0</v>
      </c>
    </row>
    <row r="694" spans="1:27" x14ac:dyDescent="0.35">
      <c r="A694">
        <v>693</v>
      </c>
      <c r="B694" s="5">
        <v>5303020706010</v>
      </c>
      <c r="C694" s="5" t="str">
        <f>Material_Master_SQL!B694</f>
        <v>FATTY ALCOHOL HEAVY END</v>
      </c>
      <c r="D694">
        <f>INDEX(Class!A:A, MATCH(Material_Master[[#This Row],[Class]],Class!B:B, 0))</f>
        <v>2</v>
      </c>
      <c r="E694">
        <f>INDEX('Product Category'!A:A, MATCH(Material_Master[[#This Row],[Product Category]], 'Product Category'!B:B, 0))</f>
        <v>7</v>
      </c>
      <c r="F694" cm="1">
        <f t="array" ref="F694">MATCH(Material_Master[[#This Row],[Product Category]]&amp;Material_Master[[#This Row],[ProductMetric]], 'Product Metric'!$B$2:$B$47&amp;'Product Metric'!$D$2:$D$47, 0)</f>
        <v>19</v>
      </c>
      <c r="G694" cm="1">
        <f t="array" ref="G694">MATCH(Material_Master[[#This Row],[Product Category]]&amp;Material_Master[[#This Row],[ProductGroupSimple]], 'Product Group Simple'!$B$2:$B$202&amp;'Product Group Simple'!$D$2:$D$202, 0)</f>
        <v>79</v>
      </c>
      <c r="H694" cm="1">
        <f t="array" ref="H694">MATCH(Material_Master[[#This Row],[Product Category]]&amp;Material_Master[[#This Row],[ProductGroup]], 'Product Group'!$B$2:$B$248&amp;'Product Group'!$D$2:$D$248,0)</f>
        <v>109</v>
      </c>
      <c r="I694">
        <f>INDEX(Packaging!E:E, MATCH(Material_Master[[#This Row],[Packaging]], Packaging!F:F, 0))</f>
        <v>7</v>
      </c>
      <c r="J694">
        <f>INDEX(Packaging!A:A, MATCH(Material_Master[[#This Row],[UOM]], Packaging!B:B, 0))</f>
        <v>4</v>
      </c>
      <c r="K694">
        <v>6</v>
      </c>
      <c r="L694">
        <v>1</v>
      </c>
      <c r="N694">
        <f>MATCH(Material_Master[[#This Row],[PPClass]],Packaging!$L$2:$L$7, 0)</f>
        <v>1</v>
      </c>
      <c r="O694">
        <f>MATCH(Material_Master[[#This Row],[PVClass]],Packaging!$L$2:$L$7, 0)</f>
        <v>1</v>
      </c>
      <c r="Q694">
        <v>542</v>
      </c>
      <c r="R694" t="s">
        <v>1186</v>
      </c>
      <c r="T694" s="6" t="s">
        <v>344</v>
      </c>
      <c r="U694" s="6"/>
      <c r="V694" s="6" t="s">
        <v>1186</v>
      </c>
      <c r="W694" t="s">
        <v>1186</v>
      </c>
      <c r="X694" t="s">
        <v>1186</v>
      </c>
      <c r="Y694" t="b">
        <f>IF(Material_Master[[#This Row],[EUDR]]="Y",TRUE,FALSE)</f>
        <v>0</v>
      </c>
      <c r="Z694" t="b">
        <f>IF(Material_Master[[#This Row],[EUDR Sale]]="Y", TRUE, FALSE)</f>
        <v>1</v>
      </c>
      <c r="AA694" s="5" t="s">
        <v>1383</v>
      </c>
    </row>
    <row r="695" spans="1:27" x14ac:dyDescent="0.35">
      <c r="A695">
        <v>694</v>
      </c>
      <c r="B695" s="5">
        <v>5303020806010</v>
      </c>
      <c r="C695" s="5" t="str">
        <f>Material_Master_SQL!B695</f>
        <v>FATTY ALCOHOL HEAVY END 2</v>
      </c>
      <c r="D695">
        <f>INDEX(Class!A:A, MATCH(Material_Master[[#This Row],[Class]],Class!B:B, 0))</f>
        <v>2</v>
      </c>
      <c r="E695">
        <f>INDEX('Product Category'!A:A, MATCH(Material_Master[[#This Row],[Product Category]], 'Product Category'!B:B, 0))</f>
        <v>7</v>
      </c>
      <c r="F695" cm="1">
        <f t="array" ref="F695">MATCH(Material_Master[[#This Row],[Product Category]]&amp;Material_Master[[#This Row],[ProductMetric]], 'Product Metric'!$B$2:$B$47&amp;'Product Metric'!$D$2:$D$47, 0)</f>
        <v>16</v>
      </c>
      <c r="G695" cm="1">
        <f t="array" ref="G695">MATCH(Material_Master[[#This Row],[Product Category]]&amp;Material_Master[[#This Row],[ProductGroupSimple]], 'Product Group Simple'!$B$2:$B$202&amp;'Product Group Simple'!$D$2:$D$202, 0)</f>
        <v>82</v>
      </c>
      <c r="H695" cm="1">
        <f t="array" ref="H695">MATCH(Material_Master[[#This Row],[Product Category]]&amp;Material_Master[[#This Row],[ProductGroup]], 'Product Group'!$B$2:$B$248&amp;'Product Group'!$D$2:$D$248,0)</f>
        <v>112</v>
      </c>
      <c r="I695">
        <f>INDEX(Packaging!E:E, MATCH(Material_Master[[#This Row],[Packaging]], Packaging!F:F, 0))</f>
        <v>7</v>
      </c>
      <c r="J695">
        <f>INDEX(Packaging!A:A, MATCH(Material_Master[[#This Row],[UOM]], Packaging!B:B, 0))</f>
        <v>4</v>
      </c>
      <c r="K695">
        <v>6</v>
      </c>
      <c r="L695">
        <v>1</v>
      </c>
      <c r="N695">
        <f>MATCH(Material_Master[[#This Row],[PPClass]],Packaging!$L$2:$L$7, 0)</f>
        <v>1</v>
      </c>
      <c r="O695">
        <f>MATCH(Material_Master[[#This Row],[PVClass]],Packaging!$L$2:$L$7, 0)</f>
        <v>1</v>
      </c>
      <c r="Q695">
        <v>541</v>
      </c>
      <c r="R695" t="s">
        <v>1186</v>
      </c>
      <c r="T695" s="6" t="s">
        <v>344</v>
      </c>
      <c r="U695" s="6"/>
      <c r="V695" s="6" t="s">
        <v>1186</v>
      </c>
      <c r="W695" t="s">
        <v>1186</v>
      </c>
      <c r="X695" t="s">
        <v>1186</v>
      </c>
      <c r="Y695" t="b">
        <f>IF(Material_Master[[#This Row],[EUDR]]="Y",TRUE,FALSE)</f>
        <v>0</v>
      </c>
      <c r="Z695" t="b">
        <f>IF(Material_Master[[#This Row],[EUDR Sale]]="Y", TRUE, FALSE)</f>
        <v>1</v>
      </c>
      <c r="AA695" s="5" t="s">
        <v>1383</v>
      </c>
    </row>
    <row r="696" spans="1:27" x14ac:dyDescent="0.35">
      <c r="A696">
        <v>695</v>
      </c>
      <c r="B696" s="5">
        <v>5303020806010</v>
      </c>
      <c r="C696" s="5" t="str">
        <f>Material_Master_SQL!B696</f>
        <v>FATTY ALCOHOL HEAVY END 2-FB24000</v>
      </c>
      <c r="D696">
        <f>INDEX(Class!A:A, MATCH(Material_Master[[#This Row],[Class]],Class!B:B, 0))</f>
        <v>4</v>
      </c>
      <c r="E696">
        <f>INDEX('Product Category'!A:A, MATCH(Material_Master[[#This Row],[Product Category]], 'Product Category'!B:B, 0))</f>
        <v>7</v>
      </c>
      <c r="F696" cm="1">
        <f t="array" ref="F696">MATCH(Material_Master[[#This Row],[Product Category]]&amp;Material_Master[[#This Row],[ProductMetric]], 'Product Metric'!$B$2:$B$47&amp;'Product Metric'!$D$2:$D$47, 0)</f>
        <v>16</v>
      </c>
      <c r="G696" cm="1">
        <f t="array" ref="G696">MATCH(Material_Master[[#This Row],[Product Category]]&amp;Material_Master[[#This Row],[ProductGroupSimple]], 'Product Group Simple'!$B$2:$B$202&amp;'Product Group Simple'!$D$2:$D$202, 0)</f>
        <v>82</v>
      </c>
      <c r="H696" cm="1">
        <f t="array" ref="H696">MATCH(Material_Master[[#This Row],[Product Category]]&amp;Material_Master[[#This Row],[ProductGroup]], 'Product Group'!$B$2:$B$248&amp;'Product Group'!$D$2:$D$248,0)</f>
        <v>112</v>
      </c>
      <c r="I696">
        <f>INDEX(Packaging!E:E, MATCH(Material_Master[[#This Row],[Packaging]], Packaging!F:F, 0))</f>
        <v>5</v>
      </c>
      <c r="J696">
        <f>INDEX(Packaging!A:A, MATCH(Material_Master[[#This Row],[UOM]], Packaging!B:B, 0))</f>
        <v>4</v>
      </c>
      <c r="K696">
        <v>6</v>
      </c>
      <c r="L696">
        <v>1</v>
      </c>
      <c r="N696">
        <f>MATCH(Material_Master[[#This Row],[PPClass]],Packaging!$L$2:$L$7, 0)</f>
        <v>1</v>
      </c>
      <c r="O696">
        <f>MATCH(Material_Master[[#This Row],[PVClass]],Packaging!$L$2:$L$7, 0)</f>
        <v>1</v>
      </c>
      <c r="P696" t="s">
        <v>370</v>
      </c>
      <c r="Q696">
        <v>541</v>
      </c>
      <c r="S696">
        <v>19.7</v>
      </c>
      <c r="T696" s="6" t="s">
        <v>344</v>
      </c>
      <c r="U696" s="6"/>
      <c r="V696" s="6" t="s">
        <v>1186</v>
      </c>
      <c r="W696" t="s">
        <v>1186</v>
      </c>
      <c r="X696" t="s">
        <v>371</v>
      </c>
      <c r="Y696" t="b">
        <f>IF(Material_Master[[#This Row],[EUDR]]="Y",TRUE,FALSE)</f>
        <v>0</v>
      </c>
      <c r="Z696" t="b">
        <f>IF(Material_Master[[#This Row],[EUDR Sale]]="Y", TRUE, FALSE)</f>
        <v>1</v>
      </c>
      <c r="AA696" s="5" t="s">
        <v>1383</v>
      </c>
    </row>
    <row r="697" spans="1:27" x14ac:dyDescent="0.35">
      <c r="A697">
        <v>696</v>
      </c>
      <c r="B697" s="5">
        <v>5303020707020</v>
      </c>
      <c r="C697" s="5" t="str">
        <f>Material_Master_SQL!B697</f>
        <v>FATTY ALCOHOL HEAVY END-FB24000</v>
      </c>
      <c r="D697">
        <f>INDEX(Class!A:A, MATCH(Material_Master[[#This Row],[Class]],Class!B:B, 0))</f>
        <v>4</v>
      </c>
      <c r="E697">
        <f>INDEX('Product Category'!A:A, MATCH(Material_Master[[#This Row],[Product Category]], 'Product Category'!B:B, 0))</f>
        <v>7</v>
      </c>
      <c r="F697" cm="1">
        <f t="array" ref="F697">MATCH(Material_Master[[#This Row],[Product Category]]&amp;Material_Master[[#This Row],[ProductMetric]], 'Product Metric'!$B$2:$B$47&amp;'Product Metric'!$D$2:$D$47, 0)</f>
        <v>19</v>
      </c>
      <c r="G697" cm="1">
        <f t="array" ref="G697">MATCH(Material_Master[[#This Row],[Product Category]]&amp;Material_Master[[#This Row],[ProductGroupSimple]], 'Product Group Simple'!$B$2:$B$202&amp;'Product Group Simple'!$D$2:$D$202, 0)</f>
        <v>79</v>
      </c>
      <c r="H697" cm="1">
        <f t="array" ref="H697">MATCH(Material_Master[[#This Row],[Product Category]]&amp;Material_Master[[#This Row],[ProductGroup]], 'Product Group'!$B$2:$B$248&amp;'Product Group'!$D$2:$D$248,0)</f>
        <v>109</v>
      </c>
      <c r="I697">
        <f>INDEX(Packaging!E:E, MATCH(Material_Master[[#This Row],[Packaging]], Packaging!F:F, 0))</f>
        <v>5</v>
      </c>
      <c r="J697">
        <f>INDEX(Packaging!A:A, MATCH(Material_Master[[#This Row],[UOM]], Packaging!B:B, 0))</f>
        <v>4</v>
      </c>
      <c r="K697">
        <v>6</v>
      </c>
      <c r="L697">
        <v>1</v>
      </c>
      <c r="N697">
        <f>MATCH(Material_Master[[#This Row],[PPClass]],Packaging!$L$2:$L$7, 0)</f>
        <v>1</v>
      </c>
      <c r="O697">
        <f>MATCH(Material_Master[[#This Row],[PVClass]],Packaging!$L$2:$L$7, 0)</f>
        <v>1</v>
      </c>
      <c r="P697" t="s">
        <v>370</v>
      </c>
      <c r="Q697">
        <v>542</v>
      </c>
      <c r="S697">
        <v>19.7</v>
      </c>
      <c r="T697" s="6" t="s">
        <v>344</v>
      </c>
      <c r="U697" s="6"/>
      <c r="V697" s="6" t="s">
        <v>1186</v>
      </c>
      <c r="W697" t="s">
        <v>1186</v>
      </c>
      <c r="X697" t="s">
        <v>371</v>
      </c>
      <c r="Y697" t="b">
        <f>IF(Material_Master[[#This Row],[EUDR]]="Y",TRUE,FALSE)</f>
        <v>0</v>
      </c>
      <c r="Z697" t="b">
        <f>IF(Material_Master[[#This Row],[EUDR Sale]]="Y", TRUE, FALSE)</f>
        <v>1</v>
      </c>
      <c r="AA697" s="5" t="s">
        <v>1383</v>
      </c>
    </row>
    <row r="698" spans="1:27" x14ac:dyDescent="0.35">
      <c r="A698">
        <v>697</v>
      </c>
      <c r="B698" s="5">
        <v>24000155</v>
      </c>
      <c r="C698" s="5" t="str">
        <f>Material_Master_SQL!B698</f>
        <v>FERRIC CHLORIDE</v>
      </c>
      <c r="D698">
        <f>INDEX(Class!A:A, MATCH(Material_Master[[#This Row],[Class]],Class!B:B, 0))</f>
        <v>1</v>
      </c>
      <c r="E698">
        <f>INDEX('Product Category'!A:A, MATCH(Material_Master[[#This Row],[Product Category]], 'Product Category'!B:B, 0))</f>
        <v>8</v>
      </c>
      <c r="F698" cm="1">
        <f t="array" ref="F698">MATCH(Material_Master[[#This Row],[Product Category]]&amp;Material_Master[[#This Row],[ProductMetric]], 'Product Metric'!$B$2:$B$47&amp;'Product Metric'!$D$2:$D$47, 0)</f>
        <v>21</v>
      </c>
      <c r="G698" cm="1">
        <f t="array" ref="G698">MATCH(Material_Master[[#This Row],[Product Category]]&amp;Material_Master[[#This Row],[ProductGroupSimple]], 'Product Group Simple'!$B$2:$B$202&amp;'Product Group Simple'!$D$2:$D$202, 0)</f>
        <v>99</v>
      </c>
      <c r="H698" cm="1">
        <f t="array" ref="H698">MATCH(Material_Master[[#This Row],[Product Category]]&amp;Material_Master[[#This Row],[ProductGroup]], 'Product Group'!$B$2:$B$248&amp;'Product Group'!$D$2:$D$248,0)</f>
        <v>133</v>
      </c>
      <c r="I698">
        <f>INDEX(Packaging!E:E, MATCH(Material_Master[[#This Row],[Packaging]], Packaging!F:F, 0))</f>
        <v>7</v>
      </c>
      <c r="J698">
        <f>INDEX(Packaging!A:A, MATCH(Material_Master[[#This Row],[UOM]], Packaging!B:B, 0))</f>
        <v>4</v>
      </c>
      <c r="K698">
        <v>6</v>
      </c>
      <c r="L698">
        <v>1</v>
      </c>
      <c r="N698">
        <f>MATCH(Material_Master[[#This Row],[PPClass]],Packaging!$L$2:$L$7, 0)</f>
        <v>2</v>
      </c>
      <c r="O698">
        <f>MATCH(Material_Master[[#This Row],[PVClass]],Packaging!$L$2:$L$7, 0)</f>
        <v>2</v>
      </c>
      <c r="R698" t="s">
        <v>1186</v>
      </c>
      <c r="T698" s="6" t="s">
        <v>1186</v>
      </c>
      <c r="U698" s="6" t="s">
        <v>1186</v>
      </c>
      <c r="V698" s="6" t="s">
        <v>1186</v>
      </c>
      <c r="W698" t="s">
        <v>1186</v>
      </c>
      <c r="X698" t="s">
        <v>1186</v>
      </c>
      <c r="Y698" t="b">
        <f>IF(Material_Master[[#This Row],[EUDR]]="Y",TRUE,FALSE)</f>
        <v>0</v>
      </c>
      <c r="Z698" t="b">
        <f>IF(Material_Master[[#This Row],[EUDR Sale]]="Y", TRUE, FALSE)</f>
        <v>0</v>
      </c>
    </row>
    <row r="699" spans="1:27" x14ac:dyDescent="0.35">
      <c r="A699">
        <v>698</v>
      </c>
      <c r="B699" s="5">
        <v>24000296</v>
      </c>
      <c r="C699" s="5" t="str">
        <f>Material_Master_SQL!B699</f>
        <v>FILTER AID</v>
      </c>
      <c r="D699">
        <f>INDEX(Class!A:A, MATCH(Material_Master[[#This Row],[Class]],Class!B:B, 0))</f>
        <v>1</v>
      </c>
      <c r="E699">
        <f>INDEX('Product Category'!A:A, MATCH(Material_Master[[#This Row],[Product Category]], 'Product Category'!B:B, 0))</f>
        <v>8</v>
      </c>
      <c r="F699" cm="1">
        <f t="array" ref="F699">MATCH(Material_Master[[#This Row],[Product Category]]&amp;Material_Master[[#This Row],[ProductMetric]], 'Product Metric'!$B$2:$B$47&amp;'Product Metric'!$D$2:$D$47, 0)</f>
        <v>21</v>
      </c>
      <c r="G699" cm="1">
        <f t="array" ref="G699">MATCH(Material_Master[[#This Row],[Product Category]]&amp;Material_Master[[#This Row],[ProductGroupSimple]], 'Product Group Simple'!$B$2:$B$202&amp;'Product Group Simple'!$D$2:$D$202, 0)</f>
        <v>100</v>
      </c>
      <c r="H699" cm="1">
        <f t="array" ref="H699">MATCH(Material_Master[[#This Row],[Product Category]]&amp;Material_Master[[#This Row],[ProductGroup]], 'Product Group'!$B$2:$B$248&amp;'Product Group'!$D$2:$D$248,0)</f>
        <v>134</v>
      </c>
      <c r="I699">
        <f>INDEX(Packaging!E:E, MATCH(Material_Master[[#This Row],[Packaging]], Packaging!F:F, 0))</f>
        <v>7</v>
      </c>
      <c r="J699">
        <f>INDEX(Packaging!A:A, MATCH(Material_Master[[#This Row],[UOM]], Packaging!B:B, 0))</f>
        <v>4</v>
      </c>
      <c r="K699">
        <v>6</v>
      </c>
      <c r="L699">
        <v>1</v>
      </c>
      <c r="N699">
        <f>MATCH(Material_Master[[#This Row],[PPClass]],Packaging!$L$2:$L$7, 0)</f>
        <v>2</v>
      </c>
      <c r="O699">
        <f>MATCH(Material_Master[[#This Row],[PVClass]],Packaging!$L$2:$L$7, 0)</f>
        <v>2</v>
      </c>
      <c r="R699" t="s">
        <v>1186</v>
      </c>
      <c r="T699" s="6" t="s">
        <v>1186</v>
      </c>
      <c r="U699" s="6" t="s">
        <v>1186</v>
      </c>
      <c r="V699" s="6" t="s">
        <v>1186</v>
      </c>
      <c r="W699" t="s">
        <v>1186</v>
      </c>
      <c r="X699" t="s">
        <v>1186</v>
      </c>
      <c r="Y699" t="b">
        <f>IF(Material_Master[[#This Row],[EUDR]]="Y",TRUE,FALSE)</f>
        <v>0</v>
      </c>
      <c r="Z699" t="b">
        <f>IF(Material_Master[[#This Row],[EUDR Sale]]="Y", TRUE, FALSE)</f>
        <v>0</v>
      </c>
    </row>
    <row r="700" spans="1:27" x14ac:dyDescent="0.35">
      <c r="A700">
        <v>699</v>
      </c>
      <c r="B700" s="5"/>
      <c r="C700" s="5" t="str">
        <f>Material_Master_SQL!B700</f>
        <v>FILTER CAKE</v>
      </c>
      <c r="D700">
        <f>INDEX(Class!A:A, MATCH(Material_Master[[#This Row],[Class]],Class!B:B, 0))</f>
        <v>2</v>
      </c>
      <c r="E700">
        <f>INDEX('Product Category'!A:A, MATCH(Material_Master[[#This Row],[Product Category]], 'Product Category'!B:B, 0))</f>
        <v>7</v>
      </c>
      <c r="F700" cm="1">
        <f t="array" ref="F700">MATCH(Material_Master[[#This Row],[Product Category]]&amp;Material_Master[[#This Row],[ProductMetric]], 'Product Metric'!$B$2:$B$47&amp;'Product Metric'!$D$2:$D$47, 0)</f>
        <v>16</v>
      </c>
      <c r="G700" cm="1">
        <f t="array" ref="G700">MATCH(Material_Master[[#This Row],[Product Category]]&amp;Material_Master[[#This Row],[ProductGroupSimple]], 'Product Group Simple'!$B$2:$B$202&amp;'Product Group Simple'!$D$2:$D$202, 0)</f>
        <v>84</v>
      </c>
      <c r="H700" cm="1">
        <f t="array" ref="H700">MATCH(Material_Master[[#This Row],[Product Category]]&amp;Material_Master[[#This Row],[ProductGroup]], 'Product Group'!$B$2:$B$248&amp;'Product Group'!$D$2:$D$248,0)</f>
        <v>114</v>
      </c>
      <c r="I700">
        <f>INDEX(Packaging!E:E, MATCH(Material_Master[[#This Row],[Packaging]], Packaging!F:F, 0))</f>
        <v>7</v>
      </c>
      <c r="J700">
        <f>INDEX(Packaging!A:A, MATCH(Material_Master[[#This Row],[UOM]], Packaging!B:B, 0))</f>
        <v>4</v>
      </c>
      <c r="K700">
        <v>6</v>
      </c>
      <c r="L700">
        <v>1</v>
      </c>
      <c r="N700">
        <f>MATCH(Material_Master[[#This Row],[PPClass]],Packaging!$L$2:$L$7, 0)</f>
        <v>3</v>
      </c>
      <c r="O700">
        <f>MATCH(Material_Master[[#This Row],[PVClass]],Packaging!$L$2:$L$7, 0)</f>
        <v>3</v>
      </c>
      <c r="R700" t="s">
        <v>1186</v>
      </c>
      <c r="T700" s="6" t="s">
        <v>1186</v>
      </c>
      <c r="U700" s="6" t="s">
        <v>1186</v>
      </c>
      <c r="V700" s="6" t="s">
        <v>1186</v>
      </c>
      <c r="W700" t="s">
        <v>1186</v>
      </c>
      <c r="X700" t="s">
        <v>1186</v>
      </c>
      <c r="Y700" t="b">
        <f>IF(Material_Master[[#This Row],[EUDR]]="Y",TRUE,FALSE)</f>
        <v>0</v>
      </c>
      <c r="Z700" t="b">
        <f>IF(Material_Master[[#This Row],[EUDR Sale]]="Y", TRUE, FALSE)</f>
        <v>0</v>
      </c>
    </row>
    <row r="701" spans="1:27" x14ac:dyDescent="0.35">
      <c r="A701">
        <v>700</v>
      </c>
      <c r="B701" s="5">
        <v>5309000006010</v>
      </c>
      <c r="C701" s="5" t="str">
        <f>Material_Master_SQL!B701</f>
        <v>GARAM INDUSTRI</v>
      </c>
      <c r="D701">
        <f>INDEX(Class!A:A, MATCH(Material_Master[[#This Row],[Class]],Class!B:B, 0))</f>
        <v>2</v>
      </c>
      <c r="E701">
        <f>INDEX('Product Category'!A:A, MATCH(Material_Master[[#This Row],[Product Category]], 'Product Category'!B:B, 0))</f>
        <v>7</v>
      </c>
      <c r="F701" cm="1">
        <f t="array" ref="F701">MATCH(Material_Master[[#This Row],[Product Category]]&amp;Material_Master[[#This Row],[ProductMetric]], 'Product Metric'!$B$2:$B$47&amp;'Product Metric'!$D$2:$D$47, 0)</f>
        <v>16</v>
      </c>
      <c r="G701" cm="1">
        <f t="array" ref="G701">MATCH(Material_Master[[#This Row],[Product Category]]&amp;Material_Master[[#This Row],[ProductGroupSimple]], 'Product Group Simple'!$B$2:$B$202&amp;'Product Group Simple'!$D$2:$D$202, 0)</f>
        <v>80</v>
      </c>
      <c r="H701" cm="1">
        <f t="array" ref="H701">MATCH(Material_Master[[#This Row],[Product Category]]&amp;Material_Master[[#This Row],[ProductGroup]], 'Product Group'!$B$2:$B$248&amp;'Product Group'!$D$2:$D$248,0)</f>
        <v>104</v>
      </c>
      <c r="I701">
        <f>INDEX(Packaging!E:E, MATCH(Material_Master[[#This Row],[Packaging]], Packaging!F:F, 0))</f>
        <v>7</v>
      </c>
      <c r="J701">
        <f>INDEX(Packaging!A:A, MATCH(Material_Master[[#This Row],[UOM]], Packaging!B:B, 0))</f>
        <v>4</v>
      </c>
      <c r="K701">
        <v>6</v>
      </c>
      <c r="L701">
        <v>1</v>
      </c>
      <c r="N701">
        <f>MATCH(Material_Master[[#This Row],[PPClass]],Packaging!$L$2:$L$7, 0)</f>
        <v>3</v>
      </c>
      <c r="O701">
        <f>MATCH(Material_Master[[#This Row],[PVClass]],Packaging!$L$2:$L$7, 0)</f>
        <v>3</v>
      </c>
      <c r="Q701">
        <v>-66</v>
      </c>
      <c r="R701" t="s">
        <v>1186</v>
      </c>
      <c r="T701" s="6" t="s">
        <v>344</v>
      </c>
      <c r="U701" s="6"/>
      <c r="V701" s="6" t="s">
        <v>1186</v>
      </c>
      <c r="W701" t="s">
        <v>1186</v>
      </c>
      <c r="X701" t="s">
        <v>1186</v>
      </c>
      <c r="Y701" t="b">
        <f>IF(Material_Master[[#This Row],[EUDR]]="Y",TRUE,FALSE)</f>
        <v>0</v>
      </c>
      <c r="Z701" t="b">
        <f>IF(Material_Master[[#This Row],[EUDR Sale]]="Y", TRUE, FALSE)</f>
        <v>0</v>
      </c>
    </row>
    <row r="702" spans="1:27" x14ac:dyDescent="0.35">
      <c r="A702">
        <v>701</v>
      </c>
      <c r="B702" s="5">
        <v>5202991106010</v>
      </c>
      <c r="C702" s="5" t="str">
        <f>Material_Master_SQL!B702</f>
        <v>GLY EX SEC 111</v>
      </c>
      <c r="D702">
        <f>INDEX(Class!A:A, MATCH(Material_Master[[#This Row],[Class]],Class!B:B, 0))</f>
        <v>2</v>
      </c>
      <c r="E702">
        <f>INDEX('Product Category'!A:A, MATCH(Material_Master[[#This Row],[Product Category]], 'Product Category'!B:B, 0))</f>
        <v>11</v>
      </c>
      <c r="F702" cm="1">
        <f t="array" ref="F702">MATCH(Material_Master[[#This Row],[Product Category]]&amp;Material_Master[[#This Row],[ProductMetric]], 'Product Metric'!$B$2:$B$47&amp;'Product Metric'!$D$2:$D$47, 0)</f>
        <v>27</v>
      </c>
      <c r="G702" cm="1">
        <f t="array" ref="G702">MATCH(Material_Master[[#This Row],[Product Category]]&amp;Material_Master[[#This Row],[ProductGroupSimple]], 'Product Group Simple'!$B$2:$B$202&amp;'Product Group Simple'!$D$2:$D$202, 0)</f>
        <v>118</v>
      </c>
      <c r="H702" cm="1">
        <f t="array" ref="H702">MATCH(Material_Master[[#This Row],[Product Category]]&amp;Material_Master[[#This Row],[ProductGroup]], 'Product Group'!$B$2:$B$248&amp;'Product Group'!$D$2:$D$248,0)</f>
        <v>157</v>
      </c>
      <c r="I702">
        <f>INDEX(Packaging!E:E, MATCH(Material_Master[[#This Row],[Packaging]], Packaging!F:F, 0))</f>
        <v>7</v>
      </c>
      <c r="J702">
        <f>INDEX(Packaging!A:A, MATCH(Material_Master[[#This Row],[UOM]], Packaging!B:B, 0))</f>
        <v>4</v>
      </c>
      <c r="K702">
        <v>6</v>
      </c>
      <c r="L702">
        <v>1</v>
      </c>
      <c r="N702">
        <f>MATCH(Material_Master[[#This Row],[PPClass]],Packaging!$L$2:$L$7, 0)</f>
        <v>3</v>
      </c>
      <c r="O702">
        <f>MATCH(Material_Master[[#This Row],[PVClass]],Packaging!$L$2:$L$7, 0)</f>
        <v>3</v>
      </c>
      <c r="P702" t="s">
        <v>467</v>
      </c>
      <c r="Q702">
        <v>430</v>
      </c>
      <c r="T702" s="6" t="s">
        <v>344</v>
      </c>
      <c r="U702" s="6"/>
      <c r="V702" s="6" t="s">
        <v>1186</v>
      </c>
      <c r="W702" t="s">
        <v>1344</v>
      </c>
      <c r="X702" t="s">
        <v>1186</v>
      </c>
      <c r="Y702" t="b">
        <f>IF(Material_Master[[#This Row],[EUDR]]="Y",TRUE,FALSE)</f>
        <v>0</v>
      </c>
      <c r="Z702" t="b">
        <f>IF(Material_Master[[#This Row],[EUDR Sale]]="Y", TRUE, FALSE)</f>
        <v>0</v>
      </c>
    </row>
    <row r="703" spans="1:27" x14ac:dyDescent="0.35">
      <c r="A703">
        <v>702</v>
      </c>
      <c r="B703" s="5"/>
      <c r="C703" s="5" t="str">
        <f>Material_Master_SQL!B703</f>
        <v>GLY EX SEC 111-DF</v>
      </c>
      <c r="D703">
        <f>INDEX(Class!A:A, MATCH(Material_Master[[#This Row],[Class]],Class!B:B, 0))</f>
        <v>2</v>
      </c>
      <c r="E703">
        <f>INDEX('Product Category'!A:A, MATCH(Material_Master[[#This Row],[Product Category]], 'Product Category'!B:B, 0))</f>
        <v>11</v>
      </c>
      <c r="F703" cm="1">
        <f t="array" ref="F703">MATCH(Material_Master[[#This Row],[Product Category]]&amp;Material_Master[[#This Row],[ProductMetric]], 'Product Metric'!$B$2:$B$47&amp;'Product Metric'!$D$2:$D$47, 0)</f>
        <v>27</v>
      </c>
      <c r="G703" cm="1">
        <f t="array" ref="G703">MATCH(Material_Master[[#This Row],[Product Category]]&amp;Material_Master[[#This Row],[ProductGroupSimple]], 'Product Group Simple'!$B$2:$B$202&amp;'Product Group Simple'!$D$2:$D$202, 0)</f>
        <v>118</v>
      </c>
      <c r="H703" cm="1">
        <f t="array" ref="H703">MATCH(Material_Master[[#This Row],[Product Category]]&amp;Material_Master[[#This Row],[ProductGroup]], 'Product Group'!$B$2:$B$248&amp;'Product Group'!$D$2:$D$248,0)</f>
        <v>157</v>
      </c>
      <c r="I703">
        <f>INDEX(Packaging!E:E, MATCH(Material_Master[[#This Row],[Packaging]], Packaging!F:F, 0))</f>
        <v>7</v>
      </c>
      <c r="J703">
        <f>INDEX(Packaging!A:A, MATCH(Material_Master[[#This Row],[UOM]], Packaging!B:B, 0))</f>
        <v>4</v>
      </c>
      <c r="K703">
        <v>6</v>
      </c>
      <c r="L703">
        <v>1</v>
      </c>
      <c r="M703">
        <v>0</v>
      </c>
      <c r="N703">
        <f>MATCH(Material_Master[[#This Row],[PPClass]],Packaging!$L$2:$L$7, 0)</f>
        <v>3</v>
      </c>
      <c r="O703">
        <f>MATCH(Material_Master[[#This Row],[PVClass]],Packaging!$L$2:$L$7, 0)</f>
        <v>3</v>
      </c>
      <c r="P703" t="s">
        <v>467</v>
      </c>
      <c r="R703" t="s">
        <v>1186</v>
      </c>
      <c r="T703" s="6" t="s">
        <v>344</v>
      </c>
      <c r="U703" s="6"/>
      <c r="V703" s="6" t="s">
        <v>1186</v>
      </c>
      <c r="W703" t="s">
        <v>1344</v>
      </c>
      <c r="X703" t="s">
        <v>1186</v>
      </c>
      <c r="Y703" t="b">
        <f>IF(Material_Master[[#This Row],[EUDR]]="Y",TRUE,FALSE)</f>
        <v>1</v>
      </c>
      <c r="Z703" t="b">
        <f>IF(Material_Master[[#This Row],[EUDR Sale]]="Y", TRUE, FALSE)</f>
        <v>1</v>
      </c>
    </row>
    <row r="704" spans="1:27" x14ac:dyDescent="0.35">
      <c r="A704">
        <v>703</v>
      </c>
      <c r="B704" s="5">
        <v>5202991606010</v>
      </c>
      <c r="C704" s="5" t="str">
        <f>Material_Master_SQL!B704</f>
        <v>GLY EX SEC 116</v>
      </c>
      <c r="D704">
        <f>INDEX(Class!A:A, MATCH(Material_Master[[#This Row],[Class]],Class!B:B, 0))</f>
        <v>2</v>
      </c>
      <c r="E704">
        <f>INDEX('Product Category'!A:A, MATCH(Material_Master[[#This Row],[Product Category]], 'Product Category'!B:B, 0))</f>
        <v>11</v>
      </c>
      <c r="F704" cm="1">
        <f t="array" ref="F704">MATCH(Material_Master[[#This Row],[Product Category]]&amp;Material_Master[[#This Row],[ProductMetric]], 'Product Metric'!$B$2:$B$47&amp;'Product Metric'!$D$2:$D$47, 0)</f>
        <v>27</v>
      </c>
      <c r="G704" cm="1">
        <f t="array" ref="G704">MATCH(Material_Master[[#This Row],[Product Category]]&amp;Material_Master[[#This Row],[ProductGroupSimple]], 'Product Group Simple'!$B$2:$B$202&amp;'Product Group Simple'!$D$2:$D$202, 0)</f>
        <v>118</v>
      </c>
      <c r="H704" cm="1">
        <f t="array" ref="H704">MATCH(Material_Master[[#This Row],[Product Category]]&amp;Material_Master[[#This Row],[ProductGroup]], 'Product Group'!$B$2:$B$248&amp;'Product Group'!$D$2:$D$248,0)</f>
        <v>158</v>
      </c>
      <c r="I704">
        <f>INDEX(Packaging!E:E, MATCH(Material_Master[[#This Row],[Packaging]], Packaging!F:F, 0))</f>
        <v>7</v>
      </c>
      <c r="J704">
        <f>INDEX(Packaging!A:A, MATCH(Material_Master[[#This Row],[UOM]], Packaging!B:B, 0))</f>
        <v>4</v>
      </c>
      <c r="K704">
        <v>6</v>
      </c>
      <c r="L704">
        <v>1</v>
      </c>
      <c r="N704">
        <f>MATCH(Material_Master[[#This Row],[PPClass]],Packaging!$L$2:$L$7, 0)</f>
        <v>3</v>
      </c>
      <c r="O704">
        <f>MATCH(Material_Master[[#This Row],[PVClass]],Packaging!$L$2:$L$7, 0)</f>
        <v>3</v>
      </c>
      <c r="P704" t="s">
        <v>467</v>
      </c>
      <c r="Q704">
        <v>0</v>
      </c>
      <c r="T704" s="6" t="s">
        <v>344</v>
      </c>
      <c r="U704" s="6"/>
      <c r="V704" s="6" t="s">
        <v>1186</v>
      </c>
      <c r="W704" t="s">
        <v>1186</v>
      </c>
      <c r="X704" t="s">
        <v>1186</v>
      </c>
      <c r="Y704" t="b">
        <f>IF(Material_Master[[#This Row],[EUDR]]="Y",TRUE,FALSE)</f>
        <v>0</v>
      </c>
      <c r="Z704" t="b">
        <f>IF(Material_Master[[#This Row],[EUDR Sale]]="Y", TRUE, FALSE)</f>
        <v>0</v>
      </c>
    </row>
    <row r="705" spans="1:27" x14ac:dyDescent="0.35">
      <c r="A705">
        <v>704</v>
      </c>
      <c r="B705" s="5"/>
      <c r="C705" s="5" t="str">
        <f>Material_Master_SQL!B705</f>
        <v>GLY EX SEC 116-DF</v>
      </c>
      <c r="D705">
        <f>INDEX(Class!A:A, MATCH(Material_Master[[#This Row],[Class]],Class!B:B, 0))</f>
        <v>2</v>
      </c>
      <c r="E705">
        <f>INDEX('Product Category'!A:A, MATCH(Material_Master[[#This Row],[Product Category]], 'Product Category'!B:B, 0))</f>
        <v>11</v>
      </c>
      <c r="F705" cm="1">
        <f t="array" ref="F705">MATCH(Material_Master[[#This Row],[Product Category]]&amp;Material_Master[[#This Row],[ProductMetric]], 'Product Metric'!$B$2:$B$47&amp;'Product Metric'!$D$2:$D$47, 0)</f>
        <v>27</v>
      </c>
      <c r="G705" cm="1">
        <f t="array" ref="G705">MATCH(Material_Master[[#This Row],[Product Category]]&amp;Material_Master[[#This Row],[ProductGroupSimple]], 'Product Group Simple'!$B$2:$B$202&amp;'Product Group Simple'!$D$2:$D$202, 0)</f>
        <v>118</v>
      </c>
      <c r="H705" cm="1">
        <f t="array" ref="H705">MATCH(Material_Master[[#This Row],[Product Category]]&amp;Material_Master[[#This Row],[ProductGroup]], 'Product Group'!$B$2:$B$248&amp;'Product Group'!$D$2:$D$248,0)</f>
        <v>158</v>
      </c>
      <c r="I705">
        <f>INDEX(Packaging!E:E, MATCH(Material_Master[[#This Row],[Packaging]], Packaging!F:F, 0))</f>
        <v>7</v>
      </c>
      <c r="J705">
        <f>INDEX(Packaging!A:A, MATCH(Material_Master[[#This Row],[UOM]], Packaging!B:B, 0))</f>
        <v>4</v>
      </c>
      <c r="K705">
        <v>6</v>
      </c>
      <c r="L705">
        <v>1</v>
      </c>
      <c r="M705">
        <v>0</v>
      </c>
      <c r="N705">
        <f>MATCH(Material_Master[[#This Row],[PPClass]],Packaging!$L$2:$L$7, 0)</f>
        <v>3</v>
      </c>
      <c r="O705">
        <f>MATCH(Material_Master[[#This Row],[PVClass]],Packaging!$L$2:$L$7, 0)</f>
        <v>3</v>
      </c>
      <c r="P705" t="s">
        <v>467</v>
      </c>
      <c r="R705" t="s">
        <v>1186</v>
      </c>
      <c r="T705" s="6" t="s">
        <v>344</v>
      </c>
      <c r="U705" s="6"/>
      <c r="V705" s="6" t="s">
        <v>1186</v>
      </c>
      <c r="W705" t="s">
        <v>1186</v>
      </c>
      <c r="X705" t="s">
        <v>1186</v>
      </c>
      <c r="Y705" t="b">
        <f>IF(Material_Master[[#This Row],[EUDR]]="Y",TRUE,FALSE)</f>
        <v>1</v>
      </c>
      <c r="Z705" t="b">
        <f>IF(Material_Master[[#This Row],[EUDR Sale]]="Y", TRUE, FALSE)</f>
        <v>1</v>
      </c>
    </row>
    <row r="706" spans="1:27" x14ac:dyDescent="0.35">
      <c r="A706">
        <v>705</v>
      </c>
      <c r="B706" s="5">
        <v>5302800006010</v>
      </c>
      <c r="C706" s="5" t="str">
        <f>Material_Master_SQL!B706</f>
        <v>Glycerin Crude</v>
      </c>
      <c r="D706">
        <f>INDEX(Class!A:A, MATCH(Material_Master[[#This Row],[Class]],Class!B:B, 0))</f>
        <v>2</v>
      </c>
      <c r="E706">
        <f>INDEX('Product Category'!A:A, MATCH(Material_Master[[#This Row],[Product Category]], 'Product Category'!B:B, 0))</f>
        <v>17</v>
      </c>
      <c r="F706" cm="1">
        <f t="array" ref="F706">MATCH(Material_Master[[#This Row],[Product Category]]&amp;Material_Master[[#This Row],[ProductMetric]], 'Product Metric'!$B$2:$B$47&amp;'Product Metric'!$D$2:$D$47, 0)</f>
        <v>46</v>
      </c>
      <c r="G706" cm="1">
        <f t="array" ref="G706">MATCH(Material_Master[[#This Row],[Product Category]]&amp;Material_Master[[#This Row],[ProductGroupSimple]], 'Product Group Simple'!$B$2:$B$202&amp;'Product Group Simple'!$D$2:$D$202, 0)</f>
        <v>182</v>
      </c>
      <c r="H706" cm="1">
        <f t="array" ref="H706">MATCH(Material_Master[[#This Row],[Product Category]]&amp;Material_Master[[#This Row],[ProductGroup]], 'Product Group'!$B$2:$B$248&amp;'Product Group'!$D$2:$D$248,0)</f>
        <v>228</v>
      </c>
      <c r="I706">
        <f>INDEX(Packaging!E:E, MATCH(Material_Master[[#This Row],[Packaging]], Packaging!F:F, 0))</f>
        <v>7</v>
      </c>
      <c r="J706">
        <f>INDEX(Packaging!A:A, MATCH(Material_Master[[#This Row],[UOM]], Packaging!B:B, 0))</f>
        <v>4</v>
      </c>
      <c r="K706">
        <v>6</v>
      </c>
      <c r="L706">
        <v>1</v>
      </c>
      <c r="N706">
        <f>MATCH(Material_Master[[#This Row],[PPClass]],Packaging!$L$2:$L$7, 0)</f>
        <v>6</v>
      </c>
      <c r="O706">
        <f>MATCH(Material_Master[[#This Row],[PVClass]],Packaging!$L$2:$L$7, 0)</f>
        <v>6</v>
      </c>
      <c r="Q706">
        <v>252</v>
      </c>
      <c r="T706" s="6" t="s">
        <v>344</v>
      </c>
      <c r="U706" s="6"/>
      <c r="V706" s="6" t="s">
        <v>1186</v>
      </c>
      <c r="W706" t="s">
        <v>1186</v>
      </c>
      <c r="X706" t="s">
        <v>1186</v>
      </c>
      <c r="Y706" t="b">
        <f>IF(Material_Master[[#This Row],[EUDR]]="Y",TRUE,FALSE)</f>
        <v>0</v>
      </c>
      <c r="Z706" t="b">
        <f>IF(Material_Master[[#This Row],[EUDR Sale]]="Y", TRUE, FALSE)</f>
        <v>0</v>
      </c>
    </row>
    <row r="707" spans="1:27" x14ac:dyDescent="0.35">
      <c r="A707">
        <v>706</v>
      </c>
      <c r="B707" s="5">
        <v>5102600006010</v>
      </c>
      <c r="C707" s="5" t="str">
        <f>Material_Master_SQL!B707</f>
        <v>GLYCERIN CRUDE 60%</v>
      </c>
      <c r="D707">
        <f>INDEX(Class!A:A, MATCH(Material_Master[[#This Row],[Class]],Class!B:B, 0))</f>
        <v>2</v>
      </c>
      <c r="E707">
        <f>INDEX('Product Category'!A:A, MATCH(Material_Master[[#This Row],[Product Category]], 'Product Category'!B:B, 0))</f>
        <v>17</v>
      </c>
      <c r="F707" cm="1">
        <f t="array" ref="F707">MATCH(Material_Master[[#This Row],[Product Category]]&amp;Material_Master[[#This Row],[ProductMetric]], 'Product Metric'!$B$2:$B$47&amp;'Product Metric'!$D$2:$D$47, 0)</f>
        <v>46</v>
      </c>
      <c r="G707" cm="1">
        <f t="array" ref="G707">MATCH(Material_Master[[#This Row],[Product Category]]&amp;Material_Master[[#This Row],[ProductGroupSimple]], 'Product Group Simple'!$B$2:$B$202&amp;'Product Group Simple'!$D$2:$D$202, 0)</f>
        <v>182</v>
      </c>
      <c r="H707" cm="1">
        <f t="array" ref="H707">MATCH(Material_Master[[#This Row],[Product Category]]&amp;Material_Master[[#This Row],[ProductGroup]], 'Product Group'!$B$2:$B$248&amp;'Product Group'!$D$2:$D$248,0)</f>
        <v>228</v>
      </c>
      <c r="I707">
        <f>INDEX(Packaging!E:E, MATCH(Material_Master[[#This Row],[Packaging]], Packaging!F:F, 0))</f>
        <v>7</v>
      </c>
      <c r="J707">
        <f>INDEX(Packaging!A:A, MATCH(Material_Master[[#This Row],[UOM]], Packaging!B:B, 0))</f>
        <v>4</v>
      </c>
      <c r="K707">
        <v>6</v>
      </c>
      <c r="L707">
        <v>1</v>
      </c>
      <c r="N707">
        <f>MATCH(Material_Master[[#This Row],[PPClass]],Packaging!$L$2:$L$7, 0)</f>
        <v>6</v>
      </c>
      <c r="O707">
        <f>MATCH(Material_Master[[#This Row],[PVClass]],Packaging!$L$2:$L$7, 0)</f>
        <v>6</v>
      </c>
      <c r="Q707">
        <v>760</v>
      </c>
      <c r="T707" s="6" t="s">
        <v>344</v>
      </c>
      <c r="U707" s="6"/>
      <c r="V707" s="6" t="s">
        <v>1186</v>
      </c>
      <c r="W707" t="s">
        <v>1186</v>
      </c>
      <c r="X707" t="s">
        <v>1186</v>
      </c>
      <c r="Y707" t="b">
        <f>IF(Material_Master[[#This Row],[EUDR]]="Y",TRUE,FALSE)</f>
        <v>0</v>
      </c>
      <c r="Z707" t="b">
        <f>IF(Material_Master[[#This Row],[EUDR Sale]]="Y", TRUE, FALSE)</f>
        <v>0</v>
      </c>
    </row>
    <row r="708" spans="1:27" x14ac:dyDescent="0.35">
      <c r="A708">
        <v>707</v>
      </c>
      <c r="B708" s="5">
        <v>5102800066010</v>
      </c>
      <c r="C708" s="5" t="str">
        <f>Material_Master_SQL!B708</f>
        <v>GLYCERIN CRUDE 60% (COCO)</v>
      </c>
      <c r="D708">
        <f>INDEX(Class!A:A, MATCH(Material_Master[[#This Row],[Class]],Class!B:B, 0))</f>
        <v>2</v>
      </c>
      <c r="E708">
        <f>INDEX('Product Category'!A:A, MATCH(Material_Master[[#This Row],[Product Category]], 'Product Category'!B:B, 0))</f>
        <v>17</v>
      </c>
      <c r="F708" cm="1">
        <f t="array" ref="F708">MATCH(Material_Master[[#This Row],[Product Category]]&amp;Material_Master[[#This Row],[ProductMetric]], 'Product Metric'!$B$2:$B$47&amp;'Product Metric'!$D$2:$D$47, 0)</f>
        <v>46</v>
      </c>
      <c r="G708" cm="1">
        <f t="array" ref="G708">MATCH(Material_Master[[#This Row],[Product Category]]&amp;Material_Master[[#This Row],[ProductGroupSimple]], 'Product Group Simple'!$B$2:$B$202&amp;'Product Group Simple'!$D$2:$D$202, 0)</f>
        <v>183</v>
      </c>
      <c r="H708" cm="1">
        <f t="array" ref="H708">MATCH(Material_Master[[#This Row],[Product Category]]&amp;Material_Master[[#This Row],[ProductGroup]], 'Product Group'!$B$2:$B$248&amp;'Product Group'!$D$2:$D$248,0)</f>
        <v>229</v>
      </c>
      <c r="I708">
        <f>INDEX(Packaging!E:E, MATCH(Material_Master[[#This Row],[Packaging]], Packaging!F:F, 0))</f>
        <v>7</v>
      </c>
      <c r="J708">
        <f>INDEX(Packaging!A:A, MATCH(Material_Master[[#This Row],[UOM]], Packaging!B:B, 0))</f>
        <v>4</v>
      </c>
      <c r="K708">
        <v>6</v>
      </c>
      <c r="L708">
        <v>1</v>
      </c>
      <c r="N708">
        <f>MATCH(Material_Master[[#This Row],[PPClass]],Packaging!$L$2:$L$7, 0)</f>
        <v>6</v>
      </c>
      <c r="O708">
        <f>MATCH(Material_Master[[#This Row],[PVClass]],Packaging!$L$2:$L$7, 0)</f>
        <v>6</v>
      </c>
      <c r="Q708">
        <v>760</v>
      </c>
      <c r="T708" s="6" t="s">
        <v>344</v>
      </c>
      <c r="U708" s="6"/>
      <c r="V708" s="6" t="s">
        <v>1186</v>
      </c>
      <c r="W708" t="s">
        <v>1186</v>
      </c>
      <c r="X708" t="s">
        <v>1186</v>
      </c>
      <c r="Y708" t="b">
        <f>IF(Material_Master[[#This Row],[EUDR]]="Y",TRUE,FALSE)</f>
        <v>0</v>
      </c>
      <c r="Z708" t="b">
        <f>IF(Material_Master[[#This Row],[EUDR Sale]]="Y", TRUE, FALSE)</f>
        <v>0</v>
      </c>
    </row>
    <row r="709" spans="1:27" x14ac:dyDescent="0.35">
      <c r="A709">
        <v>708</v>
      </c>
      <c r="B709" s="5">
        <v>5102800006010</v>
      </c>
      <c r="C709" s="5" t="str">
        <f>Material_Master_SQL!B709</f>
        <v>GLYCERIN CRUDE 80%</v>
      </c>
      <c r="D709">
        <f>INDEX(Class!A:A, MATCH(Material_Master[[#This Row],[Class]],Class!B:B, 0))</f>
        <v>2</v>
      </c>
      <c r="E709">
        <f>INDEX('Product Category'!A:A, MATCH(Material_Master[[#This Row],[Product Category]], 'Product Category'!B:B, 0))</f>
        <v>17</v>
      </c>
      <c r="F709" cm="1">
        <f t="array" ref="F709">MATCH(Material_Master[[#This Row],[Product Category]]&amp;Material_Master[[#This Row],[ProductMetric]], 'Product Metric'!$B$2:$B$47&amp;'Product Metric'!$D$2:$D$47, 0)</f>
        <v>46</v>
      </c>
      <c r="G709" cm="1">
        <f t="array" ref="G709">MATCH(Material_Master[[#This Row],[Product Category]]&amp;Material_Master[[#This Row],[ProductGroupSimple]], 'Product Group Simple'!$B$2:$B$202&amp;'Product Group Simple'!$D$2:$D$202, 0)</f>
        <v>182</v>
      </c>
      <c r="H709" cm="1">
        <f t="array" ref="H709">MATCH(Material_Master[[#This Row],[Product Category]]&amp;Material_Master[[#This Row],[ProductGroup]], 'Product Group'!$B$2:$B$248&amp;'Product Group'!$D$2:$D$248,0)</f>
        <v>228</v>
      </c>
      <c r="I709">
        <f>INDEX(Packaging!E:E, MATCH(Material_Master[[#This Row],[Packaging]], Packaging!F:F, 0))</f>
        <v>7</v>
      </c>
      <c r="J709">
        <f>INDEX(Packaging!A:A, MATCH(Material_Master[[#This Row],[UOM]], Packaging!B:B, 0))</f>
        <v>4</v>
      </c>
      <c r="K709">
        <v>6</v>
      </c>
      <c r="L709">
        <v>1</v>
      </c>
      <c r="N709">
        <f>MATCH(Material_Master[[#This Row],[PPClass]],Packaging!$L$2:$L$7, 0)</f>
        <v>6</v>
      </c>
      <c r="O709">
        <f>MATCH(Material_Master[[#This Row],[PVClass]],Packaging!$L$2:$L$7, 0)</f>
        <v>6</v>
      </c>
      <c r="Q709">
        <v>252</v>
      </c>
      <c r="T709" s="6" t="s">
        <v>344</v>
      </c>
      <c r="U709" s="6"/>
      <c r="V709" s="6" t="s">
        <v>1186</v>
      </c>
      <c r="W709" t="s">
        <v>1186</v>
      </c>
      <c r="X709" t="s">
        <v>1186</v>
      </c>
      <c r="Y709" t="b">
        <f>IF(Material_Master[[#This Row],[EUDR]]="Y",TRUE,FALSE)</f>
        <v>0</v>
      </c>
      <c r="Z709" t="b">
        <f>IF(Material_Master[[#This Row],[EUDR Sale]]="Y", TRUE, FALSE)</f>
        <v>0</v>
      </c>
    </row>
    <row r="710" spans="1:27" x14ac:dyDescent="0.35">
      <c r="A710">
        <v>709</v>
      </c>
      <c r="B710" s="5"/>
      <c r="C710" s="5" t="str">
        <f>Material_Master_SQL!B710</f>
        <v>GLYCERIN CRUDE 80%-DF</v>
      </c>
      <c r="D710">
        <f>INDEX(Class!A:A, MATCH(Material_Master[[#This Row],[Class]],Class!B:B, 0))</f>
        <v>6</v>
      </c>
      <c r="E710">
        <f>INDEX('Product Category'!A:A, MATCH(Material_Master[[#This Row],[Product Category]], 'Product Category'!B:B, 0))</f>
        <v>17</v>
      </c>
      <c r="F710" cm="1">
        <f t="array" ref="F710">MATCH(Material_Master[[#This Row],[Product Category]]&amp;Material_Master[[#This Row],[ProductMetric]], 'Product Metric'!$B$2:$B$47&amp;'Product Metric'!$D$2:$D$47, 0)</f>
        <v>46</v>
      </c>
      <c r="G710" cm="1">
        <f t="array" ref="G710">MATCH(Material_Master[[#This Row],[Product Category]]&amp;Material_Master[[#This Row],[ProductGroupSimple]], 'Product Group Simple'!$B$2:$B$202&amp;'Product Group Simple'!$D$2:$D$202, 0)</f>
        <v>182</v>
      </c>
      <c r="H710" cm="1">
        <f t="array" ref="H710">MATCH(Material_Master[[#This Row],[Product Category]]&amp;Material_Master[[#This Row],[ProductGroup]], 'Product Group'!$B$2:$B$248&amp;'Product Group'!$D$2:$D$248,0)</f>
        <v>228</v>
      </c>
      <c r="I710">
        <f>INDEX(Packaging!E:E, MATCH(Material_Master[[#This Row],[Packaging]], Packaging!F:F, 0))</f>
        <v>7</v>
      </c>
      <c r="J710">
        <f>INDEX(Packaging!A:A, MATCH(Material_Master[[#This Row],[UOM]], Packaging!B:B, 0))</f>
        <v>4</v>
      </c>
      <c r="K710">
        <v>6</v>
      </c>
      <c r="L710">
        <v>1</v>
      </c>
      <c r="M710">
        <v>0</v>
      </c>
      <c r="N710">
        <f>MATCH(Material_Master[[#This Row],[PPClass]],Packaging!$L$2:$L$7, 0)</f>
        <v>6</v>
      </c>
      <c r="O710">
        <f>MATCH(Material_Master[[#This Row],[PVClass]],Packaging!$L$2:$L$7, 0)</f>
        <v>6</v>
      </c>
      <c r="R710" t="s">
        <v>1186</v>
      </c>
      <c r="T710" s="6" t="s">
        <v>344</v>
      </c>
      <c r="U710" s="6"/>
      <c r="V710" s="6" t="s">
        <v>1186</v>
      </c>
      <c r="W710" t="s">
        <v>1186</v>
      </c>
      <c r="X710" t="s">
        <v>1186</v>
      </c>
      <c r="Y710" t="b">
        <f>IF(Material_Master[[#This Row],[EUDR]]="Y",TRUE,FALSE)</f>
        <v>1</v>
      </c>
      <c r="Z710" t="b">
        <f>IF(Material_Master[[#This Row],[EUDR Sale]]="Y", TRUE, FALSE)</f>
        <v>1</v>
      </c>
    </row>
    <row r="711" spans="1:27" x14ac:dyDescent="0.35">
      <c r="A711">
        <v>710</v>
      </c>
      <c r="B711" s="5">
        <v>5102880006010</v>
      </c>
      <c r="C711" s="5" t="str">
        <f>Material_Master_SQL!B711</f>
        <v>GLYCERIN CRUDE 88%</v>
      </c>
      <c r="D711">
        <f>INDEX(Class!A:A, MATCH(Material_Master[[#This Row],[Class]],Class!B:B, 0))</f>
        <v>2</v>
      </c>
      <c r="E711">
        <f>INDEX('Product Category'!A:A, MATCH(Material_Master[[#This Row],[Product Category]], 'Product Category'!B:B, 0))</f>
        <v>17</v>
      </c>
      <c r="F711" cm="1">
        <f t="array" ref="F711">MATCH(Material_Master[[#This Row],[Product Category]]&amp;Material_Master[[#This Row],[ProductMetric]], 'Product Metric'!$B$2:$B$47&amp;'Product Metric'!$D$2:$D$47, 0)</f>
        <v>46</v>
      </c>
      <c r="G711" cm="1">
        <f t="array" ref="G711">MATCH(Material_Master[[#This Row],[Product Category]]&amp;Material_Master[[#This Row],[ProductGroupSimple]], 'Product Group Simple'!$B$2:$B$202&amp;'Product Group Simple'!$D$2:$D$202, 0)</f>
        <v>182</v>
      </c>
      <c r="H711" cm="1">
        <f t="array" ref="H711">MATCH(Material_Master[[#This Row],[Product Category]]&amp;Material_Master[[#This Row],[ProductGroup]], 'Product Group'!$B$2:$B$248&amp;'Product Group'!$D$2:$D$248,0)</f>
        <v>228</v>
      </c>
      <c r="I711">
        <f>INDEX(Packaging!E:E, MATCH(Material_Master[[#This Row],[Packaging]], Packaging!F:F, 0))</f>
        <v>7</v>
      </c>
      <c r="J711">
        <f>INDEX(Packaging!A:A, MATCH(Material_Master[[#This Row],[UOM]], Packaging!B:B, 0))</f>
        <v>4</v>
      </c>
      <c r="K711">
        <v>6</v>
      </c>
      <c r="L711">
        <v>1</v>
      </c>
      <c r="N711">
        <f>MATCH(Material_Master[[#This Row],[PPClass]],Packaging!$L$2:$L$7, 0)</f>
        <v>6</v>
      </c>
      <c r="O711">
        <f>MATCH(Material_Master[[#This Row],[PVClass]],Packaging!$L$2:$L$7, 0)</f>
        <v>6</v>
      </c>
      <c r="Q711">
        <v>252</v>
      </c>
      <c r="T711" s="6" t="s">
        <v>344</v>
      </c>
      <c r="U711" s="6"/>
      <c r="V711" s="6" t="s">
        <v>1186</v>
      </c>
      <c r="W711" t="s">
        <v>1186</v>
      </c>
      <c r="X711" t="s">
        <v>1186</v>
      </c>
      <c r="Y711" t="b">
        <f>IF(Material_Master[[#This Row],[EUDR]]="Y",TRUE,FALSE)</f>
        <v>0</v>
      </c>
      <c r="Z711" t="b">
        <f>IF(Material_Master[[#This Row],[EUDR Sale]]="Y", TRUE, FALSE)</f>
        <v>0</v>
      </c>
    </row>
    <row r="712" spans="1:27" x14ac:dyDescent="0.35">
      <c r="A712">
        <v>711</v>
      </c>
      <c r="B712" s="5">
        <v>5102880066010</v>
      </c>
      <c r="C712" s="5" t="str">
        <f>Material_Master_SQL!B712</f>
        <v>GLYCERIN CRUDE 88% (COCO)</v>
      </c>
      <c r="D712">
        <f>INDEX(Class!A:A, MATCH(Material_Master[[#This Row],[Class]],Class!B:B, 0))</f>
        <v>2</v>
      </c>
      <c r="E712">
        <f>INDEX('Product Category'!A:A, MATCH(Material_Master[[#This Row],[Product Category]], 'Product Category'!B:B, 0))</f>
        <v>17</v>
      </c>
      <c r="F712" cm="1">
        <f t="array" ref="F712">MATCH(Material_Master[[#This Row],[Product Category]]&amp;Material_Master[[#This Row],[ProductMetric]], 'Product Metric'!$B$2:$B$47&amp;'Product Metric'!$D$2:$D$47, 0)</f>
        <v>46</v>
      </c>
      <c r="G712" cm="1">
        <f t="array" ref="G712">MATCH(Material_Master[[#This Row],[Product Category]]&amp;Material_Master[[#This Row],[ProductGroupSimple]], 'Product Group Simple'!$B$2:$B$202&amp;'Product Group Simple'!$D$2:$D$202, 0)</f>
        <v>183</v>
      </c>
      <c r="H712" cm="1">
        <f t="array" ref="H712">MATCH(Material_Master[[#This Row],[Product Category]]&amp;Material_Master[[#This Row],[ProductGroup]], 'Product Group'!$B$2:$B$248&amp;'Product Group'!$D$2:$D$248,0)</f>
        <v>229</v>
      </c>
      <c r="I712">
        <f>INDEX(Packaging!E:E, MATCH(Material_Master[[#This Row],[Packaging]], Packaging!F:F, 0))</f>
        <v>7</v>
      </c>
      <c r="J712">
        <f>INDEX(Packaging!A:A, MATCH(Material_Master[[#This Row],[UOM]], Packaging!B:B, 0))</f>
        <v>4</v>
      </c>
      <c r="K712">
        <v>6</v>
      </c>
      <c r="L712">
        <v>1</v>
      </c>
      <c r="N712">
        <f>MATCH(Material_Master[[#This Row],[PPClass]],Packaging!$L$2:$L$7, 0)</f>
        <v>6</v>
      </c>
      <c r="O712">
        <f>MATCH(Material_Master[[#This Row],[PVClass]],Packaging!$L$2:$L$7, 0)</f>
        <v>6</v>
      </c>
      <c r="Q712">
        <v>760</v>
      </c>
      <c r="T712" s="6" t="s">
        <v>344</v>
      </c>
      <c r="U712" s="6"/>
      <c r="V712" s="6" t="s">
        <v>1186</v>
      </c>
      <c r="W712" t="s">
        <v>1186</v>
      </c>
      <c r="X712" t="s">
        <v>1186</v>
      </c>
      <c r="Y712" t="b">
        <f>IF(Material_Master[[#This Row],[EUDR]]="Y",TRUE,FALSE)</f>
        <v>0</v>
      </c>
      <c r="Z712" t="b">
        <f>IF(Material_Master[[#This Row],[EUDR Sale]]="Y", TRUE, FALSE)</f>
        <v>0</v>
      </c>
    </row>
    <row r="713" spans="1:27" x14ac:dyDescent="0.35">
      <c r="A713">
        <v>712</v>
      </c>
      <c r="B713" s="5">
        <v>5302800007030</v>
      </c>
      <c r="C713" s="5" t="str">
        <f>Material_Master_SQL!B713</f>
        <v>GLYCERIN CRUDE-FB16000</v>
      </c>
      <c r="D713">
        <f>INDEX(Class!A:A, MATCH(Material_Master[[#This Row],[Class]],Class!B:B, 0))</f>
        <v>4</v>
      </c>
      <c r="E713">
        <f>INDEX('Product Category'!A:A, MATCH(Material_Master[[#This Row],[Product Category]], 'Product Category'!B:B, 0))</f>
        <v>17</v>
      </c>
      <c r="F713" cm="1">
        <f t="array" ref="F713">MATCH(Material_Master[[#This Row],[Product Category]]&amp;Material_Master[[#This Row],[ProductMetric]], 'Product Metric'!$B$2:$B$47&amp;'Product Metric'!$D$2:$D$47, 0)</f>
        <v>46</v>
      </c>
      <c r="G713" cm="1">
        <f t="array" ref="G713">MATCH(Material_Master[[#This Row],[Product Category]]&amp;Material_Master[[#This Row],[ProductGroupSimple]], 'Product Group Simple'!$B$2:$B$202&amp;'Product Group Simple'!$D$2:$D$202, 0)</f>
        <v>182</v>
      </c>
      <c r="H713" cm="1">
        <f t="array" ref="H713">MATCH(Material_Master[[#This Row],[Product Category]]&amp;Material_Master[[#This Row],[ProductGroup]], 'Product Group'!$B$2:$B$248&amp;'Product Group'!$D$2:$D$248,0)</f>
        <v>228</v>
      </c>
      <c r="I713">
        <f>INDEX(Packaging!E:E, MATCH(Material_Master[[#This Row],[Packaging]], Packaging!F:F, 0))</f>
        <v>5</v>
      </c>
      <c r="J713">
        <f>INDEX(Packaging!A:A, MATCH(Material_Master[[#This Row],[UOM]], Packaging!B:B, 0))</f>
        <v>4</v>
      </c>
      <c r="K713">
        <v>6</v>
      </c>
      <c r="L713">
        <v>1</v>
      </c>
      <c r="N713">
        <f>MATCH(Material_Master[[#This Row],[PPClass]],Packaging!$L$2:$L$7, 0)</f>
        <v>6</v>
      </c>
      <c r="O713">
        <f>MATCH(Material_Master[[#This Row],[PVClass]],Packaging!$L$2:$L$7, 0)</f>
        <v>6</v>
      </c>
      <c r="P713" t="s">
        <v>488</v>
      </c>
      <c r="Q713">
        <v>252</v>
      </c>
      <c r="R713" t="s">
        <v>1186</v>
      </c>
      <c r="S713">
        <v>20</v>
      </c>
      <c r="T713" s="6" t="s">
        <v>344</v>
      </c>
      <c r="U713" s="6"/>
      <c r="V713" s="6" t="s">
        <v>1186</v>
      </c>
      <c r="W713" t="s">
        <v>1186</v>
      </c>
      <c r="X713" t="s">
        <v>371</v>
      </c>
      <c r="Y713" t="b">
        <f>IF(Material_Master[[#This Row],[EUDR]]="Y",TRUE,FALSE)</f>
        <v>0</v>
      </c>
      <c r="Z713" t="b">
        <f>IF(Material_Master[[#This Row],[EUDR Sale]]="Y", TRUE, FALSE)</f>
        <v>0</v>
      </c>
      <c r="AA713" s="5" t="s">
        <v>1342</v>
      </c>
    </row>
    <row r="714" spans="1:27" x14ac:dyDescent="0.35">
      <c r="A714">
        <v>713</v>
      </c>
      <c r="B714" s="5">
        <v>5302800007010</v>
      </c>
      <c r="C714" s="5" t="str">
        <f>Material_Master_SQL!B714</f>
        <v>Glycerin Crude-FB18000</v>
      </c>
      <c r="D714">
        <f>INDEX(Class!A:A, MATCH(Material_Master[[#This Row],[Class]],Class!B:B, 0))</f>
        <v>4</v>
      </c>
      <c r="E714">
        <f>INDEX('Product Category'!A:A, MATCH(Material_Master[[#This Row],[Product Category]], 'Product Category'!B:B, 0))</f>
        <v>17</v>
      </c>
      <c r="F714" cm="1">
        <f t="array" ref="F714">MATCH(Material_Master[[#This Row],[Product Category]]&amp;Material_Master[[#This Row],[ProductMetric]], 'Product Metric'!$B$2:$B$47&amp;'Product Metric'!$D$2:$D$47, 0)</f>
        <v>46</v>
      </c>
      <c r="G714" cm="1">
        <f t="array" ref="G714">MATCH(Material_Master[[#This Row],[Product Category]]&amp;Material_Master[[#This Row],[ProductGroupSimple]], 'Product Group Simple'!$B$2:$B$202&amp;'Product Group Simple'!$D$2:$D$202, 0)</f>
        <v>182</v>
      </c>
      <c r="H714" cm="1">
        <f t="array" ref="H714">MATCH(Material_Master[[#This Row],[Product Category]]&amp;Material_Master[[#This Row],[ProductGroup]], 'Product Group'!$B$2:$B$248&amp;'Product Group'!$D$2:$D$248,0)</f>
        <v>228</v>
      </c>
      <c r="I714">
        <f>INDEX(Packaging!E:E, MATCH(Material_Master[[#This Row],[Packaging]], Packaging!F:F, 0))</f>
        <v>5</v>
      </c>
      <c r="J714">
        <f>INDEX(Packaging!A:A, MATCH(Material_Master[[#This Row],[UOM]], Packaging!B:B, 0))</f>
        <v>4</v>
      </c>
      <c r="K714">
        <v>6</v>
      </c>
      <c r="L714">
        <v>1</v>
      </c>
      <c r="N714">
        <f>MATCH(Material_Master[[#This Row],[PPClass]],Packaging!$L$2:$L$7, 0)</f>
        <v>6</v>
      </c>
      <c r="O714">
        <f>MATCH(Material_Master[[#This Row],[PVClass]],Packaging!$L$2:$L$7, 0)</f>
        <v>6</v>
      </c>
      <c r="P714" t="s">
        <v>478</v>
      </c>
      <c r="Q714">
        <v>252</v>
      </c>
      <c r="R714" t="s">
        <v>1186</v>
      </c>
      <c r="S714">
        <v>22.3</v>
      </c>
      <c r="T714" s="6" t="s">
        <v>344</v>
      </c>
      <c r="U714" s="6"/>
      <c r="V714" s="6" t="s">
        <v>1186</v>
      </c>
      <c r="W714" t="s">
        <v>1186</v>
      </c>
      <c r="X714" t="s">
        <v>371</v>
      </c>
      <c r="Y714" t="b">
        <f>IF(Material_Master[[#This Row],[EUDR]]="Y",TRUE,FALSE)</f>
        <v>0</v>
      </c>
      <c r="Z714" t="b">
        <f>IF(Material_Master[[#This Row],[EUDR Sale]]="Y", TRUE, FALSE)</f>
        <v>0</v>
      </c>
    </row>
    <row r="715" spans="1:27" x14ac:dyDescent="0.35">
      <c r="A715">
        <v>714</v>
      </c>
      <c r="B715" s="5">
        <v>5102950006010</v>
      </c>
      <c r="C715" s="5" t="str">
        <f>Material_Master_SQL!B715</f>
        <v>GLYCERIN DISTILLED II</v>
      </c>
      <c r="D715">
        <f>INDEX(Class!A:A, MATCH(Material_Master[[#This Row],[Class]],Class!B:B, 0))</f>
        <v>2</v>
      </c>
      <c r="E715">
        <f>INDEX('Product Category'!A:A, MATCH(Material_Master[[#This Row],[Product Category]], 'Product Category'!B:B, 0))</f>
        <v>17</v>
      </c>
      <c r="F715" cm="1">
        <f t="array" ref="F715">MATCH(Material_Master[[#This Row],[Product Category]]&amp;Material_Master[[#This Row],[ProductMetric]], 'Product Metric'!$B$2:$B$47&amp;'Product Metric'!$D$2:$D$47, 0)</f>
        <v>46</v>
      </c>
      <c r="G715" cm="1">
        <f t="array" ref="G715">MATCH(Material_Master[[#This Row],[Product Category]]&amp;Material_Master[[#This Row],[ProductGroupSimple]], 'Product Group Simple'!$B$2:$B$202&amp;'Product Group Simple'!$D$2:$D$202, 0)</f>
        <v>184</v>
      </c>
      <c r="H715" cm="1">
        <f t="array" ref="H715">MATCH(Material_Master[[#This Row],[Product Category]]&amp;Material_Master[[#This Row],[ProductGroup]], 'Product Group'!$B$2:$B$248&amp;'Product Group'!$D$2:$D$248,0)</f>
        <v>230</v>
      </c>
      <c r="I715">
        <f>INDEX(Packaging!E:E, MATCH(Material_Master[[#This Row],[Packaging]], Packaging!F:F, 0))</f>
        <v>7</v>
      </c>
      <c r="J715">
        <f>INDEX(Packaging!A:A, MATCH(Material_Master[[#This Row],[UOM]], Packaging!B:B, 0))</f>
        <v>4</v>
      </c>
      <c r="K715">
        <v>6</v>
      </c>
      <c r="L715">
        <v>1</v>
      </c>
      <c r="N715">
        <f>MATCH(Material_Master[[#This Row],[PPClass]],Packaging!$L$2:$L$7, 0)</f>
        <v>6</v>
      </c>
      <c r="O715">
        <f>MATCH(Material_Master[[#This Row],[PVClass]],Packaging!$L$2:$L$7, 0)</f>
        <v>6</v>
      </c>
      <c r="Q715">
        <v>760</v>
      </c>
      <c r="R715" t="s">
        <v>1186</v>
      </c>
      <c r="T715" s="6" t="s">
        <v>344</v>
      </c>
      <c r="U715" s="6"/>
      <c r="V715" s="6" t="s">
        <v>1186</v>
      </c>
      <c r="W715" t="s">
        <v>1186</v>
      </c>
      <c r="X715" t="s">
        <v>1186</v>
      </c>
      <c r="Y715" t="b">
        <f>IF(Material_Master[[#This Row],[EUDR]]="Y",TRUE,FALSE)</f>
        <v>0</v>
      </c>
      <c r="Z715" t="b">
        <f>IF(Material_Master[[#This Row],[EUDR Sale]]="Y", TRUE, FALSE)</f>
        <v>0</v>
      </c>
    </row>
    <row r="716" spans="1:27" x14ac:dyDescent="0.35">
      <c r="A716">
        <v>715</v>
      </c>
      <c r="B716" s="5">
        <v>5102400006010</v>
      </c>
      <c r="C716" s="5" t="str">
        <f>Material_Master_SQL!B716</f>
        <v>GLYCERIN WATER 40%</v>
      </c>
      <c r="D716">
        <f>INDEX(Class!A:A, MATCH(Material_Master[[#This Row],[Class]],Class!B:B, 0))</f>
        <v>2</v>
      </c>
      <c r="E716">
        <f>INDEX('Product Category'!A:A, MATCH(Material_Master[[#This Row],[Product Category]], 'Product Category'!B:B, 0))</f>
        <v>17</v>
      </c>
      <c r="F716" cm="1">
        <f t="array" ref="F716">MATCH(Material_Master[[#This Row],[Product Category]]&amp;Material_Master[[#This Row],[ProductMetric]], 'Product Metric'!$B$2:$B$47&amp;'Product Metric'!$D$2:$D$47, 0)</f>
        <v>46</v>
      </c>
      <c r="G716" cm="1">
        <f t="array" ref="G716">MATCH(Material_Master[[#This Row],[Product Category]]&amp;Material_Master[[#This Row],[ProductGroupSimple]], 'Product Group Simple'!$B$2:$B$202&amp;'Product Group Simple'!$D$2:$D$202, 0)</f>
        <v>185</v>
      </c>
      <c r="H716" cm="1">
        <f t="array" ref="H716">MATCH(Material_Master[[#This Row],[Product Category]]&amp;Material_Master[[#This Row],[ProductGroup]], 'Product Group'!$B$2:$B$248&amp;'Product Group'!$D$2:$D$248,0)</f>
        <v>231</v>
      </c>
      <c r="I716">
        <f>INDEX(Packaging!E:E, MATCH(Material_Master[[#This Row],[Packaging]], Packaging!F:F, 0))</f>
        <v>7</v>
      </c>
      <c r="J716">
        <f>INDEX(Packaging!A:A, MATCH(Material_Master[[#This Row],[UOM]], Packaging!B:B, 0))</f>
        <v>4</v>
      </c>
      <c r="K716">
        <v>6</v>
      </c>
      <c r="L716">
        <v>1</v>
      </c>
      <c r="N716">
        <f>MATCH(Material_Master[[#This Row],[PPClass]],Packaging!$L$2:$L$7, 0)</f>
        <v>6</v>
      </c>
      <c r="O716">
        <f>MATCH(Material_Master[[#This Row],[PVClass]],Packaging!$L$2:$L$7, 0)</f>
        <v>6</v>
      </c>
      <c r="Q716">
        <v>189</v>
      </c>
      <c r="T716" s="6" t="s">
        <v>344</v>
      </c>
      <c r="U716" s="6"/>
      <c r="V716" s="6" t="s">
        <v>1186</v>
      </c>
      <c r="W716" t="s">
        <v>1186</v>
      </c>
      <c r="X716" t="s">
        <v>1186</v>
      </c>
      <c r="Y716" t="b">
        <f>IF(Material_Master[[#This Row],[EUDR]]="Y",TRUE,FALSE)</f>
        <v>0</v>
      </c>
      <c r="Z716" t="b">
        <f>IF(Material_Master[[#This Row],[EUDR Sale]]="Y", TRUE, FALSE)</f>
        <v>0</v>
      </c>
    </row>
    <row r="717" spans="1:27" x14ac:dyDescent="0.35">
      <c r="A717">
        <v>716</v>
      </c>
      <c r="B717" s="5"/>
      <c r="C717" s="5" t="str">
        <f>Material_Master_SQL!B717</f>
        <v>GLYCERIN WATER 40%-DF</v>
      </c>
      <c r="D717">
        <f>INDEX(Class!A:A, MATCH(Material_Master[[#This Row],[Class]],Class!B:B, 0))</f>
        <v>6</v>
      </c>
      <c r="E717">
        <f>INDEX('Product Category'!A:A, MATCH(Material_Master[[#This Row],[Product Category]], 'Product Category'!B:B, 0))</f>
        <v>17</v>
      </c>
      <c r="F717" cm="1">
        <f t="array" ref="F717">MATCH(Material_Master[[#This Row],[Product Category]]&amp;Material_Master[[#This Row],[ProductMetric]], 'Product Metric'!$B$2:$B$47&amp;'Product Metric'!$D$2:$D$47, 0)</f>
        <v>46</v>
      </c>
      <c r="G717" cm="1">
        <f t="array" ref="G717">MATCH(Material_Master[[#This Row],[Product Category]]&amp;Material_Master[[#This Row],[ProductGroupSimple]], 'Product Group Simple'!$B$2:$B$202&amp;'Product Group Simple'!$D$2:$D$202, 0)</f>
        <v>185</v>
      </c>
      <c r="H717" cm="1">
        <f t="array" ref="H717">MATCH(Material_Master[[#This Row],[Product Category]]&amp;Material_Master[[#This Row],[ProductGroup]], 'Product Group'!$B$2:$B$248&amp;'Product Group'!$D$2:$D$248,0)</f>
        <v>231</v>
      </c>
      <c r="I717">
        <f>INDEX(Packaging!E:E, MATCH(Material_Master[[#This Row],[Packaging]], Packaging!F:F, 0))</f>
        <v>7</v>
      </c>
      <c r="J717">
        <f>INDEX(Packaging!A:A, MATCH(Material_Master[[#This Row],[UOM]], Packaging!B:B, 0))</f>
        <v>4</v>
      </c>
      <c r="K717">
        <v>6</v>
      </c>
      <c r="L717">
        <v>1</v>
      </c>
      <c r="M717">
        <v>0</v>
      </c>
      <c r="N717">
        <f>MATCH(Material_Master[[#This Row],[PPClass]],Packaging!$L$2:$L$7, 0)</f>
        <v>6</v>
      </c>
      <c r="O717">
        <f>MATCH(Material_Master[[#This Row],[PVClass]],Packaging!$L$2:$L$7, 0)</f>
        <v>6</v>
      </c>
      <c r="R717" t="s">
        <v>1186</v>
      </c>
      <c r="T717" s="6" t="s">
        <v>344</v>
      </c>
      <c r="U717" s="6"/>
      <c r="V717" s="6" t="s">
        <v>1186</v>
      </c>
      <c r="W717" t="s">
        <v>1186</v>
      </c>
      <c r="X717" t="s">
        <v>1186</v>
      </c>
      <c r="Y717" t="b">
        <f>IF(Material_Master[[#This Row],[EUDR]]="Y",TRUE,FALSE)</f>
        <v>1</v>
      </c>
      <c r="Z717" t="b">
        <f>IF(Material_Master[[#This Row],[EUDR Sale]]="Y", TRUE, FALSE)</f>
        <v>1</v>
      </c>
    </row>
    <row r="718" spans="1:27" x14ac:dyDescent="0.35">
      <c r="A718">
        <v>717</v>
      </c>
      <c r="B718" s="5">
        <v>5102000006010</v>
      </c>
      <c r="C718" s="5" t="str">
        <f>Material_Master_SQL!B718</f>
        <v>GLYCERIN WATER RAW</v>
      </c>
      <c r="D718">
        <f>INDEX(Class!A:A, MATCH(Material_Master[[#This Row],[Class]],Class!B:B, 0))</f>
        <v>2</v>
      </c>
      <c r="E718">
        <f>INDEX('Product Category'!A:A, MATCH(Material_Master[[#This Row],[Product Category]], 'Product Category'!B:B, 0))</f>
        <v>17</v>
      </c>
      <c r="F718" cm="1">
        <f t="array" ref="F718">MATCH(Material_Master[[#This Row],[Product Category]]&amp;Material_Master[[#This Row],[ProductMetric]], 'Product Metric'!$B$2:$B$47&amp;'Product Metric'!$D$2:$D$47, 0)</f>
        <v>46</v>
      </c>
      <c r="G718" cm="1">
        <f t="array" ref="G718">MATCH(Material_Master[[#This Row],[Product Category]]&amp;Material_Master[[#This Row],[ProductGroupSimple]], 'Product Group Simple'!$B$2:$B$202&amp;'Product Group Simple'!$D$2:$D$202, 0)</f>
        <v>185</v>
      </c>
      <c r="H718" cm="1">
        <f t="array" ref="H718">MATCH(Material_Master[[#This Row],[Product Category]]&amp;Material_Master[[#This Row],[ProductGroup]], 'Product Group'!$B$2:$B$248&amp;'Product Group'!$D$2:$D$248,0)</f>
        <v>231</v>
      </c>
      <c r="I718">
        <f>INDEX(Packaging!E:E, MATCH(Material_Master[[#This Row],[Packaging]], Packaging!F:F, 0))</f>
        <v>7</v>
      </c>
      <c r="J718">
        <f>INDEX(Packaging!A:A, MATCH(Material_Master[[#This Row],[UOM]], Packaging!B:B, 0))</f>
        <v>4</v>
      </c>
      <c r="K718">
        <v>6</v>
      </c>
      <c r="L718">
        <v>1</v>
      </c>
      <c r="N718">
        <f>MATCH(Material_Master[[#This Row],[PPClass]],Packaging!$L$2:$L$7, 0)</f>
        <v>6</v>
      </c>
      <c r="O718">
        <f>MATCH(Material_Master[[#This Row],[PVClass]],Packaging!$L$2:$L$7, 0)</f>
        <v>6</v>
      </c>
      <c r="Q718">
        <v>189</v>
      </c>
      <c r="T718" s="6" t="s">
        <v>344</v>
      </c>
      <c r="U718" s="6"/>
      <c r="V718" s="6" t="s">
        <v>1186</v>
      </c>
      <c r="W718" t="s">
        <v>1186</v>
      </c>
      <c r="X718" t="s">
        <v>1186</v>
      </c>
      <c r="Y718" t="b">
        <f>IF(Material_Master[[#This Row],[EUDR]]="Y",TRUE,FALSE)</f>
        <v>0</v>
      </c>
      <c r="Z718" t="b">
        <f>IF(Material_Master[[#This Row],[EUDR Sale]]="Y", TRUE, FALSE)</f>
        <v>0</v>
      </c>
    </row>
    <row r="719" spans="1:27" x14ac:dyDescent="0.35">
      <c r="A719">
        <v>718</v>
      </c>
      <c r="B719" s="5">
        <v>5102000106010</v>
      </c>
      <c r="C719" s="5" t="str">
        <f>Material_Master_SQL!B719</f>
        <v>GLYCERIN WATER TREATED</v>
      </c>
      <c r="D719">
        <f>INDEX(Class!A:A, MATCH(Material_Master[[#This Row],[Class]],Class!B:B, 0))</f>
        <v>2</v>
      </c>
      <c r="E719">
        <f>INDEX('Product Category'!A:A, MATCH(Material_Master[[#This Row],[Product Category]], 'Product Category'!B:B, 0))</f>
        <v>17</v>
      </c>
      <c r="F719" cm="1">
        <f t="array" ref="F719">MATCH(Material_Master[[#This Row],[Product Category]]&amp;Material_Master[[#This Row],[ProductMetric]], 'Product Metric'!$B$2:$B$47&amp;'Product Metric'!$D$2:$D$47, 0)</f>
        <v>46</v>
      </c>
      <c r="G719" cm="1">
        <f t="array" ref="G719">MATCH(Material_Master[[#This Row],[Product Category]]&amp;Material_Master[[#This Row],[ProductGroupSimple]], 'Product Group Simple'!$B$2:$B$202&amp;'Product Group Simple'!$D$2:$D$202, 0)</f>
        <v>186</v>
      </c>
      <c r="H719" cm="1">
        <f t="array" ref="H719">MATCH(Material_Master[[#This Row],[Product Category]]&amp;Material_Master[[#This Row],[ProductGroup]], 'Product Group'!$B$2:$B$248&amp;'Product Group'!$D$2:$D$248,0)</f>
        <v>232</v>
      </c>
      <c r="I719">
        <f>INDEX(Packaging!E:E, MATCH(Material_Master[[#This Row],[Packaging]], Packaging!F:F, 0))</f>
        <v>7</v>
      </c>
      <c r="J719">
        <f>INDEX(Packaging!A:A, MATCH(Material_Master[[#This Row],[UOM]], Packaging!B:B, 0))</f>
        <v>4</v>
      </c>
      <c r="K719">
        <v>6</v>
      </c>
      <c r="L719">
        <v>1</v>
      </c>
      <c r="N719">
        <f>MATCH(Material_Master[[#This Row],[PPClass]],Packaging!$L$2:$L$7, 0)</f>
        <v>6</v>
      </c>
      <c r="O719">
        <f>MATCH(Material_Master[[#This Row],[PVClass]],Packaging!$L$2:$L$7, 0)</f>
        <v>6</v>
      </c>
      <c r="Q719">
        <v>189</v>
      </c>
      <c r="T719" s="6" t="s">
        <v>344</v>
      </c>
      <c r="U719" s="6"/>
      <c r="V719" s="6" t="s">
        <v>1186</v>
      </c>
      <c r="W719" t="s">
        <v>1186</v>
      </c>
      <c r="X719" t="s">
        <v>1186</v>
      </c>
      <c r="Y719" t="b">
        <f>IF(Material_Master[[#This Row],[EUDR]]="Y",TRUE,FALSE)</f>
        <v>0</v>
      </c>
      <c r="Z719" t="b">
        <f>IF(Material_Master[[#This Row],[EUDR Sale]]="Y", TRUE, FALSE)</f>
        <v>0</v>
      </c>
    </row>
    <row r="720" spans="1:27" x14ac:dyDescent="0.35">
      <c r="A720">
        <v>719</v>
      </c>
      <c r="B720" s="5">
        <v>5102000166010</v>
      </c>
      <c r="C720" s="5" t="str">
        <f>Material_Master_SQL!B720</f>
        <v>GLYCERIN WATER TREATED (COCO)</v>
      </c>
      <c r="D720">
        <f>INDEX(Class!A:A, MATCH(Material_Master[[#This Row],[Class]],Class!B:B, 0))</f>
        <v>2</v>
      </c>
      <c r="E720">
        <f>INDEX('Product Category'!A:A, MATCH(Material_Master[[#This Row],[Product Category]], 'Product Category'!B:B, 0))</f>
        <v>17</v>
      </c>
      <c r="F720" cm="1">
        <f t="array" ref="F720">MATCH(Material_Master[[#This Row],[Product Category]]&amp;Material_Master[[#This Row],[ProductMetric]], 'Product Metric'!$B$2:$B$47&amp;'Product Metric'!$D$2:$D$47, 0)</f>
        <v>46</v>
      </c>
      <c r="G720" cm="1">
        <f t="array" ref="G720">MATCH(Material_Master[[#This Row],[Product Category]]&amp;Material_Master[[#This Row],[ProductGroupSimple]], 'Product Group Simple'!$B$2:$B$202&amp;'Product Group Simple'!$D$2:$D$202, 0)</f>
        <v>187</v>
      </c>
      <c r="H720" cm="1">
        <f t="array" ref="H720">MATCH(Material_Master[[#This Row],[Product Category]]&amp;Material_Master[[#This Row],[ProductGroup]], 'Product Group'!$B$2:$B$248&amp;'Product Group'!$D$2:$D$248,0)</f>
        <v>233</v>
      </c>
      <c r="I720">
        <f>INDEX(Packaging!E:E, MATCH(Material_Master[[#This Row],[Packaging]], Packaging!F:F, 0))</f>
        <v>7</v>
      </c>
      <c r="J720">
        <f>INDEX(Packaging!A:A, MATCH(Material_Master[[#This Row],[UOM]], Packaging!B:B, 0))</f>
        <v>4</v>
      </c>
      <c r="K720">
        <v>6</v>
      </c>
      <c r="L720">
        <v>1</v>
      </c>
      <c r="N720">
        <f>MATCH(Material_Master[[#This Row],[PPClass]],Packaging!$L$2:$L$7, 0)</f>
        <v>6</v>
      </c>
      <c r="O720">
        <f>MATCH(Material_Master[[#This Row],[PVClass]],Packaging!$L$2:$L$7, 0)</f>
        <v>6</v>
      </c>
      <c r="Q720">
        <v>0</v>
      </c>
      <c r="T720" s="6" t="s">
        <v>344</v>
      </c>
      <c r="U720" s="6"/>
      <c r="V720" s="6" t="s">
        <v>1186</v>
      </c>
      <c r="W720" t="s">
        <v>1186</v>
      </c>
      <c r="X720" t="s">
        <v>1186</v>
      </c>
      <c r="Y720" t="b">
        <f>IF(Material_Master[[#This Row],[EUDR]]="Y",TRUE,FALSE)</f>
        <v>0</v>
      </c>
      <c r="Z720" t="b">
        <f>IF(Material_Master[[#This Row],[EUDR Sale]]="Y", TRUE, FALSE)</f>
        <v>0</v>
      </c>
    </row>
    <row r="721" spans="1:27" x14ac:dyDescent="0.35">
      <c r="A721">
        <v>720</v>
      </c>
      <c r="B721" s="5">
        <v>5221001011600</v>
      </c>
      <c r="C721" s="5" t="str">
        <f>Material_Master_SQL!B721</f>
        <v>GTCC</v>
      </c>
      <c r="D721">
        <f>INDEX(Class!A:A, MATCH(Material_Master[[#This Row],[Class]],Class!B:B, 0))</f>
        <v>2</v>
      </c>
      <c r="E721">
        <f>INDEX('Product Category'!A:A, MATCH(Material_Master[[#This Row],[Product Category]], 'Product Category'!B:B, 0))</f>
        <v>9</v>
      </c>
      <c r="F721" cm="1">
        <f t="array" ref="F721">MATCH(Material_Master[[#This Row],[Product Category]]&amp;Material_Master[[#This Row],[ProductMetric]], 'Product Metric'!$B$2:$B$47&amp;'Product Metric'!$D$2:$D$47, 0)</f>
        <v>23</v>
      </c>
      <c r="G721" cm="1">
        <f t="array" ref="G721">MATCH(Material_Master[[#This Row],[Product Category]]&amp;Material_Master[[#This Row],[ProductGroupSimple]], 'Product Group Simple'!$B$2:$B$202&amp;'Product Group Simple'!$D$2:$D$202, 0)</f>
        <v>111</v>
      </c>
      <c r="H721" cm="1">
        <f t="array" ref="H721">MATCH(Material_Master[[#This Row],[Product Category]]&amp;Material_Master[[#This Row],[ProductGroup]], 'Product Group'!$B$2:$B$248&amp;'Product Group'!$D$2:$D$248,0)</f>
        <v>148</v>
      </c>
      <c r="I721">
        <f>INDEX(Packaging!E:E, MATCH(Material_Master[[#This Row],[Packaging]], Packaging!F:F, 0))</f>
        <v>7</v>
      </c>
      <c r="J721">
        <f>INDEX(Packaging!A:A, MATCH(Material_Master[[#This Row],[UOM]], Packaging!B:B, 0))</f>
        <v>4</v>
      </c>
      <c r="K721">
        <v>6</v>
      </c>
      <c r="L721">
        <v>1</v>
      </c>
      <c r="N721">
        <f>MATCH(Material_Master[[#This Row],[PPClass]],Packaging!$L$2:$L$7, 0)</f>
        <v>3</v>
      </c>
      <c r="O721">
        <f>MATCH(Material_Master[[#This Row],[PVClass]],Packaging!$L$2:$L$7, 0)</f>
        <v>3</v>
      </c>
      <c r="Q721">
        <v>5000</v>
      </c>
      <c r="R721" t="s">
        <v>1186</v>
      </c>
      <c r="T721" s="6" t="s">
        <v>402</v>
      </c>
      <c r="U721" s="6"/>
      <c r="V721" s="6" t="s">
        <v>1186</v>
      </c>
      <c r="W721" t="s">
        <v>1186</v>
      </c>
      <c r="X721" t="s">
        <v>1186</v>
      </c>
      <c r="Y721" t="b">
        <f>IF(Material_Master[[#This Row],[EUDR]]="Y",TRUE,FALSE)</f>
        <v>0</v>
      </c>
      <c r="Z721" t="b">
        <f>IF(Material_Master[[#This Row],[EUDR Sale]]="Y", TRUE, FALSE)</f>
        <v>0</v>
      </c>
      <c r="AA721" s="5" t="s">
        <v>1394</v>
      </c>
    </row>
    <row r="722" spans="1:27" x14ac:dyDescent="0.35">
      <c r="A722">
        <v>721</v>
      </c>
      <c r="B722" s="5">
        <v>5221001115600</v>
      </c>
      <c r="C722" s="5" t="str">
        <f>Material_Master_SQL!B722</f>
        <v>GTCC (COCO)</v>
      </c>
      <c r="D722">
        <f>INDEX(Class!A:A, MATCH(Material_Master[[#This Row],[Class]],Class!B:B, 0))</f>
        <v>2</v>
      </c>
      <c r="E722">
        <f>INDEX('Product Category'!A:A, MATCH(Material_Master[[#This Row],[Product Category]], 'Product Category'!B:B, 0))</f>
        <v>9</v>
      </c>
      <c r="F722" cm="1">
        <f t="array" ref="F722">MATCH(Material_Master[[#This Row],[Product Category]]&amp;Material_Master[[#This Row],[ProductMetric]], 'Product Metric'!$B$2:$B$47&amp;'Product Metric'!$D$2:$D$47, 0)</f>
        <v>23</v>
      </c>
      <c r="G722" cm="1">
        <f t="array" ref="G722">MATCH(Material_Master[[#This Row],[Product Category]]&amp;Material_Master[[#This Row],[ProductGroupSimple]], 'Product Group Simple'!$B$2:$B$202&amp;'Product Group Simple'!$D$2:$D$202, 0)</f>
        <v>111</v>
      </c>
      <c r="H722" cm="1">
        <f t="array" ref="H722">MATCH(Material_Master[[#This Row],[Product Category]]&amp;Material_Master[[#This Row],[ProductGroup]], 'Product Group'!$B$2:$B$248&amp;'Product Group'!$D$2:$D$248,0)</f>
        <v>150</v>
      </c>
      <c r="I722">
        <f>INDEX(Packaging!E:E, MATCH(Material_Master[[#This Row],[Packaging]], Packaging!F:F, 0))</f>
        <v>7</v>
      </c>
      <c r="J722">
        <f>INDEX(Packaging!A:A, MATCH(Material_Master[[#This Row],[UOM]], Packaging!B:B, 0))</f>
        <v>4</v>
      </c>
      <c r="K722">
        <v>6</v>
      </c>
      <c r="L722">
        <v>1</v>
      </c>
      <c r="N722">
        <f>MATCH(Material_Master[[#This Row],[PPClass]],Packaging!$L$2:$L$7, 0)</f>
        <v>3</v>
      </c>
      <c r="O722">
        <f>MATCH(Material_Master[[#This Row],[PVClass]],Packaging!$L$2:$L$7, 0)</f>
        <v>3</v>
      </c>
      <c r="Q722">
        <v>5500</v>
      </c>
      <c r="R722" t="s">
        <v>1186</v>
      </c>
      <c r="T722" s="6" t="s">
        <v>402</v>
      </c>
      <c r="U722" s="6"/>
      <c r="V722" s="6" t="s">
        <v>1186</v>
      </c>
      <c r="W722" t="s">
        <v>1186</v>
      </c>
      <c r="X722" t="s">
        <v>1186</v>
      </c>
      <c r="Y722" t="b">
        <f>IF(Material_Master[[#This Row],[EUDR]]="Y",TRUE,FALSE)</f>
        <v>0</v>
      </c>
      <c r="Z722" t="b">
        <f>IF(Material_Master[[#This Row],[EUDR Sale]]="Y", TRUE, FALSE)</f>
        <v>0</v>
      </c>
      <c r="AA722" s="5" t="s">
        <v>1394</v>
      </c>
    </row>
    <row r="723" spans="1:27" x14ac:dyDescent="0.35">
      <c r="A723">
        <v>722</v>
      </c>
      <c r="B723" s="5">
        <v>5221001013600</v>
      </c>
      <c r="C723" s="5" t="str">
        <f>Material_Master_SQL!B723</f>
        <v>GTCC 70/30</v>
      </c>
      <c r="D723">
        <f>INDEX(Class!A:A, MATCH(Material_Master[[#This Row],[Class]],Class!B:B, 0))</f>
        <v>2</v>
      </c>
      <c r="E723">
        <f>INDEX('Product Category'!A:A, MATCH(Material_Master[[#This Row],[Product Category]], 'Product Category'!B:B, 0))</f>
        <v>9</v>
      </c>
      <c r="F723" cm="1">
        <f t="array" ref="F723">MATCH(Material_Master[[#This Row],[Product Category]]&amp;Material_Master[[#This Row],[ProductMetric]], 'Product Metric'!$B$2:$B$47&amp;'Product Metric'!$D$2:$D$47, 0)</f>
        <v>23</v>
      </c>
      <c r="G723" cm="1">
        <f t="array" ref="G723">MATCH(Material_Master[[#This Row],[Product Category]]&amp;Material_Master[[#This Row],[ProductGroupSimple]], 'Product Group Simple'!$B$2:$B$202&amp;'Product Group Simple'!$D$2:$D$202, 0)</f>
        <v>111</v>
      </c>
      <c r="H723" cm="1">
        <f t="array" ref="H723">MATCH(Material_Master[[#This Row],[Product Category]]&amp;Material_Master[[#This Row],[ProductGroup]], 'Product Group'!$B$2:$B$248&amp;'Product Group'!$D$2:$D$248,0)</f>
        <v>149</v>
      </c>
      <c r="I723">
        <f>INDEX(Packaging!E:E, MATCH(Material_Master[[#This Row],[Packaging]], Packaging!F:F, 0))</f>
        <v>7</v>
      </c>
      <c r="J723">
        <f>INDEX(Packaging!A:A, MATCH(Material_Master[[#This Row],[UOM]], Packaging!B:B, 0))</f>
        <v>4</v>
      </c>
      <c r="K723">
        <v>6</v>
      </c>
      <c r="L723">
        <v>1</v>
      </c>
      <c r="N723">
        <f>MATCH(Material_Master[[#This Row],[PPClass]],Packaging!$L$2:$L$7, 0)</f>
        <v>3</v>
      </c>
      <c r="O723">
        <f>MATCH(Material_Master[[#This Row],[PVClass]],Packaging!$L$2:$L$7, 0)</f>
        <v>3</v>
      </c>
      <c r="Q723">
        <v>5000</v>
      </c>
      <c r="R723" t="s">
        <v>1186</v>
      </c>
      <c r="T723" s="6" t="s">
        <v>402</v>
      </c>
      <c r="U723" s="6"/>
      <c r="V723" s="6" t="s">
        <v>1186</v>
      </c>
      <c r="W723" t="s">
        <v>1186</v>
      </c>
      <c r="X723" t="s">
        <v>1186</v>
      </c>
      <c r="Y723" t="b">
        <f>IF(Material_Master[[#This Row],[EUDR]]="Y",TRUE,FALSE)</f>
        <v>0</v>
      </c>
      <c r="Z723" t="b">
        <f>IF(Material_Master[[#This Row],[EUDR Sale]]="Y", TRUE, FALSE)</f>
        <v>0</v>
      </c>
      <c r="AA723" s="5" t="s">
        <v>1394</v>
      </c>
    </row>
    <row r="724" spans="1:27" x14ac:dyDescent="0.35">
      <c r="A724">
        <v>723</v>
      </c>
      <c r="B724" s="5">
        <v>5221001011110</v>
      </c>
      <c r="C724" s="5" t="str">
        <f>Material_Master_SQL!B724</f>
        <v>GTCC-SD180</v>
      </c>
      <c r="D724">
        <f>INDEX(Class!A:A, MATCH(Material_Master[[#This Row],[Class]],Class!B:B, 0))</f>
        <v>4</v>
      </c>
      <c r="E724">
        <f>INDEX('Product Category'!A:A, MATCH(Material_Master[[#This Row],[Product Category]], 'Product Category'!B:B, 0))</f>
        <v>9</v>
      </c>
      <c r="F724" cm="1">
        <f t="array" ref="F724">MATCH(Material_Master[[#This Row],[Product Category]]&amp;Material_Master[[#This Row],[ProductMetric]], 'Product Metric'!$B$2:$B$47&amp;'Product Metric'!$D$2:$D$47, 0)</f>
        <v>23</v>
      </c>
      <c r="G724" cm="1">
        <f t="array" ref="G724">MATCH(Material_Master[[#This Row],[Product Category]]&amp;Material_Master[[#This Row],[ProductGroupSimple]], 'Product Group Simple'!$B$2:$B$202&amp;'Product Group Simple'!$D$2:$D$202, 0)</f>
        <v>111</v>
      </c>
      <c r="H724" cm="1">
        <f t="array" ref="H724">MATCH(Material_Master[[#This Row],[Product Category]]&amp;Material_Master[[#This Row],[ProductGroup]], 'Product Group'!$B$2:$B$248&amp;'Product Group'!$D$2:$D$248,0)</f>
        <v>148</v>
      </c>
      <c r="I724">
        <f>INDEX(Packaging!E:E, MATCH(Material_Master[[#This Row],[Packaging]], Packaging!F:F, 0))</f>
        <v>3</v>
      </c>
      <c r="J724">
        <f>INDEX(Packaging!A:A, MATCH(Material_Master[[#This Row],[UOM]], Packaging!B:B, 0))</f>
        <v>2</v>
      </c>
      <c r="K724">
        <v>6</v>
      </c>
      <c r="L724">
        <v>0.18</v>
      </c>
      <c r="M724">
        <v>0.15</v>
      </c>
      <c r="N724">
        <f>MATCH(Material_Master[[#This Row],[PPClass]],Packaging!$L$2:$L$7, 0)</f>
        <v>4</v>
      </c>
      <c r="O724">
        <f>MATCH(Material_Master[[#This Row],[PVClass]],Packaging!$L$2:$L$7, 0)</f>
        <v>4</v>
      </c>
      <c r="P724" t="s">
        <v>404</v>
      </c>
      <c r="Q724">
        <v>5000</v>
      </c>
      <c r="R724" t="s">
        <v>684</v>
      </c>
      <c r="S724">
        <v>0.18</v>
      </c>
      <c r="T724" s="6" t="s">
        <v>402</v>
      </c>
      <c r="U724" s="6"/>
      <c r="V724" s="6" t="s">
        <v>1186</v>
      </c>
      <c r="W724" t="s">
        <v>1186</v>
      </c>
      <c r="X724" t="s">
        <v>1186</v>
      </c>
      <c r="Y724" t="b">
        <f>IF(Material_Master[[#This Row],[EUDR]]="Y",TRUE,FALSE)</f>
        <v>0</v>
      </c>
      <c r="Z724" t="b">
        <f>IF(Material_Master[[#This Row],[EUDR Sale]]="Y", TRUE, FALSE)</f>
        <v>0</v>
      </c>
      <c r="AA724" s="5" t="s">
        <v>1394</v>
      </c>
    </row>
    <row r="725" spans="1:27" x14ac:dyDescent="0.35">
      <c r="A725">
        <v>724</v>
      </c>
      <c r="B725" s="5"/>
      <c r="C725" s="5" t="str">
        <f>Material_Master_SQL!B725</f>
        <v>HYDROCARBON</v>
      </c>
      <c r="D725">
        <f>INDEX(Class!A:A, MATCH(Material_Master[[#This Row],[Class]],Class!B:B, 0))</f>
        <v>2</v>
      </c>
      <c r="E725">
        <f>INDEX('Product Category'!A:A, MATCH(Material_Master[[#This Row],[Product Category]], 'Product Category'!B:B, 0))</f>
        <v>7</v>
      </c>
      <c r="F725" cm="1">
        <f t="array" ref="F725">MATCH(Material_Master[[#This Row],[Product Category]]&amp;Material_Master[[#This Row],[ProductMetric]], 'Product Metric'!$B$2:$B$47&amp;'Product Metric'!$D$2:$D$47, 0)</f>
        <v>16</v>
      </c>
      <c r="G725" cm="1">
        <f t="array" ref="G725">MATCH(Material_Master[[#This Row],[Product Category]]&amp;Material_Master[[#This Row],[ProductGroupSimple]], 'Product Group Simple'!$B$2:$B$202&amp;'Product Group Simple'!$D$2:$D$202, 0)</f>
        <v>85</v>
      </c>
      <c r="H725" cm="1">
        <f t="array" ref="H725">MATCH(Material_Master[[#This Row],[Product Category]]&amp;Material_Master[[#This Row],[ProductGroup]], 'Product Group'!$B$2:$B$248&amp;'Product Group'!$D$2:$D$248,0)</f>
        <v>115</v>
      </c>
      <c r="I725">
        <f>INDEX(Packaging!E:E, MATCH(Material_Master[[#This Row],[Packaging]], Packaging!F:F, 0))</f>
        <v>7</v>
      </c>
      <c r="J725">
        <f>INDEX(Packaging!A:A, MATCH(Material_Master[[#This Row],[UOM]], Packaging!B:B, 0))</f>
        <v>4</v>
      </c>
      <c r="K725">
        <v>6</v>
      </c>
      <c r="L725">
        <v>1</v>
      </c>
      <c r="N725">
        <f>MATCH(Material_Master[[#This Row],[PPClass]],Packaging!$L$2:$L$7, 0)</f>
        <v>1</v>
      </c>
      <c r="O725">
        <f>MATCH(Material_Master[[#This Row],[PVClass]],Packaging!$L$2:$L$7, 0)</f>
        <v>1</v>
      </c>
      <c r="Q725">
        <v>0</v>
      </c>
      <c r="R725" t="s">
        <v>1186</v>
      </c>
      <c r="T725" s="6" t="s">
        <v>344</v>
      </c>
      <c r="U725" s="6"/>
      <c r="V725" s="6" t="s">
        <v>1186</v>
      </c>
      <c r="W725" t="s">
        <v>1186</v>
      </c>
      <c r="X725" t="s">
        <v>1186</v>
      </c>
      <c r="Y725" t="b">
        <f>IF(Material_Master[[#This Row],[EUDR]]="Y",TRUE,FALSE)</f>
        <v>0</v>
      </c>
      <c r="Z725" t="b">
        <f>IF(Material_Master[[#This Row],[EUDR Sale]]="Y", TRUE, FALSE)</f>
        <v>0</v>
      </c>
    </row>
    <row r="726" spans="1:27" x14ac:dyDescent="0.35">
      <c r="A726">
        <v>725</v>
      </c>
      <c r="B726" s="5">
        <v>24000150</v>
      </c>
      <c r="C726" s="5" t="str">
        <f>Material_Master_SQL!B726</f>
        <v>HYDROCHLORIC ACID, MIN.CONCENTRATION 30%</v>
      </c>
      <c r="D726">
        <f>INDEX(Class!A:A, MATCH(Material_Master[[#This Row],[Class]],Class!B:B, 0))</f>
        <v>1</v>
      </c>
      <c r="E726">
        <f>INDEX('Product Category'!A:A, MATCH(Material_Master[[#This Row],[Product Category]], 'Product Category'!B:B, 0))</f>
        <v>8</v>
      </c>
      <c r="F726" cm="1">
        <f t="array" ref="F726">MATCH(Material_Master[[#This Row],[Product Category]]&amp;Material_Master[[#This Row],[ProductMetric]], 'Product Metric'!$B$2:$B$47&amp;'Product Metric'!$D$2:$D$47, 0)</f>
        <v>21</v>
      </c>
      <c r="G726" cm="1">
        <f t="array" ref="G726">MATCH(Material_Master[[#This Row],[Product Category]]&amp;Material_Master[[#This Row],[ProductGroupSimple]], 'Product Group Simple'!$B$2:$B$202&amp;'Product Group Simple'!$D$2:$D$202, 0)</f>
        <v>104</v>
      </c>
      <c r="H726" cm="1">
        <f t="array" ref="H726">MATCH(Material_Master[[#This Row],[Product Category]]&amp;Material_Master[[#This Row],[ProductGroup]], 'Product Group'!$B$2:$B$248&amp;'Product Group'!$D$2:$D$248,0)</f>
        <v>138</v>
      </c>
      <c r="I726">
        <f>INDEX(Packaging!E:E, MATCH(Material_Master[[#This Row],[Packaging]], Packaging!F:F, 0))</f>
        <v>7</v>
      </c>
      <c r="J726">
        <f>INDEX(Packaging!A:A, MATCH(Material_Master[[#This Row],[UOM]], Packaging!B:B, 0))</f>
        <v>4</v>
      </c>
      <c r="K726">
        <v>6</v>
      </c>
      <c r="L726">
        <v>1</v>
      </c>
      <c r="N726">
        <f>MATCH(Material_Master[[#This Row],[PPClass]],Packaging!$L$2:$L$7, 0)</f>
        <v>2</v>
      </c>
      <c r="O726">
        <f>MATCH(Material_Master[[#This Row],[PVClass]],Packaging!$L$2:$L$7, 0)</f>
        <v>2</v>
      </c>
      <c r="R726" t="s">
        <v>1186</v>
      </c>
      <c r="T726" s="6" t="s">
        <v>1186</v>
      </c>
      <c r="U726" s="6" t="s">
        <v>1186</v>
      </c>
      <c r="V726" s="6" t="s">
        <v>1186</v>
      </c>
      <c r="W726" t="s">
        <v>1186</v>
      </c>
      <c r="X726" t="s">
        <v>1186</v>
      </c>
      <c r="Y726" t="b">
        <f>IF(Material_Master[[#This Row],[EUDR]]="Y",TRUE,FALSE)</f>
        <v>0</v>
      </c>
      <c r="Z726" t="b">
        <f>IF(Material_Master[[#This Row],[EUDR Sale]]="Y", TRUE, FALSE)</f>
        <v>0</v>
      </c>
    </row>
    <row r="727" spans="1:27" x14ac:dyDescent="0.35">
      <c r="A727">
        <v>726</v>
      </c>
      <c r="B727" s="5">
        <v>24000256</v>
      </c>
      <c r="C727" s="5" t="str">
        <f>Material_Master_SQL!B727</f>
        <v>HYDROGEN, PEROXIDE, SOLUTION 30%V</v>
      </c>
      <c r="D727">
        <f>INDEX(Class!A:A, MATCH(Material_Master[[#This Row],[Class]],Class!B:B, 0))</f>
        <v>1</v>
      </c>
      <c r="E727">
        <f>INDEX('Product Category'!A:A, MATCH(Material_Master[[#This Row],[Product Category]], 'Product Category'!B:B, 0))</f>
        <v>8</v>
      </c>
      <c r="F727" cm="1">
        <f t="array" ref="F727">MATCH(Material_Master[[#This Row],[Product Category]]&amp;Material_Master[[#This Row],[ProductMetric]], 'Product Metric'!$B$2:$B$47&amp;'Product Metric'!$D$2:$D$47, 0)</f>
        <v>21</v>
      </c>
      <c r="G727" cm="1">
        <f t="array" ref="G727">MATCH(Material_Master[[#This Row],[Product Category]]&amp;Material_Master[[#This Row],[ProductGroupSimple]], 'Product Group Simple'!$B$2:$B$202&amp;'Product Group Simple'!$D$2:$D$202, 0)</f>
        <v>101</v>
      </c>
      <c r="H727" cm="1">
        <f t="array" ref="H727">MATCH(Material_Master[[#This Row],[Product Category]]&amp;Material_Master[[#This Row],[ProductGroup]], 'Product Group'!$B$2:$B$248&amp;'Product Group'!$D$2:$D$248,0)</f>
        <v>135</v>
      </c>
      <c r="I727">
        <f>INDEX(Packaging!E:E, MATCH(Material_Master[[#This Row],[Packaging]], Packaging!F:F, 0))</f>
        <v>7</v>
      </c>
      <c r="J727">
        <f>INDEX(Packaging!A:A, MATCH(Material_Master[[#This Row],[UOM]], Packaging!B:B, 0))</f>
        <v>4</v>
      </c>
      <c r="K727">
        <v>6</v>
      </c>
      <c r="L727">
        <v>1</v>
      </c>
      <c r="N727">
        <f>MATCH(Material_Master[[#This Row],[PPClass]],Packaging!$L$2:$L$7, 0)</f>
        <v>2</v>
      </c>
      <c r="O727">
        <f>MATCH(Material_Master[[#This Row],[PVClass]],Packaging!$L$2:$L$7, 0)</f>
        <v>2</v>
      </c>
      <c r="R727" t="s">
        <v>1186</v>
      </c>
      <c r="T727" s="6" t="s">
        <v>1338</v>
      </c>
      <c r="U727" s="6" t="s">
        <v>10</v>
      </c>
      <c r="V727" s="6" t="s">
        <v>341</v>
      </c>
      <c r="W727" t="s">
        <v>1186</v>
      </c>
      <c r="X727" t="s">
        <v>1186</v>
      </c>
      <c r="Y727" t="b">
        <f>IF(Material_Master[[#This Row],[EUDR]]="Y",TRUE,FALSE)</f>
        <v>0</v>
      </c>
      <c r="Z727" t="b">
        <f>IF(Material_Master[[#This Row],[EUDR Sale]]="Y", TRUE, FALSE)</f>
        <v>0</v>
      </c>
    </row>
    <row r="728" spans="1:27" x14ac:dyDescent="0.35">
      <c r="A728">
        <v>727</v>
      </c>
      <c r="B728" s="5"/>
      <c r="C728" s="5" t="str">
        <f>Material_Master_SQL!B728</f>
        <v>LIGHT END FATTY ALCOHOL</v>
      </c>
      <c r="D728">
        <f>INDEX(Class!A:A, MATCH(Material_Master[[#This Row],[Class]],Class!B:B, 0))</f>
        <v>2</v>
      </c>
      <c r="E728">
        <f>INDEX('Product Category'!A:A, MATCH(Material_Master[[#This Row],[Product Category]], 'Product Category'!B:B, 0))</f>
        <v>7</v>
      </c>
      <c r="F728" cm="1">
        <f t="array" ref="F728">MATCH(Material_Master[[#This Row],[Product Category]]&amp;Material_Master[[#This Row],[ProductMetric]], 'Product Metric'!$B$2:$B$47&amp;'Product Metric'!$D$2:$D$47, 0)</f>
        <v>16</v>
      </c>
      <c r="G728" cm="1">
        <f t="array" ref="G728">MATCH(Material_Master[[#This Row],[Product Category]]&amp;Material_Master[[#This Row],[ProductGroupSimple]], 'Product Group Simple'!$B$2:$B$202&amp;'Product Group Simple'!$D$2:$D$202, 0)</f>
        <v>86</v>
      </c>
      <c r="H728" cm="1">
        <f t="array" ref="H728">MATCH(Material_Master[[#This Row],[Product Category]]&amp;Material_Master[[#This Row],[ProductGroup]], 'Product Group'!$B$2:$B$248&amp;'Product Group'!$D$2:$D$248,0)</f>
        <v>116</v>
      </c>
      <c r="I728">
        <f>INDEX(Packaging!E:E, MATCH(Material_Master[[#This Row],[Packaging]], Packaging!F:F, 0))</f>
        <v>7</v>
      </c>
      <c r="J728">
        <f>INDEX(Packaging!A:A, MATCH(Material_Master[[#This Row],[UOM]], Packaging!B:B, 0))</f>
        <v>4</v>
      </c>
      <c r="K728">
        <v>6</v>
      </c>
      <c r="L728">
        <v>1</v>
      </c>
      <c r="N728">
        <f>MATCH(Material_Master[[#This Row],[PPClass]],Packaging!$L$2:$L$7, 0)</f>
        <v>1</v>
      </c>
      <c r="O728">
        <f>MATCH(Material_Master[[#This Row],[PVClass]],Packaging!$L$2:$L$7, 0)</f>
        <v>1</v>
      </c>
      <c r="Q728">
        <v>0</v>
      </c>
      <c r="R728" t="s">
        <v>1186</v>
      </c>
      <c r="T728" s="6" t="s">
        <v>344</v>
      </c>
      <c r="U728" s="6"/>
      <c r="V728" s="6" t="s">
        <v>1186</v>
      </c>
      <c r="W728" t="s">
        <v>1186</v>
      </c>
      <c r="X728" t="s">
        <v>1186</v>
      </c>
      <c r="Y728" t="b">
        <f>IF(Material_Master[[#This Row],[EUDR]]="Y",TRUE,FALSE)</f>
        <v>0</v>
      </c>
      <c r="Z728" t="b">
        <f>IF(Material_Master[[#This Row],[EUDR Sale]]="Y", TRUE, FALSE)</f>
        <v>0</v>
      </c>
    </row>
    <row r="729" spans="1:27" x14ac:dyDescent="0.35">
      <c r="A729">
        <v>728</v>
      </c>
      <c r="B729" s="5">
        <v>5303000006010</v>
      </c>
      <c r="C729" s="5" t="str">
        <f>Material_Master_SQL!B729</f>
        <v>LIGHT END FATTY ALCOHOL 1</v>
      </c>
      <c r="D729">
        <f>INDEX(Class!A:A, MATCH(Material_Master[[#This Row],[Class]],Class!B:B, 0))</f>
        <v>2</v>
      </c>
      <c r="E729">
        <f>INDEX('Product Category'!A:A, MATCH(Material_Master[[#This Row],[Product Category]], 'Product Category'!B:B, 0))</f>
        <v>7</v>
      </c>
      <c r="F729" cm="1">
        <f t="array" ref="F729">MATCH(Material_Master[[#This Row],[Product Category]]&amp;Material_Master[[#This Row],[ProductMetric]], 'Product Metric'!$B$2:$B$47&amp;'Product Metric'!$D$2:$D$47, 0)</f>
        <v>16</v>
      </c>
      <c r="G729" cm="1">
        <f t="array" ref="G729">MATCH(Material_Master[[#This Row],[Product Category]]&amp;Material_Master[[#This Row],[ProductGroupSimple]], 'Product Group Simple'!$B$2:$B$202&amp;'Product Group Simple'!$D$2:$D$202, 0)</f>
        <v>86</v>
      </c>
      <c r="H729" cm="1">
        <f t="array" ref="H729">MATCH(Material_Master[[#This Row],[Product Category]]&amp;Material_Master[[#This Row],[ProductGroup]], 'Product Group'!$B$2:$B$248&amp;'Product Group'!$D$2:$D$248,0)</f>
        <v>117</v>
      </c>
      <c r="I729">
        <f>INDEX(Packaging!E:E, MATCH(Material_Master[[#This Row],[Packaging]], Packaging!F:F, 0))</f>
        <v>7</v>
      </c>
      <c r="J729">
        <f>INDEX(Packaging!A:A, MATCH(Material_Master[[#This Row],[UOM]], Packaging!B:B, 0))</f>
        <v>4</v>
      </c>
      <c r="K729">
        <v>6</v>
      </c>
      <c r="L729">
        <v>1</v>
      </c>
      <c r="N729">
        <f>MATCH(Material_Master[[#This Row],[PPClass]],Packaging!$L$2:$L$7, 0)</f>
        <v>1</v>
      </c>
      <c r="O729">
        <f>MATCH(Material_Master[[#This Row],[PVClass]],Packaging!$L$2:$L$7, 0)</f>
        <v>1</v>
      </c>
      <c r="Q729">
        <v>455</v>
      </c>
      <c r="R729" t="s">
        <v>1186</v>
      </c>
      <c r="T729" s="6" t="s">
        <v>344</v>
      </c>
      <c r="U729" s="6"/>
      <c r="V729" s="6" t="s">
        <v>1186</v>
      </c>
      <c r="W729" t="s">
        <v>1186</v>
      </c>
      <c r="X729" t="s">
        <v>1186</v>
      </c>
      <c r="Y729" t="b">
        <f>IF(Material_Master[[#This Row],[EUDR]]="Y",TRUE,FALSE)</f>
        <v>0</v>
      </c>
      <c r="Z729" t="b">
        <f>IF(Material_Master[[#This Row],[EUDR Sale]]="Y", TRUE, FALSE)</f>
        <v>0</v>
      </c>
    </row>
    <row r="730" spans="1:27" x14ac:dyDescent="0.35">
      <c r="A730">
        <v>729</v>
      </c>
      <c r="B730" s="5"/>
      <c r="C730" s="5" t="str">
        <f>Material_Master_SQL!B730</f>
        <v>LIGHT END FATTY ALCOHOL 1-DF</v>
      </c>
      <c r="D730">
        <f>INDEX(Class!A:A, MATCH(Material_Master[[#This Row],[Class]],Class!B:B, 0))</f>
        <v>6</v>
      </c>
      <c r="E730">
        <f>INDEX('Product Category'!A:A, MATCH(Material_Master[[#This Row],[Product Category]], 'Product Category'!B:B, 0))</f>
        <v>7</v>
      </c>
      <c r="F730" cm="1">
        <f t="array" ref="F730">MATCH(Material_Master[[#This Row],[Product Category]]&amp;Material_Master[[#This Row],[ProductMetric]], 'Product Metric'!$B$2:$B$47&amp;'Product Metric'!$D$2:$D$47, 0)</f>
        <v>16</v>
      </c>
      <c r="G730" cm="1">
        <f t="array" ref="G730">MATCH(Material_Master[[#This Row],[Product Category]]&amp;Material_Master[[#This Row],[ProductGroupSimple]], 'Product Group Simple'!$B$2:$B$202&amp;'Product Group Simple'!$D$2:$D$202, 0)</f>
        <v>86</v>
      </c>
      <c r="H730" cm="1">
        <f t="array" ref="H730">MATCH(Material_Master[[#This Row],[Product Category]]&amp;Material_Master[[#This Row],[ProductGroup]], 'Product Group'!$B$2:$B$248&amp;'Product Group'!$D$2:$D$248,0)</f>
        <v>117</v>
      </c>
      <c r="I730">
        <f>INDEX(Packaging!E:E, MATCH(Material_Master[[#This Row],[Packaging]], Packaging!F:F, 0))</f>
        <v>7</v>
      </c>
      <c r="J730">
        <f>INDEX(Packaging!A:A, MATCH(Material_Master[[#This Row],[UOM]], Packaging!B:B, 0))</f>
        <v>4</v>
      </c>
      <c r="K730">
        <v>6</v>
      </c>
      <c r="L730">
        <v>1</v>
      </c>
      <c r="M730">
        <v>0</v>
      </c>
      <c r="N730">
        <f>MATCH(Material_Master[[#This Row],[PPClass]],Packaging!$L$2:$L$7, 0)</f>
        <v>1</v>
      </c>
      <c r="O730">
        <f>MATCH(Material_Master[[#This Row],[PVClass]],Packaging!$L$2:$L$7, 0)</f>
        <v>1</v>
      </c>
      <c r="R730" t="s">
        <v>1186</v>
      </c>
      <c r="T730" s="6" t="s">
        <v>344</v>
      </c>
      <c r="U730" s="6"/>
      <c r="V730" s="6" t="s">
        <v>1186</v>
      </c>
      <c r="W730" t="s">
        <v>1186</v>
      </c>
      <c r="X730" t="s">
        <v>1186</v>
      </c>
      <c r="Y730" t="b">
        <f>IF(Material_Master[[#This Row],[EUDR]]="Y",TRUE,FALSE)</f>
        <v>1</v>
      </c>
      <c r="Z730" t="b">
        <f>IF(Material_Master[[#This Row],[EUDR Sale]]="Y", TRUE, FALSE)</f>
        <v>1</v>
      </c>
    </row>
    <row r="731" spans="1:27" x14ac:dyDescent="0.35">
      <c r="A731">
        <v>730</v>
      </c>
      <c r="B731" s="5">
        <v>5303000007020</v>
      </c>
      <c r="C731" s="5" t="str">
        <f>Material_Master_SQL!B731</f>
        <v>LIGHT END FATTY ALCOHOL 1-FB24000</v>
      </c>
      <c r="D731">
        <f>INDEX(Class!A:A, MATCH(Material_Master[[#This Row],[Class]],Class!B:B, 0))</f>
        <v>4</v>
      </c>
      <c r="E731">
        <f>INDEX('Product Category'!A:A, MATCH(Material_Master[[#This Row],[Product Category]], 'Product Category'!B:B, 0))</f>
        <v>7</v>
      </c>
      <c r="F731" cm="1">
        <f t="array" ref="F731">MATCH(Material_Master[[#This Row],[Product Category]]&amp;Material_Master[[#This Row],[ProductMetric]], 'Product Metric'!$B$2:$B$47&amp;'Product Metric'!$D$2:$D$47, 0)</f>
        <v>16</v>
      </c>
      <c r="G731" cm="1">
        <f t="array" ref="G731">MATCH(Material_Master[[#This Row],[Product Category]]&amp;Material_Master[[#This Row],[ProductGroupSimple]], 'Product Group Simple'!$B$2:$B$202&amp;'Product Group Simple'!$D$2:$D$202, 0)</f>
        <v>86</v>
      </c>
      <c r="H731" cm="1">
        <f t="array" ref="H731">MATCH(Material_Master[[#This Row],[Product Category]]&amp;Material_Master[[#This Row],[ProductGroup]], 'Product Group'!$B$2:$B$248&amp;'Product Group'!$D$2:$D$248,0)</f>
        <v>117</v>
      </c>
      <c r="I731">
        <f>INDEX(Packaging!E:E, MATCH(Material_Master[[#This Row],[Packaging]], Packaging!F:F, 0))</f>
        <v>5</v>
      </c>
      <c r="J731">
        <f>INDEX(Packaging!A:A, MATCH(Material_Master[[#This Row],[UOM]], Packaging!B:B, 0))</f>
        <v>4</v>
      </c>
      <c r="K731">
        <v>6</v>
      </c>
      <c r="L731">
        <v>1</v>
      </c>
      <c r="N731">
        <f>MATCH(Material_Master[[#This Row],[PPClass]],Packaging!$L$2:$L$7, 0)</f>
        <v>1</v>
      </c>
      <c r="O731">
        <f>MATCH(Material_Master[[#This Row],[PVClass]],Packaging!$L$2:$L$7, 0)</f>
        <v>1</v>
      </c>
      <c r="P731" t="s">
        <v>370</v>
      </c>
      <c r="Q731">
        <v>455</v>
      </c>
      <c r="S731">
        <v>19.100000000000001</v>
      </c>
      <c r="T731" s="6" t="s">
        <v>344</v>
      </c>
      <c r="U731" s="6"/>
      <c r="V731" s="6" t="s">
        <v>1186</v>
      </c>
      <c r="W731" t="s">
        <v>1186</v>
      </c>
      <c r="X731" t="s">
        <v>371</v>
      </c>
      <c r="Y731" t="b">
        <f>IF(Material_Master[[#This Row],[EUDR]]="Y",TRUE,FALSE)</f>
        <v>0</v>
      </c>
      <c r="Z731" t="b">
        <f>IF(Material_Master[[#This Row],[EUDR Sale]]="Y", TRUE, FALSE)</f>
        <v>1</v>
      </c>
      <c r="AA731" s="5" t="s">
        <v>1383</v>
      </c>
    </row>
    <row r="732" spans="1:27" x14ac:dyDescent="0.35">
      <c r="A732">
        <v>731</v>
      </c>
      <c r="B732" s="5"/>
      <c r="C732" s="5" t="str">
        <f>Material_Master_SQL!B732</f>
        <v>LIGHT END FATTY ALCOHOL 1-FB24000-DF</v>
      </c>
      <c r="D732">
        <f>INDEX(Class!A:A, MATCH(Material_Master[[#This Row],[Class]],Class!B:B, 0))</f>
        <v>4</v>
      </c>
      <c r="E732">
        <f>INDEX('Product Category'!A:A, MATCH(Material_Master[[#This Row],[Product Category]], 'Product Category'!B:B, 0))</f>
        <v>7</v>
      </c>
      <c r="F732" cm="1">
        <f t="array" ref="F732">MATCH(Material_Master[[#This Row],[Product Category]]&amp;Material_Master[[#This Row],[ProductMetric]], 'Product Metric'!$B$2:$B$47&amp;'Product Metric'!$D$2:$D$47, 0)</f>
        <v>16</v>
      </c>
      <c r="G732" cm="1">
        <f t="array" ref="G732">MATCH(Material_Master[[#This Row],[Product Category]]&amp;Material_Master[[#This Row],[ProductGroupSimple]], 'Product Group Simple'!$B$2:$B$202&amp;'Product Group Simple'!$D$2:$D$202, 0)</f>
        <v>86</v>
      </c>
      <c r="H732" cm="1">
        <f t="array" ref="H732">MATCH(Material_Master[[#This Row],[Product Category]]&amp;Material_Master[[#This Row],[ProductGroup]], 'Product Group'!$B$2:$B$248&amp;'Product Group'!$D$2:$D$248,0)</f>
        <v>117</v>
      </c>
      <c r="I732">
        <f>INDEX(Packaging!E:E, MATCH(Material_Master[[#This Row],[Packaging]], Packaging!F:F, 0))</f>
        <v>5</v>
      </c>
      <c r="J732">
        <f>INDEX(Packaging!A:A, MATCH(Material_Master[[#This Row],[UOM]], Packaging!B:B, 0))</f>
        <v>4</v>
      </c>
      <c r="K732">
        <v>6</v>
      </c>
      <c r="L732">
        <v>1</v>
      </c>
      <c r="M732">
        <v>0</v>
      </c>
      <c r="N732">
        <f>MATCH(Material_Master[[#This Row],[PPClass]],Packaging!$L$2:$L$7, 0)</f>
        <v>1</v>
      </c>
      <c r="O732">
        <f>MATCH(Material_Master[[#This Row],[PVClass]],Packaging!$L$2:$L$7, 0)</f>
        <v>1</v>
      </c>
      <c r="P732" t="s">
        <v>370</v>
      </c>
      <c r="R732" t="s">
        <v>1186</v>
      </c>
      <c r="T732" s="6" t="s">
        <v>344</v>
      </c>
      <c r="U732" s="6"/>
      <c r="V732" s="6" t="s">
        <v>1186</v>
      </c>
      <c r="W732" t="s">
        <v>1186</v>
      </c>
      <c r="X732" t="s">
        <v>1186</v>
      </c>
      <c r="Y732" t="b">
        <f>IF(Material_Master[[#This Row],[EUDR]]="Y",TRUE,FALSE)</f>
        <v>1</v>
      </c>
      <c r="Z732" t="b">
        <f>IF(Material_Master[[#This Row],[EUDR Sale]]="Y", TRUE, FALSE)</f>
        <v>1</v>
      </c>
    </row>
    <row r="733" spans="1:27" x14ac:dyDescent="0.35">
      <c r="A733">
        <v>732</v>
      </c>
      <c r="B733" s="5">
        <v>5303000001030</v>
      </c>
      <c r="C733" s="5" t="str">
        <f>Material_Master_SQL!B733</f>
        <v>LIGHT END FATTY ALCOHOL 1-SD170</v>
      </c>
      <c r="D733">
        <f>INDEX(Class!A:A, MATCH(Material_Master[[#This Row],[Class]],Class!B:B, 0))</f>
        <v>4</v>
      </c>
      <c r="E733">
        <f>INDEX('Product Category'!A:A, MATCH(Material_Master[[#This Row],[Product Category]], 'Product Category'!B:B, 0))</f>
        <v>7</v>
      </c>
      <c r="F733" cm="1">
        <f t="array" ref="F733">MATCH(Material_Master[[#This Row],[Product Category]]&amp;Material_Master[[#This Row],[ProductMetric]], 'Product Metric'!$B$2:$B$47&amp;'Product Metric'!$D$2:$D$47, 0)</f>
        <v>16</v>
      </c>
      <c r="G733" cm="1">
        <f t="array" ref="G733">MATCH(Material_Master[[#This Row],[Product Category]]&amp;Material_Master[[#This Row],[ProductGroupSimple]], 'Product Group Simple'!$B$2:$B$202&amp;'Product Group Simple'!$D$2:$D$202, 0)</f>
        <v>86</v>
      </c>
      <c r="H733" cm="1">
        <f t="array" ref="H733">MATCH(Material_Master[[#This Row],[Product Category]]&amp;Material_Master[[#This Row],[ProductGroup]], 'Product Group'!$B$2:$B$248&amp;'Product Group'!$D$2:$D$248,0)</f>
        <v>117</v>
      </c>
      <c r="I733">
        <f>INDEX(Packaging!E:E, MATCH(Material_Master[[#This Row],[Packaging]], Packaging!F:F, 0))</f>
        <v>3</v>
      </c>
      <c r="J733">
        <f>INDEX(Packaging!A:A, MATCH(Material_Master[[#This Row],[UOM]], Packaging!B:B, 0))</f>
        <v>2</v>
      </c>
      <c r="K733">
        <v>6</v>
      </c>
      <c r="L733">
        <v>0.17</v>
      </c>
      <c r="M733">
        <v>0.15</v>
      </c>
      <c r="N733">
        <f>MATCH(Material_Master[[#This Row],[PPClass]],Packaging!$L$2:$L$7, 0)</f>
        <v>1</v>
      </c>
      <c r="O733">
        <f>MATCH(Material_Master[[#This Row],[PVClass]],Packaging!$L$2:$L$7, 0)</f>
        <v>1</v>
      </c>
      <c r="Q733">
        <v>455</v>
      </c>
      <c r="S733">
        <v>0.17</v>
      </c>
      <c r="T733" s="6" t="s">
        <v>344</v>
      </c>
      <c r="U733" s="6"/>
      <c r="V733" s="6" t="s">
        <v>1186</v>
      </c>
      <c r="W733" t="s">
        <v>1186</v>
      </c>
      <c r="X733" t="s">
        <v>1186</v>
      </c>
      <c r="Y733" t="b">
        <f>IF(Material_Master[[#This Row],[EUDR]]="Y",TRUE,FALSE)</f>
        <v>0</v>
      </c>
      <c r="Z733" t="b">
        <f>IF(Material_Master[[#This Row],[EUDR Sale]]="Y", TRUE, FALSE)</f>
        <v>0</v>
      </c>
    </row>
    <row r="734" spans="1:27" x14ac:dyDescent="0.35">
      <c r="A734">
        <v>733</v>
      </c>
      <c r="B734" s="5"/>
      <c r="C734" s="5" t="str">
        <f>Material_Master_SQL!B734</f>
        <v>LIGHT END FATTY ALCOHOL 1-SD170-DF</v>
      </c>
      <c r="D734">
        <f>INDEX(Class!A:A, MATCH(Material_Master[[#This Row],[Class]],Class!B:B, 0))</f>
        <v>6</v>
      </c>
      <c r="E734">
        <f>INDEX('Product Category'!A:A, MATCH(Material_Master[[#This Row],[Product Category]], 'Product Category'!B:B, 0))</f>
        <v>7</v>
      </c>
      <c r="F734" cm="1">
        <f t="array" ref="F734">MATCH(Material_Master[[#This Row],[Product Category]]&amp;Material_Master[[#This Row],[ProductMetric]], 'Product Metric'!$B$2:$B$47&amp;'Product Metric'!$D$2:$D$47, 0)</f>
        <v>16</v>
      </c>
      <c r="G734" cm="1">
        <f t="array" ref="G734">MATCH(Material_Master[[#This Row],[Product Category]]&amp;Material_Master[[#This Row],[ProductGroupSimple]], 'Product Group Simple'!$B$2:$B$202&amp;'Product Group Simple'!$D$2:$D$202, 0)</f>
        <v>86</v>
      </c>
      <c r="H734" cm="1">
        <f t="array" ref="H734">MATCH(Material_Master[[#This Row],[Product Category]]&amp;Material_Master[[#This Row],[ProductGroup]], 'Product Group'!$B$2:$B$248&amp;'Product Group'!$D$2:$D$248,0)</f>
        <v>117</v>
      </c>
      <c r="I734">
        <f>INDEX(Packaging!E:E, MATCH(Material_Master[[#This Row],[Packaging]], Packaging!F:F, 0))</f>
        <v>3</v>
      </c>
      <c r="J734">
        <f>INDEX(Packaging!A:A, MATCH(Material_Master[[#This Row],[UOM]], Packaging!B:B, 0))</f>
        <v>2</v>
      </c>
      <c r="K734">
        <v>6</v>
      </c>
      <c r="L734">
        <v>0.17</v>
      </c>
      <c r="M734">
        <v>0.15</v>
      </c>
      <c r="N734">
        <f>MATCH(Material_Master[[#This Row],[PPClass]],Packaging!$L$2:$L$7, 0)</f>
        <v>1</v>
      </c>
      <c r="O734">
        <f>MATCH(Material_Master[[#This Row],[PVClass]],Packaging!$L$2:$L$7, 0)</f>
        <v>1</v>
      </c>
      <c r="R734" t="s">
        <v>1186</v>
      </c>
      <c r="T734" s="6" t="s">
        <v>344</v>
      </c>
      <c r="U734" s="6"/>
      <c r="V734" s="6" t="s">
        <v>1186</v>
      </c>
      <c r="W734" t="s">
        <v>1186</v>
      </c>
      <c r="X734" t="s">
        <v>1186</v>
      </c>
      <c r="Y734" t="b">
        <f>IF(Material_Master[[#This Row],[EUDR]]="Y",TRUE,FALSE)</f>
        <v>1</v>
      </c>
      <c r="Z734" t="b">
        <f>IF(Material_Master[[#This Row],[EUDR Sale]]="Y", TRUE, FALSE)</f>
        <v>1</v>
      </c>
    </row>
    <row r="735" spans="1:27" x14ac:dyDescent="0.35">
      <c r="A735">
        <v>734</v>
      </c>
      <c r="B735" s="5">
        <v>5303020306010</v>
      </c>
      <c r="C735" s="5" t="str">
        <f>Material_Master_SQL!B735</f>
        <v>LIGHT END FATTY ALCOHOL 2</v>
      </c>
      <c r="D735">
        <f>INDEX(Class!A:A, MATCH(Material_Master[[#This Row],[Class]],Class!B:B, 0))</f>
        <v>2</v>
      </c>
      <c r="E735">
        <f>INDEX('Product Category'!A:A, MATCH(Material_Master[[#This Row],[Product Category]], 'Product Category'!B:B, 0))</f>
        <v>7</v>
      </c>
      <c r="F735" cm="1">
        <f t="array" ref="F735">MATCH(Material_Master[[#This Row],[Product Category]]&amp;Material_Master[[#This Row],[ProductMetric]], 'Product Metric'!$B$2:$B$47&amp;'Product Metric'!$D$2:$D$47, 0)</f>
        <v>16</v>
      </c>
      <c r="G735" cm="1">
        <f t="array" ref="G735">MATCH(Material_Master[[#This Row],[Product Category]]&amp;Material_Master[[#This Row],[ProductGroupSimple]], 'Product Group Simple'!$B$2:$B$202&amp;'Product Group Simple'!$D$2:$D$202, 0)</f>
        <v>86</v>
      </c>
      <c r="H735" cm="1">
        <f t="array" ref="H735">MATCH(Material_Master[[#This Row],[Product Category]]&amp;Material_Master[[#This Row],[ProductGroup]], 'Product Group'!$B$2:$B$248&amp;'Product Group'!$D$2:$D$248,0)</f>
        <v>118</v>
      </c>
      <c r="I735">
        <f>INDEX(Packaging!E:E, MATCH(Material_Master[[#This Row],[Packaging]], Packaging!F:F, 0))</f>
        <v>7</v>
      </c>
      <c r="J735">
        <f>INDEX(Packaging!A:A, MATCH(Material_Master[[#This Row],[UOM]], Packaging!B:B, 0))</f>
        <v>4</v>
      </c>
      <c r="K735">
        <v>6</v>
      </c>
      <c r="L735">
        <v>1</v>
      </c>
      <c r="N735">
        <f>MATCH(Material_Master[[#This Row],[PPClass]],Packaging!$L$2:$L$7, 0)</f>
        <v>1</v>
      </c>
      <c r="O735">
        <f>MATCH(Material_Master[[#This Row],[PVClass]],Packaging!$L$2:$L$7, 0)</f>
        <v>1</v>
      </c>
      <c r="Q735">
        <v>455</v>
      </c>
      <c r="R735" t="s">
        <v>1186</v>
      </c>
      <c r="T735" s="6" t="s">
        <v>344</v>
      </c>
      <c r="U735" s="6"/>
      <c r="V735" s="6" t="s">
        <v>1186</v>
      </c>
      <c r="W735" t="s">
        <v>1186</v>
      </c>
      <c r="X735" t="s">
        <v>1186</v>
      </c>
      <c r="Y735" t="b">
        <f>IF(Material_Master[[#This Row],[EUDR]]="Y",TRUE,FALSE)</f>
        <v>0</v>
      </c>
      <c r="Z735" t="b">
        <f>IF(Material_Master[[#This Row],[EUDR Sale]]="Y", TRUE, FALSE)</f>
        <v>0</v>
      </c>
    </row>
    <row r="736" spans="1:27" x14ac:dyDescent="0.35">
      <c r="A736">
        <v>735</v>
      </c>
      <c r="B736" s="5">
        <v>5303020307020</v>
      </c>
      <c r="C736" s="5" t="str">
        <f>Material_Master_SQL!B736</f>
        <v>LIGHT END FATTY ALCOHOL 2-FB24000</v>
      </c>
      <c r="D736">
        <f>INDEX(Class!A:A, MATCH(Material_Master[[#This Row],[Class]],Class!B:B, 0))</f>
        <v>4</v>
      </c>
      <c r="E736">
        <f>INDEX('Product Category'!A:A, MATCH(Material_Master[[#This Row],[Product Category]], 'Product Category'!B:B, 0))</f>
        <v>7</v>
      </c>
      <c r="F736" cm="1">
        <f t="array" ref="F736">MATCH(Material_Master[[#This Row],[Product Category]]&amp;Material_Master[[#This Row],[ProductMetric]], 'Product Metric'!$B$2:$B$47&amp;'Product Metric'!$D$2:$D$47, 0)</f>
        <v>16</v>
      </c>
      <c r="G736" cm="1">
        <f t="array" ref="G736">MATCH(Material_Master[[#This Row],[Product Category]]&amp;Material_Master[[#This Row],[ProductGroupSimple]], 'Product Group Simple'!$B$2:$B$202&amp;'Product Group Simple'!$D$2:$D$202, 0)</f>
        <v>86</v>
      </c>
      <c r="H736" cm="1">
        <f t="array" ref="H736">MATCH(Material_Master[[#This Row],[Product Category]]&amp;Material_Master[[#This Row],[ProductGroup]], 'Product Group'!$B$2:$B$248&amp;'Product Group'!$D$2:$D$248,0)</f>
        <v>118</v>
      </c>
      <c r="I736">
        <f>INDEX(Packaging!E:E, MATCH(Material_Master[[#This Row],[Packaging]], Packaging!F:F, 0))</f>
        <v>5</v>
      </c>
      <c r="J736">
        <f>INDEX(Packaging!A:A, MATCH(Material_Master[[#This Row],[UOM]], Packaging!B:B, 0))</f>
        <v>4</v>
      </c>
      <c r="K736">
        <v>6</v>
      </c>
      <c r="L736">
        <v>1</v>
      </c>
      <c r="N736">
        <f>MATCH(Material_Master[[#This Row],[PPClass]],Packaging!$L$2:$L$7, 0)</f>
        <v>1</v>
      </c>
      <c r="O736">
        <f>MATCH(Material_Master[[#This Row],[PVClass]],Packaging!$L$2:$L$7, 0)</f>
        <v>1</v>
      </c>
      <c r="P736" t="s">
        <v>370</v>
      </c>
      <c r="Q736">
        <v>455</v>
      </c>
      <c r="R736" t="s">
        <v>1186</v>
      </c>
      <c r="S736">
        <v>19.100000000000001</v>
      </c>
      <c r="T736" s="6" t="s">
        <v>344</v>
      </c>
      <c r="U736" s="6"/>
      <c r="V736" s="6" t="s">
        <v>1186</v>
      </c>
      <c r="W736" t="s">
        <v>1186</v>
      </c>
      <c r="X736" t="s">
        <v>371</v>
      </c>
      <c r="Y736" t="b">
        <f>IF(Material_Master[[#This Row],[EUDR]]="Y",TRUE,FALSE)</f>
        <v>0</v>
      </c>
      <c r="Z736" t="b">
        <f>IF(Material_Master[[#This Row],[EUDR Sale]]="Y", TRUE, FALSE)</f>
        <v>1</v>
      </c>
      <c r="AA736" s="5" t="s">
        <v>1383</v>
      </c>
    </row>
    <row r="737" spans="1:26" x14ac:dyDescent="0.35">
      <c r="A737">
        <v>736</v>
      </c>
      <c r="B737" s="5">
        <v>5303020006010</v>
      </c>
      <c r="C737" s="5" t="str">
        <f>Material_Master_SQL!B737</f>
        <v>LIGHT END FATTY ALCOHOL 3</v>
      </c>
      <c r="D737">
        <f>INDEX(Class!A:A, MATCH(Material_Master[[#This Row],[Class]],Class!B:B, 0))</f>
        <v>2</v>
      </c>
      <c r="E737">
        <f>INDEX('Product Category'!A:A, MATCH(Material_Master[[#This Row],[Product Category]], 'Product Category'!B:B, 0))</f>
        <v>7</v>
      </c>
      <c r="F737" cm="1">
        <f t="array" ref="F737">MATCH(Material_Master[[#This Row],[Product Category]]&amp;Material_Master[[#This Row],[ProductMetric]], 'Product Metric'!$B$2:$B$47&amp;'Product Metric'!$D$2:$D$47, 0)</f>
        <v>16</v>
      </c>
      <c r="G737" cm="1">
        <f t="array" ref="G737">MATCH(Material_Master[[#This Row],[Product Category]]&amp;Material_Master[[#This Row],[ProductGroupSimple]], 'Product Group Simple'!$B$2:$B$202&amp;'Product Group Simple'!$D$2:$D$202, 0)</f>
        <v>86</v>
      </c>
      <c r="H737" cm="1">
        <f t="array" ref="H737">MATCH(Material_Master[[#This Row],[Product Category]]&amp;Material_Master[[#This Row],[ProductGroup]], 'Product Group'!$B$2:$B$248&amp;'Product Group'!$D$2:$D$248,0)</f>
        <v>119</v>
      </c>
      <c r="I737">
        <f>INDEX(Packaging!E:E, MATCH(Material_Master[[#This Row],[Packaging]], Packaging!F:F, 0))</f>
        <v>7</v>
      </c>
      <c r="J737">
        <f>INDEX(Packaging!A:A, MATCH(Material_Master[[#This Row],[UOM]], Packaging!B:B, 0))</f>
        <v>4</v>
      </c>
      <c r="K737">
        <v>6</v>
      </c>
      <c r="L737">
        <v>1</v>
      </c>
      <c r="N737">
        <f>MATCH(Material_Master[[#This Row],[PPClass]],Packaging!$L$2:$L$7, 0)</f>
        <v>1</v>
      </c>
      <c r="O737">
        <f>MATCH(Material_Master[[#This Row],[PVClass]],Packaging!$L$2:$L$7, 0)</f>
        <v>1</v>
      </c>
      <c r="Q737">
        <v>0</v>
      </c>
      <c r="R737" t="s">
        <v>1186</v>
      </c>
      <c r="T737" s="6" t="s">
        <v>344</v>
      </c>
      <c r="U737" s="6"/>
      <c r="V737" s="6" t="s">
        <v>1186</v>
      </c>
      <c r="W737" t="s">
        <v>1186</v>
      </c>
      <c r="X737" t="s">
        <v>1186</v>
      </c>
      <c r="Y737" t="b">
        <f>IF(Material_Master[[#This Row],[EUDR]]="Y",TRUE,FALSE)</f>
        <v>0</v>
      </c>
      <c r="Z737" t="b">
        <f>IF(Material_Master[[#This Row],[EUDR Sale]]="Y", TRUE, FALSE)</f>
        <v>0</v>
      </c>
    </row>
    <row r="738" spans="1:26" x14ac:dyDescent="0.35">
      <c r="A738">
        <v>737</v>
      </c>
      <c r="B738" s="5">
        <v>5303020007020</v>
      </c>
      <c r="C738" s="5" t="str">
        <f>Material_Master_SQL!B738</f>
        <v>LIGHT END FATTY ALCOHOL 3-FB24000</v>
      </c>
      <c r="D738">
        <f>INDEX(Class!A:A, MATCH(Material_Master[[#This Row],[Class]],Class!B:B, 0))</f>
        <v>4</v>
      </c>
      <c r="E738">
        <f>INDEX('Product Category'!A:A, MATCH(Material_Master[[#This Row],[Product Category]], 'Product Category'!B:B, 0))</f>
        <v>7</v>
      </c>
      <c r="F738" cm="1">
        <f t="array" ref="F738">MATCH(Material_Master[[#This Row],[Product Category]]&amp;Material_Master[[#This Row],[ProductMetric]], 'Product Metric'!$B$2:$B$47&amp;'Product Metric'!$D$2:$D$47, 0)</f>
        <v>16</v>
      </c>
      <c r="G738" cm="1">
        <f t="array" ref="G738">MATCH(Material_Master[[#This Row],[Product Category]]&amp;Material_Master[[#This Row],[ProductGroupSimple]], 'Product Group Simple'!$B$2:$B$202&amp;'Product Group Simple'!$D$2:$D$202, 0)</f>
        <v>86</v>
      </c>
      <c r="H738" cm="1">
        <f t="array" ref="H738">MATCH(Material_Master[[#This Row],[Product Category]]&amp;Material_Master[[#This Row],[ProductGroup]], 'Product Group'!$B$2:$B$248&amp;'Product Group'!$D$2:$D$248,0)</f>
        <v>119</v>
      </c>
      <c r="I738">
        <f>INDEX(Packaging!E:E, MATCH(Material_Master[[#This Row],[Packaging]], Packaging!F:F, 0))</f>
        <v>5</v>
      </c>
      <c r="J738">
        <f>INDEX(Packaging!A:A, MATCH(Material_Master[[#This Row],[UOM]], Packaging!B:B, 0))</f>
        <v>4</v>
      </c>
      <c r="K738">
        <v>6</v>
      </c>
      <c r="L738">
        <v>1</v>
      </c>
      <c r="N738">
        <f>MATCH(Material_Master[[#This Row],[PPClass]],Packaging!$L$2:$L$7, 0)</f>
        <v>1</v>
      </c>
      <c r="O738">
        <f>MATCH(Material_Master[[#This Row],[PVClass]],Packaging!$L$2:$L$7, 0)</f>
        <v>1</v>
      </c>
      <c r="P738" t="s">
        <v>370</v>
      </c>
      <c r="Q738">
        <v>0</v>
      </c>
      <c r="R738" t="s">
        <v>1186</v>
      </c>
      <c r="S738">
        <v>19.100000000000001</v>
      </c>
      <c r="T738" s="6" t="s">
        <v>344</v>
      </c>
      <c r="U738" s="6"/>
      <c r="V738" s="6" t="s">
        <v>1186</v>
      </c>
      <c r="W738" t="s">
        <v>1186</v>
      </c>
      <c r="X738" t="s">
        <v>371</v>
      </c>
      <c r="Y738" t="b">
        <f>IF(Material_Master[[#This Row],[EUDR]]="Y",TRUE,FALSE)</f>
        <v>0</v>
      </c>
      <c r="Z738" t="b">
        <f>IF(Material_Master[[#This Row],[EUDR Sale]]="Y", TRUE, FALSE)</f>
        <v>0</v>
      </c>
    </row>
    <row r="739" spans="1:26" x14ac:dyDescent="0.35">
      <c r="A739">
        <v>738</v>
      </c>
      <c r="B739" s="5">
        <v>5303010406010</v>
      </c>
      <c r="C739" s="5" t="str">
        <f>Material_Master_SQL!B739</f>
        <v>LIGHT END FATTY ALCOHOL M</v>
      </c>
      <c r="D739">
        <f>INDEX(Class!A:A, MATCH(Material_Master[[#This Row],[Class]],Class!B:B, 0))</f>
        <v>2</v>
      </c>
      <c r="E739">
        <f>INDEX('Product Category'!A:A, MATCH(Material_Master[[#This Row],[Product Category]], 'Product Category'!B:B, 0))</f>
        <v>7</v>
      </c>
      <c r="F739" cm="1">
        <f t="array" ref="F739">MATCH(Material_Master[[#This Row],[Product Category]]&amp;Material_Master[[#This Row],[ProductMetric]], 'Product Metric'!$B$2:$B$47&amp;'Product Metric'!$D$2:$D$47, 0)</f>
        <v>16</v>
      </c>
      <c r="G739" cm="1">
        <f t="array" ref="G739">MATCH(Material_Master[[#This Row],[Product Category]]&amp;Material_Master[[#This Row],[ProductGroupSimple]], 'Product Group Simple'!$B$2:$B$202&amp;'Product Group Simple'!$D$2:$D$202, 0)</f>
        <v>87</v>
      </c>
      <c r="H739" cm="1">
        <f t="array" ref="H739">MATCH(Material_Master[[#This Row],[Product Category]]&amp;Material_Master[[#This Row],[ProductGroup]], 'Product Group'!$B$2:$B$248&amp;'Product Group'!$D$2:$D$248,0)</f>
        <v>120</v>
      </c>
      <c r="I739">
        <f>INDEX(Packaging!E:E, MATCH(Material_Master[[#This Row],[Packaging]], Packaging!F:F, 0))</f>
        <v>7</v>
      </c>
      <c r="J739">
        <f>INDEX(Packaging!A:A, MATCH(Material_Master[[#This Row],[UOM]], Packaging!B:B, 0))</f>
        <v>4</v>
      </c>
      <c r="K739">
        <v>6</v>
      </c>
      <c r="L739">
        <v>1</v>
      </c>
      <c r="N739">
        <f>MATCH(Material_Master[[#This Row],[PPClass]],Packaging!$L$2:$L$7, 0)</f>
        <v>1</v>
      </c>
      <c r="O739">
        <f>MATCH(Material_Master[[#This Row],[PVClass]],Packaging!$L$2:$L$7, 0)</f>
        <v>1</v>
      </c>
      <c r="Q739">
        <v>0</v>
      </c>
      <c r="R739" t="s">
        <v>1186</v>
      </c>
      <c r="T739" s="6" t="s">
        <v>344</v>
      </c>
      <c r="U739" s="6"/>
      <c r="V739" s="6" t="s">
        <v>1186</v>
      </c>
      <c r="W739" t="s">
        <v>1186</v>
      </c>
      <c r="X739" t="s">
        <v>1186</v>
      </c>
      <c r="Y739" t="b">
        <f>IF(Material_Master[[#This Row],[EUDR]]="Y",TRUE,FALSE)</f>
        <v>0</v>
      </c>
      <c r="Z739" t="b">
        <f>IF(Material_Master[[#This Row],[EUDR Sale]]="Y", TRUE, FALSE)</f>
        <v>0</v>
      </c>
    </row>
    <row r="740" spans="1:26" x14ac:dyDescent="0.35">
      <c r="A740">
        <v>739</v>
      </c>
      <c r="B740" s="5">
        <v>5303010407020</v>
      </c>
      <c r="C740" s="5" t="str">
        <f>Material_Master_SQL!B740</f>
        <v>LIGHT END FATTY ALCOHOL M-FB24000</v>
      </c>
      <c r="D740">
        <f>INDEX(Class!A:A, MATCH(Material_Master[[#This Row],[Class]],Class!B:B, 0))</f>
        <v>2</v>
      </c>
      <c r="E740">
        <f>INDEX('Product Category'!A:A, MATCH(Material_Master[[#This Row],[Product Category]], 'Product Category'!B:B, 0))</f>
        <v>7</v>
      </c>
      <c r="F740" cm="1">
        <f t="array" ref="F740">MATCH(Material_Master[[#This Row],[Product Category]]&amp;Material_Master[[#This Row],[ProductMetric]], 'Product Metric'!$B$2:$B$47&amp;'Product Metric'!$D$2:$D$47, 0)</f>
        <v>16</v>
      </c>
      <c r="G740" cm="1">
        <f t="array" ref="G740">MATCH(Material_Master[[#This Row],[Product Category]]&amp;Material_Master[[#This Row],[ProductGroupSimple]], 'Product Group Simple'!$B$2:$B$202&amp;'Product Group Simple'!$D$2:$D$202, 0)</f>
        <v>87</v>
      </c>
      <c r="H740" cm="1">
        <f t="array" ref="H740">MATCH(Material_Master[[#This Row],[Product Category]]&amp;Material_Master[[#This Row],[ProductGroup]], 'Product Group'!$B$2:$B$248&amp;'Product Group'!$D$2:$D$248,0)</f>
        <v>120</v>
      </c>
      <c r="I740">
        <f>INDEX(Packaging!E:E, MATCH(Material_Master[[#This Row],[Packaging]], Packaging!F:F, 0))</f>
        <v>5</v>
      </c>
      <c r="J740">
        <f>INDEX(Packaging!A:A, MATCH(Material_Master[[#This Row],[UOM]], Packaging!B:B, 0))</f>
        <v>4</v>
      </c>
      <c r="K740">
        <v>6</v>
      </c>
      <c r="L740">
        <v>1</v>
      </c>
      <c r="N740">
        <f>MATCH(Material_Master[[#This Row],[PPClass]],Packaging!$L$2:$L$7, 0)</f>
        <v>1</v>
      </c>
      <c r="O740">
        <f>MATCH(Material_Master[[#This Row],[PVClass]],Packaging!$L$2:$L$7, 0)</f>
        <v>1</v>
      </c>
      <c r="P740" t="s">
        <v>370</v>
      </c>
      <c r="Q740">
        <v>0</v>
      </c>
      <c r="R740" t="s">
        <v>1186</v>
      </c>
      <c r="S740">
        <v>19.3</v>
      </c>
      <c r="T740" s="6" t="s">
        <v>344</v>
      </c>
      <c r="U740" s="6"/>
      <c r="V740" s="6" t="s">
        <v>1186</v>
      </c>
      <c r="W740" t="s">
        <v>1186</v>
      </c>
      <c r="X740" t="s">
        <v>371</v>
      </c>
      <c r="Y740" t="b">
        <f>IF(Material_Master[[#This Row],[EUDR]]="Y",TRUE,FALSE)</f>
        <v>0</v>
      </c>
      <c r="Z740" t="b">
        <f>IF(Material_Master[[#This Row],[EUDR Sale]]="Y", TRUE, FALSE)</f>
        <v>0</v>
      </c>
    </row>
    <row r="741" spans="1:26" x14ac:dyDescent="0.35">
      <c r="A741">
        <v>740</v>
      </c>
      <c r="B741" s="5">
        <v>5305020306010</v>
      </c>
      <c r="C741" s="5" t="str">
        <f>Material_Master_SQL!B741</f>
        <v>LIGHT END METHYL ESTER</v>
      </c>
      <c r="D741">
        <f>INDEX(Class!A:A, MATCH(Material_Master[[#This Row],[Class]],Class!B:B, 0))</f>
        <v>2</v>
      </c>
      <c r="E741">
        <f>INDEX('Product Category'!A:A, MATCH(Material_Master[[#This Row],[Product Category]], 'Product Category'!B:B, 0))</f>
        <v>7</v>
      </c>
      <c r="F741" cm="1">
        <f t="array" ref="F741">MATCH(Material_Master[[#This Row],[Product Category]]&amp;Material_Master[[#This Row],[ProductMetric]], 'Product Metric'!$B$2:$B$47&amp;'Product Metric'!$D$2:$D$47, 0)</f>
        <v>16</v>
      </c>
      <c r="G741" cm="1">
        <f t="array" ref="G741">MATCH(Material_Master[[#This Row],[Product Category]]&amp;Material_Master[[#This Row],[ProductGroupSimple]], 'Product Group Simple'!$B$2:$B$202&amp;'Product Group Simple'!$D$2:$D$202, 0)</f>
        <v>88</v>
      </c>
      <c r="H741" cm="1">
        <f t="array" ref="H741">MATCH(Material_Master[[#This Row],[Product Category]]&amp;Material_Master[[#This Row],[ProductGroup]], 'Product Group'!$B$2:$B$248&amp;'Product Group'!$D$2:$D$248,0)</f>
        <v>121</v>
      </c>
      <c r="I741">
        <f>INDEX(Packaging!E:E, MATCH(Material_Master[[#This Row],[Packaging]], Packaging!F:F, 0))</f>
        <v>7</v>
      </c>
      <c r="J741">
        <f>INDEX(Packaging!A:A, MATCH(Material_Master[[#This Row],[UOM]], Packaging!B:B, 0))</f>
        <v>4</v>
      </c>
      <c r="K741">
        <v>6</v>
      </c>
      <c r="L741">
        <v>1</v>
      </c>
      <c r="N741">
        <f>MATCH(Material_Master[[#This Row],[PPClass]],Packaging!$L$2:$L$7, 0)</f>
        <v>1</v>
      </c>
      <c r="O741">
        <f>MATCH(Material_Master[[#This Row],[PVClass]],Packaging!$L$2:$L$7, 0)</f>
        <v>1</v>
      </c>
      <c r="Q741">
        <v>0</v>
      </c>
      <c r="T741" s="6" t="s">
        <v>344</v>
      </c>
      <c r="U741" s="6"/>
      <c r="V741" s="6" t="s">
        <v>1186</v>
      </c>
      <c r="W741" t="s">
        <v>1186</v>
      </c>
      <c r="X741" t="s">
        <v>1186</v>
      </c>
      <c r="Y741" t="b">
        <f>IF(Material_Master[[#This Row],[EUDR]]="Y",TRUE,FALSE)</f>
        <v>0</v>
      </c>
      <c r="Z741" t="b">
        <f>IF(Material_Master[[#This Row],[EUDR Sale]]="Y", TRUE, FALSE)</f>
        <v>0</v>
      </c>
    </row>
    <row r="742" spans="1:26" x14ac:dyDescent="0.35">
      <c r="A742">
        <v>741</v>
      </c>
      <c r="B742" s="5">
        <v>5304000030610</v>
      </c>
      <c r="C742" s="5" t="str">
        <f>Material_Master_SQL!B742</f>
        <v>LIGHT END UFA</v>
      </c>
      <c r="D742">
        <f>INDEX(Class!A:A, MATCH(Material_Master[[#This Row],[Class]],Class!B:B, 0))</f>
        <v>2</v>
      </c>
      <c r="E742">
        <f>INDEX('Product Category'!A:A, MATCH(Material_Master[[#This Row],[Product Category]], 'Product Category'!B:B, 0))</f>
        <v>7</v>
      </c>
      <c r="F742" cm="1">
        <f t="array" ref="F742">MATCH(Material_Master[[#This Row],[Product Category]]&amp;Material_Master[[#This Row],[ProductMetric]], 'Product Metric'!$B$2:$B$47&amp;'Product Metric'!$D$2:$D$47, 0)</f>
        <v>16</v>
      </c>
      <c r="G742" cm="1">
        <f t="array" ref="G742">MATCH(Material_Master[[#This Row],[Product Category]]&amp;Material_Master[[#This Row],[ProductGroupSimple]], 'Product Group Simple'!$B$2:$B$202&amp;'Product Group Simple'!$D$2:$D$202, 0)</f>
        <v>89</v>
      </c>
      <c r="H742" cm="1">
        <f t="array" ref="H742">MATCH(Material_Master[[#This Row],[Product Category]]&amp;Material_Master[[#This Row],[ProductGroup]], 'Product Group'!$B$2:$B$248&amp;'Product Group'!$D$2:$D$248,0)</f>
        <v>122</v>
      </c>
      <c r="I742">
        <f>INDEX(Packaging!E:E, MATCH(Material_Master[[#This Row],[Packaging]], Packaging!F:F, 0))</f>
        <v>7</v>
      </c>
      <c r="J742">
        <f>INDEX(Packaging!A:A, MATCH(Material_Master[[#This Row],[UOM]], Packaging!B:B, 0))</f>
        <v>4</v>
      </c>
      <c r="K742">
        <v>6</v>
      </c>
      <c r="L742">
        <v>1</v>
      </c>
      <c r="N742">
        <f>MATCH(Material_Master[[#This Row],[PPClass]],Packaging!$L$2:$L$7, 0)</f>
        <v>1</v>
      </c>
      <c r="O742">
        <f>MATCH(Material_Master[[#This Row],[PVClass]],Packaging!$L$2:$L$7, 0)</f>
        <v>1</v>
      </c>
      <c r="Q742">
        <v>0</v>
      </c>
      <c r="R742" t="s">
        <v>1186</v>
      </c>
      <c r="T742" s="6" t="s">
        <v>344</v>
      </c>
      <c r="U742" s="6"/>
      <c r="V742" s="6" t="s">
        <v>1186</v>
      </c>
      <c r="W742" t="s">
        <v>1186</v>
      </c>
      <c r="X742" t="s">
        <v>1186</v>
      </c>
      <c r="Y742" t="b">
        <f>IF(Material_Master[[#This Row],[EUDR]]="Y",TRUE,FALSE)</f>
        <v>0</v>
      </c>
      <c r="Z742" t="b">
        <f>IF(Material_Master[[#This Row],[EUDR Sale]]="Y", TRUE, FALSE)</f>
        <v>0</v>
      </c>
    </row>
    <row r="743" spans="1:26" x14ac:dyDescent="0.35">
      <c r="A743">
        <v>742</v>
      </c>
      <c r="B743" s="5">
        <v>5111000206010</v>
      </c>
      <c r="C743" s="5" t="str">
        <f>Material_Master_SQL!B743</f>
        <v>METHANOL IN METHANOL WATER</v>
      </c>
      <c r="D743">
        <f>INDEX(Class!A:A, MATCH(Material_Master[[#This Row],[Class]],Class!B:B, 0))</f>
        <v>1</v>
      </c>
      <c r="E743">
        <f>INDEX('Product Category'!A:A, MATCH(Material_Master[[#This Row],[Product Category]], 'Product Category'!B:B, 0))</f>
        <v>8</v>
      </c>
      <c r="F743" cm="1">
        <f t="array" ref="F743">MATCH(Material_Master[[#This Row],[Product Category]]&amp;Material_Master[[#This Row],[ProductMetric]], 'Product Metric'!$B$2:$B$47&amp;'Product Metric'!$D$2:$D$47, 0)</f>
        <v>21</v>
      </c>
      <c r="G743" cm="1">
        <f t="array" ref="G743">MATCH(Material_Master[[#This Row],[Product Category]]&amp;Material_Master[[#This Row],[ProductGroupSimple]], 'Product Group Simple'!$B$2:$B$202&amp;'Product Group Simple'!$D$2:$D$202, 0)</f>
        <v>97</v>
      </c>
      <c r="H743" cm="1">
        <f t="array" ref="H743">MATCH(Material_Master[[#This Row],[Product Category]]&amp;Material_Master[[#This Row],[ProductGroup]], 'Product Group'!$B$2:$B$248&amp;'Product Group'!$D$2:$D$248,0)</f>
        <v>139</v>
      </c>
      <c r="I743">
        <f>INDEX(Packaging!E:E, MATCH(Material_Master[[#This Row],[Packaging]], Packaging!F:F, 0))</f>
        <v>7</v>
      </c>
      <c r="J743">
        <f>INDEX(Packaging!A:A, MATCH(Material_Master[[#This Row],[UOM]], Packaging!B:B, 0))</f>
        <v>4</v>
      </c>
      <c r="K743">
        <v>6</v>
      </c>
      <c r="L743">
        <v>1</v>
      </c>
      <c r="N743">
        <f>MATCH(Material_Master[[#This Row],[PPClass]],Packaging!$L$2:$L$7, 0)</f>
        <v>2</v>
      </c>
      <c r="O743">
        <f>MATCH(Material_Master[[#This Row],[PVClass]],Packaging!$L$2:$L$7, 0)</f>
        <v>2</v>
      </c>
      <c r="T743" s="6" t="s">
        <v>413</v>
      </c>
      <c r="U743" s="6"/>
      <c r="V743" s="6" t="s">
        <v>1186</v>
      </c>
      <c r="W743" t="s">
        <v>1186</v>
      </c>
      <c r="X743" t="s">
        <v>1186</v>
      </c>
      <c r="Y743" t="b">
        <f>IF(Material_Master[[#This Row],[EUDR]]="Y",TRUE,FALSE)</f>
        <v>0</v>
      </c>
      <c r="Z743" t="b">
        <f>IF(Material_Master[[#This Row],[EUDR Sale]]="Y", TRUE, FALSE)</f>
        <v>0</v>
      </c>
    </row>
    <row r="744" spans="1:26" x14ac:dyDescent="0.35">
      <c r="A744">
        <v>743</v>
      </c>
      <c r="B744" s="5">
        <v>5111000106010</v>
      </c>
      <c r="C744" s="5" t="str">
        <f>Material_Master_SQL!B744</f>
        <v>METHANOL RECOVERED</v>
      </c>
      <c r="D744">
        <f>INDEX(Class!A:A, MATCH(Material_Master[[#This Row],[Class]],Class!B:B, 0))</f>
        <v>1</v>
      </c>
      <c r="E744">
        <f>INDEX('Product Category'!A:A, MATCH(Material_Master[[#This Row],[Product Category]], 'Product Category'!B:B, 0))</f>
        <v>8</v>
      </c>
      <c r="F744" cm="1">
        <f t="array" ref="F744">MATCH(Material_Master[[#This Row],[Product Category]]&amp;Material_Master[[#This Row],[ProductMetric]], 'Product Metric'!$B$2:$B$47&amp;'Product Metric'!$D$2:$D$47, 0)</f>
        <v>21</v>
      </c>
      <c r="G744" cm="1">
        <f t="array" ref="G744">MATCH(Material_Master[[#This Row],[Product Category]]&amp;Material_Master[[#This Row],[ProductGroupSimple]], 'Product Group Simple'!$B$2:$B$202&amp;'Product Group Simple'!$D$2:$D$202, 0)</f>
        <v>96</v>
      </c>
      <c r="H744" cm="1">
        <f t="array" ref="H744">MATCH(Material_Master[[#This Row],[Product Category]]&amp;Material_Master[[#This Row],[ProductGroup]], 'Product Group'!$B$2:$B$248&amp;'Product Group'!$D$2:$D$248,0)</f>
        <v>129</v>
      </c>
      <c r="I744">
        <f>INDEX(Packaging!E:E, MATCH(Material_Master[[#This Row],[Packaging]], Packaging!F:F, 0))</f>
        <v>7</v>
      </c>
      <c r="J744">
        <f>INDEX(Packaging!A:A, MATCH(Material_Master[[#This Row],[UOM]], Packaging!B:B, 0))</f>
        <v>4</v>
      </c>
      <c r="K744">
        <v>6</v>
      </c>
      <c r="L744">
        <v>1</v>
      </c>
      <c r="N744">
        <f>MATCH(Material_Master[[#This Row],[PPClass]],Packaging!$L$2:$L$7, 0)</f>
        <v>2</v>
      </c>
      <c r="O744">
        <f>MATCH(Material_Master[[#This Row],[PVClass]],Packaging!$L$2:$L$7, 0)</f>
        <v>2</v>
      </c>
      <c r="T744" s="6" t="s">
        <v>413</v>
      </c>
      <c r="U744" s="6"/>
      <c r="V744" s="6" t="s">
        <v>1186</v>
      </c>
      <c r="W744" t="s">
        <v>1186</v>
      </c>
      <c r="X744" t="s">
        <v>1186</v>
      </c>
      <c r="Y744" t="b">
        <f>IF(Material_Master[[#This Row],[EUDR]]="Y",TRUE,FALSE)</f>
        <v>0</v>
      </c>
      <c r="Z744" t="b">
        <f>IF(Material_Master[[#This Row],[EUDR Sale]]="Y", TRUE, FALSE)</f>
        <v>0</v>
      </c>
    </row>
    <row r="745" spans="1:26" x14ac:dyDescent="0.35">
      <c r="A745">
        <v>744</v>
      </c>
      <c r="B745" s="5"/>
      <c r="C745" s="5" t="str">
        <f>Material_Master_SQL!B745</f>
        <v>METHANOL RECOVERED-DF</v>
      </c>
      <c r="D745">
        <f>INDEX(Class!A:A, MATCH(Material_Master[[#This Row],[Class]],Class!B:B, 0))</f>
        <v>6</v>
      </c>
      <c r="E745">
        <f>INDEX('Product Category'!A:A, MATCH(Material_Master[[#This Row],[Product Category]], 'Product Category'!B:B, 0))</f>
        <v>8</v>
      </c>
      <c r="F745" cm="1">
        <f t="array" ref="F745">MATCH(Material_Master[[#This Row],[Product Category]]&amp;Material_Master[[#This Row],[ProductMetric]], 'Product Metric'!$B$2:$B$47&amp;'Product Metric'!$D$2:$D$47, 0)</f>
        <v>21</v>
      </c>
      <c r="G745" cm="1">
        <f t="array" ref="G745">MATCH(Material_Master[[#This Row],[Product Category]]&amp;Material_Master[[#This Row],[ProductGroupSimple]], 'Product Group Simple'!$B$2:$B$202&amp;'Product Group Simple'!$D$2:$D$202, 0)</f>
        <v>96</v>
      </c>
      <c r="H745" cm="1">
        <f t="array" ref="H745">MATCH(Material_Master[[#This Row],[Product Category]]&amp;Material_Master[[#This Row],[ProductGroup]], 'Product Group'!$B$2:$B$248&amp;'Product Group'!$D$2:$D$248,0)</f>
        <v>129</v>
      </c>
      <c r="I745">
        <f>INDEX(Packaging!E:E, MATCH(Material_Master[[#This Row],[Packaging]], Packaging!F:F, 0))</f>
        <v>7</v>
      </c>
      <c r="J745">
        <f>INDEX(Packaging!A:A, MATCH(Material_Master[[#This Row],[UOM]], Packaging!B:B, 0))</f>
        <v>4</v>
      </c>
      <c r="K745">
        <v>6</v>
      </c>
      <c r="L745">
        <v>1</v>
      </c>
      <c r="M745">
        <v>0</v>
      </c>
      <c r="N745">
        <f>MATCH(Material_Master[[#This Row],[PPClass]],Packaging!$L$2:$L$7, 0)</f>
        <v>2</v>
      </c>
      <c r="O745">
        <f>MATCH(Material_Master[[#This Row],[PVClass]],Packaging!$L$2:$L$7, 0)</f>
        <v>2</v>
      </c>
      <c r="R745" t="s">
        <v>1186</v>
      </c>
      <c r="T745" s="6" t="s">
        <v>413</v>
      </c>
      <c r="U745" s="6"/>
      <c r="V745" s="6" t="s">
        <v>1186</v>
      </c>
      <c r="W745" t="s">
        <v>1186</v>
      </c>
      <c r="X745" t="s">
        <v>1186</v>
      </c>
      <c r="Y745" t="b">
        <f>IF(Material_Master[[#This Row],[EUDR]]="Y",TRUE,FALSE)</f>
        <v>1</v>
      </c>
      <c r="Z745" t="b">
        <f>IF(Material_Master[[#This Row],[EUDR Sale]]="Y", TRUE, FALSE)</f>
        <v>1</v>
      </c>
    </row>
    <row r="746" spans="1:26" x14ac:dyDescent="0.35">
      <c r="A746">
        <v>745</v>
      </c>
      <c r="B746" s="5">
        <v>5111000006010</v>
      </c>
      <c r="C746" s="5" t="str">
        <f>Material_Master_SQL!B746</f>
        <v>METHANOL WATER</v>
      </c>
      <c r="D746">
        <f>INDEX(Class!A:A, MATCH(Material_Master[[#This Row],[Class]],Class!B:B, 0))</f>
        <v>1</v>
      </c>
      <c r="E746">
        <f>INDEX('Product Category'!A:A, MATCH(Material_Master[[#This Row],[Product Category]], 'Product Category'!B:B, 0))</f>
        <v>8</v>
      </c>
      <c r="F746" cm="1">
        <f t="array" ref="F746">MATCH(Material_Master[[#This Row],[Product Category]]&amp;Material_Master[[#This Row],[ProductMetric]], 'Product Metric'!$B$2:$B$47&amp;'Product Metric'!$D$2:$D$47, 0)</f>
        <v>21</v>
      </c>
      <c r="G746" cm="1">
        <f t="array" ref="G746">MATCH(Material_Master[[#This Row],[Product Category]]&amp;Material_Master[[#This Row],[ProductGroupSimple]], 'Product Group Simple'!$B$2:$B$202&amp;'Product Group Simple'!$D$2:$D$202, 0)</f>
        <v>96</v>
      </c>
      <c r="H746" cm="1">
        <f t="array" ref="H746">MATCH(Material_Master[[#This Row],[Product Category]]&amp;Material_Master[[#This Row],[ProductGroup]], 'Product Group'!$B$2:$B$248&amp;'Product Group'!$D$2:$D$248,0)</f>
        <v>129</v>
      </c>
      <c r="I746">
        <f>INDEX(Packaging!E:E, MATCH(Material_Master[[#This Row],[Packaging]], Packaging!F:F, 0))</f>
        <v>7</v>
      </c>
      <c r="J746">
        <f>INDEX(Packaging!A:A, MATCH(Material_Master[[#This Row],[UOM]], Packaging!B:B, 0))</f>
        <v>4</v>
      </c>
      <c r="K746">
        <v>6</v>
      </c>
      <c r="L746">
        <v>1</v>
      </c>
      <c r="N746">
        <f>MATCH(Material_Master[[#This Row],[PPClass]],Packaging!$L$2:$L$7, 0)</f>
        <v>2</v>
      </c>
      <c r="O746">
        <f>MATCH(Material_Master[[#This Row],[PVClass]],Packaging!$L$2:$L$7, 0)</f>
        <v>2</v>
      </c>
      <c r="T746" s="6" t="s">
        <v>413</v>
      </c>
      <c r="U746" s="6"/>
      <c r="V746" s="6" t="s">
        <v>1186</v>
      </c>
      <c r="W746" t="s">
        <v>1186</v>
      </c>
      <c r="X746" t="s">
        <v>1186</v>
      </c>
      <c r="Y746" t="b">
        <f>IF(Material_Master[[#This Row],[EUDR]]="Y",TRUE,FALSE)</f>
        <v>0</v>
      </c>
      <c r="Z746" t="b">
        <f>IF(Material_Master[[#This Row],[EUDR Sale]]="Y", TRUE, FALSE)</f>
        <v>0</v>
      </c>
    </row>
    <row r="747" spans="1:26" x14ac:dyDescent="0.35">
      <c r="A747">
        <v>746</v>
      </c>
      <c r="B747" s="5">
        <v>5111000306010</v>
      </c>
      <c r="C747" s="5" t="str">
        <f>Material_Master_SQL!B747</f>
        <v>METHANOL WATER 65</v>
      </c>
      <c r="D747">
        <f>INDEX(Class!A:A, MATCH(Material_Master[[#This Row],[Class]],Class!B:B, 0))</f>
        <v>1</v>
      </c>
      <c r="E747">
        <f>INDEX('Product Category'!A:A, MATCH(Material_Master[[#This Row],[Product Category]], 'Product Category'!B:B, 0))</f>
        <v>8</v>
      </c>
      <c r="F747" cm="1">
        <f t="array" ref="F747">MATCH(Material_Master[[#This Row],[Product Category]]&amp;Material_Master[[#This Row],[ProductMetric]], 'Product Metric'!$B$2:$B$47&amp;'Product Metric'!$D$2:$D$47, 0)</f>
        <v>21</v>
      </c>
      <c r="G747" cm="1">
        <f t="array" ref="G747">MATCH(Material_Master[[#This Row],[Product Category]]&amp;Material_Master[[#This Row],[ProductGroupSimple]], 'Product Group Simple'!$B$2:$B$202&amp;'Product Group Simple'!$D$2:$D$202, 0)</f>
        <v>97</v>
      </c>
      <c r="H747" cm="1">
        <f t="array" ref="H747">MATCH(Material_Master[[#This Row],[Product Category]]&amp;Material_Master[[#This Row],[ProductGroup]], 'Product Group'!$B$2:$B$248&amp;'Product Group'!$D$2:$D$248,0)</f>
        <v>140</v>
      </c>
      <c r="I747">
        <f>INDEX(Packaging!E:E, MATCH(Material_Master[[#This Row],[Packaging]], Packaging!F:F, 0))</f>
        <v>7</v>
      </c>
      <c r="J747">
        <f>INDEX(Packaging!A:A, MATCH(Material_Master[[#This Row],[UOM]], Packaging!B:B, 0))</f>
        <v>4</v>
      </c>
      <c r="K747">
        <v>6</v>
      </c>
      <c r="L747">
        <v>1</v>
      </c>
      <c r="N747">
        <f>MATCH(Material_Master[[#This Row],[PPClass]],Packaging!$L$2:$L$7, 0)</f>
        <v>2</v>
      </c>
      <c r="O747">
        <f>MATCH(Material_Master[[#This Row],[PVClass]],Packaging!$L$2:$L$7, 0)</f>
        <v>2</v>
      </c>
      <c r="T747" s="6" t="s">
        <v>413</v>
      </c>
      <c r="U747" s="6"/>
      <c r="V747" s="6" t="s">
        <v>1186</v>
      </c>
      <c r="W747" t="s">
        <v>1186</v>
      </c>
      <c r="X747" t="s">
        <v>1186</v>
      </c>
      <c r="Y747" t="b">
        <f>IF(Material_Master[[#This Row],[EUDR]]="Y",TRUE,FALSE)</f>
        <v>0</v>
      </c>
      <c r="Z747" t="b">
        <f>IF(Material_Master[[#This Row],[EUDR Sale]]="Y", TRUE, FALSE)</f>
        <v>0</v>
      </c>
    </row>
    <row r="748" spans="1:26" x14ac:dyDescent="0.35">
      <c r="A748">
        <v>747</v>
      </c>
      <c r="B748" s="5">
        <v>5111000406010</v>
      </c>
      <c r="C748" s="5" t="str">
        <f>Material_Master_SQL!B748</f>
        <v>METHANOL WATER 88</v>
      </c>
      <c r="D748">
        <f>INDEX(Class!A:A, MATCH(Material_Master[[#This Row],[Class]],Class!B:B, 0))</f>
        <v>1</v>
      </c>
      <c r="E748">
        <f>INDEX('Product Category'!A:A, MATCH(Material_Master[[#This Row],[Product Category]], 'Product Category'!B:B, 0))</f>
        <v>8</v>
      </c>
      <c r="F748" cm="1">
        <f t="array" ref="F748">MATCH(Material_Master[[#This Row],[Product Category]]&amp;Material_Master[[#This Row],[ProductMetric]], 'Product Metric'!$B$2:$B$47&amp;'Product Metric'!$D$2:$D$47, 0)</f>
        <v>21</v>
      </c>
      <c r="G748" cm="1">
        <f t="array" ref="G748">MATCH(Material_Master[[#This Row],[Product Category]]&amp;Material_Master[[#This Row],[ProductGroupSimple]], 'Product Group Simple'!$B$2:$B$202&amp;'Product Group Simple'!$D$2:$D$202, 0)</f>
        <v>97</v>
      </c>
      <c r="H748" cm="1">
        <f t="array" ref="H748">MATCH(Material_Master[[#This Row],[Product Category]]&amp;Material_Master[[#This Row],[ProductGroup]], 'Product Group'!$B$2:$B$248&amp;'Product Group'!$D$2:$D$248,0)</f>
        <v>141</v>
      </c>
      <c r="I748">
        <f>INDEX(Packaging!E:E, MATCH(Material_Master[[#This Row],[Packaging]], Packaging!F:F, 0))</f>
        <v>7</v>
      </c>
      <c r="J748">
        <f>INDEX(Packaging!A:A, MATCH(Material_Master[[#This Row],[UOM]], Packaging!B:B, 0))</f>
        <v>4</v>
      </c>
      <c r="K748">
        <v>6</v>
      </c>
      <c r="L748">
        <v>1</v>
      </c>
      <c r="N748">
        <f>MATCH(Material_Master[[#This Row],[PPClass]],Packaging!$L$2:$L$7, 0)</f>
        <v>2</v>
      </c>
      <c r="O748">
        <f>MATCH(Material_Master[[#This Row],[PVClass]],Packaging!$L$2:$L$7, 0)</f>
        <v>2</v>
      </c>
      <c r="T748" s="6" t="s">
        <v>413</v>
      </c>
      <c r="U748" s="6"/>
      <c r="V748" s="6" t="s">
        <v>1186</v>
      </c>
      <c r="W748" t="s">
        <v>1186</v>
      </c>
      <c r="X748" t="s">
        <v>1186</v>
      </c>
      <c r="Y748" t="b">
        <f>IF(Material_Master[[#This Row],[EUDR]]="Y",TRUE,FALSE)</f>
        <v>0</v>
      </c>
      <c r="Z748" t="b">
        <f>IF(Material_Master[[#This Row],[EUDR Sale]]="Y", TRUE, FALSE)</f>
        <v>0</v>
      </c>
    </row>
    <row r="749" spans="1:26" x14ac:dyDescent="0.35">
      <c r="A749">
        <v>748</v>
      </c>
      <c r="B749" s="5"/>
      <c r="C749" s="5" t="str">
        <f>Material_Master_SQL!B749</f>
        <v>METHANOL WATER-DF</v>
      </c>
      <c r="D749">
        <f>INDEX(Class!A:A, MATCH(Material_Master[[#This Row],[Class]],Class!B:B, 0))</f>
        <v>6</v>
      </c>
      <c r="E749">
        <f>INDEX('Product Category'!A:A, MATCH(Material_Master[[#This Row],[Product Category]], 'Product Category'!B:B, 0))</f>
        <v>8</v>
      </c>
      <c r="F749" cm="1">
        <f t="array" ref="F749">MATCH(Material_Master[[#This Row],[Product Category]]&amp;Material_Master[[#This Row],[ProductMetric]], 'Product Metric'!$B$2:$B$47&amp;'Product Metric'!$D$2:$D$47, 0)</f>
        <v>21</v>
      </c>
      <c r="G749" cm="1">
        <f t="array" ref="G749">MATCH(Material_Master[[#This Row],[Product Category]]&amp;Material_Master[[#This Row],[ProductGroupSimple]], 'Product Group Simple'!$B$2:$B$202&amp;'Product Group Simple'!$D$2:$D$202, 0)</f>
        <v>96</v>
      </c>
      <c r="H749" cm="1">
        <f t="array" ref="H749">MATCH(Material_Master[[#This Row],[Product Category]]&amp;Material_Master[[#This Row],[ProductGroup]], 'Product Group'!$B$2:$B$248&amp;'Product Group'!$D$2:$D$248,0)</f>
        <v>129</v>
      </c>
      <c r="I749">
        <f>INDEX(Packaging!E:E, MATCH(Material_Master[[#This Row],[Packaging]], Packaging!F:F, 0))</f>
        <v>7</v>
      </c>
      <c r="J749">
        <f>INDEX(Packaging!A:A, MATCH(Material_Master[[#This Row],[UOM]], Packaging!B:B, 0))</f>
        <v>4</v>
      </c>
      <c r="K749">
        <v>6</v>
      </c>
      <c r="L749">
        <v>1</v>
      </c>
      <c r="M749">
        <v>0</v>
      </c>
      <c r="N749">
        <f>MATCH(Material_Master[[#This Row],[PPClass]],Packaging!$L$2:$L$7, 0)</f>
        <v>2</v>
      </c>
      <c r="O749">
        <f>MATCH(Material_Master[[#This Row],[PVClass]],Packaging!$L$2:$L$7, 0)</f>
        <v>2</v>
      </c>
      <c r="R749" t="s">
        <v>1186</v>
      </c>
      <c r="T749" s="6" t="s">
        <v>413</v>
      </c>
      <c r="U749" s="6"/>
      <c r="V749" s="6" t="s">
        <v>1186</v>
      </c>
      <c r="W749" t="s">
        <v>1186</v>
      </c>
      <c r="X749" t="s">
        <v>1186</v>
      </c>
      <c r="Y749" t="b">
        <f>IF(Material_Master[[#This Row],[EUDR]]="Y",TRUE,FALSE)</f>
        <v>1</v>
      </c>
      <c r="Z749" t="b">
        <f>IF(Material_Master[[#This Row],[EUDR Sale]]="Y", TRUE, FALSE)</f>
        <v>1</v>
      </c>
    </row>
    <row r="750" spans="1:26" x14ac:dyDescent="0.35">
      <c r="A750">
        <v>749</v>
      </c>
      <c r="B750" s="5"/>
      <c r="C750" s="5" t="str">
        <f>Material_Master_SQL!B750</f>
        <v>METHANOL, %H2O 0.1 MAX, COL: 10 APHA MAX</v>
      </c>
      <c r="D750">
        <f>INDEX(Class!A:A, MATCH(Material_Master[[#This Row],[Class]],Class!B:B, 0))</f>
        <v>1</v>
      </c>
      <c r="E750">
        <f>INDEX('Product Category'!A:A, MATCH(Material_Master[[#This Row],[Product Category]], 'Product Category'!B:B, 0))</f>
        <v>8</v>
      </c>
      <c r="F750" cm="1">
        <f t="array" ref="F750">MATCH(Material_Master[[#This Row],[Product Category]]&amp;Material_Master[[#This Row],[ProductMetric]], 'Product Metric'!$B$2:$B$47&amp;'Product Metric'!$D$2:$D$47, 0)</f>
        <v>21</v>
      </c>
      <c r="G750" cm="1">
        <f t="array" ref="G750">MATCH(Material_Master[[#This Row],[Product Category]]&amp;Material_Master[[#This Row],[ProductGroupSimple]], 'Product Group Simple'!$B$2:$B$202&amp;'Product Group Simple'!$D$2:$D$202, 0)</f>
        <v>97</v>
      </c>
      <c r="H750" cm="1">
        <f t="array" ref="H750">MATCH(Material_Master[[#This Row],[Product Category]]&amp;Material_Master[[#This Row],[ProductGroup]], 'Product Group'!$B$2:$B$248&amp;'Product Group'!$D$2:$D$248,0)</f>
        <v>129</v>
      </c>
      <c r="I750">
        <f>INDEX(Packaging!E:E, MATCH(Material_Master[[#This Row],[Packaging]], Packaging!F:F, 0))</f>
        <v>7</v>
      </c>
      <c r="J750">
        <f>INDEX(Packaging!A:A, MATCH(Material_Master[[#This Row],[UOM]], Packaging!B:B, 0))</f>
        <v>4</v>
      </c>
      <c r="K750">
        <v>6</v>
      </c>
      <c r="L750">
        <v>1</v>
      </c>
      <c r="N750">
        <f>MATCH(Material_Master[[#This Row],[PPClass]],Packaging!$L$2:$L$7, 0)</f>
        <v>2</v>
      </c>
      <c r="O750">
        <f>MATCH(Material_Master[[#This Row],[PVClass]],Packaging!$L$2:$L$7, 0)</f>
        <v>2</v>
      </c>
      <c r="R750" t="s">
        <v>1186</v>
      </c>
      <c r="T750" s="6" t="s">
        <v>1186</v>
      </c>
      <c r="U750" s="6"/>
      <c r="V750" s="6" t="s">
        <v>1186</v>
      </c>
      <c r="W750" t="s">
        <v>1186</v>
      </c>
      <c r="X750" t="s">
        <v>1186</v>
      </c>
      <c r="Y750" t="b">
        <f>IF(Material_Master[[#This Row],[EUDR]]="Y",TRUE,FALSE)</f>
        <v>0</v>
      </c>
      <c r="Z750" t="b">
        <f>IF(Material_Master[[#This Row],[EUDR Sale]]="Y", TRUE, FALSE)</f>
        <v>0</v>
      </c>
    </row>
    <row r="751" spans="1:26" x14ac:dyDescent="0.35">
      <c r="A751">
        <v>750</v>
      </c>
      <c r="B751" s="5">
        <v>24000165</v>
      </c>
      <c r="C751" s="5" t="str">
        <f>Material_Master_SQL!B751</f>
        <v>METHANOL, %H2O 0.1 MAX, MIN. 99.8%WT</v>
      </c>
      <c r="D751">
        <f>INDEX(Class!A:A, MATCH(Material_Master[[#This Row],[Class]],Class!B:B, 0))</f>
        <v>1</v>
      </c>
      <c r="E751">
        <f>INDEX('Product Category'!A:A, MATCH(Material_Master[[#This Row],[Product Category]], 'Product Category'!B:B, 0))</f>
        <v>8</v>
      </c>
      <c r="F751" cm="1">
        <f t="array" ref="F751">MATCH(Material_Master[[#This Row],[Product Category]]&amp;Material_Master[[#This Row],[ProductMetric]], 'Product Metric'!$B$2:$B$47&amp;'Product Metric'!$D$2:$D$47, 0)</f>
        <v>21</v>
      </c>
      <c r="G751" cm="1">
        <f t="array" ref="G751">MATCH(Material_Master[[#This Row],[Product Category]]&amp;Material_Master[[#This Row],[ProductGroupSimple]], 'Product Group Simple'!$B$2:$B$202&amp;'Product Group Simple'!$D$2:$D$202, 0)</f>
        <v>96</v>
      </c>
      <c r="H751" cm="1">
        <f t="array" ref="H751">MATCH(Material_Master[[#This Row],[Product Category]]&amp;Material_Master[[#This Row],[ProductGroup]], 'Product Group'!$B$2:$B$248&amp;'Product Group'!$D$2:$D$248,0)</f>
        <v>129</v>
      </c>
      <c r="I751">
        <f>INDEX(Packaging!E:E, MATCH(Material_Master[[#This Row],[Packaging]], Packaging!F:F, 0))</f>
        <v>7</v>
      </c>
      <c r="J751">
        <f>INDEX(Packaging!A:A, MATCH(Material_Master[[#This Row],[UOM]], Packaging!B:B, 0))</f>
        <v>4</v>
      </c>
      <c r="K751">
        <v>6</v>
      </c>
      <c r="L751">
        <v>1</v>
      </c>
      <c r="N751">
        <f>MATCH(Material_Master[[#This Row],[PPClass]],Packaging!$L$2:$L$7, 0)</f>
        <v>2</v>
      </c>
      <c r="O751">
        <f>MATCH(Material_Master[[#This Row],[PVClass]],Packaging!$L$2:$L$7, 0)</f>
        <v>2</v>
      </c>
      <c r="T751" s="6" t="s">
        <v>413</v>
      </c>
      <c r="U751" s="6"/>
      <c r="V751" s="6" t="s">
        <v>1186</v>
      </c>
      <c r="W751" t="s">
        <v>1186</v>
      </c>
      <c r="X751" t="s">
        <v>1186</v>
      </c>
      <c r="Y751" t="b">
        <f>IF(Material_Master[[#This Row],[EUDR]]="Y",TRUE,FALSE)</f>
        <v>0</v>
      </c>
      <c r="Z751" t="b">
        <f>IF(Material_Master[[#This Row],[EUDR Sale]]="Y", TRUE, FALSE)</f>
        <v>0</v>
      </c>
    </row>
    <row r="752" spans="1:26" x14ac:dyDescent="0.35">
      <c r="A752">
        <v>751</v>
      </c>
      <c r="B752" s="5"/>
      <c r="C752" s="5" t="str">
        <f>Material_Master_SQL!B752</f>
        <v>METHYL ESTER 10</v>
      </c>
      <c r="D752">
        <f>INDEX(Class!A:A, MATCH(Material_Master[[#This Row],[Class]],Class!B:B, 0))</f>
        <v>6</v>
      </c>
      <c r="E752">
        <f>INDEX('Product Category'!A:A, MATCH(Material_Master[[#This Row],[Product Category]], 'Product Category'!B:B, 0))</f>
        <v>13</v>
      </c>
      <c r="F752" cm="1">
        <f t="array" ref="F752">MATCH(Material_Master[[#This Row],[Product Category]]&amp;Material_Master[[#This Row],[ProductMetric]], 'Product Metric'!$B$2:$B$47&amp;'Product Metric'!$D$2:$D$47, 0)</f>
        <v>29</v>
      </c>
      <c r="G752" cm="1">
        <f t="array" ref="G752">MATCH(Material_Master[[#This Row],[Product Category]]&amp;Material_Master[[#This Row],[ProductGroupSimple]], 'Product Group Simple'!$B$2:$B$202&amp;'Product Group Simple'!$D$2:$D$202, 0)</f>
        <v>130</v>
      </c>
      <c r="H752" cm="1">
        <f t="array" ref="H752">MATCH(Material_Master[[#This Row],[Product Category]]&amp;Material_Master[[#This Row],[ProductGroup]], 'Product Group'!$B$2:$B$248&amp;'Product Group'!$D$2:$D$248,0)</f>
        <v>172</v>
      </c>
      <c r="I752">
        <f>INDEX(Packaging!E:E, MATCH(Material_Master[[#This Row],[Packaging]], Packaging!F:F, 0))</f>
        <v>2</v>
      </c>
      <c r="J752">
        <f>INDEX(Packaging!A:A, MATCH(Material_Master[[#This Row],[UOM]], Packaging!B:B, 0))</f>
        <v>4</v>
      </c>
      <c r="K752">
        <v>6</v>
      </c>
      <c r="L752">
        <v>1</v>
      </c>
      <c r="N752">
        <f>MATCH(Material_Master[[#This Row],[PPClass]],Packaging!$L$2:$L$7, 0)</f>
        <v>3</v>
      </c>
      <c r="O752">
        <f>MATCH(Material_Master[[#This Row],[PVClass]],Packaging!$L$2:$L$7, 0)</f>
        <v>3</v>
      </c>
      <c r="R752" t="s">
        <v>1186</v>
      </c>
      <c r="T752" s="6" t="s">
        <v>1186</v>
      </c>
      <c r="U752" s="6"/>
      <c r="V752" s="6" t="s">
        <v>1186</v>
      </c>
      <c r="W752" t="s">
        <v>1186</v>
      </c>
      <c r="X752" t="s">
        <v>1186</v>
      </c>
      <c r="Y752" t="b">
        <f>IF(Material_Master[[#This Row],[EUDR]]="Y",TRUE,FALSE)</f>
        <v>0</v>
      </c>
      <c r="Z752" t="b">
        <f>IF(Material_Master[[#This Row],[EUDR Sale]]="Y", TRUE, FALSE)</f>
        <v>0</v>
      </c>
    </row>
    <row r="753" spans="1:26" x14ac:dyDescent="0.35">
      <c r="A753">
        <v>752</v>
      </c>
      <c r="B753" s="5">
        <v>5105800001010</v>
      </c>
      <c r="C753" s="5" t="str">
        <f>Material_Master_SQL!B753</f>
        <v>METHYL ESTER 10 IRR</v>
      </c>
      <c r="D753">
        <f>INDEX(Class!A:A, MATCH(Material_Master[[#This Row],[Class]],Class!B:B, 0))</f>
        <v>2</v>
      </c>
      <c r="E753">
        <f>INDEX('Product Category'!A:A, MATCH(Material_Master[[#This Row],[Product Category]], 'Product Category'!B:B, 0))</f>
        <v>17</v>
      </c>
      <c r="F753" cm="1">
        <f t="array" ref="F753">MATCH(Material_Master[[#This Row],[Product Category]]&amp;Material_Master[[#This Row],[ProductMetric]], 'Product Metric'!$B$2:$B$47&amp;'Product Metric'!$D$2:$D$47, 0)</f>
        <v>46</v>
      </c>
      <c r="G753" cm="1">
        <f t="array" ref="G753">MATCH(Material_Master[[#This Row],[Product Category]]&amp;Material_Master[[#This Row],[ProductGroupSimple]], 'Product Group Simple'!$B$2:$B$202&amp;'Product Group Simple'!$D$2:$D$202, 0)</f>
        <v>193</v>
      </c>
      <c r="H753" cm="1">
        <f t="array" ref="H753">MATCH(Material_Master[[#This Row],[Product Category]]&amp;Material_Master[[#This Row],[ProductGroup]], 'Product Group'!$B$2:$B$248&amp;'Product Group'!$D$2:$D$248,0)</f>
        <v>239</v>
      </c>
      <c r="I753">
        <f>INDEX(Packaging!E:E, MATCH(Material_Master[[#This Row],[Packaging]], Packaging!F:F, 0))</f>
        <v>7</v>
      </c>
      <c r="J753">
        <f>INDEX(Packaging!A:A, MATCH(Material_Master[[#This Row],[UOM]], Packaging!B:B, 0))</f>
        <v>4</v>
      </c>
      <c r="K753">
        <v>6</v>
      </c>
      <c r="L753">
        <v>1</v>
      </c>
      <c r="N753">
        <f>MATCH(Material_Master[[#This Row],[PPClass]],Packaging!$L$2:$L$7, 0)</f>
        <v>6</v>
      </c>
      <c r="O753">
        <f>MATCH(Material_Master[[#This Row],[PVClass]],Packaging!$L$2:$L$7, 0)</f>
        <v>6</v>
      </c>
      <c r="Q753">
        <v>3771</v>
      </c>
      <c r="T753" s="6" t="s">
        <v>344</v>
      </c>
      <c r="U753" s="6"/>
      <c r="V753" s="6" t="s">
        <v>1186</v>
      </c>
      <c r="W753" t="s">
        <v>1186</v>
      </c>
      <c r="X753" t="s">
        <v>1186</v>
      </c>
      <c r="Y753" t="b">
        <f>IF(Material_Master[[#This Row],[EUDR]]="Y",TRUE,FALSE)</f>
        <v>0</v>
      </c>
      <c r="Z753" t="b">
        <f>IF(Material_Master[[#This Row],[EUDR Sale]]="Y", TRUE, FALSE)</f>
        <v>0</v>
      </c>
    </row>
    <row r="754" spans="1:26" x14ac:dyDescent="0.35">
      <c r="A754">
        <v>753</v>
      </c>
      <c r="B754" s="5">
        <v>5105160006010</v>
      </c>
      <c r="C754" s="5" t="str">
        <f>Material_Master_SQL!B754</f>
        <v>METHYL ESTER 16</v>
      </c>
      <c r="D754">
        <f>INDEX(Class!A:A, MATCH(Material_Master[[#This Row],[Class]],Class!B:B, 0))</f>
        <v>2</v>
      </c>
      <c r="E754">
        <f>INDEX('Product Category'!A:A, MATCH(Material_Master[[#This Row],[Product Category]], 'Product Category'!B:B, 0))</f>
        <v>12</v>
      </c>
      <c r="F754" cm="1">
        <f t="array" ref="F754">MATCH(Material_Master[[#This Row],[Product Category]]&amp;Material_Master[[#This Row],[ProductMetric]], 'Product Metric'!$B$2:$B$47&amp;'Product Metric'!$D$2:$D$47, 0)</f>
        <v>28</v>
      </c>
      <c r="G754" cm="1">
        <f t="array" ref="G754">MATCH(Material_Master[[#This Row],[Product Category]]&amp;Material_Master[[#This Row],[ProductGroupSimple]], 'Product Group Simple'!$B$2:$B$202&amp;'Product Group Simple'!$D$2:$D$202, 0)</f>
        <v>119</v>
      </c>
      <c r="H754" cm="1">
        <f t="array" ref="H754">MATCH(Material_Master[[#This Row],[Product Category]]&amp;Material_Master[[#This Row],[ProductGroup]], 'Product Group'!$B$2:$B$248&amp;'Product Group'!$D$2:$D$248,0)</f>
        <v>161</v>
      </c>
      <c r="I754">
        <f>INDEX(Packaging!E:E, MATCH(Material_Master[[#This Row],[Packaging]], Packaging!F:F, 0))</f>
        <v>7</v>
      </c>
      <c r="J754">
        <f>INDEX(Packaging!A:A, MATCH(Material_Master[[#This Row],[UOM]], Packaging!B:B, 0))</f>
        <v>4</v>
      </c>
      <c r="K754">
        <v>6</v>
      </c>
      <c r="L754">
        <v>1</v>
      </c>
      <c r="N754">
        <f>MATCH(Material_Master[[#This Row],[PPClass]],Packaging!$L$2:$L$7, 0)</f>
        <v>6</v>
      </c>
      <c r="O754">
        <f>MATCH(Material_Master[[#This Row],[PVClass]],Packaging!$L$2:$L$7, 0)</f>
        <v>6</v>
      </c>
      <c r="Q754">
        <v>0</v>
      </c>
      <c r="T754" s="6" t="s">
        <v>344</v>
      </c>
      <c r="U754" s="6"/>
      <c r="V754" s="6" t="s">
        <v>1186</v>
      </c>
      <c r="W754" t="s">
        <v>1186</v>
      </c>
      <c r="X754" t="s">
        <v>1186</v>
      </c>
      <c r="Y754" t="b">
        <f>IF(Material_Master[[#This Row],[EUDR]]="Y",TRUE,FALSE)</f>
        <v>0</v>
      </c>
      <c r="Z754" t="b">
        <f>IF(Material_Master[[#This Row],[EUDR Sale]]="Y", TRUE, FALSE)</f>
        <v>0</v>
      </c>
    </row>
    <row r="755" spans="1:26" x14ac:dyDescent="0.35">
      <c r="A755">
        <v>754</v>
      </c>
      <c r="B755" s="5">
        <v>5205180306010</v>
      </c>
      <c r="C755" s="5" t="str">
        <f>Material_Master_SQL!B755</f>
        <v>METHYL ESTER 18 STEARIN</v>
      </c>
      <c r="D755">
        <f>INDEX(Class!A:A, MATCH(Material_Master[[#This Row],[Class]],Class!B:B, 0))</f>
        <v>2</v>
      </c>
      <c r="E755">
        <f>INDEX('Product Category'!A:A, MATCH(Material_Master[[#This Row],[Product Category]], 'Product Category'!B:B, 0))</f>
        <v>12</v>
      </c>
      <c r="F755" cm="1">
        <f t="array" ref="F755">MATCH(Material_Master[[#This Row],[Product Category]]&amp;Material_Master[[#This Row],[ProductMetric]], 'Product Metric'!$B$2:$B$47&amp;'Product Metric'!$D$2:$D$47, 0)</f>
        <v>28</v>
      </c>
      <c r="G755" cm="1">
        <f t="array" ref="G755">MATCH(Material_Master[[#This Row],[Product Category]]&amp;Material_Master[[#This Row],[ProductGroupSimple]], 'Product Group Simple'!$B$2:$B$202&amp;'Product Group Simple'!$D$2:$D$202, 0)</f>
        <v>120</v>
      </c>
      <c r="H755" cm="1">
        <f t="array" ref="H755">MATCH(Material_Master[[#This Row],[Product Category]]&amp;Material_Master[[#This Row],[ProductGroup]], 'Product Group'!$B$2:$B$248&amp;'Product Group'!$D$2:$D$248,0)</f>
        <v>162</v>
      </c>
      <c r="I755">
        <f>INDEX(Packaging!E:E, MATCH(Material_Master[[#This Row],[Packaging]], Packaging!F:F, 0))</f>
        <v>7</v>
      </c>
      <c r="J755">
        <f>INDEX(Packaging!A:A, MATCH(Material_Master[[#This Row],[UOM]], Packaging!B:B, 0))</f>
        <v>4</v>
      </c>
      <c r="K755">
        <v>6</v>
      </c>
      <c r="L755">
        <v>1</v>
      </c>
      <c r="N755">
        <f>MATCH(Material_Master[[#This Row],[PPClass]],Packaging!$L$2:$L$7, 0)</f>
        <v>3</v>
      </c>
      <c r="O755">
        <f>MATCH(Material_Master[[#This Row],[PVClass]],Packaging!$L$2:$L$7, 0)</f>
        <v>3</v>
      </c>
      <c r="Q755">
        <v>1300</v>
      </c>
      <c r="R755" t="s">
        <v>1186</v>
      </c>
      <c r="T755" s="6" t="s">
        <v>344</v>
      </c>
      <c r="U755" s="6"/>
      <c r="V755" s="6" t="s">
        <v>1186</v>
      </c>
      <c r="W755" t="s">
        <v>1186</v>
      </c>
      <c r="X755" t="s">
        <v>1186</v>
      </c>
      <c r="Y755" t="b">
        <f>IF(Material_Master[[#This Row],[EUDR]]="Y",TRUE,FALSE)</f>
        <v>0</v>
      </c>
      <c r="Z755" t="b">
        <f>IF(Material_Master[[#This Row],[EUDR Sale]]="Y", TRUE, FALSE)</f>
        <v>0</v>
      </c>
    </row>
    <row r="756" spans="1:26" x14ac:dyDescent="0.35">
      <c r="A756">
        <v>755</v>
      </c>
      <c r="B756" s="5"/>
      <c r="C756" s="5" t="str">
        <f>Material_Master_SQL!B756</f>
        <v>METHYL ESTER 18 STEARIN-DF</v>
      </c>
      <c r="D756">
        <f>INDEX(Class!A:A, MATCH(Material_Master[[#This Row],[Class]],Class!B:B, 0))</f>
        <v>2</v>
      </c>
      <c r="E756">
        <f>INDEX('Product Category'!A:A, MATCH(Material_Master[[#This Row],[Product Category]], 'Product Category'!B:B, 0))</f>
        <v>12</v>
      </c>
      <c r="F756" cm="1">
        <f t="array" ref="F756">MATCH(Material_Master[[#This Row],[Product Category]]&amp;Material_Master[[#This Row],[ProductMetric]], 'Product Metric'!$B$2:$B$47&amp;'Product Metric'!$D$2:$D$47, 0)</f>
        <v>28</v>
      </c>
      <c r="G756" cm="1">
        <f t="array" ref="G756">MATCH(Material_Master[[#This Row],[Product Category]]&amp;Material_Master[[#This Row],[ProductGroupSimple]], 'Product Group Simple'!$B$2:$B$202&amp;'Product Group Simple'!$D$2:$D$202, 0)</f>
        <v>120</v>
      </c>
      <c r="H756" cm="1">
        <f t="array" ref="H756">MATCH(Material_Master[[#This Row],[Product Category]]&amp;Material_Master[[#This Row],[ProductGroup]], 'Product Group'!$B$2:$B$248&amp;'Product Group'!$D$2:$D$248,0)</f>
        <v>162</v>
      </c>
      <c r="I756">
        <f>INDEX(Packaging!E:E, MATCH(Material_Master[[#This Row],[Packaging]], Packaging!F:F, 0))</f>
        <v>7</v>
      </c>
      <c r="J756">
        <f>INDEX(Packaging!A:A, MATCH(Material_Master[[#This Row],[UOM]], Packaging!B:B, 0))</f>
        <v>4</v>
      </c>
      <c r="K756">
        <v>6</v>
      </c>
      <c r="L756">
        <v>1</v>
      </c>
      <c r="M756">
        <v>0</v>
      </c>
      <c r="N756">
        <f>MATCH(Material_Master[[#This Row],[PPClass]],Packaging!$L$2:$L$7, 0)</f>
        <v>3</v>
      </c>
      <c r="O756">
        <f>MATCH(Material_Master[[#This Row],[PVClass]],Packaging!$L$2:$L$7, 0)</f>
        <v>3</v>
      </c>
      <c r="R756" t="s">
        <v>1186</v>
      </c>
      <c r="T756" s="6" t="s">
        <v>344</v>
      </c>
      <c r="U756" s="6"/>
      <c r="V756" s="6" t="s">
        <v>1186</v>
      </c>
      <c r="W756" t="s">
        <v>1186</v>
      </c>
      <c r="X756" t="s">
        <v>1186</v>
      </c>
      <c r="Y756" t="b">
        <f>IF(Material_Master[[#This Row],[EUDR]]="Y",TRUE,FALSE)</f>
        <v>1</v>
      </c>
      <c r="Z756" t="b">
        <f>IF(Material_Master[[#This Row],[EUDR Sale]]="Y", TRUE, FALSE)</f>
        <v>1</v>
      </c>
    </row>
    <row r="757" spans="1:26" x14ac:dyDescent="0.35">
      <c r="A757">
        <v>756</v>
      </c>
      <c r="B757" s="5"/>
      <c r="C757" s="5" t="str">
        <f>Material_Master_SQL!B757</f>
        <v>METHYL ESTER 18 U</v>
      </c>
      <c r="D757">
        <f>INDEX(Class!A:A, MATCH(Material_Master[[#This Row],[Class]],Class!B:B, 0))</f>
        <v>2</v>
      </c>
      <c r="E757">
        <f>INDEX('Product Category'!A:A, MATCH(Material_Master[[#This Row],[Product Category]], 'Product Category'!B:B, 0))</f>
        <v>12</v>
      </c>
      <c r="F757" cm="1">
        <f t="array" ref="F757">MATCH(Material_Master[[#This Row],[Product Category]]&amp;Material_Master[[#This Row],[ProductMetric]], 'Product Metric'!$B$2:$B$47&amp;'Product Metric'!$D$2:$D$47, 0)</f>
        <v>28</v>
      </c>
      <c r="G757" cm="1">
        <f t="array" ref="G757">MATCH(Material_Master[[#This Row],[Product Category]]&amp;Material_Master[[#This Row],[ProductGroupSimple]], 'Product Group Simple'!$B$2:$B$202&amp;'Product Group Simple'!$D$2:$D$202, 0)</f>
        <v>121</v>
      </c>
      <c r="H757" cm="1">
        <f t="array" ref="H757">MATCH(Material_Master[[#This Row],[Product Category]]&amp;Material_Master[[#This Row],[ProductGroup]], 'Product Group'!$B$2:$B$248&amp;'Product Group'!$D$2:$D$248,0)</f>
        <v>163</v>
      </c>
      <c r="I757">
        <f>INDEX(Packaging!E:E, MATCH(Material_Master[[#This Row],[Packaging]], Packaging!F:F, 0))</f>
        <v>7</v>
      </c>
      <c r="J757">
        <f>INDEX(Packaging!A:A, MATCH(Material_Master[[#This Row],[UOM]], Packaging!B:B, 0))</f>
        <v>4</v>
      </c>
      <c r="K757">
        <v>6</v>
      </c>
      <c r="L757">
        <v>1</v>
      </c>
      <c r="N757">
        <f>MATCH(Material_Master[[#This Row],[PPClass]],Packaging!$L$2:$L$7, 0)</f>
        <v>3</v>
      </c>
      <c r="O757">
        <f>MATCH(Material_Master[[#This Row],[PVClass]],Packaging!$L$2:$L$7, 0)</f>
        <v>3</v>
      </c>
      <c r="Q757">
        <v>1300</v>
      </c>
      <c r="R757" t="s">
        <v>1186</v>
      </c>
      <c r="T757" s="6" t="s">
        <v>344</v>
      </c>
      <c r="U757" s="6"/>
      <c r="V757" s="6" t="s">
        <v>1186</v>
      </c>
      <c r="W757" t="s">
        <v>1186</v>
      </c>
      <c r="X757" t="s">
        <v>1186</v>
      </c>
      <c r="Y757" t="b">
        <f>IF(Material_Master[[#This Row],[EUDR]]="Y",TRUE,FALSE)</f>
        <v>0</v>
      </c>
      <c r="Z757" t="b">
        <f>IF(Material_Master[[#This Row],[EUDR Sale]]="Y", TRUE, FALSE)</f>
        <v>0</v>
      </c>
    </row>
    <row r="758" spans="1:26" x14ac:dyDescent="0.35">
      <c r="A758">
        <v>757</v>
      </c>
      <c r="B758" s="5">
        <v>5205180206010</v>
      </c>
      <c r="C758" s="5" t="str">
        <f>Material_Master_SQL!B758</f>
        <v>METHYL ESTER 18 W</v>
      </c>
      <c r="D758">
        <f>INDEX(Class!A:A, MATCH(Material_Master[[#This Row],[Class]],Class!B:B, 0))</f>
        <v>2</v>
      </c>
      <c r="E758">
        <f>INDEX('Product Category'!A:A, MATCH(Material_Master[[#This Row],[Product Category]], 'Product Category'!B:B, 0))</f>
        <v>12</v>
      </c>
      <c r="F758" cm="1">
        <f t="array" ref="F758">MATCH(Material_Master[[#This Row],[Product Category]]&amp;Material_Master[[#This Row],[ProductMetric]], 'Product Metric'!$B$2:$B$47&amp;'Product Metric'!$D$2:$D$47, 0)</f>
        <v>28</v>
      </c>
      <c r="G758" cm="1">
        <f t="array" ref="G758">MATCH(Material_Master[[#This Row],[Product Category]]&amp;Material_Master[[#This Row],[ProductGroupSimple]], 'Product Group Simple'!$B$2:$B$202&amp;'Product Group Simple'!$D$2:$D$202, 0)</f>
        <v>122</v>
      </c>
      <c r="H758" cm="1">
        <f t="array" ref="H758">MATCH(Material_Master[[#This Row],[Product Category]]&amp;Material_Master[[#This Row],[ProductGroup]], 'Product Group'!$B$2:$B$248&amp;'Product Group'!$D$2:$D$248,0)</f>
        <v>164</v>
      </c>
      <c r="I758">
        <f>INDEX(Packaging!E:E, MATCH(Material_Master[[#This Row],[Packaging]], Packaging!F:F, 0))</f>
        <v>7</v>
      </c>
      <c r="J758">
        <f>INDEX(Packaging!A:A, MATCH(Material_Master[[#This Row],[UOM]], Packaging!B:B, 0))</f>
        <v>4</v>
      </c>
      <c r="K758">
        <v>6</v>
      </c>
      <c r="L758">
        <v>1</v>
      </c>
      <c r="N758">
        <f>MATCH(Material_Master[[#This Row],[PPClass]],Packaging!$L$2:$L$7, 0)</f>
        <v>3</v>
      </c>
      <c r="O758">
        <f>MATCH(Material_Master[[#This Row],[PVClass]],Packaging!$L$2:$L$7, 0)</f>
        <v>3</v>
      </c>
      <c r="Q758">
        <v>1678</v>
      </c>
      <c r="R758" t="s">
        <v>1186</v>
      </c>
      <c r="T758" s="6" t="s">
        <v>344</v>
      </c>
      <c r="U758" s="6"/>
      <c r="V758" s="6" t="s">
        <v>1186</v>
      </c>
      <c r="W758" t="s">
        <v>1186</v>
      </c>
      <c r="X758" t="s">
        <v>1186</v>
      </c>
      <c r="Y758" t="b">
        <f>IF(Material_Master[[#This Row],[EUDR]]="Y",TRUE,FALSE)</f>
        <v>0</v>
      </c>
      <c r="Z758" t="b">
        <f>IF(Material_Master[[#This Row],[EUDR Sale]]="Y", TRUE, FALSE)</f>
        <v>0</v>
      </c>
    </row>
    <row r="759" spans="1:26" x14ac:dyDescent="0.35">
      <c r="A759">
        <v>758</v>
      </c>
      <c r="B759" s="5">
        <v>5205180406010</v>
      </c>
      <c r="C759" s="5" t="str">
        <f>Material_Master_SQL!B759</f>
        <v>METHYL ESTER 18W/85</v>
      </c>
      <c r="D759">
        <f>INDEX(Class!A:A, MATCH(Material_Master[[#This Row],[Class]],Class!B:B, 0))</f>
        <v>2</v>
      </c>
      <c r="E759">
        <f>INDEX('Product Category'!A:A, MATCH(Material_Master[[#This Row],[Product Category]], 'Product Category'!B:B, 0))</f>
        <v>12</v>
      </c>
      <c r="F759" cm="1">
        <f t="array" ref="F759">MATCH(Material_Master[[#This Row],[Product Category]]&amp;Material_Master[[#This Row],[ProductMetric]], 'Product Metric'!$B$2:$B$47&amp;'Product Metric'!$D$2:$D$47, 0)</f>
        <v>28</v>
      </c>
      <c r="G759" cm="1">
        <f t="array" ref="G759">MATCH(Material_Master[[#This Row],[Product Category]]&amp;Material_Master[[#This Row],[ProductGroupSimple]], 'Product Group Simple'!$B$2:$B$202&amp;'Product Group Simple'!$D$2:$D$202, 0)</f>
        <v>122</v>
      </c>
      <c r="H759" cm="1">
        <f t="array" ref="H759">MATCH(Material_Master[[#This Row],[Product Category]]&amp;Material_Master[[#This Row],[ProductGroup]], 'Product Group'!$B$2:$B$248&amp;'Product Group'!$D$2:$D$248,0)</f>
        <v>164</v>
      </c>
      <c r="I759">
        <f>INDEX(Packaging!E:E, MATCH(Material_Master[[#This Row],[Packaging]], Packaging!F:F, 0))</f>
        <v>7</v>
      </c>
      <c r="J759">
        <f>INDEX(Packaging!A:A, MATCH(Material_Master[[#This Row],[UOM]], Packaging!B:B, 0))</f>
        <v>4</v>
      </c>
      <c r="K759">
        <v>6</v>
      </c>
      <c r="L759">
        <v>1</v>
      </c>
      <c r="N759">
        <f>MATCH(Material_Master[[#This Row],[PPClass]],Packaging!$L$2:$L$7, 0)</f>
        <v>3</v>
      </c>
      <c r="O759">
        <f>MATCH(Material_Master[[#This Row],[PVClass]],Packaging!$L$2:$L$7, 0)</f>
        <v>3</v>
      </c>
      <c r="Q759">
        <v>1678</v>
      </c>
      <c r="R759" t="s">
        <v>1186</v>
      </c>
      <c r="T759" s="6" t="s">
        <v>344</v>
      </c>
      <c r="U759" s="6"/>
      <c r="V759" s="6" t="s">
        <v>1186</v>
      </c>
      <c r="W759" t="s">
        <v>1186</v>
      </c>
      <c r="X759" t="s">
        <v>1186</v>
      </c>
      <c r="Y759" t="b">
        <f>IF(Material_Master[[#This Row],[EUDR]]="Y",TRUE,FALSE)</f>
        <v>0</v>
      </c>
      <c r="Z759" t="b">
        <f>IF(Material_Master[[#This Row],[EUDR Sale]]="Y", TRUE, FALSE)</f>
        <v>0</v>
      </c>
    </row>
    <row r="760" spans="1:26" x14ac:dyDescent="0.35">
      <c r="A760">
        <v>759</v>
      </c>
      <c r="B760" s="5">
        <v>5105240006010</v>
      </c>
      <c r="C760" s="5" t="str">
        <f>Material_Master_SQL!B760</f>
        <v>METHYL ESTER 24</v>
      </c>
      <c r="D760">
        <f>INDEX(Class!A:A, MATCH(Material_Master[[#This Row],[Class]],Class!B:B, 0))</f>
        <v>2</v>
      </c>
      <c r="E760">
        <f>INDEX('Product Category'!A:A, MATCH(Material_Master[[#This Row],[Product Category]], 'Product Category'!B:B, 0))</f>
        <v>17</v>
      </c>
      <c r="F760" cm="1">
        <f t="array" ref="F760">MATCH(Material_Master[[#This Row],[Product Category]]&amp;Material_Master[[#This Row],[ProductMetric]], 'Product Metric'!$B$2:$B$47&amp;'Product Metric'!$D$2:$D$47, 0)</f>
        <v>46</v>
      </c>
      <c r="G760" cm="1">
        <f t="array" ref="G760">MATCH(Material_Master[[#This Row],[Product Category]]&amp;Material_Master[[#This Row],[ProductGroupSimple]], 'Product Group Simple'!$B$2:$B$202&amp;'Product Group Simple'!$D$2:$D$202, 0)</f>
        <v>188</v>
      </c>
      <c r="H760" cm="1">
        <f t="array" ref="H760">MATCH(Material_Master[[#This Row],[Product Category]]&amp;Material_Master[[#This Row],[ProductGroup]], 'Product Group'!$B$2:$B$248&amp;'Product Group'!$D$2:$D$248,0)</f>
        <v>234</v>
      </c>
      <c r="I760">
        <f>INDEX(Packaging!E:E, MATCH(Material_Master[[#This Row],[Packaging]], Packaging!F:F, 0))</f>
        <v>7</v>
      </c>
      <c r="J760">
        <f>INDEX(Packaging!A:A, MATCH(Material_Master[[#This Row],[UOM]], Packaging!B:B, 0))</f>
        <v>4</v>
      </c>
      <c r="K760">
        <v>6</v>
      </c>
      <c r="L760">
        <v>1</v>
      </c>
      <c r="N760">
        <f>MATCH(Material_Master[[#This Row],[PPClass]],Packaging!$L$2:$L$7, 0)</f>
        <v>6</v>
      </c>
      <c r="O760">
        <f>MATCH(Material_Master[[#This Row],[PVClass]],Packaging!$L$2:$L$7, 0)</f>
        <v>6</v>
      </c>
      <c r="Q760">
        <v>1000</v>
      </c>
      <c r="R760" t="s">
        <v>1186</v>
      </c>
      <c r="T760" s="6" t="s">
        <v>344</v>
      </c>
      <c r="U760" s="6"/>
      <c r="V760" s="6" t="s">
        <v>1186</v>
      </c>
      <c r="W760" t="s">
        <v>1186</v>
      </c>
      <c r="X760" t="s">
        <v>1186</v>
      </c>
      <c r="Y760" t="b">
        <f>IF(Material_Master[[#This Row],[EUDR]]="Y",TRUE,FALSE)</f>
        <v>0</v>
      </c>
      <c r="Z760" t="b">
        <f>IF(Material_Master[[#This Row],[EUDR Sale]]="Y", TRUE, FALSE)</f>
        <v>0</v>
      </c>
    </row>
    <row r="761" spans="1:26" x14ac:dyDescent="0.35">
      <c r="A761">
        <v>760</v>
      </c>
      <c r="B761" s="5">
        <v>5105260006010</v>
      </c>
      <c r="C761" s="5" t="str">
        <f>Material_Master_SQL!B761</f>
        <v>METHYL ESTER 26</v>
      </c>
      <c r="D761">
        <f>INDEX(Class!A:A, MATCH(Material_Master[[#This Row],[Class]],Class!B:B, 0))</f>
        <v>2</v>
      </c>
      <c r="E761">
        <f>INDEX('Product Category'!A:A, MATCH(Material_Master[[#This Row],[Product Category]], 'Product Category'!B:B, 0))</f>
        <v>17</v>
      </c>
      <c r="F761" cm="1">
        <f t="array" ref="F761">MATCH(Material_Master[[#This Row],[Product Category]]&amp;Material_Master[[#This Row],[ProductMetric]], 'Product Metric'!$B$2:$B$47&amp;'Product Metric'!$D$2:$D$47, 0)</f>
        <v>46</v>
      </c>
      <c r="G761" cm="1">
        <f t="array" ref="G761">MATCH(Material_Master[[#This Row],[Product Category]]&amp;Material_Master[[#This Row],[ProductGroupSimple]], 'Product Group Simple'!$B$2:$B$202&amp;'Product Group Simple'!$D$2:$D$202, 0)</f>
        <v>189</v>
      </c>
      <c r="H761" cm="1">
        <f t="array" ref="H761">MATCH(Material_Master[[#This Row],[Product Category]]&amp;Material_Master[[#This Row],[ProductGroup]], 'Product Group'!$B$2:$B$248&amp;'Product Group'!$D$2:$D$248,0)</f>
        <v>235</v>
      </c>
      <c r="I761">
        <f>INDEX(Packaging!E:E, MATCH(Material_Master[[#This Row],[Packaging]], Packaging!F:F, 0))</f>
        <v>7</v>
      </c>
      <c r="J761">
        <f>INDEX(Packaging!A:A, MATCH(Material_Master[[#This Row],[UOM]], Packaging!B:B, 0))</f>
        <v>4</v>
      </c>
      <c r="K761">
        <v>6</v>
      </c>
      <c r="L761">
        <v>1</v>
      </c>
      <c r="N761">
        <f>MATCH(Material_Master[[#This Row],[PPClass]],Packaging!$L$2:$L$7, 0)</f>
        <v>6</v>
      </c>
      <c r="O761">
        <f>MATCH(Material_Master[[#This Row],[PVClass]],Packaging!$L$2:$L$7, 0)</f>
        <v>6</v>
      </c>
      <c r="Q761">
        <v>1000</v>
      </c>
      <c r="T761" s="6" t="s">
        <v>344</v>
      </c>
      <c r="U761" s="6"/>
      <c r="V761" s="6" t="s">
        <v>1186</v>
      </c>
      <c r="W761" t="s">
        <v>1186</v>
      </c>
      <c r="X761" t="s">
        <v>1186</v>
      </c>
      <c r="Y761" t="b">
        <f>IF(Material_Master[[#This Row],[EUDR]]="Y",TRUE,FALSE)</f>
        <v>0</v>
      </c>
      <c r="Z761" t="b">
        <f>IF(Material_Master[[#This Row],[EUDR Sale]]="Y", TRUE, FALSE)</f>
        <v>0</v>
      </c>
    </row>
    <row r="762" spans="1:26" x14ac:dyDescent="0.35">
      <c r="A762">
        <v>761</v>
      </c>
      <c r="B762" s="5">
        <v>5105260066010</v>
      </c>
      <c r="C762" s="5" t="str">
        <f>Material_Master_SQL!B762</f>
        <v>METHYL ESTER 26 (COCO)</v>
      </c>
      <c r="D762">
        <f>INDEX(Class!A:A, MATCH(Material_Master[[#This Row],[Class]],Class!B:B, 0))</f>
        <v>2</v>
      </c>
      <c r="E762">
        <f>INDEX('Product Category'!A:A, MATCH(Material_Master[[#This Row],[Product Category]], 'Product Category'!B:B, 0))</f>
        <v>17</v>
      </c>
      <c r="F762" cm="1">
        <f t="array" ref="F762">MATCH(Material_Master[[#This Row],[Product Category]]&amp;Material_Master[[#This Row],[ProductMetric]], 'Product Metric'!$B$2:$B$47&amp;'Product Metric'!$D$2:$D$47, 0)</f>
        <v>46</v>
      </c>
      <c r="G762" cm="1">
        <f t="array" ref="G762">MATCH(Material_Master[[#This Row],[Product Category]]&amp;Material_Master[[#This Row],[ProductGroupSimple]], 'Product Group Simple'!$B$2:$B$202&amp;'Product Group Simple'!$D$2:$D$202, 0)</f>
        <v>190</v>
      </c>
      <c r="H762" cm="1">
        <f t="array" ref="H762">MATCH(Material_Master[[#This Row],[Product Category]]&amp;Material_Master[[#This Row],[ProductGroup]], 'Product Group'!$B$2:$B$248&amp;'Product Group'!$D$2:$D$248,0)</f>
        <v>236</v>
      </c>
      <c r="I762">
        <f>INDEX(Packaging!E:E, MATCH(Material_Master[[#This Row],[Packaging]], Packaging!F:F, 0))</f>
        <v>7</v>
      </c>
      <c r="J762">
        <f>INDEX(Packaging!A:A, MATCH(Material_Master[[#This Row],[UOM]], Packaging!B:B, 0))</f>
        <v>4</v>
      </c>
      <c r="K762">
        <v>6</v>
      </c>
      <c r="L762">
        <v>1</v>
      </c>
      <c r="N762">
        <f>MATCH(Material_Master[[#This Row],[PPClass]],Packaging!$L$2:$L$7, 0)</f>
        <v>6</v>
      </c>
      <c r="O762">
        <f>MATCH(Material_Master[[#This Row],[PVClass]],Packaging!$L$2:$L$7, 0)</f>
        <v>6</v>
      </c>
      <c r="Q762">
        <v>1000</v>
      </c>
      <c r="T762" s="6" t="s">
        <v>344</v>
      </c>
      <c r="U762" s="6"/>
      <c r="V762" s="6" t="s">
        <v>1186</v>
      </c>
      <c r="W762" t="s">
        <v>1186</v>
      </c>
      <c r="X762" t="s">
        <v>1186</v>
      </c>
      <c r="Y762" t="b">
        <f>IF(Material_Master[[#This Row],[EUDR]]="Y",TRUE,FALSE)</f>
        <v>0</v>
      </c>
      <c r="Z762" t="b">
        <f>IF(Material_Master[[#This Row],[EUDR Sale]]="Y", TRUE, FALSE)</f>
        <v>0</v>
      </c>
    </row>
    <row r="763" spans="1:26" x14ac:dyDescent="0.35">
      <c r="A763">
        <v>762</v>
      </c>
      <c r="B763" s="5">
        <v>5105280006010</v>
      </c>
      <c r="C763" s="5" t="str">
        <f>Material_Master_SQL!B763</f>
        <v>METHYL ESTER 28</v>
      </c>
      <c r="D763">
        <f>INDEX(Class!A:A, MATCH(Material_Master[[#This Row],[Class]],Class!B:B, 0))</f>
        <v>2</v>
      </c>
      <c r="E763">
        <f>INDEX('Product Category'!A:A, MATCH(Material_Master[[#This Row],[Product Category]], 'Product Category'!B:B, 0))</f>
        <v>17</v>
      </c>
      <c r="F763" cm="1">
        <f t="array" ref="F763">MATCH(Material_Master[[#This Row],[Product Category]]&amp;Material_Master[[#This Row],[ProductMetric]], 'Product Metric'!$B$2:$B$47&amp;'Product Metric'!$D$2:$D$47, 0)</f>
        <v>46</v>
      </c>
      <c r="G763" cm="1">
        <f t="array" ref="G763">MATCH(Material_Master[[#This Row],[Product Category]]&amp;Material_Master[[#This Row],[ProductGroupSimple]], 'Product Group Simple'!$B$2:$B$202&amp;'Product Group Simple'!$D$2:$D$202, 0)</f>
        <v>191</v>
      </c>
      <c r="H763" cm="1">
        <f t="array" ref="H763">MATCH(Material_Master[[#This Row],[Product Category]]&amp;Material_Master[[#This Row],[ProductGroup]], 'Product Group'!$B$2:$B$248&amp;'Product Group'!$D$2:$D$248,0)</f>
        <v>237</v>
      </c>
      <c r="I763">
        <f>INDEX(Packaging!E:E, MATCH(Material_Master[[#This Row],[Packaging]], Packaging!F:F, 0))</f>
        <v>7</v>
      </c>
      <c r="J763">
        <f>INDEX(Packaging!A:A, MATCH(Material_Master[[#This Row],[UOM]], Packaging!B:B, 0))</f>
        <v>4</v>
      </c>
      <c r="K763">
        <v>6</v>
      </c>
      <c r="L763">
        <v>1</v>
      </c>
      <c r="N763">
        <f>MATCH(Material_Master[[#This Row],[PPClass]],Packaging!$L$2:$L$7, 0)</f>
        <v>6</v>
      </c>
      <c r="O763">
        <f>MATCH(Material_Master[[#This Row],[PVClass]],Packaging!$L$2:$L$7, 0)</f>
        <v>6</v>
      </c>
      <c r="Q763">
        <v>1000</v>
      </c>
      <c r="T763" s="6" t="s">
        <v>344</v>
      </c>
      <c r="U763" s="6"/>
      <c r="V763" s="6" t="s">
        <v>1186</v>
      </c>
      <c r="W763" t="s">
        <v>1186</v>
      </c>
      <c r="X763" t="s">
        <v>1186</v>
      </c>
      <c r="Y763" t="b">
        <f>IF(Material_Master[[#This Row],[EUDR]]="Y",TRUE,FALSE)</f>
        <v>0</v>
      </c>
      <c r="Z763" t="b">
        <f>IF(Material_Master[[#This Row],[EUDR Sale]]="Y", TRUE, FALSE)</f>
        <v>0</v>
      </c>
    </row>
    <row r="764" spans="1:26" x14ac:dyDescent="0.35">
      <c r="A764">
        <v>763</v>
      </c>
      <c r="B764" s="5"/>
      <c r="C764" s="5" t="str">
        <f>Material_Master_SQL!B764</f>
        <v>METHYL ESTER 28-DF</v>
      </c>
      <c r="D764">
        <f>INDEX(Class!A:A, MATCH(Material_Master[[#This Row],[Class]],Class!B:B, 0))</f>
        <v>6</v>
      </c>
      <c r="E764">
        <f>INDEX('Product Category'!A:A, MATCH(Material_Master[[#This Row],[Product Category]], 'Product Category'!B:B, 0))</f>
        <v>17</v>
      </c>
      <c r="F764" cm="1">
        <f t="array" ref="F764">MATCH(Material_Master[[#This Row],[Product Category]]&amp;Material_Master[[#This Row],[ProductMetric]], 'Product Metric'!$B$2:$B$47&amp;'Product Metric'!$D$2:$D$47, 0)</f>
        <v>46</v>
      </c>
      <c r="G764" cm="1">
        <f t="array" ref="G764">MATCH(Material_Master[[#This Row],[Product Category]]&amp;Material_Master[[#This Row],[ProductGroupSimple]], 'Product Group Simple'!$B$2:$B$202&amp;'Product Group Simple'!$D$2:$D$202, 0)</f>
        <v>191</v>
      </c>
      <c r="H764" cm="1">
        <f t="array" ref="H764">MATCH(Material_Master[[#This Row],[Product Category]]&amp;Material_Master[[#This Row],[ProductGroup]], 'Product Group'!$B$2:$B$248&amp;'Product Group'!$D$2:$D$248,0)</f>
        <v>237</v>
      </c>
      <c r="I764">
        <f>INDEX(Packaging!E:E, MATCH(Material_Master[[#This Row],[Packaging]], Packaging!F:F, 0))</f>
        <v>7</v>
      </c>
      <c r="J764">
        <f>INDEX(Packaging!A:A, MATCH(Material_Master[[#This Row],[UOM]], Packaging!B:B, 0))</f>
        <v>4</v>
      </c>
      <c r="K764">
        <v>6</v>
      </c>
      <c r="L764">
        <v>1</v>
      </c>
      <c r="M764">
        <v>0</v>
      </c>
      <c r="N764">
        <f>MATCH(Material_Master[[#This Row],[PPClass]],Packaging!$L$2:$L$7, 0)</f>
        <v>6</v>
      </c>
      <c r="O764">
        <f>MATCH(Material_Master[[#This Row],[PVClass]],Packaging!$L$2:$L$7, 0)</f>
        <v>6</v>
      </c>
      <c r="R764" t="s">
        <v>1186</v>
      </c>
      <c r="T764" s="6" t="s">
        <v>344</v>
      </c>
      <c r="U764" s="6"/>
      <c r="V764" s="6" t="s">
        <v>1186</v>
      </c>
      <c r="W764" t="s">
        <v>1186</v>
      </c>
      <c r="X764" t="s">
        <v>1186</v>
      </c>
      <c r="Y764" t="b">
        <f>IF(Material_Master[[#This Row],[EUDR]]="Y",TRUE,FALSE)</f>
        <v>1</v>
      </c>
      <c r="Z764" t="b">
        <f>IF(Material_Master[[#This Row],[EUDR Sale]]="Y", TRUE, FALSE)</f>
        <v>1</v>
      </c>
    </row>
    <row r="765" spans="1:26" x14ac:dyDescent="0.35">
      <c r="A765">
        <v>764</v>
      </c>
      <c r="B765" s="5">
        <v>5205066506010</v>
      </c>
      <c r="C765" s="5" t="str">
        <f>Material_Master_SQL!B765</f>
        <v>METHYL ESTER 6/65</v>
      </c>
      <c r="D765">
        <f>INDEX(Class!A:A, MATCH(Material_Master[[#This Row],[Class]],Class!B:B, 0))</f>
        <v>2</v>
      </c>
      <c r="E765">
        <f>INDEX('Product Category'!A:A, MATCH(Material_Master[[#This Row],[Product Category]], 'Product Category'!B:B, 0))</f>
        <v>7</v>
      </c>
      <c r="F765" cm="1">
        <f t="array" ref="F765">MATCH(Material_Master[[#This Row],[Product Category]]&amp;Material_Master[[#This Row],[ProductMetric]], 'Product Metric'!$B$2:$B$47&amp;'Product Metric'!$D$2:$D$47, 0)</f>
        <v>16</v>
      </c>
      <c r="G765" cm="1">
        <f t="array" ref="G765">MATCH(Material_Master[[#This Row],[Product Category]]&amp;Material_Master[[#This Row],[ProductGroupSimple]], 'Product Group Simple'!$B$2:$B$202&amp;'Product Group Simple'!$D$2:$D$202, 0)</f>
        <v>90</v>
      </c>
      <c r="H765" cm="1">
        <f t="array" ref="H765">MATCH(Material_Master[[#This Row],[Product Category]]&amp;Material_Master[[#This Row],[ProductGroup]], 'Product Group'!$B$2:$B$248&amp;'Product Group'!$D$2:$D$248,0)</f>
        <v>123</v>
      </c>
      <c r="I765">
        <f>INDEX(Packaging!E:E, MATCH(Material_Master[[#This Row],[Packaging]], Packaging!F:F, 0))</f>
        <v>7</v>
      </c>
      <c r="J765">
        <f>INDEX(Packaging!A:A, MATCH(Material_Master[[#This Row],[UOM]], Packaging!B:B, 0))</f>
        <v>4</v>
      </c>
      <c r="K765">
        <v>6</v>
      </c>
      <c r="L765">
        <v>1</v>
      </c>
      <c r="N765">
        <f>MATCH(Material_Master[[#This Row],[PPClass]],Packaging!$L$2:$L$7, 0)</f>
        <v>1</v>
      </c>
      <c r="O765">
        <f>MATCH(Material_Master[[#This Row],[PVClass]],Packaging!$L$2:$L$7, 0)</f>
        <v>1</v>
      </c>
      <c r="Q765">
        <v>944</v>
      </c>
      <c r="R765" t="s">
        <v>1186</v>
      </c>
      <c r="T765" s="6" t="s">
        <v>344</v>
      </c>
      <c r="U765" s="6"/>
      <c r="V765" s="6" t="s">
        <v>1186</v>
      </c>
      <c r="W765" t="s">
        <v>1186</v>
      </c>
      <c r="X765" t="s">
        <v>1186</v>
      </c>
      <c r="Y765" t="b">
        <f>IF(Material_Master[[#This Row],[EUDR]]="Y",TRUE,FALSE)</f>
        <v>0</v>
      </c>
      <c r="Z765" t="b">
        <f>IF(Material_Master[[#This Row],[EUDR Sale]]="Y", TRUE, FALSE)</f>
        <v>0</v>
      </c>
    </row>
    <row r="766" spans="1:26" x14ac:dyDescent="0.35">
      <c r="A766">
        <v>765</v>
      </c>
      <c r="B766" s="5">
        <v>5105600006010</v>
      </c>
      <c r="C766" s="5" t="str">
        <f>Material_Master_SQL!B766</f>
        <v>METHYL ESTER 60</v>
      </c>
      <c r="D766">
        <f>INDEX(Class!A:A, MATCH(Material_Master[[#This Row],[Class]],Class!B:B, 0))</f>
        <v>2</v>
      </c>
      <c r="E766">
        <f>INDEX('Product Category'!A:A, MATCH(Material_Master[[#This Row],[Product Category]], 'Product Category'!B:B, 0))</f>
        <v>17</v>
      </c>
      <c r="F766" cm="1">
        <f t="array" ref="F766">MATCH(Material_Master[[#This Row],[Product Category]]&amp;Material_Master[[#This Row],[ProductMetric]], 'Product Metric'!$B$2:$B$47&amp;'Product Metric'!$D$2:$D$47, 0)</f>
        <v>46</v>
      </c>
      <c r="G766" cm="1">
        <f t="array" ref="G766">MATCH(Material_Master[[#This Row],[Product Category]]&amp;Material_Master[[#This Row],[ProductGroupSimple]], 'Product Group Simple'!$B$2:$B$202&amp;'Product Group Simple'!$D$2:$D$202, 0)</f>
        <v>192</v>
      </c>
      <c r="H766" cm="1">
        <f t="array" ref="H766">MATCH(Material_Master[[#This Row],[Product Category]]&amp;Material_Master[[#This Row],[ProductGroup]], 'Product Group'!$B$2:$B$248&amp;'Product Group'!$D$2:$D$248,0)</f>
        <v>238</v>
      </c>
      <c r="I766">
        <f>INDEX(Packaging!E:E, MATCH(Material_Master[[#This Row],[Packaging]], Packaging!F:F, 0))</f>
        <v>7</v>
      </c>
      <c r="J766">
        <f>INDEX(Packaging!A:A, MATCH(Material_Master[[#This Row],[UOM]], Packaging!B:B, 0))</f>
        <v>4</v>
      </c>
      <c r="K766">
        <v>6</v>
      </c>
      <c r="L766">
        <v>1</v>
      </c>
      <c r="N766">
        <f>MATCH(Material_Master[[#This Row],[PPClass]],Packaging!$L$2:$L$7, 0)</f>
        <v>6</v>
      </c>
      <c r="O766">
        <f>MATCH(Material_Master[[#This Row],[PVClass]],Packaging!$L$2:$L$7, 0)</f>
        <v>6</v>
      </c>
      <c r="Q766">
        <v>3771</v>
      </c>
      <c r="T766" s="6" t="s">
        <v>344</v>
      </c>
      <c r="U766" s="6"/>
      <c r="V766" s="6" t="s">
        <v>1186</v>
      </c>
      <c r="W766" t="s">
        <v>1186</v>
      </c>
      <c r="X766" t="s">
        <v>1186</v>
      </c>
      <c r="Y766" t="b">
        <f>IF(Material_Master[[#This Row],[EUDR]]="Y",TRUE,FALSE)</f>
        <v>0</v>
      </c>
      <c r="Z766" t="b">
        <f>IF(Material_Master[[#This Row],[EUDR Sale]]="Y", TRUE, FALSE)</f>
        <v>0</v>
      </c>
    </row>
    <row r="767" spans="1:26" x14ac:dyDescent="0.35">
      <c r="A767">
        <v>766</v>
      </c>
      <c r="B767" s="5"/>
      <c r="C767" s="5" t="str">
        <f>Material_Master_SQL!B767</f>
        <v>METHYL ESTER 60-DF</v>
      </c>
      <c r="D767">
        <f>INDEX(Class!A:A, MATCH(Material_Master[[#This Row],[Class]],Class!B:B, 0))</f>
        <v>6</v>
      </c>
      <c r="E767">
        <f>INDEX('Product Category'!A:A, MATCH(Material_Master[[#This Row],[Product Category]], 'Product Category'!B:B, 0))</f>
        <v>17</v>
      </c>
      <c r="F767" cm="1">
        <f t="array" ref="F767">MATCH(Material_Master[[#This Row],[Product Category]]&amp;Material_Master[[#This Row],[ProductMetric]], 'Product Metric'!$B$2:$B$47&amp;'Product Metric'!$D$2:$D$47, 0)</f>
        <v>46</v>
      </c>
      <c r="G767" cm="1">
        <f t="array" ref="G767">MATCH(Material_Master[[#This Row],[Product Category]]&amp;Material_Master[[#This Row],[ProductGroupSimple]], 'Product Group Simple'!$B$2:$B$202&amp;'Product Group Simple'!$D$2:$D$202, 0)</f>
        <v>192</v>
      </c>
      <c r="H767" cm="1">
        <f t="array" ref="H767">MATCH(Material_Master[[#This Row],[Product Category]]&amp;Material_Master[[#This Row],[ProductGroup]], 'Product Group'!$B$2:$B$248&amp;'Product Group'!$D$2:$D$248,0)</f>
        <v>238</v>
      </c>
      <c r="I767">
        <f>INDEX(Packaging!E:E, MATCH(Material_Master[[#This Row],[Packaging]], Packaging!F:F, 0))</f>
        <v>7</v>
      </c>
      <c r="J767">
        <f>INDEX(Packaging!A:A, MATCH(Material_Master[[#This Row],[UOM]], Packaging!B:B, 0))</f>
        <v>4</v>
      </c>
      <c r="K767">
        <v>6</v>
      </c>
      <c r="L767">
        <v>1</v>
      </c>
      <c r="M767">
        <v>0</v>
      </c>
      <c r="N767">
        <f>MATCH(Material_Master[[#This Row],[PPClass]],Packaging!$L$2:$L$7, 0)</f>
        <v>6</v>
      </c>
      <c r="O767">
        <f>MATCH(Material_Master[[#This Row],[PVClass]],Packaging!$L$2:$L$7, 0)</f>
        <v>6</v>
      </c>
      <c r="R767" t="s">
        <v>1186</v>
      </c>
      <c r="T767" s="6" t="s">
        <v>344</v>
      </c>
      <c r="U767" s="6"/>
      <c r="V767" s="6" t="s">
        <v>1186</v>
      </c>
      <c r="W767" t="s">
        <v>1186</v>
      </c>
      <c r="X767" t="s">
        <v>1186</v>
      </c>
      <c r="Y767" t="b">
        <f>IF(Material_Master[[#This Row],[EUDR]]="Y",TRUE,FALSE)</f>
        <v>1</v>
      </c>
      <c r="Z767" t="b">
        <f>IF(Material_Master[[#This Row],[EUDR Sale]]="Y", TRUE, FALSE)</f>
        <v>1</v>
      </c>
    </row>
    <row r="768" spans="1:26" x14ac:dyDescent="0.35">
      <c r="A768">
        <v>767</v>
      </c>
      <c r="B768" s="5">
        <v>5205680006010</v>
      </c>
      <c r="C768" s="5" t="str">
        <f>Material_Master_SQL!B768</f>
        <v>METHYL ESTER 68</v>
      </c>
      <c r="D768">
        <f>INDEX(Class!A:A, MATCH(Material_Master[[#This Row],[Class]],Class!B:B, 0))</f>
        <v>2</v>
      </c>
      <c r="E768">
        <f>INDEX('Product Category'!A:A, MATCH(Material_Master[[#This Row],[Product Category]], 'Product Category'!B:B, 0))</f>
        <v>12</v>
      </c>
      <c r="F768" cm="1">
        <f t="array" ref="F768">MATCH(Material_Master[[#This Row],[Product Category]]&amp;Material_Master[[#This Row],[ProductMetric]], 'Product Metric'!$B$2:$B$47&amp;'Product Metric'!$D$2:$D$47, 0)</f>
        <v>28</v>
      </c>
      <c r="G768" cm="1">
        <f t="array" ref="G768">MATCH(Material_Master[[#This Row],[Product Category]]&amp;Material_Master[[#This Row],[ProductGroupSimple]], 'Product Group Simple'!$B$2:$B$202&amp;'Product Group Simple'!$D$2:$D$202, 0)</f>
        <v>123</v>
      </c>
      <c r="H768" cm="1">
        <f t="array" ref="H768">MATCH(Material_Master[[#This Row],[Product Category]]&amp;Material_Master[[#This Row],[ProductGroup]], 'Product Group'!$B$2:$B$248&amp;'Product Group'!$D$2:$D$248,0)</f>
        <v>165</v>
      </c>
      <c r="I768">
        <f>INDEX(Packaging!E:E, MATCH(Material_Master[[#This Row],[Packaging]], Packaging!F:F, 0))</f>
        <v>7</v>
      </c>
      <c r="J768">
        <f>INDEX(Packaging!A:A, MATCH(Material_Master[[#This Row],[UOM]], Packaging!B:B, 0))</f>
        <v>4</v>
      </c>
      <c r="K768">
        <v>6</v>
      </c>
      <c r="L768">
        <v>1</v>
      </c>
      <c r="N768">
        <f>MATCH(Material_Master[[#This Row],[PPClass]],Packaging!$L$2:$L$7, 0)</f>
        <v>3</v>
      </c>
      <c r="O768">
        <f>MATCH(Material_Master[[#This Row],[PVClass]],Packaging!$L$2:$L$7, 0)</f>
        <v>3</v>
      </c>
      <c r="Q768">
        <v>1300</v>
      </c>
      <c r="R768" t="s">
        <v>1186</v>
      </c>
      <c r="T768" s="6" t="s">
        <v>344</v>
      </c>
      <c r="U768" s="6"/>
      <c r="V768" s="6" t="s">
        <v>1186</v>
      </c>
      <c r="W768" t="s">
        <v>1368</v>
      </c>
      <c r="X768" t="s">
        <v>1186</v>
      </c>
      <c r="Y768" t="b">
        <f>IF(Material_Master[[#This Row],[EUDR]]="Y",TRUE,FALSE)</f>
        <v>0</v>
      </c>
      <c r="Z768" t="b">
        <f>IF(Material_Master[[#This Row],[EUDR Sale]]="Y", TRUE, FALSE)</f>
        <v>0</v>
      </c>
    </row>
    <row r="769" spans="1:27" x14ac:dyDescent="0.35">
      <c r="A769">
        <v>768</v>
      </c>
      <c r="B769" s="5">
        <v>5105680006010</v>
      </c>
      <c r="C769" s="5" t="str">
        <f>Material_Master_SQL!B769</f>
        <v>METHYL ESTER 68 IRR</v>
      </c>
      <c r="D769">
        <f>INDEX(Class!A:A, MATCH(Material_Master[[#This Row],[Class]],Class!B:B, 0))</f>
        <v>2</v>
      </c>
      <c r="E769">
        <f>INDEX('Product Category'!A:A, MATCH(Material_Master[[#This Row],[Product Category]], 'Product Category'!B:B, 0))</f>
        <v>12</v>
      </c>
      <c r="F769" cm="1">
        <f t="array" ref="F769">MATCH(Material_Master[[#This Row],[Product Category]]&amp;Material_Master[[#This Row],[ProductMetric]], 'Product Metric'!$B$2:$B$47&amp;'Product Metric'!$D$2:$D$47, 0)</f>
        <v>28</v>
      </c>
      <c r="G769" cm="1">
        <f t="array" ref="G769">MATCH(Material_Master[[#This Row],[Product Category]]&amp;Material_Master[[#This Row],[ProductGroupSimple]], 'Product Group Simple'!$B$2:$B$202&amp;'Product Group Simple'!$D$2:$D$202, 0)</f>
        <v>127</v>
      </c>
      <c r="H769" cm="1">
        <f t="array" ref="H769">MATCH(Material_Master[[#This Row],[Product Category]]&amp;Material_Master[[#This Row],[ProductGroup]], 'Product Group'!$B$2:$B$248&amp;'Product Group'!$D$2:$D$248,0)</f>
        <v>169</v>
      </c>
      <c r="I769">
        <f>INDEX(Packaging!E:E, MATCH(Material_Master[[#This Row],[Packaging]], Packaging!F:F, 0))</f>
        <v>7</v>
      </c>
      <c r="J769">
        <f>INDEX(Packaging!A:A, MATCH(Material_Master[[#This Row],[UOM]], Packaging!B:B, 0))</f>
        <v>4</v>
      </c>
      <c r="K769">
        <v>6</v>
      </c>
      <c r="L769">
        <v>1</v>
      </c>
      <c r="N769">
        <f>MATCH(Material_Master[[#This Row],[PPClass]],Packaging!$L$2:$L$7, 0)</f>
        <v>3</v>
      </c>
      <c r="O769">
        <f>MATCH(Material_Master[[#This Row],[PVClass]],Packaging!$L$2:$L$7, 0)</f>
        <v>3</v>
      </c>
      <c r="Q769">
        <v>430</v>
      </c>
      <c r="T769" s="6" t="s">
        <v>344</v>
      </c>
      <c r="U769" s="6"/>
      <c r="V769" s="6" t="s">
        <v>1186</v>
      </c>
      <c r="W769" t="s">
        <v>1186</v>
      </c>
      <c r="X769" t="s">
        <v>1186</v>
      </c>
      <c r="Y769" t="b">
        <f>IF(Material_Master[[#This Row],[EUDR]]="Y",TRUE,FALSE)</f>
        <v>0</v>
      </c>
      <c r="Z769" t="b">
        <f>IF(Material_Master[[#This Row],[EUDR Sale]]="Y", TRUE, FALSE)</f>
        <v>0</v>
      </c>
    </row>
    <row r="770" spans="1:27" x14ac:dyDescent="0.35">
      <c r="A770">
        <v>769</v>
      </c>
      <c r="B770" s="5"/>
      <c r="C770" s="5" t="str">
        <f>Material_Master_SQL!B770</f>
        <v>METHYL ESTER 68/25</v>
      </c>
      <c r="D770">
        <f>INDEX(Class!A:A, MATCH(Material_Master[[#This Row],[Class]],Class!B:B, 0))</f>
        <v>2</v>
      </c>
      <c r="E770">
        <f>INDEX('Product Category'!A:A, MATCH(Material_Master[[#This Row],[Product Category]], 'Product Category'!B:B, 0))</f>
        <v>12</v>
      </c>
      <c r="F770" cm="1">
        <f t="array" ref="F770">MATCH(Material_Master[[#This Row],[Product Category]]&amp;Material_Master[[#This Row],[ProductMetric]], 'Product Metric'!$B$2:$B$47&amp;'Product Metric'!$D$2:$D$47, 0)</f>
        <v>28</v>
      </c>
      <c r="G770" cm="1">
        <f t="array" ref="G770">MATCH(Material_Master[[#This Row],[Product Category]]&amp;Material_Master[[#This Row],[ProductGroupSimple]], 'Product Group Simple'!$B$2:$B$202&amp;'Product Group Simple'!$D$2:$D$202, 0)</f>
        <v>124</v>
      </c>
      <c r="H770" cm="1">
        <f t="array" ref="H770">MATCH(Material_Master[[#This Row],[Product Category]]&amp;Material_Master[[#This Row],[ProductGroup]], 'Product Group'!$B$2:$B$248&amp;'Product Group'!$D$2:$D$248,0)</f>
        <v>166</v>
      </c>
      <c r="I770">
        <f>INDEX(Packaging!E:E, MATCH(Material_Master[[#This Row],[Packaging]], Packaging!F:F, 0))</f>
        <v>7</v>
      </c>
      <c r="J770">
        <f>INDEX(Packaging!A:A, MATCH(Material_Master[[#This Row],[UOM]], Packaging!B:B, 0))</f>
        <v>4</v>
      </c>
      <c r="K770">
        <v>6</v>
      </c>
      <c r="L770">
        <v>1</v>
      </c>
      <c r="N770">
        <f>MATCH(Material_Master[[#This Row],[PPClass]],Packaging!$L$2:$L$7, 0)</f>
        <v>3</v>
      </c>
      <c r="O770">
        <f>MATCH(Material_Master[[#This Row],[PVClass]],Packaging!$L$2:$L$7, 0)</f>
        <v>3</v>
      </c>
      <c r="Q770">
        <v>1300</v>
      </c>
      <c r="T770" s="6" t="s">
        <v>344</v>
      </c>
      <c r="U770" s="6"/>
      <c r="V770" s="6" t="s">
        <v>1186</v>
      </c>
      <c r="W770" t="s">
        <v>1186</v>
      </c>
      <c r="X770" t="s">
        <v>1186</v>
      </c>
      <c r="Y770" t="b">
        <f>IF(Material_Master[[#This Row],[EUDR]]="Y",TRUE,FALSE)</f>
        <v>0</v>
      </c>
      <c r="Z770" t="b">
        <f>IF(Material_Master[[#This Row],[EUDR Sale]]="Y", TRUE, FALSE)</f>
        <v>0</v>
      </c>
    </row>
    <row r="771" spans="1:27" x14ac:dyDescent="0.35">
      <c r="A771">
        <v>770</v>
      </c>
      <c r="B771" s="5">
        <v>5205680106010</v>
      </c>
      <c r="C771" s="5" t="str">
        <f>Material_Master_SQL!B771</f>
        <v>METHYL ESTER 68/30</v>
      </c>
      <c r="D771">
        <f>INDEX(Class!A:A, MATCH(Material_Master[[#This Row],[Class]],Class!B:B, 0))</f>
        <v>2</v>
      </c>
      <c r="E771">
        <f>INDEX('Product Category'!A:A, MATCH(Material_Master[[#This Row],[Product Category]], 'Product Category'!B:B, 0))</f>
        <v>12</v>
      </c>
      <c r="F771" cm="1">
        <f t="array" ref="F771">MATCH(Material_Master[[#This Row],[Product Category]]&amp;Material_Master[[#This Row],[ProductMetric]], 'Product Metric'!$B$2:$B$47&amp;'Product Metric'!$D$2:$D$47, 0)</f>
        <v>28</v>
      </c>
      <c r="G771" cm="1">
        <f t="array" ref="G771">MATCH(Material_Master[[#This Row],[Product Category]]&amp;Material_Master[[#This Row],[ProductGroupSimple]], 'Product Group Simple'!$B$2:$B$202&amp;'Product Group Simple'!$D$2:$D$202, 0)</f>
        <v>125</v>
      </c>
      <c r="H771" cm="1">
        <f t="array" ref="H771">MATCH(Material_Master[[#This Row],[Product Category]]&amp;Material_Master[[#This Row],[ProductGroup]], 'Product Group'!$B$2:$B$248&amp;'Product Group'!$D$2:$D$248,0)</f>
        <v>167</v>
      </c>
      <c r="I771">
        <f>INDEX(Packaging!E:E, MATCH(Material_Master[[#This Row],[Packaging]], Packaging!F:F, 0))</f>
        <v>7</v>
      </c>
      <c r="J771">
        <f>INDEX(Packaging!A:A, MATCH(Material_Master[[#This Row],[UOM]], Packaging!B:B, 0))</f>
        <v>4</v>
      </c>
      <c r="K771">
        <v>6</v>
      </c>
      <c r="L771">
        <v>1</v>
      </c>
      <c r="N771">
        <f>MATCH(Material_Master[[#This Row],[PPClass]],Packaging!$L$2:$L$7, 0)</f>
        <v>3</v>
      </c>
      <c r="O771">
        <f>MATCH(Material_Master[[#This Row],[PVClass]],Packaging!$L$2:$L$7, 0)</f>
        <v>3</v>
      </c>
      <c r="Q771">
        <v>1300</v>
      </c>
      <c r="T771" s="6" t="s">
        <v>344</v>
      </c>
      <c r="U771" s="6"/>
      <c r="V771" s="6" t="s">
        <v>1186</v>
      </c>
      <c r="W771" t="s">
        <v>1186</v>
      </c>
      <c r="X771" t="s">
        <v>1186</v>
      </c>
      <c r="Y771" t="b">
        <f>IF(Material_Master[[#This Row],[EUDR]]="Y",TRUE,FALSE)</f>
        <v>0</v>
      </c>
      <c r="Z771" t="b">
        <f>IF(Material_Master[[#This Row],[EUDR Sale]]="Y", TRUE, FALSE)</f>
        <v>0</v>
      </c>
    </row>
    <row r="772" spans="1:27" x14ac:dyDescent="0.35">
      <c r="A772">
        <v>771</v>
      </c>
      <c r="B772" s="5"/>
      <c r="C772" s="5" t="str">
        <f>Material_Master_SQL!B772</f>
        <v>METHYL ESTER 68/40</v>
      </c>
      <c r="D772">
        <f>INDEX(Class!A:A, MATCH(Material_Master[[#This Row],[Class]],Class!B:B, 0))</f>
        <v>2</v>
      </c>
      <c r="E772">
        <f>INDEX('Product Category'!A:A, MATCH(Material_Master[[#This Row],[Product Category]], 'Product Category'!B:B, 0))</f>
        <v>12</v>
      </c>
      <c r="F772" cm="1">
        <f t="array" ref="F772">MATCH(Material_Master[[#This Row],[Product Category]]&amp;Material_Master[[#This Row],[ProductMetric]], 'Product Metric'!$B$2:$B$47&amp;'Product Metric'!$D$2:$D$47, 0)</f>
        <v>28</v>
      </c>
      <c r="G772" cm="1">
        <f t="array" ref="G772">MATCH(Material_Master[[#This Row],[Product Category]]&amp;Material_Master[[#This Row],[ProductGroupSimple]], 'Product Group Simple'!$B$2:$B$202&amp;'Product Group Simple'!$D$2:$D$202, 0)</f>
        <v>126</v>
      </c>
      <c r="H772" cm="1">
        <f t="array" ref="H772">MATCH(Material_Master[[#This Row],[Product Category]]&amp;Material_Master[[#This Row],[ProductGroup]], 'Product Group'!$B$2:$B$248&amp;'Product Group'!$D$2:$D$248,0)</f>
        <v>168</v>
      </c>
      <c r="I772">
        <f>INDEX(Packaging!E:E, MATCH(Material_Master[[#This Row],[Packaging]], Packaging!F:F, 0))</f>
        <v>7</v>
      </c>
      <c r="J772">
        <f>INDEX(Packaging!A:A, MATCH(Material_Master[[#This Row],[UOM]], Packaging!B:B, 0))</f>
        <v>4</v>
      </c>
      <c r="K772">
        <v>6</v>
      </c>
      <c r="L772">
        <v>1</v>
      </c>
      <c r="N772">
        <f>MATCH(Material_Master[[#This Row],[PPClass]],Packaging!$L$2:$L$7, 0)</f>
        <v>3</v>
      </c>
      <c r="O772">
        <f>MATCH(Material_Master[[#This Row],[PVClass]],Packaging!$L$2:$L$7, 0)</f>
        <v>3</v>
      </c>
      <c r="Q772">
        <v>1300</v>
      </c>
      <c r="T772" s="6" t="s">
        <v>344</v>
      </c>
      <c r="U772" s="6"/>
      <c r="V772" s="6" t="s">
        <v>1186</v>
      </c>
      <c r="W772" t="s">
        <v>1186</v>
      </c>
      <c r="X772" t="s">
        <v>1186</v>
      </c>
      <c r="Y772" t="b">
        <f>IF(Material_Master[[#This Row],[EUDR]]="Y",TRUE,FALSE)</f>
        <v>0</v>
      </c>
      <c r="Z772" t="b">
        <f>IF(Material_Master[[#This Row],[EUDR Sale]]="Y", TRUE, FALSE)</f>
        <v>0</v>
      </c>
    </row>
    <row r="773" spans="1:27" x14ac:dyDescent="0.35">
      <c r="A773">
        <v>772</v>
      </c>
      <c r="B773" s="5">
        <v>5105680006010</v>
      </c>
      <c r="C773" s="5" t="str">
        <f>Material_Master_SQL!B773</f>
        <v>METHYL ESTER 68Irr</v>
      </c>
      <c r="D773">
        <f>INDEX(Class!A:A, MATCH(Material_Master[[#This Row],[Class]],Class!B:B, 0))</f>
        <v>2</v>
      </c>
      <c r="E773">
        <f>INDEX('Product Category'!A:A, MATCH(Material_Master[[#This Row],[Product Category]], 'Product Category'!B:B, 0))</f>
        <v>12</v>
      </c>
      <c r="F773" cm="1">
        <f t="array" ref="F773">MATCH(Material_Master[[#This Row],[Product Category]]&amp;Material_Master[[#This Row],[ProductMetric]], 'Product Metric'!$B$2:$B$47&amp;'Product Metric'!$D$2:$D$47, 0)</f>
        <v>28</v>
      </c>
      <c r="G773" cm="1">
        <f t="array" ref="G773">MATCH(Material_Master[[#This Row],[Product Category]]&amp;Material_Master[[#This Row],[ProductGroupSimple]], 'Product Group Simple'!$B$2:$B$202&amp;'Product Group Simple'!$D$2:$D$202, 0)</f>
        <v>127</v>
      </c>
      <c r="H773" cm="1">
        <f t="array" ref="H773">MATCH(Material_Master[[#This Row],[Product Category]]&amp;Material_Master[[#This Row],[ProductGroup]], 'Product Group'!$B$2:$B$248&amp;'Product Group'!$D$2:$D$248,0)</f>
        <v>169</v>
      </c>
      <c r="I773">
        <f>INDEX(Packaging!E:E, MATCH(Material_Master[[#This Row],[Packaging]], Packaging!F:F, 0))</f>
        <v>7</v>
      </c>
      <c r="J773">
        <f>INDEX(Packaging!A:A, MATCH(Material_Master[[#This Row],[UOM]], Packaging!B:B, 0))</f>
        <v>4</v>
      </c>
      <c r="K773">
        <v>6</v>
      </c>
      <c r="L773">
        <v>1</v>
      </c>
      <c r="N773">
        <f>MATCH(Material_Master[[#This Row],[PPClass]],Packaging!$L$2:$L$7, 0)</f>
        <v>3</v>
      </c>
      <c r="O773">
        <f>MATCH(Material_Master[[#This Row],[PVClass]],Packaging!$L$2:$L$7, 0)</f>
        <v>3</v>
      </c>
      <c r="Q773">
        <v>430</v>
      </c>
      <c r="T773" s="6" t="s">
        <v>344</v>
      </c>
      <c r="U773" s="6"/>
      <c r="V773" s="6" t="s">
        <v>1186</v>
      </c>
      <c r="W773" t="s">
        <v>1186</v>
      </c>
      <c r="X773" t="s">
        <v>1186</v>
      </c>
      <c r="Y773" t="b">
        <f>IF(Material_Master[[#This Row],[EUDR]]="Y",TRUE,FALSE)</f>
        <v>0</v>
      </c>
      <c r="Z773" t="b">
        <f>IF(Material_Master[[#This Row],[EUDR Sale]]="Y", TRUE, FALSE)</f>
        <v>0</v>
      </c>
    </row>
    <row r="774" spans="1:27" x14ac:dyDescent="0.35">
      <c r="A774">
        <v>773</v>
      </c>
      <c r="B774" s="5">
        <v>5205681006010</v>
      </c>
      <c r="C774" s="5" t="str">
        <f>Material_Master_SQL!B774</f>
        <v>METHYL ESTER 68SA</v>
      </c>
      <c r="D774">
        <f>INDEX(Class!A:A, MATCH(Material_Master[[#This Row],[Class]],Class!B:B, 0))</f>
        <v>2</v>
      </c>
      <c r="E774">
        <f>INDEX('Product Category'!A:A, MATCH(Material_Master[[#This Row],[Product Category]], 'Product Category'!B:B, 0))</f>
        <v>12</v>
      </c>
      <c r="F774" cm="1">
        <f t="array" ref="F774">MATCH(Material_Master[[#This Row],[Product Category]]&amp;Material_Master[[#This Row],[ProductMetric]], 'Product Metric'!$B$2:$B$47&amp;'Product Metric'!$D$2:$D$47, 0)</f>
        <v>28</v>
      </c>
      <c r="G774" cm="1">
        <f t="array" ref="G774">MATCH(Material_Master[[#This Row],[Product Category]]&amp;Material_Master[[#This Row],[ProductGroupSimple]], 'Product Group Simple'!$B$2:$B$202&amp;'Product Group Simple'!$D$2:$D$202, 0)</f>
        <v>128</v>
      </c>
      <c r="H774" cm="1">
        <f t="array" ref="H774">MATCH(Material_Master[[#This Row],[Product Category]]&amp;Material_Master[[#This Row],[ProductGroup]], 'Product Group'!$B$2:$B$248&amp;'Product Group'!$D$2:$D$248,0)</f>
        <v>170</v>
      </c>
      <c r="I774">
        <f>INDEX(Packaging!E:E, MATCH(Material_Master[[#This Row],[Packaging]], Packaging!F:F, 0))</f>
        <v>7</v>
      </c>
      <c r="J774">
        <f>INDEX(Packaging!A:A, MATCH(Material_Master[[#This Row],[UOM]], Packaging!B:B, 0))</f>
        <v>4</v>
      </c>
      <c r="K774">
        <v>6</v>
      </c>
      <c r="L774">
        <v>1</v>
      </c>
      <c r="N774">
        <f>MATCH(Material_Master[[#This Row],[PPClass]],Packaging!$L$2:$L$7, 0)</f>
        <v>3</v>
      </c>
      <c r="O774">
        <f>MATCH(Material_Master[[#This Row],[PVClass]],Packaging!$L$2:$L$7, 0)</f>
        <v>3</v>
      </c>
      <c r="Q774">
        <v>1300</v>
      </c>
      <c r="R774" t="s">
        <v>1186</v>
      </c>
      <c r="T774" s="6" t="s">
        <v>344</v>
      </c>
      <c r="U774" s="6"/>
      <c r="V774" s="6" t="s">
        <v>1186</v>
      </c>
      <c r="W774" t="s">
        <v>1186</v>
      </c>
      <c r="X774" t="s">
        <v>1186</v>
      </c>
      <c r="Y774" t="b">
        <f>IF(Material_Master[[#This Row],[EUDR]]="Y",TRUE,FALSE)</f>
        <v>0</v>
      </c>
      <c r="Z774" t="b">
        <f>IF(Material_Master[[#This Row],[EUDR Sale]]="Y", TRUE, FALSE)</f>
        <v>0</v>
      </c>
    </row>
    <row r="775" spans="1:27" x14ac:dyDescent="0.35">
      <c r="A775">
        <v>774</v>
      </c>
      <c r="B775" s="5"/>
      <c r="C775" s="5" t="str">
        <f>Material_Master_SQL!B775</f>
        <v>METHYL ESTER 68TA</v>
      </c>
      <c r="D775">
        <f>INDEX(Class!A:A, MATCH(Material_Master[[#This Row],[Class]],Class!B:B, 0))</f>
        <v>2</v>
      </c>
      <c r="E775">
        <f>INDEX('Product Category'!A:A, MATCH(Material_Master[[#This Row],[Product Category]], 'Product Category'!B:B, 0))</f>
        <v>12</v>
      </c>
      <c r="F775" cm="1">
        <f t="array" ref="F775">MATCH(Material_Master[[#This Row],[Product Category]]&amp;Material_Master[[#This Row],[ProductMetric]], 'Product Metric'!$B$2:$B$47&amp;'Product Metric'!$D$2:$D$47, 0)</f>
        <v>28</v>
      </c>
      <c r="G775" cm="1">
        <f t="array" ref="G775">MATCH(Material_Master[[#This Row],[Product Category]]&amp;Material_Master[[#This Row],[ProductGroupSimple]], 'Product Group Simple'!$B$2:$B$202&amp;'Product Group Simple'!$D$2:$D$202, 0)</f>
        <v>129</v>
      </c>
      <c r="H775" cm="1">
        <f t="array" ref="H775">MATCH(Material_Master[[#This Row],[Product Category]]&amp;Material_Master[[#This Row],[ProductGroup]], 'Product Group'!$B$2:$B$248&amp;'Product Group'!$D$2:$D$248,0)</f>
        <v>171</v>
      </c>
      <c r="I775">
        <f>INDEX(Packaging!E:E, MATCH(Material_Master[[#This Row],[Packaging]], Packaging!F:F, 0))</f>
        <v>7</v>
      </c>
      <c r="J775">
        <f>INDEX(Packaging!A:A, MATCH(Material_Master[[#This Row],[UOM]], Packaging!B:B, 0))</f>
        <v>4</v>
      </c>
      <c r="K775">
        <v>6</v>
      </c>
      <c r="L775">
        <v>1</v>
      </c>
      <c r="N775">
        <f>MATCH(Material_Master[[#This Row],[PPClass]],Packaging!$L$2:$L$7, 0)</f>
        <v>3</v>
      </c>
      <c r="O775">
        <f>MATCH(Material_Master[[#This Row],[PVClass]],Packaging!$L$2:$L$7, 0)</f>
        <v>3</v>
      </c>
      <c r="Q775">
        <v>1300</v>
      </c>
      <c r="R775" t="s">
        <v>1186</v>
      </c>
      <c r="T775" s="6" t="s">
        <v>344</v>
      </c>
      <c r="U775" s="6"/>
      <c r="V775" s="6" t="s">
        <v>1186</v>
      </c>
      <c r="W775" t="s">
        <v>1186</v>
      </c>
      <c r="X775" t="s">
        <v>1186</v>
      </c>
      <c r="Y775" t="b">
        <f>IF(Material_Master[[#This Row],[EUDR]]="Y",TRUE,FALSE)</f>
        <v>0</v>
      </c>
      <c r="Z775" t="b">
        <f>IF(Material_Master[[#This Row],[EUDR Sale]]="Y", TRUE, FALSE)</f>
        <v>0</v>
      </c>
    </row>
    <row r="776" spans="1:27" x14ac:dyDescent="0.35">
      <c r="A776">
        <v>775</v>
      </c>
      <c r="B776" s="5"/>
      <c r="C776" s="5" t="str">
        <f>Material_Master_SQL!B776</f>
        <v>METHYL ESTER 8</v>
      </c>
      <c r="D776">
        <f>INDEX(Class!A:A, MATCH(Material_Master[[#This Row],[Class]],Class!B:B, 0))</f>
        <v>6</v>
      </c>
      <c r="E776">
        <f>INDEX('Product Category'!A:A, MATCH(Material_Master[[#This Row],[Product Category]], 'Product Category'!B:B, 0))</f>
        <v>13</v>
      </c>
      <c r="F776" cm="1">
        <f t="array" ref="F776">MATCH(Material_Master[[#This Row],[Product Category]]&amp;Material_Master[[#This Row],[ProductMetric]], 'Product Metric'!$B$2:$B$47&amp;'Product Metric'!$D$2:$D$47, 0)</f>
        <v>29</v>
      </c>
      <c r="G776" cm="1">
        <f t="array" ref="G776">MATCH(Material_Master[[#This Row],[Product Category]]&amp;Material_Master[[#This Row],[ProductGroupSimple]], 'Product Group Simple'!$B$2:$B$202&amp;'Product Group Simple'!$D$2:$D$202, 0)</f>
        <v>131</v>
      </c>
      <c r="H776" cm="1">
        <f t="array" ref="H776">MATCH(Material_Master[[#This Row],[Product Category]]&amp;Material_Master[[#This Row],[ProductGroup]], 'Product Group'!$B$2:$B$248&amp;'Product Group'!$D$2:$D$248,0)</f>
        <v>173</v>
      </c>
      <c r="I776">
        <f>INDEX(Packaging!E:E, MATCH(Material_Master[[#This Row],[Packaging]], Packaging!F:F, 0))</f>
        <v>2</v>
      </c>
      <c r="J776">
        <f>INDEX(Packaging!A:A, MATCH(Material_Master[[#This Row],[UOM]], Packaging!B:B, 0))</f>
        <v>4</v>
      </c>
      <c r="K776">
        <v>6</v>
      </c>
      <c r="L776">
        <v>1</v>
      </c>
      <c r="N776">
        <f>MATCH(Material_Master[[#This Row],[PPClass]],Packaging!$L$2:$L$7, 0)</f>
        <v>3</v>
      </c>
      <c r="O776">
        <f>MATCH(Material_Master[[#This Row],[PVClass]],Packaging!$L$2:$L$7, 0)</f>
        <v>3</v>
      </c>
      <c r="R776" t="s">
        <v>1186</v>
      </c>
      <c r="T776" s="6" t="s">
        <v>1186</v>
      </c>
      <c r="U776" s="6"/>
      <c r="V776" s="6" t="s">
        <v>1186</v>
      </c>
      <c r="W776" t="s">
        <v>1186</v>
      </c>
      <c r="X776" t="s">
        <v>1186</v>
      </c>
      <c r="Y776" t="b">
        <f>IF(Material_Master[[#This Row],[EUDR]]="Y",TRUE,FALSE)</f>
        <v>0</v>
      </c>
      <c r="Z776" t="b">
        <f>IF(Material_Master[[#This Row],[EUDR Sale]]="Y", TRUE, FALSE)</f>
        <v>0</v>
      </c>
    </row>
    <row r="777" spans="1:27" x14ac:dyDescent="0.35">
      <c r="A777">
        <v>776</v>
      </c>
      <c r="B777" s="5">
        <v>5105800206010</v>
      </c>
      <c r="C777" s="5" t="str">
        <f>Material_Master_SQL!B777</f>
        <v>METHYL ESTER 80</v>
      </c>
      <c r="D777">
        <f>INDEX(Class!A:A, MATCH(Material_Master[[#This Row],[Class]],Class!B:B, 0))</f>
        <v>6</v>
      </c>
      <c r="E777">
        <f>INDEX('Product Category'!A:A, MATCH(Material_Master[[#This Row],[Product Category]], 'Product Category'!B:B, 0))</f>
        <v>17</v>
      </c>
      <c r="F777" cm="1">
        <f t="array" ref="F777">MATCH(Material_Master[[#This Row],[Product Category]]&amp;Material_Master[[#This Row],[ProductMetric]], 'Product Metric'!$B$2:$B$47&amp;'Product Metric'!$D$2:$D$47, 0)</f>
        <v>46</v>
      </c>
      <c r="G777" cm="1">
        <f t="array" ref="G777">MATCH(Material_Master[[#This Row],[Product Category]]&amp;Material_Master[[#This Row],[ProductGroupSimple]], 'Product Group Simple'!$B$2:$B$202&amp;'Product Group Simple'!$D$2:$D$202, 0)</f>
        <v>193</v>
      </c>
      <c r="H777" cm="1">
        <f t="array" ref="H777">MATCH(Material_Master[[#This Row],[Product Category]]&amp;Material_Master[[#This Row],[ProductGroup]], 'Product Group'!$B$2:$B$248&amp;'Product Group'!$D$2:$D$248,0)</f>
        <v>239</v>
      </c>
      <c r="I777">
        <f>INDEX(Packaging!E:E, MATCH(Material_Master[[#This Row],[Packaging]], Packaging!F:F, 0))</f>
        <v>7</v>
      </c>
      <c r="J777">
        <f>INDEX(Packaging!A:A, MATCH(Material_Master[[#This Row],[UOM]], Packaging!B:B, 0))</f>
        <v>4</v>
      </c>
      <c r="K777">
        <v>6</v>
      </c>
      <c r="L777">
        <v>1</v>
      </c>
      <c r="N777">
        <f>MATCH(Material_Master[[#This Row],[PPClass]],Packaging!$L$2:$L$7, 0)</f>
        <v>6</v>
      </c>
      <c r="O777">
        <f>MATCH(Material_Master[[#This Row],[PVClass]],Packaging!$L$2:$L$7, 0)</f>
        <v>6</v>
      </c>
      <c r="Q777">
        <v>3771</v>
      </c>
      <c r="T777" s="6" t="s">
        <v>344</v>
      </c>
      <c r="U777" s="6"/>
      <c r="V777" s="6" t="s">
        <v>1186</v>
      </c>
      <c r="W777" t="s">
        <v>1186</v>
      </c>
      <c r="X777" t="s">
        <v>1186</v>
      </c>
      <c r="Y777" t="b">
        <f>IF(Material_Master[[#This Row],[EUDR]]="Y",TRUE,FALSE)</f>
        <v>0</v>
      </c>
      <c r="Z777" t="b">
        <f>IF(Material_Master[[#This Row],[EUDR Sale]]="Y", TRUE, FALSE)</f>
        <v>0</v>
      </c>
    </row>
    <row r="778" spans="1:27" x14ac:dyDescent="0.35">
      <c r="A778">
        <v>777</v>
      </c>
      <c r="B778" s="5"/>
      <c r="C778" s="5" t="str">
        <f>Material_Master_SQL!B778</f>
        <v>METHYL ESTER 80 Low AV</v>
      </c>
      <c r="D778">
        <f>INDEX(Class!A:A, MATCH(Material_Master[[#This Row],[Class]],Class!B:B, 0))</f>
        <v>6</v>
      </c>
      <c r="E778">
        <f>INDEX('Product Category'!A:A, MATCH(Material_Master[[#This Row],[Product Category]], 'Product Category'!B:B, 0))</f>
        <v>17</v>
      </c>
      <c r="F778" cm="1">
        <f t="array" ref="F778">MATCH(Material_Master[[#This Row],[Product Category]]&amp;Material_Master[[#This Row],[ProductMetric]], 'Product Metric'!$B$2:$B$47&amp;'Product Metric'!$D$2:$D$47, 0)</f>
        <v>46</v>
      </c>
      <c r="G778" cm="1">
        <f t="array" ref="G778">MATCH(Material_Master[[#This Row],[Product Category]]&amp;Material_Master[[#This Row],[ProductGroupSimple]], 'Product Group Simple'!$B$2:$B$202&amp;'Product Group Simple'!$D$2:$D$202, 0)</f>
        <v>193</v>
      </c>
      <c r="H778" cm="1">
        <f t="array" ref="H778">MATCH(Material_Master[[#This Row],[Product Category]]&amp;Material_Master[[#This Row],[ProductGroup]], 'Product Group'!$B$2:$B$248&amp;'Product Group'!$D$2:$D$248,0)</f>
        <v>239</v>
      </c>
      <c r="I778">
        <f>INDEX(Packaging!E:E, MATCH(Material_Master[[#This Row],[Packaging]], Packaging!F:F, 0))</f>
        <v>7</v>
      </c>
      <c r="J778">
        <f>INDEX(Packaging!A:A, MATCH(Material_Master[[#This Row],[UOM]], Packaging!B:B, 0))</f>
        <v>4</v>
      </c>
      <c r="K778">
        <v>6</v>
      </c>
      <c r="L778">
        <v>1</v>
      </c>
      <c r="N778">
        <f>MATCH(Material_Master[[#This Row],[PPClass]],Packaging!$L$2:$L$7, 0)</f>
        <v>6</v>
      </c>
      <c r="O778">
        <f>MATCH(Material_Master[[#This Row],[PVClass]],Packaging!$L$2:$L$7, 0)</f>
        <v>6</v>
      </c>
      <c r="Q778">
        <v>3771</v>
      </c>
      <c r="T778" s="6" t="s">
        <v>344</v>
      </c>
      <c r="U778" s="6"/>
      <c r="V778" s="6" t="s">
        <v>1186</v>
      </c>
      <c r="W778" t="s">
        <v>1186</v>
      </c>
      <c r="X778" t="s">
        <v>1186</v>
      </c>
      <c r="Y778" t="b">
        <f>IF(Material_Master[[#This Row],[EUDR]]="Y",TRUE,FALSE)</f>
        <v>0</v>
      </c>
      <c r="Z778" t="b">
        <f>IF(Material_Master[[#This Row],[EUDR Sale]]="Y", TRUE, FALSE)</f>
        <v>0</v>
      </c>
    </row>
    <row r="779" spans="1:27" x14ac:dyDescent="0.35">
      <c r="A779">
        <v>778</v>
      </c>
      <c r="B779" s="5">
        <v>5105000006010</v>
      </c>
      <c r="C779" s="5" t="str">
        <f>Material_Master_SQL!B779</f>
        <v>METHYL ESTER CRUDE</v>
      </c>
      <c r="D779">
        <f>INDEX(Class!A:A, MATCH(Material_Master[[#This Row],[Class]],Class!B:B, 0))</f>
        <v>2</v>
      </c>
      <c r="E779">
        <f>INDEX('Product Category'!A:A, MATCH(Material_Master[[#This Row],[Product Category]], 'Product Category'!B:B, 0))</f>
        <v>17</v>
      </c>
      <c r="F779" cm="1">
        <f t="array" ref="F779">MATCH(Material_Master[[#This Row],[Product Category]]&amp;Material_Master[[#This Row],[ProductMetric]], 'Product Metric'!$B$2:$B$47&amp;'Product Metric'!$D$2:$D$47, 0)</f>
        <v>46</v>
      </c>
      <c r="G779" cm="1">
        <f t="array" ref="G779">MATCH(Material_Master[[#This Row],[Product Category]]&amp;Material_Master[[#This Row],[ProductGroupSimple]], 'Product Group Simple'!$B$2:$B$202&amp;'Product Group Simple'!$D$2:$D$202, 0)</f>
        <v>173</v>
      </c>
      <c r="H779" cm="1">
        <f t="array" ref="H779">MATCH(Material_Master[[#This Row],[Product Category]]&amp;Material_Master[[#This Row],[ProductGroup]], 'Product Group'!$B$2:$B$248&amp;'Product Group'!$D$2:$D$248,0)</f>
        <v>219</v>
      </c>
      <c r="I779">
        <f>INDEX(Packaging!E:E, MATCH(Material_Master[[#This Row],[Packaging]], Packaging!F:F, 0))</f>
        <v>7</v>
      </c>
      <c r="J779">
        <f>INDEX(Packaging!A:A, MATCH(Material_Master[[#This Row],[UOM]], Packaging!B:B, 0))</f>
        <v>4</v>
      </c>
      <c r="K779">
        <v>6</v>
      </c>
      <c r="L779">
        <v>1</v>
      </c>
      <c r="N779">
        <f>MATCH(Material_Master[[#This Row],[PPClass]],Packaging!$L$2:$L$7, 0)</f>
        <v>6</v>
      </c>
      <c r="O779">
        <f>MATCH(Material_Master[[#This Row],[PVClass]],Packaging!$L$2:$L$7, 0)</f>
        <v>6</v>
      </c>
      <c r="Q779">
        <v>1057</v>
      </c>
      <c r="T779" s="6" t="s">
        <v>344</v>
      </c>
      <c r="U779" s="6"/>
      <c r="V779" s="6" t="s">
        <v>1186</v>
      </c>
      <c r="W779" t="s">
        <v>1186</v>
      </c>
      <c r="X779" t="s">
        <v>1186</v>
      </c>
      <c r="Y779" t="b">
        <f>IF(Material_Master[[#This Row],[EUDR]]="Y",TRUE,FALSE)</f>
        <v>0</v>
      </c>
      <c r="Z779" t="b">
        <f>IF(Material_Master[[#This Row],[EUDR Sale]]="Y", TRUE, FALSE)</f>
        <v>0</v>
      </c>
    </row>
    <row r="780" spans="1:27" x14ac:dyDescent="0.35">
      <c r="A780">
        <v>779</v>
      </c>
      <c r="B780" s="5">
        <v>5205089006010</v>
      </c>
      <c r="C780" s="5" t="str">
        <f>Material_Master_SQL!B780</f>
        <v>METHYL ESTER CRUDE 80</v>
      </c>
      <c r="D780">
        <f>INDEX(Class!A:A, MATCH(Material_Master[[#This Row],[Class]],Class!B:B, 0))</f>
        <v>2</v>
      </c>
      <c r="E780">
        <f>INDEX('Product Category'!A:A, MATCH(Material_Master[[#This Row],[Product Category]], 'Product Category'!B:B, 0))</f>
        <v>17</v>
      </c>
      <c r="F780" cm="1">
        <f t="array" ref="F780">MATCH(Material_Master[[#This Row],[Product Category]]&amp;Material_Master[[#This Row],[ProductMetric]], 'Product Metric'!$B$2:$B$47&amp;'Product Metric'!$D$2:$D$47, 0)</f>
        <v>46</v>
      </c>
      <c r="G780" cm="1">
        <f t="array" ref="G780">MATCH(Material_Master[[#This Row],[Product Category]]&amp;Material_Master[[#This Row],[ProductGroupSimple]], 'Product Group Simple'!$B$2:$B$202&amp;'Product Group Simple'!$D$2:$D$202, 0)</f>
        <v>174</v>
      </c>
      <c r="H780" cm="1">
        <f t="array" ref="H780">MATCH(Material_Master[[#This Row],[Product Category]]&amp;Material_Master[[#This Row],[ProductGroup]], 'Product Group'!$B$2:$B$248&amp;'Product Group'!$D$2:$D$248,0)</f>
        <v>220</v>
      </c>
      <c r="I780">
        <f>INDEX(Packaging!E:E, MATCH(Material_Master[[#This Row],[Packaging]], Packaging!F:F, 0))</f>
        <v>7</v>
      </c>
      <c r="J780">
        <f>INDEX(Packaging!A:A, MATCH(Material_Master[[#This Row],[UOM]], Packaging!B:B, 0))</f>
        <v>4</v>
      </c>
      <c r="K780">
        <v>6</v>
      </c>
      <c r="L780">
        <v>1</v>
      </c>
      <c r="N780">
        <f>MATCH(Material_Master[[#This Row],[PPClass]],Packaging!$L$2:$L$7, 0)</f>
        <v>6</v>
      </c>
      <c r="O780">
        <f>MATCH(Material_Master[[#This Row],[PVClass]],Packaging!$L$2:$L$7, 0)</f>
        <v>6</v>
      </c>
      <c r="Q780">
        <v>0</v>
      </c>
      <c r="T780" s="6" t="s">
        <v>344</v>
      </c>
      <c r="U780" s="6"/>
      <c r="V780" s="6" t="s">
        <v>1186</v>
      </c>
      <c r="W780" t="s">
        <v>1186</v>
      </c>
      <c r="X780" t="s">
        <v>1186</v>
      </c>
      <c r="Y780" t="b">
        <f>IF(Material_Master[[#This Row],[EUDR]]="Y",TRUE,FALSE)</f>
        <v>0</v>
      </c>
      <c r="Z780" t="b">
        <f>IF(Material_Master[[#This Row],[EUDR Sale]]="Y", TRUE, FALSE)</f>
        <v>0</v>
      </c>
    </row>
    <row r="781" spans="1:27" x14ac:dyDescent="0.35">
      <c r="A781">
        <v>780</v>
      </c>
      <c r="B781" s="5"/>
      <c r="C781" s="5" t="str">
        <f>Material_Master_SQL!B781</f>
        <v>METHYL ESTER CRUDE-DF</v>
      </c>
      <c r="D781">
        <f>INDEX(Class!A:A, MATCH(Material_Master[[#This Row],[Class]],Class!B:B, 0))</f>
        <v>6</v>
      </c>
      <c r="E781">
        <f>INDEX('Product Category'!A:A, MATCH(Material_Master[[#This Row],[Product Category]], 'Product Category'!B:B, 0))</f>
        <v>17</v>
      </c>
      <c r="F781" cm="1">
        <f t="array" ref="F781">MATCH(Material_Master[[#This Row],[Product Category]]&amp;Material_Master[[#This Row],[ProductMetric]], 'Product Metric'!$B$2:$B$47&amp;'Product Metric'!$D$2:$D$47, 0)</f>
        <v>46</v>
      </c>
      <c r="G781" cm="1">
        <f t="array" ref="G781">MATCH(Material_Master[[#This Row],[Product Category]]&amp;Material_Master[[#This Row],[ProductGroupSimple]], 'Product Group Simple'!$B$2:$B$202&amp;'Product Group Simple'!$D$2:$D$202, 0)</f>
        <v>173</v>
      </c>
      <c r="H781" cm="1">
        <f t="array" ref="H781">MATCH(Material_Master[[#This Row],[Product Category]]&amp;Material_Master[[#This Row],[ProductGroup]], 'Product Group'!$B$2:$B$248&amp;'Product Group'!$D$2:$D$248,0)</f>
        <v>219</v>
      </c>
      <c r="I781">
        <f>INDEX(Packaging!E:E, MATCH(Material_Master[[#This Row],[Packaging]], Packaging!F:F, 0))</f>
        <v>7</v>
      </c>
      <c r="J781">
        <f>INDEX(Packaging!A:A, MATCH(Material_Master[[#This Row],[UOM]], Packaging!B:B, 0))</f>
        <v>4</v>
      </c>
      <c r="K781">
        <v>6</v>
      </c>
      <c r="L781">
        <v>1</v>
      </c>
      <c r="M781">
        <v>0</v>
      </c>
      <c r="N781">
        <f>MATCH(Material_Master[[#This Row],[PPClass]],Packaging!$L$2:$L$7, 0)</f>
        <v>6</v>
      </c>
      <c r="O781">
        <f>MATCH(Material_Master[[#This Row],[PVClass]],Packaging!$L$2:$L$7, 0)</f>
        <v>6</v>
      </c>
      <c r="R781" t="s">
        <v>1186</v>
      </c>
      <c r="T781" s="6" t="s">
        <v>344</v>
      </c>
      <c r="U781" s="6"/>
      <c r="V781" s="6" t="s">
        <v>1186</v>
      </c>
      <c r="W781" t="s">
        <v>1186</v>
      </c>
      <c r="X781" t="s">
        <v>1186</v>
      </c>
      <c r="Y781" t="b">
        <f>IF(Material_Master[[#This Row],[EUDR]]="Y",TRUE,FALSE)</f>
        <v>1</v>
      </c>
      <c r="Z781" t="b">
        <f>IF(Material_Master[[#This Row],[EUDR Sale]]="Y", TRUE, FALSE)</f>
        <v>1</v>
      </c>
    </row>
    <row r="782" spans="1:27" x14ac:dyDescent="0.35">
      <c r="A782">
        <v>781</v>
      </c>
      <c r="B782" s="5">
        <v>5111010006010</v>
      </c>
      <c r="C782" s="5" t="str">
        <f>Material_Master_SQL!B782</f>
        <v>OFF GAS</v>
      </c>
      <c r="D782">
        <f>INDEX(Class!A:A, MATCH(Material_Master[[#This Row],[Class]],Class!B:B, 0))</f>
        <v>1</v>
      </c>
      <c r="E782">
        <f>INDEX('Product Category'!A:A, MATCH(Material_Master[[#This Row],[Product Category]], 'Product Category'!B:B, 0))</f>
        <v>8</v>
      </c>
      <c r="F782" cm="1">
        <f t="array" ref="F782">MATCH(Material_Master[[#This Row],[Product Category]]&amp;Material_Master[[#This Row],[ProductMetric]], 'Product Metric'!$B$2:$B$47&amp;'Product Metric'!$D$2:$D$47, 0)</f>
        <v>21</v>
      </c>
      <c r="G782" cm="1">
        <f t="array" ref="G782">MATCH(Material_Master[[#This Row],[Product Category]]&amp;Material_Master[[#This Row],[ProductGroupSimple]], 'Product Group Simple'!$B$2:$B$202&amp;'Product Group Simple'!$D$2:$D$202, 0)</f>
        <v>107</v>
      </c>
      <c r="H782" cm="1">
        <f t="array" ref="H782">MATCH(Material_Master[[#This Row],[Product Category]]&amp;Material_Master[[#This Row],[ProductGroup]], 'Product Group'!$B$2:$B$248&amp;'Product Group'!$D$2:$D$248,0)</f>
        <v>144</v>
      </c>
      <c r="I782">
        <f>INDEX(Packaging!E:E, MATCH(Material_Master[[#This Row],[Packaging]], Packaging!F:F, 0))</f>
        <v>7</v>
      </c>
      <c r="J782">
        <f>INDEX(Packaging!A:A, MATCH(Material_Master[[#This Row],[UOM]], Packaging!B:B, 0))</f>
        <v>4</v>
      </c>
      <c r="K782">
        <v>6</v>
      </c>
      <c r="L782">
        <v>1</v>
      </c>
      <c r="N782">
        <f>MATCH(Material_Master[[#This Row],[PPClass]],Packaging!$L$2:$L$7, 0)</f>
        <v>2</v>
      </c>
      <c r="O782">
        <f>MATCH(Material_Master[[#This Row],[PVClass]],Packaging!$L$2:$L$7, 0)</f>
        <v>2</v>
      </c>
      <c r="T782" s="6" t="s">
        <v>413</v>
      </c>
      <c r="U782" s="6"/>
      <c r="V782" s="6" t="s">
        <v>1186</v>
      </c>
      <c r="W782" t="s">
        <v>1186</v>
      </c>
      <c r="X782" t="s">
        <v>1186</v>
      </c>
      <c r="Y782" t="b">
        <f>IF(Material_Master[[#This Row],[EUDR]]="Y",TRUE,FALSE)</f>
        <v>0</v>
      </c>
      <c r="Z782" t="b">
        <f>IF(Material_Master[[#This Row],[EUDR Sale]]="Y", TRUE, FALSE)</f>
        <v>0</v>
      </c>
    </row>
    <row r="783" spans="1:27" x14ac:dyDescent="0.35">
      <c r="A783">
        <v>782</v>
      </c>
      <c r="B783" s="5">
        <v>5104000060610</v>
      </c>
      <c r="C783" s="5" t="str">
        <f>Material_Master_SQL!B783</f>
        <v>OLEIN UFA</v>
      </c>
      <c r="D783">
        <f>INDEX(Class!A:A, MATCH(Material_Master[[#This Row],[Class]],Class!B:B, 0))</f>
        <v>2</v>
      </c>
      <c r="E783">
        <f>INDEX('Product Category'!A:A, MATCH(Material_Master[[#This Row],[Product Category]], 'Product Category'!B:B, 0))</f>
        <v>17</v>
      </c>
      <c r="F783" cm="1">
        <f t="array" ref="F783">MATCH(Material_Master[[#This Row],[Product Category]]&amp;Material_Master[[#This Row],[ProductMetric]], 'Product Metric'!$B$2:$B$47&amp;'Product Metric'!$D$2:$D$47, 0)</f>
        <v>46</v>
      </c>
      <c r="G783" cm="1">
        <f t="array" ref="G783">MATCH(Material_Master[[#This Row],[Product Category]]&amp;Material_Master[[#This Row],[ProductGroupSimple]], 'Product Group Simple'!$B$2:$B$202&amp;'Product Group Simple'!$D$2:$D$202, 0)</f>
        <v>194</v>
      </c>
      <c r="H783" cm="1">
        <f t="array" ref="H783">MATCH(Material_Master[[#This Row],[Product Category]]&amp;Material_Master[[#This Row],[ProductGroup]], 'Product Group'!$B$2:$B$248&amp;'Product Group'!$D$2:$D$248,0)</f>
        <v>240</v>
      </c>
      <c r="I783">
        <f>INDEX(Packaging!E:E, MATCH(Material_Master[[#This Row],[Packaging]], Packaging!F:F, 0))</f>
        <v>7</v>
      </c>
      <c r="J783">
        <f>INDEX(Packaging!A:A, MATCH(Material_Master[[#This Row],[UOM]], Packaging!B:B, 0))</f>
        <v>4</v>
      </c>
      <c r="K783">
        <v>6</v>
      </c>
      <c r="L783">
        <v>1</v>
      </c>
      <c r="N783">
        <f>MATCH(Material_Master[[#This Row],[PPClass]],Packaging!$L$2:$L$7, 0)</f>
        <v>6</v>
      </c>
      <c r="O783">
        <f>MATCH(Material_Master[[#This Row],[PVClass]],Packaging!$L$2:$L$7, 0)</f>
        <v>6</v>
      </c>
      <c r="Q783">
        <v>4277</v>
      </c>
      <c r="T783" s="6" t="s">
        <v>344</v>
      </c>
      <c r="U783" s="6"/>
      <c r="V783" s="6" t="s">
        <v>1186</v>
      </c>
      <c r="W783" t="s">
        <v>1186</v>
      </c>
      <c r="X783" t="s">
        <v>1186</v>
      </c>
      <c r="Y783" t="b">
        <f>IF(Material_Master[[#This Row],[EUDR]]="Y",TRUE,FALSE)</f>
        <v>0</v>
      </c>
      <c r="Z783" t="b">
        <f>IF(Material_Master[[#This Row],[EUDR Sale]]="Y", TRUE, FALSE)</f>
        <v>0</v>
      </c>
    </row>
    <row r="784" spans="1:27" x14ac:dyDescent="0.35">
      <c r="A784">
        <v>783</v>
      </c>
      <c r="B784" s="5">
        <v>5224003031600</v>
      </c>
      <c r="C784" s="5" t="str">
        <f>Material_Master_SQL!B784</f>
        <v>OLO D75</v>
      </c>
      <c r="D784">
        <f>INDEX(Class!A:A, MATCH(Material_Master[[#This Row],[Class]],Class!B:B, 0))</f>
        <v>2</v>
      </c>
      <c r="E784">
        <f>INDEX('Product Category'!A:A, MATCH(Material_Master[[#This Row],[Product Category]], 'Product Category'!B:B, 0))</f>
        <v>9</v>
      </c>
      <c r="F784" cm="1">
        <f t="array" ref="F784">MATCH(Material_Master[[#This Row],[Product Category]]&amp;Material_Master[[#This Row],[ProductMetric]], 'Product Metric'!$B$2:$B$47&amp;'Product Metric'!$D$2:$D$47, 0)</f>
        <v>22</v>
      </c>
      <c r="G784" cm="1">
        <f t="array" ref="G784">MATCH(Material_Master[[#This Row],[Product Category]]&amp;Material_Master[[#This Row],[ProductGroupSimple]], 'Product Group Simple'!$B$2:$B$202&amp;'Product Group Simple'!$D$2:$D$202, 0)</f>
        <v>114</v>
      </c>
      <c r="H784" cm="1">
        <f t="array" ref="H784">MATCH(Material_Master[[#This Row],[Product Category]]&amp;Material_Master[[#This Row],[ProductGroup]], 'Product Group'!$B$2:$B$248&amp;'Product Group'!$D$2:$D$248,0)</f>
        <v>153</v>
      </c>
      <c r="I784">
        <f>INDEX(Packaging!E:E, MATCH(Material_Master[[#This Row],[Packaging]], Packaging!F:F, 0))</f>
        <v>7</v>
      </c>
      <c r="J784">
        <f>INDEX(Packaging!A:A, MATCH(Material_Master[[#This Row],[UOM]], Packaging!B:B, 0))</f>
        <v>4</v>
      </c>
      <c r="K784">
        <v>6</v>
      </c>
      <c r="L784">
        <v>1</v>
      </c>
      <c r="N784">
        <f>MATCH(Material_Master[[#This Row],[PPClass]],Packaging!$L$2:$L$7, 0)</f>
        <v>3</v>
      </c>
      <c r="O784">
        <f>MATCH(Material_Master[[#This Row],[PVClass]],Packaging!$L$2:$L$7, 0)</f>
        <v>3</v>
      </c>
      <c r="Q784">
        <v>1450</v>
      </c>
      <c r="T784" s="6" t="s">
        <v>402</v>
      </c>
      <c r="U784" s="6"/>
      <c r="V784" s="6" t="s">
        <v>1186</v>
      </c>
      <c r="W784" t="s">
        <v>1186</v>
      </c>
      <c r="X784" t="s">
        <v>1186</v>
      </c>
      <c r="Y784" t="b">
        <f>IF(Material_Master[[#This Row],[EUDR]]="Y",TRUE,FALSE)</f>
        <v>0</v>
      </c>
      <c r="Z784" t="b">
        <f>IF(Material_Master[[#This Row],[EUDR Sale]]="Y", TRUE, FALSE)</f>
        <v>0</v>
      </c>
      <c r="AA784" s="5" t="s">
        <v>1395</v>
      </c>
    </row>
    <row r="785" spans="1:27" x14ac:dyDescent="0.35">
      <c r="A785">
        <v>784</v>
      </c>
      <c r="B785" s="5">
        <v>5224003031110</v>
      </c>
      <c r="C785" s="5" t="str">
        <f>Material_Master_SQL!B785</f>
        <v>OLO D75-SD180</v>
      </c>
      <c r="D785">
        <f>INDEX(Class!A:A, MATCH(Material_Master[[#This Row],[Class]],Class!B:B, 0))</f>
        <v>4</v>
      </c>
      <c r="E785">
        <f>INDEX('Product Category'!A:A, MATCH(Material_Master[[#This Row],[Product Category]], 'Product Category'!B:B, 0))</f>
        <v>9</v>
      </c>
      <c r="F785" cm="1">
        <f t="array" ref="F785">MATCH(Material_Master[[#This Row],[Product Category]]&amp;Material_Master[[#This Row],[ProductMetric]], 'Product Metric'!$B$2:$B$47&amp;'Product Metric'!$D$2:$D$47, 0)</f>
        <v>22</v>
      </c>
      <c r="G785" cm="1">
        <f t="array" ref="G785">MATCH(Material_Master[[#This Row],[Product Category]]&amp;Material_Master[[#This Row],[ProductGroupSimple]], 'Product Group Simple'!$B$2:$B$202&amp;'Product Group Simple'!$D$2:$D$202, 0)</f>
        <v>114</v>
      </c>
      <c r="H785" cm="1">
        <f t="array" ref="H785">MATCH(Material_Master[[#This Row],[Product Category]]&amp;Material_Master[[#This Row],[ProductGroup]], 'Product Group'!$B$2:$B$248&amp;'Product Group'!$D$2:$D$248,0)</f>
        <v>153</v>
      </c>
      <c r="I785">
        <f>INDEX(Packaging!E:E, MATCH(Material_Master[[#This Row],[Packaging]], Packaging!F:F, 0))</f>
        <v>3</v>
      </c>
      <c r="J785">
        <f>INDEX(Packaging!A:A, MATCH(Material_Master[[#This Row],[UOM]], Packaging!B:B, 0))</f>
        <v>2</v>
      </c>
      <c r="K785">
        <v>6</v>
      </c>
      <c r="L785">
        <v>0.18</v>
      </c>
      <c r="M785">
        <v>0.15</v>
      </c>
      <c r="N785">
        <f>MATCH(Material_Master[[#This Row],[PPClass]],Packaging!$L$2:$L$7, 0)</f>
        <v>4</v>
      </c>
      <c r="O785">
        <f>MATCH(Material_Master[[#This Row],[PVClass]],Packaging!$L$2:$L$7, 0)</f>
        <v>4</v>
      </c>
      <c r="P785" t="s">
        <v>404</v>
      </c>
      <c r="Q785">
        <v>1450</v>
      </c>
      <c r="R785" t="s">
        <v>684</v>
      </c>
      <c r="S785">
        <v>0.18</v>
      </c>
      <c r="T785" s="6" t="s">
        <v>402</v>
      </c>
      <c r="U785" s="6"/>
      <c r="V785" s="6" t="s">
        <v>1186</v>
      </c>
      <c r="W785" t="s">
        <v>1186</v>
      </c>
      <c r="X785" t="s">
        <v>1186</v>
      </c>
      <c r="Y785" t="b">
        <f>IF(Material_Master[[#This Row],[EUDR]]="Y",TRUE,FALSE)</f>
        <v>0</v>
      </c>
      <c r="Z785" t="b">
        <f>IF(Material_Master[[#This Row],[EUDR Sale]]="Y", TRUE, FALSE)</f>
        <v>0</v>
      </c>
      <c r="AA785" s="5" t="s">
        <v>1395</v>
      </c>
    </row>
    <row r="786" spans="1:27" x14ac:dyDescent="0.35">
      <c r="A786">
        <v>785</v>
      </c>
      <c r="B786" s="5">
        <v>5300020006010</v>
      </c>
      <c r="C786" s="5" t="str">
        <f>Material_Master_SQL!B786</f>
        <v>PALM KERNEL FATTY ACID DISTILATE-FB24000</v>
      </c>
      <c r="D786">
        <f>INDEX(Class!A:A, MATCH(Material_Master[[#This Row],[Class]],Class!B:B, 0))</f>
        <v>4</v>
      </c>
      <c r="E786">
        <f>INDEX('Product Category'!A:A, MATCH(Material_Master[[#This Row],[Product Category]], 'Product Category'!B:B, 0))</f>
        <v>7</v>
      </c>
      <c r="F786" cm="1">
        <f t="array" ref="F786">MATCH(Material_Master[[#This Row],[Product Category]]&amp;Material_Master[[#This Row],[ProductMetric]], 'Product Metric'!$B$2:$B$47&amp;'Product Metric'!$D$2:$D$47, 0)</f>
        <v>20</v>
      </c>
      <c r="G786" cm="1">
        <f t="array" ref="G786">MATCH(Material_Master[[#This Row],[Product Category]]&amp;Material_Master[[#This Row],[ProductGroupSimple]], 'Product Group Simple'!$B$2:$B$202&amp;'Product Group Simple'!$D$2:$D$202, 0)</f>
        <v>83</v>
      </c>
      <c r="H786" cm="1">
        <f t="array" ref="H786">MATCH(Material_Master[[#This Row],[Product Category]]&amp;Material_Master[[#This Row],[ProductGroup]], 'Product Group'!$B$2:$B$248&amp;'Product Group'!$D$2:$D$248,0)</f>
        <v>113</v>
      </c>
      <c r="I786">
        <f>INDEX(Packaging!E:E, MATCH(Material_Master[[#This Row],[Packaging]], Packaging!F:F, 0))</f>
        <v>5</v>
      </c>
      <c r="J786">
        <f>INDEX(Packaging!A:A, MATCH(Material_Master[[#This Row],[UOM]], Packaging!B:B, 0))</f>
        <v>4</v>
      </c>
      <c r="K786">
        <v>6</v>
      </c>
      <c r="L786">
        <v>1</v>
      </c>
      <c r="N786">
        <f>MATCH(Material_Master[[#This Row],[PPClass]],Packaging!$L$2:$L$7, 0)</f>
        <v>1</v>
      </c>
      <c r="O786">
        <f>MATCH(Material_Master[[#This Row],[PVClass]],Packaging!$L$2:$L$7, 0)</f>
        <v>1</v>
      </c>
      <c r="P786" t="s">
        <v>370</v>
      </c>
      <c r="Q786">
        <v>1275</v>
      </c>
      <c r="R786" t="s">
        <v>1186</v>
      </c>
      <c r="S786">
        <v>21.3</v>
      </c>
      <c r="T786" s="6" t="s">
        <v>344</v>
      </c>
      <c r="U786" s="6"/>
      <c r="V786" s="6" t="s">
        <v>1186</v>
      </c>
      <c r="W786" t="s">
        <v>1186</v>
      </c>
      <c r="X786" t="s">
        <v>371</v>
      </c>
      <c r="Y786" t="b">
        <f>IF(Material_Master[[#This Row],[EUDR]]="Y",TRUE,FALSE)</f>
        <v>0</v>
      </c>
      <c r="Z786" t="b">
        <f>IF(Material_Master[[#This Row],[EUDR Sale]]="Y", TRUE, FALSE)</f>
        <v>1</v>
      </c>
      <c r="AA786" s="5" t="s">
        <v>1396</v>
      </c>
    </row>
    <row r="787" spans="1:27" x14ac:dyDescent="0.35">
      <c r="A787">
        <v>786</v>
      </c>
      <c r="B787" s="5"/>
      <c r="C787" s="5" t="str">
        <f>Material_Master_SQL!B787</f>
        <v>PALM KERNEL FATTY ACID DISTILATE-FB24-DF</v>
      </c>
      <c r="D787">
        <f>INDEX(Class!A:A, MATCH(Material_Master[[#This Row],[Class]],Class!B:B, 0))</f>
        <v>4</v>
      </c>
      <c r="E787">
        <f>INDEX('Product Category'!A:A, MATCH(Material_Master[[#This Row],[Product Category]], 'Product Category'!B:B, 0))</f>
        <v>7</v>
      </c>
      <c r="F787" cm="1">
        <f t="array" ref="F787">MATCH(Material_Master[[#This Row],[Product Category]]&amp;Material_Master[[#This Row],[ProductMetric]], 'Product Metric'!$B$2:$B$47&amp;'Product Metric'!$D$2:$D$47, 0)</f>
        <v>20</v>
      </c>
      <c r="G787" cm="1">
        <f t="array" ref="G787">MATCH(Material_Master[[#This Row],[Product Category]]&amp;Material_Master[[#This Row],[ProductGroupSimple]], 'Product Group Simple'!$B$2:$B$202&amp;'Product Group Simple'!$D$2:$D$202, 0)</f>
        <v>83</v>
      </c>
      <c r="H787" cm="1">
        <f t="array" ref="H787">MATCH(Material_Master[[#This Row],[Product Category]]&amp;Material_Master[[#This Row],[ProductGroup]], 'Product Group'!$B$2:$B$248&amp;'Product Group'!$D$2:$D$248,0)</f>
        <v>113</v>
      </c>
      <c r="I787">
        <f>INDEX(Packaging!E:E, MATCH(Material_Master[[#This Row],[Packaging]], Packaging!F:F, 0))</f>
        <v>5</v>
      </c>
      <c r="J787">
        <f>INDEX(Packaging!A:A, MATCH(Material_Master[[#This Row],[UOM]], Packaging!B:B, 0))</f>
        <v>4</v>
      </c>
      <c r="K787">
        <v>6</v>
      </c>
      <c r="L787">
        <v>1</v>
      </c>
      <c r="M787">
        <v>0</v>
      </c>
      <c r="N787">
        <f>MATCH(Material_Master[[#This Row],[PPClass]],Packaging!$L$2:$L$7, 0)</f>
        <v>1</v>
      </c>
      <c r="O787">
        <f>MATCH(Material_Master[[#This Row],[PVClass]],Packaging!$L$2:$L$7, 0)</f>
        <v>1</v>
      </c>
      <c r="P787" t="s">
        <v>370</v>
      </c>
      <c r="R787" t="s">
        <v>1186</v>
      </c>
      <c r="T787" s="6" t="s">
        <v>344</v>
      </c>
      <c r="U787" s="6"/>
      <c r="V787" s="6" t="s">
        <v>1186</v>
      </c>
      <c r="W787" t="s">
        <v>1186</v>
      </c>
      <c r="X787" t="s">
        <v>1186</v>
      </c>
      <c r="Y787" t="b">
        <f>IF(Material_Master[[#This Row],[EUDR]]="Y",TRUE,FALSE)</f>
        <v>1</v>
      </c>
      <c r="Z787" t="b">
        <f>IF(Material_Master[[#This Row],[EUDR Sale]]="Y", TRUE, FALSE)</f>
        <v>1</v>
      </c>
    </row>
    <row r="788" spans="1:27" x14ac:dyDescent="0.35">
      <c r="A788">
        <v>787</v>
      </c>
      <c r="B788" s="5">
        <v>5300020006010</v>
      </c>
      <c r="C788" s="5" t="str">
        <f>Material_Master_SQL!B788</f>
        <v>PALM KERNEL FATTY ACID DISTILLATE</v>
      </c>
      <c r="D788">
        <f>INDEX(Class!A:A, MATCH(Material_Master[[#This Row],[Class]],Class!B:B, 0))</f>
        <v>2</v>
      </c>
      <c r="E788">
        <f>INDEX('Product Category'!A:A, MATCH(Material_Master[[#This Row],[Product Category]], 'Product Category'!B:B, 0))</f>
        <v>7</v>
      </c>
      <c r="F788" cm="1">
        <f t="array" ref="F788">MATCH(Material_Master[[#This Row],[Product Category]]&amp;Material_Master[[#This Row],[ProductMetric]], 'Product Metric'!$B$2:$B$47&amp;'Product Metric'!$D$2:$D$47, 0)</f>
        <v>20</v>
      </c>
      <c r="G788" cm="1">
        <f t="array" ref="G788">MATCH(Material_Master[[#This Row],[Product Category]]&amp;Material_Master[[#This Row],[ProductGroupSimple]], 'Product Group Simple'!$B$2:$B$202&amp;'Product Group Simple'!$D$2:$D$202, 0)</f>
        <v>83</v>
      </c>
      <c r="H788" cm="1">
        <f t="array" ref="H788">MATCH(Material_Master[[#This Row],[Product Category]]&amp;Material_Master[[#This Row],[ProductGroup]], 'Product Group'!$B$2:$B$248&amp;'Product Group'!$D$2:$D$248,0)</f>
        <v>113</v>
      </c>
      <c r="I788">
        <f>INDEX(Packaging!E:E, MATCH(Material_Master[[#This Row],[Packaging]], Packaging!F:F, 0))</f>
        <v>7</v>
      </c>
      <c r="J788">
        <f>INDEX(Packaging!A:A, MATCH(Material_Master[[#This Row],[UOM]], Packaging!B:B, 0))</f>
        <v>4</v>
      </c>
      <c r="K788">
        <v>6</v>
      </c>
      <c r="L788">
        <v>1</v>
      </c>
      <c r="N788">
        <f>MATCH(Material_Master[[#This Row],[PPClass]],Packaging!$L$2:$L$7, 0)</f>
        <v>1</v>
      </c>
      <c r="O788">
        <f>MATCH(Material_Master[[#This Row],[PVClass]],Packaging!$L$2:$L$7, 0)</f>
        <v>1</v>
      </c>
      <c r="Q788">
        <v>1275</v>
      </c>
      <c r="R788" t="s">
        <v>1186</v>
      </c>
      <c r="T788" s="6" t="s">
        <v>344</v>
      </c>
      <c r="U788" s="6"/>
      <c r="V788" s="6" t="s">
        <v>1186</v>
      </c>
      <c r="W788" t="s">
        <v>1186</v>
      </c>
      <c r="X788" t="s">
        <v>1186</v>
      </c>
      <c r="Y788" t="b">
        <f>IF(Material_Master[[#This Row],[EUDR]]="Y",TRUE,FALSE)</f>
        <v>0</v>
      </c>
      <c r="Z788" t="b">
        <f>IF(Material_Master[[#This Row],[EUDR Sale]]="Y", TRUE, FALSE)</f>
        <v>1</v>
      </c>
      <c r="AA788" s="5" t="s">
        <v>1396</v>
      </c>
    </row>
    <row r="789" spans="1:27" x14ac:dyDescent="0.35">
      <c r="A789">
        <v>788</v>
      </c>
      <c r="B789" s="5"/>
      <c r="C789" s="5" t="str">
        <f>Material_Master_SQL!B789</f>
        <v>PALM KERNEL FATTY ACID DISTILLATE-DF</v>
      </c>
      <c r="D789">
        <f>INDEX(Class!A:A, MATCH(Material_Master[[#This Row],[Class]],Class!B:B, 0))</f>
        <v>2</v>
      </c>
      <c r="E789">
        <f>INDEX('Product Category'!A:A, MATCH(Material_Master[[#This Row],[Product Category]], 'Product Category'!B:B, 0))</f>
        <v>7</v>
      </c>
      <c r="F789" cm="1">
        <f t="array" ref="F789">MATCH(Material_Master[[#This Row],[Product Category]]&amp;Material_Master[[#This Row],[ProductMetric]], 'Product Metric'!$B$2:$B$47&amp;'Product Metric'!$D$2:$D$47, 0)</f>
        <v>20</v>
      </c>
      <c r="G789" cm="1">
        <f t="array" ref="G789">MATCH(Material_Master[[#This Row],[Product Category]]&amp;Material_Master[[#This Row],[ProductGroupSimple]], 'Product Group Simple'!$B$2:$B$202&amp;'Product Group Simple'!$D$2:$D$202, 0)</f>
        <v>83</v>
      </c>
      <c r="H789" cm="1">
        <f t="array" ref="H789">MATCH(Material_Master[[#This Row],[Product Category]]&amp;Material_Master[[#This Row],[ProductGroup]], 'Product Group'!$B$2:$B$248&amp;'Product Group'!$D$2:$D$248,0)</f>
        <v>113</v>
      </c>
      <c r="I789">
        <f>INDEX(Packaging!E:E, MATCH(Material_Master[[#This Row],[Packaging]], Packaging!F:F, 0))</f>
        <v>7</v>
      </c>
      <c r="J789">
        <f>INDEX(Packaging!A:A, MATCH(Material_Master[[#This Row],[UOM]], Packaging!B:B, 0))</f>
        <v>4</v>
      </c>
      <c r="K789">
        <v>6</v>
      </c>
      <c r="L789">
        <v>1</v>
      </c>
      <c r="M789">
        <v>0</v>
      </c>
      <c r="N789">
        <f>MATCH(Material_Master[[#This Row],[PPClass]],Packaging!$L$2:$L$7, 0)</f>
        <v>1</v>
      </c>
      <c r="O789">
        <f>MATCH(Material_Master[[#This Row],[PVClass]],Packaging!$L$2:$L$7, 0)</f>
        <v>1</v>
      </c>
      <c r="R789" t="s">
        <v>1186</v>
      </c>
      <c r="T789" s="6" t="s">
        <v>344</v>
      </c>
      <c r="U789" s="6"/>
      <c r="V789" s="6" t="s">
        <v>1186</v>
      </c>
      <c r="W789" t="s">
        <v>1186</v>
      </c>
      <c r="X789" t="s">
        <v>1186</v>
      </c>
      <c r="Y789" t="b">
        <f>IF(Material_Master[[#This Row],[EUDR]]="Y",TRUE,FALSE)</f>
        <v>1</v>
      </c>
      <c r="Z789" t="b">
        <f>IF(Material_Master[[#This Row],[EUDR Sale]]="Y", TRUE, FALSE)</f>
        <v>1</v>
      </c>
    </row>
    <row r="790" spans="1:27" x14ac:dyDescent="0.35">
      <c r="A790">
        <v>789</v>
      </c>
      <c r="B790" s="5"/>
      <c r="C790" s="5" t="str">
        <f>Material_Master_SQL!B790</f>
        <v>PALM KERNEL FATTY ACID DISTILLATE-PUR-DF</v>
      </c>
      <c r="D790">
        <f>INDEX(Class!A:A, MATCH(Material_Master[[#This Row],[Class]],Class!B:B, 0))</f>
        <v>2</v>
      </c>
      <c r="E790">
        <f>INDEX('Product Category'!A:A, MATCH(Material_Master[[#This Row],[Product Category]], 'Product Category'!B:B, 0))</f>
        <v>7</v>
      </c>
      <c r="F790" cm="1">
        <f t="array" ref="F790">MATCH(Material_Master[[#This Row],[Product Category]]&amp;Material_Master[[#This Row],[ProductMetric]], 'Product Metric'!$B$2:$B$47&amp;'Product Metric'!$D$2:$D$47, 0)</f>
        <v>20</v>
      </c>
      <c r="G790" cm="1">
        <f t="array" ref="G790">MATCH(Material_Master[[#This Row],[Product Category]]&amp;Material_Master[[#This Row],[ProductGroupSimple]], 'Product Group Simple'!$B$2:$B$202&amp;'Product Group Simple'!$D$2:$D$202, 0)</f>
        <v>83</v>
      </c>
      <c r="H790" cm="1">
        <f t="array" ref="H790">MATCH(Material_Master[[#This Row],[Product Category]]&amp;Material_Master[[#This Row],[ProductGroup]], 'Product Group'!$B$2:$B$248&amp;'Product Group'!$D$2:$D$248,0)</f>
        <v>113</v>
      </c>
      <c r="I790">
        <f>INDEX(Packaging!E:E, MATCH(Material_Master[[#This Row],[Packaging]], Packaging!F:F, 0))</f>
        <v>7</v>
      </c>
      <c r="J790">
        <f>INDEX(Packaging!A:A, MATCH(Material_Master[[#This Row],[UOM]], Packaging!B:B, 0))</f>
        <v>4</v>
      </c>
      <c r="K790">
        <v>6</v>
      </c>
      <c r="L790">
        <v>1</v>
      </c>
      <c r="M790">
        <v>0</v>
      </c>
      <c r="N790">
        <f>MATCH(Material_Master[[#This Row],[PPClass]],Packaging!$L$2:$L$7, 0)</f>
        <v>1</v>
      </c>
      <c r="O790">
        <f>MATCH(Material_Master[[#This Row],[PVClass]],Packaging!$L$2:$L$7, 0)</f>
        <v>1</v>
      </c>
      <c r="R790" t="s">
        <v>1186</v>
      </c>
      <c r="T790" s="6" t="s">
        <v>344</v>
      </c>
      <c r="U790" s="6"/>
      <c r="V790" s="6" t="s">
        <v>1186</v>
      </c>
      <c r="W790" t="s">
        <v>1186</v>
      </c>
      <c r="X790" t="s">
        <v>1186</v>
      </c>
      <c r="Y790" t="b">
        <f>IF(Material_Master[[#This Row],[EUDR]]="Y",TRUE,FALSE)</f>
        <v>1</v>
      </c>
      <c r="Z790" t="b">
        <f>IF(Material_Master[[#This Row],[EUDR Sale]]="Y", TRUE, FALSE)</f>
        <v>1</v>
      </c>
    </row>
    <row r="791" spans="1:27" x14ac:dyDescent="0.35">
      <c r="A791">
        <v>790</v>
      </c>
      <c r="B791" s="5">
        <v>24000149</v>
      </c>
      <c r="C791" s="5" t="str">
        <f>Material_Master_SQL!B791</f>
        <v>PHOSPORIC ACID, MIN.CON 84%</v>
      </c>
      <c r="D791">
        <f>INDEX(Class!A:A, MATCH(Material_Master[[#This Row],[Class]],Class!B:B, 0))</f>
        <v>1</v>
      </c>
      <c r="E791">
        <f>INDEX('Product Category'!A:A, MATCH(Material_Master[[#This Row],[Product Category]], 'Product Category'!B:B, 0))</f>
        <v>8</v>
      </c>
      <c r="F791" cm="1">
        <f t="array" ref="F791">MATCH(Material_Master[[#This Row],[Product Category]]&amp;Material_Master[[#This Row],[ProductMetric]], 'Product Metric'!$B$2:$B$47&amp;'Product Metric'!$D$2:$D$47, 0)</f>
        <v>21</v>
      </c>
      <c r="G791" cm="1">
        <f t="array" ref="G791">MATCH(Material_Master[[#This Row],[Product Category]]&amp;Material_Master[[#This Row],[ProductGroupSimple]], 'Product Group Simple'!$B$2:$B$202&amp;'Product Group Simple'!$D$2:$D$202, 0)</f>
        <v>103</v>
      </c>
      <c r="H791" cm="1">
        <f t="array" ref="H791">MATCH(Material_Master[[#This Row],[Product Category]]&amp;Material_Master[[#This Row],[ProductGroup]], 'Product Group'!$B$2:$B$248&amp;'Product Group'!$D$2:$D$248,0)</f>
        <v>137</v>
      </c>
      <c r="I791">
        <f>INDEX(Packaging!E:E, MATCH(Material_Master[[#This Row],[Packaging]], Packaging!F:F, 0))</f>
        <v>7</v>
      </c>
      <c r="J791">
        <f>INDEX(Packaging!A:A, MATCH(Material_Master[[#This Row],[UOM]], Packaging!B:B, 0))</f>
        <v>4</v>
      </c>
      <c r="K791">
        <v>6</v>
      </c>
      <c r="L791">
        <v>1</v>
      </c>
      <c r="N791">
        <f>MATCH(Material_Master[[#This Row],[PPClass]],Packaging!$L$2:$L$7, 0)</f>
        <v>2</v>
      </c>
      <c r="O791">
        <f>MATCH(Material_Master[[#This Row],[PVClass]],Packaging!$L$2:$L$7, 0)</f>
        <v>2</v>
      </c>
      <c r="R791" t="s">
        <v>1186</v>
      </c>
      <c r="T791" s="6" t="s">
        <v>1186</v>
      </c>
      <c r="U791" s="6" t="s">
        <v>1186</v>
      </c>
      <c r="V791" s="6" t="s">
        <v>1186</v>
      </c>
      <c r="W791" t="s">
        <v>1186</v>
      </c>
      <c r="X791" t="s">
        <v>1186</v>
      </c>
      <c r="Y791" t="b">
        <f>IF(Material_Master[[#This Row],[EUDR]]="Y",TRUE,FALSE)</f>
        <v>0</v>
      </c>
      <c r="Z791" t="b">
        <f>IF(Material_Master[[#This Row],[EUDR Sale]]="Y", TRUE, FALSE)</f>
        <v>0</v>
      </c>
    </row>
    <row r="792" spans="1:27" x14ac:dyDescent="0.35">
      <c r="A792">
        <v>791</v>
      </c>
      <c r="B792" s="5"/>
      <c r="C792" s="5" t="str">
        <f>Material_Master_SQL!B792</f>
        <v>RAW GLYCERIN WATER</v>
      </c>
      <c r="D792">
        <f>INDEX(Class!A:A, MATCH(Material_Master[[#This Row],[Class]],Class!B:B, 0))</f>
        <v>6</v>
      </c>
      <c r="E792">
        <f>INDEX('Product Category'!A:A, MATCH(Material_Master[[#This Row],[Product Category]], 'Product Category'!B:B, 0))</f>
        <v>17</v>
      </c>
      <c r="F792" cm="1">
        <f t="array" ref="F792">MATCH(Material_Master[[#This Row],[Product Category]]&amp;Material_Master[[#This Row],[ProductMetric]], 'Product Metric'!$B$2:$B$47&amp;'Product Metric'!$D$2:$D$47, 0)</f>
        <v>46</v>
      </c>
      <c r="G792" cm="1">
        <f t="array" ref="G792">MATCH(Material_Master[[#This Row],[Product Category]]&amp;Material_Master[[#This Row],[ProductGroupSimple]], 'Product Group Simple'!$B$2:$B$202&amp;'Product Group Simple'!$D$2:$D$202, 0)</f>
        <v>195</v>
      </c>
      <c r="H792" cm="1">
        <f t="array" ref="H792">MATCH(Material_Master[[#This Row],[Product Category]]&amp;Material_Master[[#This Row],[ProductGroup]], 'Product Group'!$B$2:$B$248&amp;'Product Group'!$D$2:$D$248,0)</f>
        <v>241</v>
      </c>
      <c r="I792">
        <f>INDEX(Packaging!E:E, MATCH(Material_Master[[#This Row],[Packaging]], Packaging!F:F, 0))</f>
        <v>7</v>
      </c>
      <c r="J792">
        <f>INDEX(Packaging!A:A, MATCH(Material_Master[[#This Row],[UOM]], Packaging!B:B, 0))</f>
        <v>4</v>
      </c>
      <c r="K792">
        <v>6</v>
      </c>
      <c r="L792">
        <v>1</v>
      </c>
      <c r="N792">
        <f>MATCH(Material_Master[[#This Row],[PPClass]],Packaging!$L$2:$L$7, 0)</f>
        <v>6</v>
      </c>
      <c r="O792">
        <f>MATCH(Material_Master[[#This Row],[PVClass]],Packaging!$L$2:$L$7, 0)</f>
        <v>6</v>
      </c>
      <c r="R792" t="s">
        <v>1186</v>
      </c>
      <c r="T792" s="6" t="s">
        <v>1186</v>
      </c>
      <c r="U792" s="6" t="s">
        <v>1186</v>
      </c>
      <c r="V792" s="6" t="s">
        <v>1186</v>
      </c>
      <c r="W792" t="s">
        <v>1186</v>
      </c>
      <c r="X792" t="s">
        <v>1186</v>
      </c>
      <c r="Y792" t="b">
        <f>IF(Material_Master[[#This Row],[EUDR]]="Y",TRUE,FALSE)</f>
        <v>0</v>
      </c>
      <c r="Z792" t="b">
        <f>IF(Material_Master[[#This Row],[EUDR Sale]]="Y", TRUE, FALSE)</f>
        <v>0</v>
      </c>
    </row>
    <row r="793" spans="1:27" x14ac:dyDescent="0.35">
      <c r="A793">
        <v>792</v>
      </c>
      <c r="B793" s="5"/>
      <c r="C793" s="5" t="str">
        <f>Material_Master_SQL!B793</f>
        <v>RBD PALM KERNEL OIL</v>
      </c>
      <c r="D793">
        <f>INDEX(Class!A:A, MATCH(Material_Master[[#This Row],[Class]],Class!B:B, 0))</f>
        <v>2</v>
      </c>
      <c r="E793">
        <f>INDEX('Product Category'!A:A, MATCH(Material_Master[[#This Row],[Product Category]], 'Product Category'!B:B, 0))</f>
        <v>14</v>
      </c>
      <c r="F793" cm="1">
        <f t="array" ref="F793">MATCH(Material_Master[[#This Row],[Product Category]]&amp;Material_Master[[#This Row],[ProductMetric]], 'Product Metric'!$B$2:$B$47&amp;'Product Metric'!$D$2:$D$47, 0)</f>
        <v>36</v>
      </c>
      <c r="G793" cm="1">
        <f t="array" ref="G793">MATCH(Material_Master[[#This Row],[Product Category]]&amp;Material_Master[[#This Row],[ProductGroupSimple]], 'Product Group Simple'!$B$2:$B$202&amp;'Product Group Simple'!$D$2:$D$202, 0)</f>
        <v>138</v>
      </c>
      <c r="H793" cm="1">
        <f t="array" ref="H793">MATCH(Material_Master[[#This Row],[Product Category]]&amp;Material_Master[[#This Row],[ProductGroup]], 'Product Group'!$B$2:$B$248&amp;'Product Group'!$D$2:$D$248,0)</f>
        <v>181</v>
      </c>
      <c r="I793">
        <f>INDEX(Packaging!E:E, MATCH(Material_Master[[#This Row],[Packaging]], Packaging!F:F, 0))</f>
        <v>2</v>
      </c>
      <c r="J793">
        <f>INDEX(Packaging!A:A, MATCH(Material_Master[[#This Row],[UOM]], Packaging!B:B, 0))</f>
        <v>4</v>
      </c>
      <c r="K793">
        <v>6</v>
      </c>
      <c r="L793">
        <v>1</v>
      </c>
      <c r="N793">
        <f>MATCH(Material_Master[[#This Row],[PPClass]],Packaging!$L$2:$L$7, 0)</f>
        <v>5</v>
      </c>
      <c r="O793">
        <f>MATCH(Material_Master[[#This Row],[PVClass]],Packaging!$L$2:$L$7, 0)</f>
        <v>5</v>
      </c>
      <c r="R793" t="s">
        <v>1186</v>
      </c>
      <c r="T793" s="6" t="s">
        <v>1186</v>
      </c>
      <c r="U793" s="6"/>
      <c r="V793" s="6" t="s">
        <v>1186</v>
      </c>
      <c r="W793" t="s">
        <v>1186</v>
      </c>
      <c r="X793" t="s">
        <v>1186</v>
      </c>
      <c r="Y793" t="b">
        <f>IF(Material_Master[[#This Row],[EUDR]]="Y",TRUE,FALSE)</f>
        <v>0</v>
      </c>
      <c r="Z793" t="b">
        <f>IF(Material_Master[[#This Row],[EUDR Sale]]="Y", TRUE, FALSE)</f>
        <v>0</v>
      </c>
    </row>
    <row r="794" spans="1:27" x14ac:dyDescent="0.35">
      <c r="A794">
        <v>793</v>
      </c>
      <c r="B794" s="5">
        <v>5000070006010</v>
      </c>
      <c r="C794" s="5" t="str">
        <f>Material_Master_SQL!B794</f>
        <v>RBD PALM KERNEL OLEIN</v>
      </c>
      <c r="D794">
        <f>INDEX(Class!A:A, MATCH(Material_Master[[#This Row],[Class]],Class!B:B, 0))</f>
        <v>2</v>
      </c>
      <c r="E794">
        <f>INDEX('Product Category'!A:A, MATCH(Material_Master[[#This Row],[Product Category]], 'Product Category'!B:B, 0))</f>
        <v>14</v>
      </c>
      <c r="F794" cm="1">
        <f t="array" ref="F794">MATCH(Material_Master[[#This Row],[Product Category]]&amp;Material_Master[[#This Row],[ProductMetric]], 'Product Metric'!$B$2:$B$47&amp;'Product Metric'!$D$2:$D$47, 0)</f>
        <v>37</v>
      </c>
      <c r="G794" cm="1">
        <f t="array" ref="G794">MATCH(Material_Master[[#This Row],[Product Category]]&amp;Material_Master[[#This Row],[ProductGroupSimple]], 'Product Group Simple'!$B$2:$B$202&amp;'Product Group Simple'!$D$2:$D$202, 0)</f>
        <v>138</v>
      </c>
      <c r="H794" cm="1">
        <f t="array" ref="H794">MATCH(Material_Master[[#This Row],[Product Category]]&amp;Material_Master[[#This Row],[ProductGroup]], 'Product Group'!$B$2:$B$248&amp;'Product Group'!$D$2:$D$248,0)</f>
        <v>182</v>
      </c>
      <c r="I794">
        <f>INDEX(Packaging!E:E, MATCH(Material_Master[[#This Row],[Packaging]], Packaging!F:F, 0))</f>
        <v>7</v>
      </c>
      <c r="J794">
        <f>INDEX(Packaging!A:A, MATCH(Material_Master[[#This Row],[UOM]], Packaging!B:B, 0))</f>
        <v>4</v>
      </c>
      <c r="K794">
        <v>6</v>
      </c>
      <c r="L794">
        <v>1</v>
      </c>
      <c r="N794">
        <f>MATCH(Material_Master[[#This Row],[PPClass]],Packaging!$L$2:$L$7, 0)</f>
        <v>5</v>
      </c>
      <c r="O794">
        <f>MATCH(Material_Master[[#This Row],[PVClass]],Packaging!$L$2:$L$7, 0)</f>
        <v>5</v>
      </c>
      <c r="T794" s="6" t="s">
        <v>344</v>
      </c>
      <c r="U794" s="6"/>
      <c r="V794" s="6" t="s">
        <v>1186</v>
      </c>
      <c r="W794" t="s">
        <v>1186</v>
      </c>
      <c r="X794" t="s">
        <v>1186</v>
      </c>
      <c r="Y794" t="b">
        <f>IF(Material_Master[[#This Row],[EUDR]]="Y",TRUE,FALSE)</f>
        <v>0</v>
      </c>
      <c r="Z794" t="b">
        <f>IF(Material_Master[[#This Row],[EUDR Sale]]="Y", TRUE, FALSE)</f>
        <v>0</v>
      </c>
      <c r="AA794" s="5" t="s">
        <v>1397</v>
      </c>
    </row>
    <row r="795" spans="1:27" x14ac:dyDescent="0.35">
      <c r="A795">
        <v>794</v>
      </c>
      <c r="B795" s="5">
        <v>1000120</v>
      </c>
      <c r="C795" s="5" t="str">
        <f>Material_Master_SQL!B795</f>
        <v>RBD PALM OIL</v>
      </c>
      <c r="D795">
        <f>INDEX(Class!A:A, MATCH(Material_Master[[#This Row],[Class]],Class!B:B, 0))</f>
        <v>2</v>
      </c>
      <c r="E795">
        <f>INDEX('Product Category'!A:A, MATCH(Material_Master[[#This Row],[Product Category]], 'Product Category'!B:B, 0))</f>
        <v>14</v>
      </c>
      <c r="F795" cm="1">
        <f t="array" ref="F795">MATCH(Material_Master[[#This Row],[Product Category]]&amp;Material_Master[[#This Row],[ProductMetric]], 'Product Metric'!$B$2:$B$47&amp;'Product Metric'!$D$2:$D$47, 0)</f>
        <v>38</v>
      </c>
      <c r="G795" cm="1">
        <f t="array" ref="G795">MATCH(Material_Master[[#This Row],[Product Category]]&amp;Material_Master[[#This Row],[ProductGroupSimple]], 'Product Group Simple'!$B$2:$B$202&amp;'Product Group Simple'!$D$2:$D$202, 0)</f>
        <v>139</v>
      </c>
      <c r="H795" cm="1">
        <f t="array" ref="H795">MATCH(Material_Master[[#This Row],[Product Category]]&amp;Material_Master[[#This Row],[ProductGroup]], 'Product Group'!$B$2:$B$248&amp;'Product Group'!$D$2:$D$248,0)</f>
        <v>183</v>
      </c>
      <c r="I795">
        <f>INDEX(Packaging!E:E, MATCH(Material_Master[[#This Row],[Packaging]], Packaging!F:F, 0))</f>
        <v>7</v>
      </c>
      <c r="J795">
        <f>INDEX(Packaging!A:A, MATCH(Material_Master[[#This Row],[UOM]], Packaging!B:B, 0))</f>
        <v>4</v>
      </c>
      <c r="K795">
        <v>6</v>
      </c>
      <c r="L795">
        <v>1</v>
      </c>
      <c r="N795">
        <f>MATCH(Material_Master[[#This Row],[PPClass]],Packaging!$L$2:$L$7, 0)</f>
        <v>5</v>
      </c>
      <c r="O795">
        <f>MATCH(Material_Master[[#This Row],[PVClass]],Packaging!$L$2:$L$7, 0)</f>
        <v>5</v>
      </c>
      <c r="Q795">
        <v>944</v>
      </c>
      <c r="T795" s="6" t="s">
        <v>344</v>
      </c>
      <c r="U795" s="6"/>
      <c r="V795" s="6" t="s">
        <v>1186</v>
      </c>
      <c r="W795" t="s">
        <v>1186</v>
      </c>
      <c r="X795" t="s">
        <v>1186</v>
      </c>
      <c r="Y795" t="b">
        <f>IF(Material_Master[[#This Row],[EUDR]]="Y",TRUE,FALSE)</f>
        <v>0</v>
      </c>
      <c r="Z795" t="b">
        <f>IF(Material_Master[[#This Row],[EUDR Sale]]="Y", TRUE, FALSE)</f>
        <v>0</v>
      </c>
    </row>
    <row r="796" spans="1:27" x14ac:dyDescent="0.35">
      <c r="A796">
        <v>795</v>
      </c>
      <c r="B796" s="5">
        <v>5000040006010</v>
      </c>
      <c r="C796" s="5" t="str">
        <f>Material_Master_SQL!B796</f>
        <v>RBD PALM OLEIN</v>
      </c>
      <c r="D796">
        <f>INDEX(Class!A:A, MATCH(Material_Master[[#This Row],[Class]],Class!B:B, 0))</f>
        <v>2</v>
      </c>
      <c r="E796">
        <f>INDEX('Product Category'!A:A, MATCH(Material_Master[[#This Row],[Product Category]], 'Product Category'!B:B, 0))</f>
        <v>14</v>
      </c>
      <c r="F796" cm="1">
        <f t="array" ref="F796">MATCH(Material_Master[[#This Row],[Product Category]]&amp;Material_Master[[#This Row],[ProductMetric]], 'Product Metric'!$B$2:$B$47&amp;'Product Metric'!$D$2:$D$47, 0)</f>
        <v>38</v>
      </c>
      <c r="G796" cm="1">
        <f t="array" ref="G796">MATCH(Material_Master[[#This Row],[Product Category]]&amp;Material_Master[[#This Row],[ProductGroupSimple]], 'Product Group Simple'!$B$2:$B$202&amp;'Product Group Simple'!$D$2:$D$202, 0)</f>
        <v>139</v>
      </c>
      <c r="H796" cm="1">
        <f t="array" ref="H796">MATCH(Material_Master[[#This Row],[Product Category]]&amp;Material_Master[[#This Row],[ProductGroup]], 'Product Group'!$B$2:$B$248&amp;'Product Group'!$D$2:$D$248,0)</f>
        <v>183</v>
      </c>
      <c r="I796">
        <f>INDEX(Packaging!E:E, MATCH(Material_Master[[#This Row],[Packaging]], Packaging!F:F, 0))</f>
        <v>7</v>
      </c>
      <c r="J796">
        <f>INDEX(Packaging!A:A, MATCH(Material_Master[[#This Row],[UOM]], Packaging!B:B, 0))</f>
        <v>4</v>
      </c>
      <c r="K796">
        <v>6</v>
      </c>
      <c r="L796">
        <v>1</v>
      </c>
      <c r="N796">
        <f>MATCH(Material_Master[[#This Row],[PPClass]],Packaging!$L$2:$L$7, 0)</f>
        <v>5</v>
      </c>
      <c r="O796">
        <f>MATCH(Material_Master[[#This Row],[PVClass]],Packaging!$L$2:$L$7, 0)</f>
        <v>5</v>
      </c>
      <c r="Q796">
        <v>944</v>
      </c>
      <c r="T796" s="6" t="s">
        <v>344</v>
      </c>
      <c r="U796" s="6"/>
      <c r="V796" s="6" t="s">
        <v>1186</v>
      </c>
      <c r="W796" t="s">
        <v>1186</v>
      </c>
      <c r="X796" t="s">
        <v>1186</v>
      </c>
      <c r="Y796" t="b">
        <f>IF(Material_Master[[#This Row],[EUDR]]="Y",TRUE,FALSE)</f>
        <v>0</v>
      </c>
      <c r="Z796" t="b">
        <f>IF(Material_Master[[#This Row],[EUDR Sale]]="Y", TRUE, FALSE)</f>
        <v>0</v>
      </c>
    </row>
    <row r="797" spans="1:27" x14ac:dyDescent="0.35">
      <c r="A797">
        <v>796</v>
      </c>
      <c r="B797" s="5">
        <v>5000040076010</v>
      </c>
      <c r="C797" s="5" t="str">
        <f>Material_Master_SQL!B797</f>
        <v>RBD PALM OLEIN DMO</v>
      </c>
      <c r="D797">
        <f>INDEX(Class!A:A, MATCH(Material_Master[[#This Row],[Class]],Class!B:B, 0))</f>
        <v>5</v>
      </c>
      <c r="E797">
        <f>INDEX('Product Category'!A:A, MATCH(Material_Master[[#This Row],[Product Category]], 'Product Category'!B:B, 0))</f>
        <v>14</v>
      </c>
      <c r="F797" cm="1">
        <f t="array" ref="F797">MATCH(Material_Master[[#This Row],[Product Category]]&amp;Material_Master[[#This Row],[ProductMetric]], 'Product Metric'!$B$2:$B$47&amp;'Product Metric'!$D$2:$D$47, 0)</f>
        <v>39</v>
      </c>
      <c r="G797" cm="1">
        <f t="array" ref="G797">MATCH(Material_Master[[#This Row],[Product Category]]&amp;Material_Master[[#This Row],[ProductGroupSimple]], 'Product Group Simple'!$B$2:$B$202&amp;'Product Group Simple'!$D$2:$D$202, 0)</f>
        <v>140</v>
      </c>
      <c r="H797" cm="1">
        <f t="array" ref="H797">MATCH(Material_Master[[#This Row],[Product Category]]&amp;Material_Master[[#This Row],[ProductGroup]], 'Product Group'!$B$2:$B$248&amp;'Product Group'!$D$2:$D$248,0)</f>
        <v>184</v>
      </c>
      <c r="I797">
        <f>INDEX(Packaging!E:E, MATCH(Material_Master[[#This Row],[Packaging]], Packaging!F:F, 0))</f>
        <v>7</v>
      </c>
      <c r="J797">
        <f>INDEX(Packaging!A:A, MATCH(Material_Master[[#This Row],[UOM]], Packaging!B:B, 0))</f>
        <v>4</v>
      </c>
      <c r="K797">
        <v>6</v>
      </c>
      <c r="L797">
        <v>1</v>
      </c>
      <c r="N797">
        <f>MATCH(Material_Master[[#This Row],[PPClass]],Packaging!$L$2:$L$7, 0)</f>
        <v>5</v>
      </c>
      <c r="O797">
        <f>MATCH(Material_Master[[#This Row],[PVClass]],Packaging!$L$2:$L$7, 0)</f>
        <v>5</v>
      </c>
      <c r="R797" t="s">
        <v>1186</v>
      </c>
      <c r="T797" s="6" t="s">
        <v>1186</v>
      </c>
      <c r="U797" s="6" t="s">
        <v>1186</v>
      </c>
      <c r="V797" s="6" t="s">
        <v>1186</v>
      </c>
      <c r="W797" t="s">
        <v>1186</v>
      </c>
      <c r="X797" t="s">
        <v>1186</v>
      </c>
      <c r="Y797" t="b">
        <f>IF(Material_Master[[#This Row],[EUDR]]="Y",TRUE,FALSE)</f>
        <v>0</v>
      </c>
      <c r="Z797" t="b">
        <f>IF(Material_Master[[#This Row],[EUDR Sale]]="Y", TRUE, FALSE)</f>
        <v>0</v>
      </c>
    </row>
    <row r="798" spans="1:27" x14ac:dyDescent="0.35">
      <c r="A798">
        <v>797</v>
      </c>
      <c r="B798" s="5">
        <v>5000030106010</v>
      </c>
      <c r="C798" s="5" t="str">
        <f>Material_Master_SQL!B798</f>
        <v>RBD PALM STEARIN</v>
      </c>
      <c r="D798">
        <f>INDEX(Class!A:A, MATCH(Material_Master[[#This Row],[Class]],Class!B:B, 0))</f>
        <v>5</v>
      </c>
      <c r="E798">
        <f>INDEX('Product Category'!A:A, MATCH(Material_Master[[#This Row],[Product Category]], 'Product Category'!B:B, 0))</f>
        <v>14</v>
      </c>
      <c r="F798" cm="1">
        <f t="array" ref="F798">MATCH(Material_Master[[#This Row],[Product Category]]&amp;Material_Master[[#This Row],[ProductMetric]], 'Product Metric'!$B$2:$B$47&amp;'Product Metric'!$D$2:$D$47, 0)</f>
        <v>40</v>
      </c>
      <c r="G798" cm="1">
        <f t="array" ref="G798">MATCH(Material_Master[[#This Row],[Product Category]]&amp;Material_Master[[#This Row],[ProductGroupSimple]], 'Product Group Simple'!$B$2:$B$202&amp;'Product Group Simple'!$D$2:$D$202, 0)</f>
        <v>141</v>
      </c>
      <c r="H798" cm="1">
        <f t="array" ref="H798">MATCH(Material_Master[[#This Row],[Product Category]]&amp;Material_Master[[#This Row],[ProductGroup]], 'Product Group'!$B$2:$B$248&amp;'Product Group'!$D$2:$D$248,0)</f>
        <v>185</v>
      </c>
      <c r="I798">
        <f>INDEX(Packaging!E:E, MATCH(Material_Master[[#This Row],[Packaging]], Packaging!F:F, 0))</f>
        <v>7</v>
      </c>
      <c r="J798">
        <f>INDEX(Packaging!A:A, MATCH(Material_Master[[#This Row],[UOM]], Packaging!B:B, 0))</f>
        <v>4</v>
      </c>
      <c r="K798">
        <v>6</v>
      </c>
      <c r="L798">
        <v>1</v>
      </c>
      <c r="N798">
        <f>MATCH(Material_Master[[#This Row],[PPClass]],Packaging!$L$2:$L$7, 0)</f>
        <v>5</v>
      </c>
      <c r="O798">
        <f>MATCH(Material_Master[[#This Row],[PVClass]],Packaging!$L$2:$L$7, 0)</f>
        <v>5</v>
      </c>
      <c r="R798" t="s">
        <v>1186</v>
      </c>
      <c r="T798" s="6" t="s">
        <v>1186</v>
      </c>
      <c r="U798" s="6" t="s">
        <v>1186</v>
      </c>
      <c r="V798" s="6" t="s">
        <v>1186</v>
      </c>
      <c r="W798" t="s">
        <v>1186</v>
      </c>
      <c r="X798" t="s">
        <v>1186</v>
      </c>
      <c r="Y798" t="b">
        <f>IF(Material_Master[[#This Row],[EUDR]]="Y",TRUE,FALSE)</f>
        <v>0</v>
      </c>
      <c r="Z798" t="b">
        <f>IF(Material_Master[[#This Row],[EUDR Sale]]="Y", TRUE, FALSE)</f>
        <v>0</v>
      </c>
    </row>
    <row r="799" spans="1:27" x14ac:dyDescent="0.35">
      <c r="A799">
        <v>798</v>
      </c>
      <c r="B799" s="5">
        <v>5000030006010</v>
      </c>
      <c r="C799" s="5" t="str">
        <f>Material_Master_SQL!B799</f>
        <v>RBDPKO</v>
      </c>
      <c r="D799">
        <f>INDEX(Class!A:A, MATCH(Material_Master[[#This Row],[Class]],Class!B:B, 0))</f>
        <v>2</v>
      </c>
      <c r="E799">
        <f>INDEX('Product Category'!A:A, MATCH(Material_Master[[#This Row],[Product Category]], 'Product Category'!B:B, 0))</f>
        <v>14</v>
      </c>
      <c r="F799" cm="1">
        <f t="array" ref="F799">MATCH(Material_Master[[#This Row],[Product Category]]&amp;Material_Master[[#This Row],[ProductMetric]], 'Product Metric'!$B$2:$B$47&amp;'Product Metric'!$D$2:$D$47, 0)</f>
        <v>36</v>
      </c>
      <c r="G799" cm="1">
        <f t="array" ref="G799">MATCH(Material_Master[[#This Row],[Product Category]]&amp;Material_Master[[#This Row],[ProductGroupSimple]], 'Product Group Simple'!$B$2:$B$202&amp;'Product Group Simple'!$D$2:$D$202, 0)</f>
        <v>138</v>
      </c>
      <c r="H799" cm="1">
        <f t="array" ref="H799">MATCH(Material_Master[[#This Row],[Product Category]]&amp;Material_Master[[#This Row],[ProductGroup]], 'Product Group'!$B$2:$B$248&amp;'Product Group'!$D$2:$D$248,0)</f>
        <v>181</v>
      </c>
      <c r="I799">
        <f>INDEX(Packaging!E:E, MATCH(Material_Master[[#This Row],[Packaging]], Packaging!F:F, 0))</f>
        <v>7</v>
      </c>
      <c r="J799">
        <f>INDEX(Packaging!A:A, MATCH(Material_Master[[#This Row],[UOM]], Packaging!B:B, 0))</f>
        <v>4</v>
      </c>
      <c r="K799">
        <v>6</v>
      </c>
      <c r="L799">
        <v>1</v>
      </c>
      <c r="N799">
        <f>MATCH(Material_Master[[#This Row],[PPClass]],Packaging!$L$2:$L$7, 0)</f>
        <v>5</v>
      </c>
      <c r="O799">
        <f>MATCH(Material_Master[[#This Row],[PVClass]],Packaging!$L$2:$L$7, 0)</f>
        <v>5</v>
      </c>
      <c r="Q799">
        <v>958</v>
      </c>
      <c r="T799" s="6" t="s">
        <v>344</v>
      </c>
      <c r="U799" s="6"/>
      <c r="V799" s="6" t="s">
        <v>1186</v>
      </c>
      <c r="W799" t="s">
        <v>1186</v>
      </c>
      <c r="X799" t="s">
        <v>1186</v>
      </c>
      <c r="Y799" t="b">
        <f>IF(Material_Master[[#This Row],[EUDR]]="Y",TRUE,FALSE)</f>
        <v>0</v>
      </c>
      <c r="Z799" t="b">
        <f>IF(Material_Master[[#This Row],[EUDR Sale]]="Y", TRUE, FALSE)</f>
        <v>0</v>
      </c>
    </row>
    <row r="800" spans="1:27" x14ac:dyDescent="0.35">
      <c r="A800">
        <v>799</v>
      </c>
      <c r="B800" s="5">
        <v>1000120</v>
      </c>
      <c r="C800" s="5" t="str">
        <f>Material_Master_SQL!B800</f>
        <v>RBDPO</v>
      </c>
      <c r="D800">
        <f>INDEX(Class!A:A, MATCH(Material_Master[[#This Row],[Class]],Class!B:B, 0))</f>
        <v>2</v>
      </c>
      <c r="E800">
        <f>INDEX('Product Category'!A:A, MATCH(Material_Master[[#This Row],[Product Category]], 'Product Category'!B:B, 0))</f>
        <v>14</v>
      </c>
      <c r="F800" cm="1">
        <f t="array" ref="F800">MATCH(Material_Master[[#This Row],[Product Category]]&amp;Material_Master[[#This Row],[ProductMetric]], 'Product Metric'!$B$2:$B$47&amp;'Product Metric'!$D$2:$D$47, 0)</f>
        <v>38</v>
      </c>
      <c r="G800" cm="1">
        <f t="array" ref="G800">MATCH(Material_Master[[#This Row],[Product Category]]&amp;Material_Master[[#This Row],[ProductGroupSimple]], 'Product Group Simple'!$B$2:$B$202&amp;'Product Group Simple'!$D$2:$D$202, 0)</f>
        <v>139</v>
      </c>
      <c r="H800" cm="1">
        <f t="array" ref="H800">MATCH(Material_Master[[#This Row],[Product Category]]&amp;Material_Master[[#This Row],[ProductGroup]], 'Product Group'!$B$2:$B$248&amp;'Product Group'!$D$2:$D$248,0)</f>
        <v>183</v>
      </c>
      <c r="I800">
        <f>INDEX(Packaging!E:E, MATCH(Material_Master[[#This Row],[Packaging]], Packaging!F:F, 0))</f>
        <v>7</v>
      </c>
      <c r="J800">
        <f>INDEX(Packaging!A:A, MATCH(Material_Master[[#This Row],[UOM]], Packaging!B:B, 0))</f>
        <v>4</v>
      </c>
      <c r="K800">
        <v>6</v>
      </c>
      <c r="L800">
        <v>1</v>
      </c>
      <c r="N800">
        <f>MATCH(Material_Master[[#This Row],[PPClass]],Packaging!$L$2:$L$7, 0)</f>
        <v>5</v>
      </c>
      <c r="O800">
        <f>MATCH(Material_Master[[#This Row],[PVClass]],Packaging!$L$2:$L$7, 0)</f>
        <v>5</v>
      </c>
      <c r="Q800">
        <v>944</v>
      </c>
      <c r="T800" s="6" t="s">
        <v>344</v>
      </c>
      <c r="U800" s="6"/>
      <c r="V800" s="6" t="s">
        <v>1186</v>
      </c>
      <c r="W800" t="s">
        <v>1186</v>
      </c>
      <c r="X800" t="s">
        <v>1186</v>
      </c>
      <c r="Y800" t="b">
        <f>IF(Material_Master[[#This Row],[EUDR]]="Y",TRUE,FALSE)</f>
        <v>0</v>
      </c>
      <c r="Z800" t="b">
        <f>IF(Material_Master[[#This Row],[EUDR Sale]]="Y", TRUE, FALSE)</f>
        <v>0</v>
      </c>
    </row>
    <row r="801" spans="1:27" x14ac:dyDescent="0.35">
      <c r="A801">
        <v>800</v>
      </c>
      <c r="B801" s="5">
        <v>5221041011610</v>
      </c>
      <c r="C801" s="5" t="str">
        <f>Material_Master_SQL!B801</f>
        <v>RODALUBE 380</v>
      </c>
      <c r="D801">
        <f>INDEX(Class!A:A, MATCH(Material_Master[[#This Row],[Class]],Class!B:B, 0))</f>
        <v>2</v>
      </c>
      <c r="E801">
        <f>INDEX('Product Category'!A:A, MATCH(Material_Master[[#This Row],[Product Category]], 'Product Category'!B:B, 0))</f>
        <v>9</v>
      </c>
      <c r="F801" cm="1">
        <f t="array" ref="F801">MATCH(Material_Master[[#This Row],[Product Category]]&amp;Material_Master[[#This Row],[ProductMetric]], 'Product Metric'!$B$2:$B$47&amp;'Product Metric'!$D$2:$D$47, 0)</f>
        <v>23</v>
      </c>
      <c r="G801" cm="1">
        <f t="array" ref="G801">MATCH(Material_Master[[#This Row],[Product Category]]&amp;Material_Master[[#This Row],[ProductGroupSimple]], 'Product Group Simple'!$B$2:$B$202&amp;'Product Group Simple'!$D$2:$D$202, 0)</f>
        <v>111</v>
      </c>
      <c r="H801" cm="1">
        <f t="array" ref="H801">MATCH(Material_Master[[#This Row],[Product Category]]&amp;Material_Master[[#This Row],[ProductGroup]], 'Product Group'!$B$2:$B$248&amp;'Product Group'!$D$2:$D$248,0)</f>
        <v>148</v>
      </c>
      <c r="I801">
        <f>INDEX(Packaging!E:E, MATCH(Material_Master[[#This Row],[Packaging]], Packaging!F:F, 0))</f>
        <v>7</v>
      </c>
      <c r="J801">
        <f>INDEX(Packaging!A:A, MATCH(Material_Master[[#This Row],[UOM]], Packaging!B:B, 0))</f>
        <v>4</v>
      </c>
      <c r="K801">
        <v>6</v>
      </c>
      <c r="L801">
        <v>1</v>
      </c>
      <c r="N801">
        <f>MATCH(Material_Master[[#This Row],[PPClass]],Packaging!$L$2:$L$7, 0)</f>
        <v>3</v>
      </c>
      <c r="O801">
        <f>MATCH(Material_Master[[#This Row],[PVClass]],Packaging!$L$2:$L$7, 0)</f>
        <v>3</v>
      </c>
      <c r="Q801">
        <v>5000</v>
      </c>
      <c r="T801" s="6" t="s">
        <v>402</v>
      </c>
      <c r="U801" s="6"/>
      <c r="V801" s="6" t="s">
        <v>1186</v>
      </c>
      <c r="W801" t="s">
        <v>1186</v>
      </c>
      <c r="X801" t="s">
        <v>1186</v>
      </c>
      <c r="Y801" t="b">
        <f>IF(Material_Master[[#This Row],[EUDR]]="Y",TRUE,FALSE)</f>
        <v>0</v>
      </c>
      <c r="Z801" t="b">
        <f>IF(Material_Master[[#This Row],[EUDR Sale]]="Y", TRUE, FALSE)</f>
        <v>0</v>
      </c>
      <c r="AA801" s="5" t="s">
        <v>1394</v>
      </c>
    </row>
    <row r="802" spans="1:27" x14ac:dyDescent="0.35">
      <c r="A802">
        <v>801</v>
      </c>
      <c r="B802" s="5">
        <v>5221041011110</v>
      </c>
      <c r="C802" s="5" t="str">
        <f>Material_Master_SQL!B802</f>
        <v>RODALUBE 380-SD180</v>
      </c>
      <c r="D802">
        <f>INDEX(Class!A:A, MATCH(Material_Master[[#This Row],[Class]],Class!B:B, 0))</f>
        <v>4</v>
      </c>
      <c r="E802">
        <f>INDEX('Product Category'!A:A, MATCH(Material_Master[[#This Row],[Product Category]], 'Product Category'!B:B, 0))</f>
        <v>9</v>
      </c>
      <c r="F802" cm="1">
        <f t="array" ref="F802">MATCH(Material_Master[[#This Row],[Product Category]]&amp;Material_Master[[#This Row],[ProductMetric]], 'Product Metric'!$B$2:$B$47&amp;'Product Metric'!$D$2:$D$47, 0)</f>
        <v>23</v>
      </c>
      <c r="G802" cm="1">
        <f t="array" ref="G802">MATCH(Material_Master[[#This Row],[Product Category]]&amp;Material_Master[[#This Row],[ProductGroupSimple]], 'Product Group Simple'!$B$2:$B$202&amp;'Product Group Simple'!$D$2:$D$202, 0)</f>
        <v>111</v>
      </c>
      <c r="H802" cm="1">
        <f t="array" ref="H802">MATCH(Material_Master[[#This Row],[Product Category]]&amp;Material_Master[[#This Row],[ProductGroup]], 'Product Group'!$B$2:$B$248&amp;'Product Group'!$D$2:$D$248,0)</f>
        <v>148</v>
      </c>
      <c r="I802">
        <f>INDEX(Packaging!E:E, MATCH(Material_Master[[#This Row],[Packaging]], Packaging!F:F, 0))</f>
        <v>3</v>
      </c>
      <c r="J802">
        <f>INDEX(Packaging!A:A, MATCH(Material_Master[[#This Row],[UOM]], Packaging!B:B, 0))</f>
        <v>2</v>
      </c>
      <c r="K802">
        <v>6</v>
      </c>
      <c r="L802">
        <v>0.18</v>
      </c>
      <c r="M802">
        <v>0.15</v>
      </c>
      <c r="N802">
        <f>MATCH(Material_Master[[#This Row],[PPClass]],Packaging!$L$2:$L$7, 0)</f>
        <v>4</v>
      </c>
      <c r="O802">
        <f>MATCH(Material_Master[[#This Row],[PVClass]],Packaging!$L$2:$L$7, 0)</f>
        <v>4</v>
      </c>
      <c r="P802" t="s">
        <v>404</v>
      </c>
      <c r="Q802">
        <v>5000</v>
      </c>
      <c r="R802" t="s">
        <v>684</v>
      </c>
      <c r="S802">
        <v>0.18</v>
      </c>
      <c r="T802" s="6" t="s">
        <v>402</v>
      </c>
      <c r="U802" s="6"/>
      <c r="V802" s="6" t="s">
        <v>1186</v>
      </c>
      <c r="W802" t="s">
        <v>1186</v>
      </c>
      <c r="X802" t="s">
        <v>1186</v>
      </c>
      <c r="Y802" t="b">
        <f>IF(Material_Master[[#This Row],[EUDR]]="Y",TRUE,FALSE)</f>
        <v>0</v>
      </c>
      <c r="Z802" t="b">
        <f>IF(Material_Master[[#This Row],[EUDR Sale]]="Y", TRUE, FALSE)</f>
        <v>0</v>
      </c>
      <c r="AA802" s="5" t="s">
        <v>1394</v>
      </c>
    </row>
    <row r="803" spans="1:27" x14ac:dyDescent="0.35">
      <c r="A803">
        <v>802</v>
      </c>
      <c r="B803" s="5">
        <v>5223042031610</v>
      </c>
      <c r="C803" s="5" t="str">
        <f>Material_Master_SQL!B803</f>
        <v>RODALUBE 618</v>
      </c>
      <c r="D803">
        <f>INDEX(Class!A:A, MATCH(Material_Master[[#This Row],[Class]],Class!B:B, 0))</f>
        <v>2</v>
      </c>
      <c r="E803">
        <f>INDEX('Product Category'!A:A, MATCH(Material_Master[[#This Row],[Product Category]], 'Product Category'!B:B, 0))</f>
        <v>9</v>
      </c>
      <c r="F803" cm="1">
        <f t="array" ref="F803">MATCH(Material_Master[[#This Row],[Product Category]]&amp;Material_Master[[#This Row],[ProductMetric]], 'Product Metric'!$B$2:$B$47&amp;'Product Metric'!$D$2:$D$47, 0)</f>
        <v>25</v>
      </c>
      <c r="G803" cm="1">
        <f t="array" ref="G803">MATCH(Material_Master[[#This Row],[Product Category]]&amp;Material_Master[[#This Row],[ProductGroupSimple]], 'Product Group Simple'!$B$2:$B$202&amp;'Product Group Simple'!$D$2:$D$202, 0)</f>
        <v>116</v>
      </c>
      <c r="H803" cm="1">
        <f t="array" ref="H803">MATCH(Material_Master[[#This Row],[Product Category]]&amp;Material_Master[[#This Row],[ProductGroup]], 'Product Group'!$B$2:$B$248&amp;'Product Group'!$D$2:$D$248,0)</f>
        <v>155</v>
      </c>
      <c r="I803">
        <f>INDEX(Packaging!E:E, MATCH(Material_Master[[#This Row],[Packaging]], Packaging!F:F, 0))</f>
        <v>7</v>
      </c>
      <c r="J803">
        <f>INDEX(Packaging!A:A, MATCH(Material_Master[[#This Row],[UOM]], Packaging!B:B, 0))</f>
        <v>4</v>
      </c>
      <c r="K803">
        <v>6</v>
      </c>
      <c r="L803">
        <v>1</v>
      </c>
      <c r="N803">
        <f>MATCH(Material_Master[[#This Row],[PPClass]],Packaging!$L$2:$L$7, 0)</f>
        <v>3</v>
      </c>
      <c r="O803">
        <f>MATCH(Material_Master[[#This Row],[PVClass]],Packaging!$L$2:$L$7, 0)</f>
        <v>3</v>
      </c>
      <c r="Q803">
        <v>2200</v>
      </c>
      <c r="T803" s="6" t="s">
        <v>402</v>
      </c>
      <c r="U803" s="6"/>
      <c r="V803" s="6" t="s">
        <v>1186</v>
      </c>
      <c r="W803" t="s">
        <v>1398</v>
      </c>
      <c r="X803" t="s">
        <v>1186</v>
      </c>
      <c r="Y803" t="b">
        <f>IF(Material_Master[[#This Row],[EUDR]]="Y",TRUE,FALSE)</f>
        <v>0</v>
      </c>
      <c r="Z803" t="b">
        <f>IF(Material_Master[[#This Row],[EUDR Sale]]="Y", TRUE, FALSE)</f>
        <v>0</v>
      </c>
    </row>
    <row r="804" spans="1:27" x14ac:dyDescent="0.35">
      <c r="A804">
        <v>803</v>
      </c>
      <c r="B804" s="5">
        <v>5223042014610</v>
      </c>
      <c r="C804" s="5" t="str">
        <f>Material_Master_SQL!B804</f>
        <v>RODALUBE 618 AH</v>
      </c>
      <c r="D804">
        <f>INDEX(Class!A:A, MATCH(Material_Master[[#This Row],[Class]],Class!B:B, 0))</f>
        <v>2</v>
      </c>
      <c r="E804">
        <f>INDEX('Product Category'!A:A, MATCH(Material_Master[[#This Row],[Product Category]], 'Product Category'!B:B, 0))</f>
        <v>9</v>
      </c>
      <c r="F804" cm="1">
        <f t="array" ref="F804">MATCH(Material_Master[[#This Row],[Product Category]]&amp;Material_Master[[#This Row],[ProductMetric]], 'Product Metric'!$B$2:$B$47&amp;'Product Metric'!$D$2:$D$47, 0)</f>
        <v>25</v>
      </c>
      <c r="G804" cm="1">
        <f t="array" ref="G804">MATCH(Material_Master[[#This Row],[Product Category]]&amp;Material_Master[[#This Row],[ProductGroupSimple]], 'Product Group Simple'!$B$2:$B$202&amp;'Product Group Simple'!$D$2:$D$202, 0)</f>
        <v>116</v>
      </c>
      <c r="H804" cm="1">
        <f t="array" ref="H804">MATCH(Material_Master[[#This Row],[Product Category]]&amp;Material_Master[[#This Row],[ProductGroup]], 'Product Group'!$B$2:$B$248&amp;'Product Group'!$D$2:$D$248,0)</f>
        <v>155</v>
      </c>
      <c r="I804">
        <f>INDEX(Packaging!E:E, MATCH(Material_Master[[#This Row],[Packaging]], Packaging!F:F, 0))</f>
        <v>7</v>
      </c>
      <c r="J804">
        <f>INDEX(Packaging!A:A, MATCH(Material_Master[[#This Row],[UOM]], Packaging!B:B, 0))</f>
        <v>4</v>
      </c>
      <c r="K804">
        <v>6</v>
      </c>
      <c r="L804">
        <v>1</v>
      </c>
      <c r="N804">
        <f>MATCH(Material_Master[[#This Row],[PPClass]],Packaging!$L$2:$L$7, 0)</f>
        <v>3</v>
      </c>
      <c r="O804">
        <f>MATCH(Material_Master[[#This Row],[PVClass]],Packaging!$L$2:$L$7, 0)</f>
        <v>3</v>
      </c>
      <c r="Q804">
        <v>2200</v>
      </c>
      <c r="R804" t="s">
        <v>1186</v>
      </c>
      <c r="T804" s="6" t="s">
        <v>402</v>
      </c>
      <c r="U804" s="6"/>
      <c r="V804" s="6" t="s">
        <v>1186</v>
      </c>
      <c r="W804" t="s">
        <v>1398</v>
      </c>
      <c r="X804" t="s">
        <v>1186</v>
      </c>
      <c r="Y804" t="b">
        <f>IF(Material_Master[[#This Row],[EUDR]]="Y",TRUE,FALSE)</f>
        <v>0</v>
      </c>
      <c r="Z804" t="b">
        <f>IF(Material_Master[[#This Row],[EUDR Sale]]="Y", TRUE, FALSE)</f>
        <v>0</v>
      </c>
      <c r="AA804" s="5" t="s">
        <v>1336</v>
      </c>
    </row>
    <row r="805" spans="1:27" x14ac:dyDescent="0.35">
      <c r="A805">
        <v>804</v>
      </c>
      <c r="B805" s="5">
        <v>5223042014300</v>
      </c>
      <c r="C805" s="5" t="str">
        <f>Material_Master_SQL!B805</f>
        <v>RODALUBE 618 AH-IBC900</v>
      </c>
      <c r="D805">
        <f>INDEX(Class!A:A, MATCH(Material_Master[[#This Row],[Class]],Class!B:B, 0))</f>
        <v>4</v>
      </c>
      <c r="E805">
        <f>INDEX('Product Category'!A:A, MATCH(Material_Master[[#This Row],[Product Category]], 'Product Category'!B:B, 0))</f>
        <v>9</v>
      </c>
      <c r="F805" cm="1">
        <f t="array" ref="F805">MATCH(Material_Master[[#This Row],[Product Category]]&amp;Material_Master[[#This Row],[ProductMetric]], 'Product Metric'!$B$2:$B$47&amp;'Product Metric'!$D$2:$D$47, 0)</f>
        <v>25</v>
      </c>
      <c r="G805" cm="1">
        <f t="array" ref="G805">MATCH(Material_Master[[#This Row],[Product Category]]&amp;Material_Master[[#This Row],[ProductGroupSimple]], 'Product Group Simple'!$B$2:$B$202&amp;'Product Group Simple'!$D$2:$D$202, 0)</f>
        <v>116</v>
      </c>
      <c r="H805" cm="1">
        <f t="array" ref="H805">MATCH(Material_Master[[#This Row],[Product Category]]&amp;Material_Master[[#This Row],[ProductGroup]], 'Product Group'!$B$2:$B$248&amp;'Product Group'!$D$2:$D$248,0)</f>
        <v>155</v>
      </c>
      <c r="I805">
        <f>INDEX(Packaging!E:E, MATCH(Material_Master[[#This Row],[Packaging]], Packaging!F:F, 0))</f>
        <v>6</v>
      </c>
      <c r="J805">
        <f>INDEX(Packaging!A:A, MATCH(Material_Master[[#This Row],[UOM]], Packaging!B:B, 0))</f>
        <v>3</v>
      </c>
      <c r="K805">
        <v>6</v>
      </c>
      <c r="L805">
        <v>0.9</v>
      </c>
      <c r="M805">
        <v>1.25</v>
      </c>
      <c r="N805">
        <f>MATCH(Material_Master[[#This Row],[PPClass]],Packaging!$L$2:$L$7, 0)</f>
        <v>4</v>
      </c>
      <c r="O805">
        <f>MATCH(Material_Master[[#This Row],[PVClass]],Packaging!$L$2:$L$7, 0)</f>
        <v>4</v>
      </c>
      <c r="P805" t="s">
        <v>1200</v>
      </c>
      <c r="Q805">
        <v>2200</v>
      </c>
      <c r="R805" t="s">
        <v>1201</v>
      </c>
      <c r="S805">
        <v>0.9</v>
      </c>
      <c r="T805" s="6" t="s">
        <v>402</v>
      </c>
      <c r="U805" s="6"/>
      <c r="V805" s="6" t="s">
        <v>1186</v>
      </c>
      <c r="W805" t="s">
        <v>1398</v>
      </c>
      <c r="X805" t="s">
        <v>1186</v>
      </c>
      <c r="Y805" t="b">
        <f>IF(Material_Master[[#This Row],[EUDR]]="Y",TRUE,FALSE)</f>
        <v>0</v>
      </c>
      <c r="Z805" t="b">
        <f>IF(Material_Master[[#This Row],[EUDR Sale]]="Y", TRUE, FALSE)</f>
        <v>0</v>
      </c>
      <c r="AA805" s="5" t="s">
        <v>1336</v>
      </c>
    </row>
    <row r="806" spans="1:27" x14ac:dyDescent="0.35">
      <c r="A806">
        <v>805</v>
      </c>
      <c r="B806" s="5">
        <v>5223042014110</v>
      </c>
      <c r="C806" s="5" t="str">
        <f>Material_Master_SQL!B806</f>
        <v>RODALUBE 618 AH-SD180</v>
      </c>
      <c r="D806">
        <f>INDEX(Class!A:A, MATCH(Material_Master[[#This Row],[Class]],Class!B:B, 0))</f>
        <v>4</v>
      </c>
      <c r="E806">
        <f>INDEX('Product Category'!A:A, MATCH(Material_Master[[#This Row],[Product Category]], 'Product Category'!B:B, 0))</f>
        <v>9</v>
      </c>
      <c r="F806" cm="1">
        <f t="array" ref="F806">MATCH(Material_Master[[#This Row],[Product Category]]&amp;Material_Master[[#This Row],[ProductMetric]], 'Product Metric'!$B$2:$B$47&amp;'Product Metric'!$D$2:$D$47, 0)</f>
        <v>25</v>
      </c>
      <c r="G806" cm="1">
        <f t="array" ref="G806">MATCH(Material_Master[[#This Row],[Product Category]]&amp;Material_Master[[#This Row],[ProductGroupSimple]], 'Product Group Simple'!$B$2:$B$202&amp;'Product Group Simple'!$D$2:$D$202, 0)</f>
        <v>116</v>
      </c>
      <c r="H806" cm="1">
        <f t="array" ref="H806">MATCH(Material_Master[[#This Row],[Product Category]]&amp;Material_Master[[#This Row],[ProductGroup]], 'Product Group'!$B$2:$B$248&amp;'Product Group'!$D$2:$D$248,0)</f>
        <v>155</v>
      </c>
      <c r="I806">
        <f>INDEX(Packaging!E:E, MATCH(Material_Master[[#This Row],[Packaging]], Packaging!F:F, 0))</f>
        <v>3</v>
      </c>
      <c r="J806">
        <f>INDEX(Packaging!A:A, MATCH(Material_Master[[#This Row],[UOM]], Packaging!B:B, 0))</f>
        <v>2</v>
      </c>
      <c r="K806">
        <v>6</v>
      </c>
      <c r="L806">
        <v>0.18</v>
      </c>
      <c r="M806">
        <v>0.15</v>
      </c>
      <c r="N806">
        <f>MATCH(Material_Master[[#This Row],[PPClass]],Packaging!$L$2:$L$7, 0)</f>
        <v>4</v>
      </c>
      <c r="O806">
        <f>MATCH(Material_Master[[#This Row],[PVClass]],Packaging!$L$2:$L$7, 0)</f>
        <v>4</v>
      </c>
      <c r="P806" t="s">
        <v>404</v>
      </c>
      <c r="Q806">
        <v>2200</v>
      </c>
      <c r="R806" t="s">
        <v>684</v>
      </c>
      <c r="S806">
        <v>0.18</v>
      </c>
      <c r="T806" s="6" t="s">
        <v>402</v>
      </c>
      <c r="U806" s="6"/>
      <c r="V806" s="6" t="s">
        <v>1186</v>
      </c>
      <c r="W806" t="s">
        <v>1398</v>
      </c>
      <c r="X806" t="s">
        <v>1186</v>
      </c>
      <c r="Y806" t="b">
        <f>IF(Material_Master[[#This Row],[EUDR]]="Y",TRUE,FALSE)</f>
        <v>0</v>
      </c>
      <c r="Z806" t="b">
        <f>IF(Material_Master[[#This Row],[EUDR Sale]]="Y", TRUE, FALSE)</f>
        <v>0</v>
      </c>
      <c r="AA806" s="5" t="s">
        <v>1336</v>
      </c>
    </row>
    <row r="807" spans="1:27" x14ac:dyDescent="0.35">
      <c r="A807">
        <v>806</v>
      </c>
      <c r="B807" s="5">
        <v>5223042031300</v>
      </c>
      <c r="C807" s="5" t="str">
        <f>Material_Master_SQL!B807</f>
        <v>RODALUBE 618 SG</v>
      </c>
      <c r="D807">
        <f>INDEX(Class!A:A, MATCH(Material_Master[[#This Row],[Class]],Class!B:B, 0))</f>
        <v>2</v>
      </c>
      <c r="E807">
        <f>INDEX('Product Category'!A:A, MATCH(Material_Master[[#This Row],[Product Category]], 'Product Category'!B:B, 0))</f>
        <v>9</v>
      </c>
      <c r="F807" cm="1">
        <f t="array" ref="F807">MATCH(Material_Master[[#This Row],[Product Category]]&amp;Material_Master[[#This Row],[ProductMetric]], 'Product Metric'!$B$2:$B$47&amp;'Product Metric'!$D$2:$D$47, 0)</f>
        <v>25</v>
      </c>
      <c r="G807" cm="1">
        <f t="array" ref="G807">MATCH(Material_Master[[#This Row],[Product Category]]&amp;Material_Master[[#This Row],[ProductGroupSimple]], 'Product Group Simple'!$B$2:$B$202&amp;'Product Group Simple'!$D$2:$D$202, 0)</f>
        <v>116</v>
      </c>
      <c r="H807" cm="1">
        <f t="array" ref="H807">MATCH(Material_Master[[#This Row],[Product Category]]&amp;Material_Master[[#This Row],[ProductGroup]], 'Product Group'!$B$2:$B$248&amp;'Product Group'!$D$2:$D$248,0)</f>
        <v>155</v>
      </c>
      <c r="I807">
        <f>INDEX(Packaging!E:E, MATCH(Material_Master[[#This Row],[Packaging]], Packaging!F:F, 0))</f>
        <v>7</v>
      </c>
      <c r="J807">
        <f>INDEX(Packaging!A:A, MATCH(Material_Master[[#This Row],[UOM]], Packaging!B:B, 0))</f>
        <v>4</v>
      </c>
      <c r="K807">
        <v>6</v>
      </c>
      <c r="L807">
        <v>1</v>
      </c>
      <c r="N807">
        <f>MATCH(Material_Master[[#This Row],[PPClass]],Packaging!$L$2:$L$7, 0)</f>
        <v>3</v>
      </c>
      <c r="O807">
        <f>MATCH(Material_Master[[#This Row],[PVClass]],Packaging!$L$2:$L$7, 0)</f>
        <v>3</v>
      </c>
      <c r="Q807">
        <v>2200</v>
      </c>
      <c r="T807" s="6" t="s">
        <v>402</v>
      </c>
      <c r="U807" s="6"/>
      <c r="V807" s="6" t="s">
        <v>1186</v>
      </c>
      <c r="W807" t="s">
        <v>1398</v>
      </c>
      <c r="X807" t="s">
        <v>1186</v>
      </c>
      <c r="Y807" t="b">
        <f>IF(Material_Master[[#This Row],[EUDR]]="Y",TRUE,FALSE)</f>
        <v>0</v>
      </c>
      <c r="Z807" t="b">
        <f>IF(Material_Master[[#This Row],[EUDR Sale]]="Y", TRUE, FALSE)</f>
        <v>0</v>
      </c>
      <c r="AA807" s="5" t="s">
        <v>1336</v>
      </c>
    </row>
    <row r="808" spans="1:27" x14ac:dyDescent="0.35">
      <c r="A808">
        <v>807</v>
      </c>
      <c r="B808" s="5">
        <v>5223042031300</v>
      </c>
      <c r="C808" s="5" t="str">
        <f>Material_Master_SQL!B808</f>
        <v>RODALUBE 618 SG-IBC900</v>
      </c>
      <c r="D808">
        <f>INDEX(Class!A:A, MATCH(Material_Master[[#This Row],[Class]],Class!B:B, 0))</f>
        <v>4</v>
      </c>
      <c r="E808">
        <f>INDEX('Product Category'!A:A, MATCH(Material_Master[[#This Row],[Product Category]], 'Product Category'!B:B, 0))</f>
        <v>9</v>
      </c>
      <c r="F808" cm="1">
        <f t="array" ref="F808">MATCH(Material_Master[[#This Row],[Product Category]]&amp;Material_Master[[#This Row],[ProductMetric]], 'Product Metric'!$B$2:$B$47&amp;'Product Metric'!$D$2:$D$47, 0)</f>
        <v>25</v>
      </c>
      <c r="G808" cm="1">
        <f t="array" ref="G808">MATCH(Material_Master[[#This Row],[Product Category]]&amp;Material_Master[[#This Row],[ProductGroupSimple]], 'Product Group Simple'!$B$2:$B$202&amp;'Product Group Simple'!$D$2:$D$202, 0)</f>
        <v>116</v>
      </c>
      <c r="H808" cm="1">
        <f t="array" ref="H808">MATCH(Material_Master[[#This Row],[Product Category]]&amp;Material_Master[[#This Row],[ProductGroup]], 'Product Group'!$B$2:$B$248&amp;'Product Group'!$D$2:$D$248,0)</f>
        <v>155</v>
      </c>
      <c r="I808">
        <f>INDEX(Packaging!E:E, MATCH(Material_Master[[#This Row],[Packaging]], Packaging!F:F, 0))</f>
        <v>6</v>
      </c>
      <c r="J808">
        <f>INDEX(Packaging!A:A, MATCH(Material_Master[[#This Row],[UOM]], Packaging!B:B, 0))</f>
        <v>3</v>
      </c>
      <c r="K808">
        <v>6</v>
      </c>
      <c r="L808">
        <v>0.9</v>
      </c>
      <c r="M808">
        <v>1.25</v>
      </c>
      <c r="N808">
        <f>MATCH(Material_Master[[#This Row],[PPClass]],Packaging!$L$2:$L$7, 0)</f>
        <v>4</v>
      </c>
      <c r="O808">
        <f>MATCH(Material_Master[[#This Row],[PVClass]],Packaging!$L$2:$L$7, 0)</f>
        <v>4</v>
      </c>
      <c r="P808" t="s">
        <v>1200</v>
      </c>
      <c r="Q808">
        <v>2200</v>
      </c>
      <c r="R808" t="s">
        <v>1201</v>
      </c>
      <c r="S808">
        <v>0.9</v>
      </c>
      <c r="T808" s="6" t="s">
        <v>402</v>
      </c>
      <c r="U808" s="6"/>
      <c r="V808" s="6" t="s">
        <v>1186</v>
      </c>
      <c r="W808" t="s">
        <v>1398</v>
      </c>
      <c r="X808" t="s">
        <v>1186</v>
      </c>
      <c r="Y808" t="b">
        <f>IF(Material_Master[[#This Row],[EUDR]]="Y",TRUE,FALSE)</f>
        <v>0</v>
      </c>
      <c r="Z808" t="b">
        <f>IF(Material_Master[[#This Row],[EUDR Sale]]="Y", TRUE, FALSE)</f>
        <v>0</v>
      </c>
      <c r="AA808" s="5" t="s">
        <v>1336</v>
      </c>
    </row>
    <row r="809" spans="1:27" x14ac:dyDescent="0.35">
      <c r="A809">
        <v>808</v>
      </c>
      <c r="B809" s="5">
        <v>5223042031110</v>
      </c>
      <c r="C809" s="5" t="str">
        <f>Material_Master_SQL!B809</f>
        <v>RODALUBE 618 SG-SD180</v>
      </c>
      <c r="D809">
        <f>INDEX(Class!A:A, MATCH(Material_Master[[#This Row],[Class]],Class!B:B, 0))</f>
        <v>4</v>
      </c>
      <c r="E809">
        <f>INDEX('Product Category'!A:A, MATCH(Material_Master[[#This Row],[Product Category]], 'Product Category'!B:B, 0))</f>
        <v>9</v>
      </c>
      <c r="F809" cm="1">
        <f t="array" ref="F809">MATCH(Material_Master[[#This Row],[Product Category]]&amp;Material_Master[[#This Row],[ProductMetric]], 'Product Metric'!$B$2:$B$47&amp;'Product Metric'!$D$2:$D$47, 0)</f>
        <v>25</v>
      </c>
      <c r="G809" cm="1">
        <f t="array" ref="G809">MATCH(Material_Master[[#This Row],[Product Category]]&amp;Material_Master[[#This Row],[ProductGroupSimple]], 'Product Group Simple'!$B$2:$B$202&amp;'Product Group Simple'!$D$2:$D$202, 0)</f>
        <v>116</v>
      </c>
      <c r="H809" cm="1">
        <f t="array" ref="H809">MATCH(Material_Master[[#This Row],[Product Category]]&amp;Material_Master[[#This Row],[ProductGroup]], 'Product Group'!$B$2:$B$248&amp;'Product Group'!$D$2:$D$248,0)</f>
        <v>155</v>
      </c>
      <c r="I809">
        <f>INDEX(Packaging!E:E, MATCH(Material_Master[[#This Row],[Packaging]], Packaging!F:F, 0))</f>
        <v>3</v>
      </c>
      <c r="J809">
        <f>INDEX(Packaging!A:A, MATCH(Material_Master[[#This Row],[UOM]], Packaging!B:B, 0))</f>
        <v>2</v>
      </c>
      <c r="K809">
        <v>6</v>
      </c>
      <c r="L809">
        <v>0.18</v>
      </c>
      <c r="M809">
        <v>0.15</v>
      </c>
      <c r="N809">
        <f>MATCH(Material_Master[[#This Row],[PPClass]],Packaging!$L$2:$L$7, 0)</f>
        <v>4</v>
      </c>
      <c r="O809">
        <f>MATCH(Material_Master[[#This Row],[PVClass]],Packaging!$L$2:$L$7, 0)</f>
        <v>4</v>
      </c>
      <c r="P809" t="s">
        <v>404</v>
      </c>
      <c r="Q809">
        <v>2200</v>
      </c>
      <c r="R809" t="s">
        <v>684</v>
      </c>
      <c r="S809">
        <v>0.18</v>
      </c>
      <c r="T809" s="6" t="s">
        <v>402</v>
      </c>
      <c r="U809" s="6"/>
      <c r="V809" s="6" t="s">
        <v>1186</v>
      </c>
      <c r="W809" t="s">
        <v>1398</v>
      </c>
      <c r="X809" t="s">
        <v>1186</v>
      </c>
      <c r="Y809" t="b">
        <f>IF(Material_Master[[#This Row],[EUDR]]="Y",TRUE,FALSE)</f>
        <v>0</v>
      </c>
      <c r="Z809" t="b">
        <f>IF(Material_Master[[#This Row],[EUDR Sale]]="Y", TRUE, FALSE)</f>
        <v>0</v>
      </c>
    </row>
    <row r="810" spans="1:27" x14ac:dyDescent="0.35">
      <c r="A810">
        <v>809</v>
      </c>
      <c r="B810" s="5"/>
      <c r="C810" s="5" t="str">
        <f>Material_Master_SQL!B810</f>
        <v>RODALUBE 618-SD180</v>
      </c>
      <c r="D810">
        <f>INDEX(Class!A:A, MATCH(Material_Master[[#This Row],[Class]],Class!B:B, 0))</f>
        <v>4</v>
      </c>
      <c r="E810">
        <f>INDEX('Product Category'!A:A, MATCH(Material_Master[[#This Row],[Product Category]], 'Product Category'!B:B, 0))</f>
        <v>9</v>
      </c>
      <c r="F810" cm="1">
        <f t="array" ref="F810">MATCH(Material_Master[[#This Row],[Product Category]]&amp;Material_Master[[#This Row],[ProductMetric]], 'Product Metric'!$B$2:$B$47&amp;'Product Metric'!$D$2:$D$47, 0)</f>
        <v>25</v>
      </c>
      <c r="G810" cm="1">
        <f t="array" ref="G810">MATCH(Material_Master[[#This Row],[Product Category]]&amp;Material_Master[[#This Row],[ProductGroupSimple]], 'Product Group Simple'!$B$2:$B$202&amp;'Product Group Simple'!$D$2:$D$202, 0)</f>
        <v>116</v>
      </c>
      <c r="H810" cm="1">
        <f t="array" ref="H810">MATCH(Material_Master[[#This Row],[Product Category]]&amp;Material_Master[[#This Row],[ProductGroup]], 'Product Group'!$B$2:$B$248&amp;'Product Group'!$D$2:$D$248,0)</f>
        <v>155</v>
      </c>
      <c r="I810">
        <f>INDEX(Packaging!E:E, MATCH(Material_Master[[#This Row],[Packaging]], Packaging!F:F, 0))</f>
        <v>3</v>
      </c>
      <c r="J810">
        <f>INDEX(Packaging!A:A, MATCH(Material_Master[[#This Row],[UOM]], Packaging!B:B, 0))</f>
        <v>2</v>
      </c>
      <c r="K810">
        <v>6</v>
      </c>
      <c r="L810">
        <v>0.18</v>
      </c>
      <c r="M810">
        <v>0.15</v>
      </c>
      <c r="N810">
        <f>MATCH(Material_Master[[#This Row],[PPClass]],Packaging!$L$2:$L$7, 0)</f>
        <v>4</v>
      </c>
      <c r="O810">
        <f>MATCH(Material_Master[[#This Row],[PVClass]],Packaging!$L$2:$L$7, 0)</f>
        <v>4</v>
      </c>
      <c r="P810" t="s">
        <v>404</v>
      </c>
      <c r="Q810">
        <v>2200</v>
      </c>
      <c r="R810" t="s">
        <v>684</v>
      </c>
      <c r="S810">
        <v>0.18</v>
      </c>
      <c r="T810" s="6" t="s">
        <v>402</v>
      </c>
      <c r="U810" s="6"/>
      <c r="V810" s="6" t="s">
        <v>1186</v>
      </c>
      <c r="W810" t="s">
        <v>1398</v>
      </c>
      <c r="X810" t="s">
        <v>1186</v>
      </c>
      <c r="Y810" t="b">
        <f>IF(Material_Master[[#This Row],[EUDR]]="Y",TRUE,FALSE)</f>
        <v>0</v>
      </c>
      <c r="Z810" t="b">
        <f>IF(Material_Master[[#This Row],[EUDR Sale]]="Y", TRUE, FALSE)</f>
        <v>0</v>
      </c>
      <c r="AA810" s="5" t="s">
        <v>1336</v>
      </c>
    </row>
    <row r="811" spans="1:27" x14ac:dyDescent="0.35">
      <c r="A811">
        <v>810</v>
      </c>
      <c r="B811" s="5">
        <v>5222042011610</v>
      </c>
      <c r="C811" s="5" t="str">
        <f>Material_Master_SQL!B811</f>
        <v>RODALUBE 680</v>
      </c>
      <c r="D811">
        <f>INDEX(Class!A:A, MATCH(Material_Master[[#This Row],[Class]],Class!B:B, 0))</f>
        <v>2</v>
      </c>
      <c r="E811">
        <f>INDEX('Product Category'!A:A, MATCH(Material_Master[[#This Row],[Product Category]], 'Product Category'!B:B, 0))</f>
        <v>9</v>
      </c>
      <c r="F811" cm="1">
        <f t="array" ref="F811">MATCH(Material_Master[[#This Row],[Product Category]]&amp;Material_Master[[#This Row],[ProductMetric]], 'Product Metric'!$B$2:$B$47&amp;'Product Metric'!$D$2:$D$47, 0)</f>
        <v>22</v>
      </c>
      <c r="G811" cm="1">
        <f t="array" ref="G811">MATCH(Material_Master[[#This Row],[Product Category]]&amp;Material_Master[[#This Row],[ProductGroupSimple]], 'Product Group Simple'!$B$2:$B$202&amp;'Product Group Simple'!$D$2:$D$202, 0)</f>
        <v>115</v>
      </c>
      <c r="H811" cm="1">
        <f t="array" ref="H811">MATCH(Material_Master[[#This Row],[Product Category]]&amp;Material_Master[[#This Row],[ProductGroup]], 'Product Group'!$B$2:$B$248&amp;'Product Group'!$D$2:$D$248,0)</f>
        <v>154</v>
      </c>
      <c r="I811">
        <f>INDEX(Packaging!E:E, MATCH(Material_Master[[#This Row],[Packaging]], Packaging!F:F, 0))</f>
        <v>7</v>
      </c>
      <c r="J811">
        <f>INDEX(Packaging!A:A, MATCH(Material_Master[[#This Row],[UOM]], Packaging!B:B, 0))</f>
        <v>4</v>
      </c>
      <c r="K811">
        <v>6</v>
      </c>
      <c r="L811">
        <v>1</v>
      </c>
      <c r="N811">
        <f>MATCH(Material_Master[[#This Row],[PPClass]],Packaging!$L$2:$L$7, 0)</f>
        <v>3</v>
      </c>
      <c r="O811">
        <f>MATCH(Material_Master[[#This Row],[PVClass]],Packaging!$L$2:$L$7, 0)</f>
        <v>3</v>
      </c>
      <c r="Q811">
        <v>4000</v>
      </c>
      <c r="R811" t="s">
        <v>1186</v>
      </c>
      <c r="T811" s="6" t="s">
        <v>402</v>
      </c>
      <c r="U811" s="6"/>
      <c r="V811" s="6" t="s">
        <v>1186</v>
      </c>
      <c r="W811" t="s">
        <v>1186</v>
      </c>
      <c r="X811" t="s">
        <v>1186</v>
      </c>
      <c r="Y811" t="b">
        <f>IF(Material_Master[[#This Row],[EUDR]]="Y",TRUE,FALSE)</f>
        <v>0</v>
      </c>
      <c r="Z811" t="b">
        <f>IF(Material_Master[[#This Row],[EUDR Sale]]="Y", TRUE, FALSE)</f>
        <v>0</v>
      </c>
      <c r="AA811" s="5" t="s">
        <v>1399</v>
      </c>
    </row>
    <row r="812" spans="1:27" x14ac:dyDescent="0.35">
      <c r="A812">
        <v>811</v>
      </c>
      <c r="B812" s="5">
        <v>5222042011350</v>
      </c>
      <c r="C812" s="5" t="str">
        <f>Material_Master_SQL!B812</f>
        <v>RODALUBE 680-IBC950</v>
      </c>
      <c r="D812">
        <f>INDEX(Class!A:A, MATCH(Material_Master[[#This Row],[Class]],Class!B:B, 0))</f>
        <v>4</v>
      </c>
      <c r="E812">
        <f>INDEX('Product Category'!A:A, MATCH(Material_Master[[#This Row],[Product Category]], 'Product Category'!B:B, 0))</f>
        <v>9</v>
      </c>
      <c r="F812" cm="1">
        <f t="array" ref="F812">MATCH(Material_Master[[#This Row],[Product Category]]&amp;Material_Master[[#This Row],[ProductMetric]], 'Product Metric'!$B$2:$B$47&amp;'Product Metric'!$D$2:$D$47, 0)</f>
        <v>22</v>
      </c>
      <c r="G812" cm="1">
        <f t="array" ref="G812">MATCH(Material_Master[[#This Row],[Product Category]]&amp;Material_Master[[#This Row],[ProductGroupSimple]], 'Product Group Simple'!$B$2:$B$202&amp;'Product Group Simple'!$D$2:$D$202, 0)</f>
        <v>115</v>
      </c>
      <c r="H812" cm="1">
        <f t="array" ref="H812">MATCH(Material_Master[[#This Row],[Product Category]]&amp;Material_Master[[#This Row],[ProductGroup]], 'Product Group'!$B$2:$B$248&amp;'Product Group'!$D$2:$D$248,0)</f>
        <v>154</v>
      </c>
      <c r="I812">
        <f>INDEX(Packaging!E:E, MATCH(Material_Master[[#This Row],[Packaging]], Packaging!F:F, 0))</f>
        <v>6</v>
      </c>
      <c r="J812">
        <f>INDEX(Packaging!A:A, MATCH(Material_Master[[#This Row],[UOM]], Packaging!B:B, 0))</f>
        <v>3</v>
      </c>
      <c r="K812">
        <v>6</v>
      </c>
      <c r="L812">
        <v>0.95</v>
      </c>
      <c r="M812">
        <v>1.25</v>
      </c>
      <c r="N812">
        <f>MATCH(Material_Master[[#This Row],[PPClass]],Packaging!$L$2:$L$7, 0)</f>
        <v>4</v>
      </c>
      <c r="O812">
        <f>MATCH(Material_Master[[#This Row],[PVClass]],Packaging!$L$2:$L$7, 0)</f>
        <v>4</v>
      </c>
      <c r="P812" t="s">
        <v>1209</v>
      </c>
      <c r="Q812">
        <v>4000</v>
      </c>
      <c r="R812" t="s">
        <v>1201</v>
      </c>
      <c r="S812">
        <v>0.95</v>
      </c>
      <c r="T812" s="6" t="s">
        <v>402</v>
      </c>
      <c r="U812" s="6"/>
      <c r="V812" s="6" t="s">
        <v>1186</v>
      </c>
      <c r="W812" t="s">
        <v>1186</v>
      </c>
      <c r="X812" t="s">
        <v>1186</v>
      </c>
      <c r="Y812" t="b">
        <f>IF(Material_Master[[#This Row],[EUDR]]="Y",TRUE,FALSE)</f>
        <v>0</v>
      </c>
      <c r="Z812" t="b">
        <f>IF(Material_Master[[#This Row],[EUDR Sale]]="Y", TRUE, FALSE)</f>
        <v>0</v>
      </c>
      <c r="AA812" s="5" t="s">
        <v>1399</v>
      </c>
    </row>
    <row r="813" spans="1:27" x14ac:dyDescent="0.35">
      <c r="A813">
        <v>812</v>
      </c>
      <c r="B813" s="5">
        <v>5222042011110</v>
      </c>
      <c r="C813" s="5" t="str">
        <f>Material_Master_SQL!B813</f>
        <v>RODALUBE 680-SD180</v>
      </c>
      <c r="D813">
        <f>INDEX(Class!A:A, MATCH(Material_Master[[#This Row],[Class]],Class!B:B, 0))</f>
        <v>4</v>
      </c>
      <c r="E813">
        <f>INDEX('Product Category'!A:A, MATCH(Material_Master[[#This Row],[Product Category]], 'Product Category'!B:B, 0))</f>
        <v>9</v>
      </c>
      <c r="F813" cm="1">
        <f t="array" ref="F813">MATCH(Material_Master[[#This Row],[Product Category]]&amp;Material_Master[[#This Row],[ProductMetric]], 'Product Metric'!$B$2:$B$47&amp;'Product Metric'!$D$2:$D$47, 0)</f>
        <v>22</v>
      </c>
      <c r="G813" cm="1">
        <f t="array" ref="G813">MATCH(Material_Master[[#This Row],[Product Category]]&amp;Material_Master[[#This Row],[ProductGroupSimple]], 'Product Group Simple'!$B$2:$B$202&amp;'Product Group Simple'!$D$2:$D$202, 0)</f>
        <v>115</v>
      </c>
      <c r="H813" cm="1">
        <f t="array" ref="H813">MATCH(Material_Master[[#This Row],[Product Category]]&amp;Material_Master[[#This Row],[ProductGroup]], 'Product Group'!$B$2:$B$248&amp;'Product Group'!$D$2:$D$248,0)</f>
        <v>154</v>
      </c>
      <c r="I813">
        <f>INDEX(Packaging!E:E, MATCH(Material_Master[[#This Row],[Packaging]], Packaging!F:F, 0))</f>
        <v>3</v>
      </c>
      <c r="J813">
        <f>INDEX(Packaging!A:A, MATCH(Material_Master[[#This Row],[UOM]], Packaging!B:B, 0))</f>
        <v>2</v>
      </c>
      <c r="K813">
        <v>6</v>
      </c>
      <c r="L813">
        <v>0.18</v>
      </c>
      <c r="M813">
        <v>0.15</v>
      </c>
      <c r="N813">
        <f>MATCH(Material_Master[[#This Row],[PPClass]],Packaging!$L$2:$L$7, 0)</f>
        <v>4</v>
      </c>
      <c r="O813">
        <f>MATCH(Material_Master[[#This Row],[PVClass]],Packaging!$L$2:$L$7, 0)</f>
        <v>4</v>
      </c>
      <c r="P813" t="s">
        <v>404</v>
      </c>
      <c r="Q813">
        <v>4000</v>
      </c>
      <c r="R813" t="s">
        <v>684</v>
      </c>
      <c r="S813">
        <v>0.18</v>
      </c>
      <c r="T813" s="6" t="s">
        <v>402</v>
      </c>
      <c r="U813" s="6"/>
      <c r="V813" s="6" t="s">
        <v>1186</v>
      </c>
      <c r="W813" t="s">
        <v>1186</v>
      </c>
      <c r="X813" t="s">
        <v>1186</v>
      </c>
      <c r="Y813" t="b">
        <f>IF(Material_Master[[#This Row],[EUDR]]="Y",TRUE,FALSE)</f>
        <v>0</v>
      </c>
      <c r="Z813" t="b">
        <f>IF(Material_Master[[#This Row],[EUDR Sale]]="Y", TRUE, FALSE)</f>
        <v>0</v>
      </c>
      <c r="AA813" s="5" t="s">
        <v>1399</v>
      </c>
    </row>
    <row r="814" spans="1:27" x14ac:dyDescent="0.35">
      <c r="A814">
        <v>813</v>
      </c>
      <c r="B814" s="5">
        <v>5224043031610</v>
      </c>
      <c r="C814" s="5" t="str">
        <f>Material_Master_SQL!B814</f>
        <v>RODALUBE OLO D75</v>
      </c>
      <c r="D814">
        <f>INDEX(Class!A:A, MATCH(Material_Master[[#This Row],[Class]],Class!B:B, 0))</f>
        <v>2</v>
      </c>
      <c r="E814">
        <f>INDEX('Product Category'!A:A, MATCH(Material_Master[[#This Row],[Product Category]], 'Product Category'!B:B, 0))</f>
        <v>9</v>
      </c>
      <c r="F814" cm="1">
        <f t="array" ref="F814">MATCH(Material_Master[[#This Row],[Product Category]]&amp;Material_Master[[#This Row],[ProductMetric]], 'Product Metric'!$B$2:$B$47&amp;'Product Metric'!$D$2:$D$47, 0)</f>
        <v>22</v>
      </c>
      <c r="G814" cm="1">
        <f t="array" ref="G814">MATCH(Material_Master[[#This Row],[Product Category]]&amp;Material_Master[[#This Row],[ProductGroupSimple]], 'Product Group Simple'!$B$2:$B$202&amp;'Product Group Simple'!$D$2:$D$202, 0)</f>
        <v>114</v>
      </c>
      <c r="H814" cm="1">
        <f t="array" ref="H814">MATCH(Material_Master[[#This Row],[Product Category]]&amp;Material_Master[[#This Row],[ProductGroup]], 'Product Group'!$B$2:$B$248&amp;'Product Group'!$D$2:$D$248,0)</f>
        <v>153</v>
      </c>
      <c r="I814">
        <f>INDEX(Packaging!E:E, MATCH(Material_Master[[#This Row],[Packaging]], Packaging!F:F, 0))</f>
        <v>7</v>
      </c>
      <c r="J814">
        <f>INDEX(Packaging!A:A, MATCH(Material_Master[[#This Row],[UOM]], Packaging!B:B, 0))</f>
        <v>4</v>
      </c>
      <c r="K814">
        <v>6</v>
      </c>
      <c r="L814">
        <v>1</v>
      </c>
      <c r="N814">
        <f>MATCH(Material_Master[[#This Row],[PPClass]],Packaging!$L$2:$L$7, 0)</f>
        <v>3</v>
      </c>
      <c r="O814">
        <f>MATCH(Material_Master[[#This Row],[PVClass]],Packaging!$L$2:$L$7, 0)</f>
        <v>3</v>
      </c>
      <c r="Q814">
        <v>1450</v>
      </c>
      <c r="T814" s="6" t="s">
        <v>402</v>
      </c>
      <c r="U814" s="6"/>
      <c r="V814" s="6" t="s">
        <v>1186</v>
      </c>
      <c r="W814" t="s">
        <v>1186</v>
      </c>
      <c r="X814" t="s">
        <v>1186</v>
      </c>
      <c r="Y814" t="b">
        <f>IF(Material_Master[[#This Row],[EUDR]]="Y",TRUE,FALSE)</f>
        <v>0</v>
      </c>
      <c r="Z814" t="b">
        <f>IF(Material_Master[[#This Row],[EUDR Sale]]="Y", TRUE, FALSE)</f>
        <v>0</v>
      </c>
      <c r="AA814" s="5" t="s">
        <v>1395</v>
      </c>
    </row>
    <row r="815" spans="1:27" x14ac:dyDescent="0.35">
      <c r="A815">
        <v>814</v>
      </c>
      <c r="B815" s="5">
        <v>5224043031110</v>
      </c>
      <c r="C815" s="5" t="str">
        <f>Material_Master_SQL!B815</f>
        <v>RODALUBE OLO D75-SD180</v>
      </c>
      <c r="D815">
        <f>INDEX(Class!A:A, MATCH(Material_Master[[#This Row],[Class]],Class!B:B, 0))</f>
        <v>4</v>
      </c>
      <c r="E815">
        <f>INDEX('Product Category'!A:A, MATCH(Material_Master[[#This Row],[Product Category]], 'Product Category'!B:B, 0))</f>
        <v>9</v>
      </c>
      <c r="F815" cm="1">
        <f t="array" ref="F815">MATCH(Material_Master[[#This Row],[Product Category]]&amp;Material_Master[[#This Row],[ProductMetric]], 'Product Metric'!$B$2:$B$47&amp;'Product Metric'!$D$2:$D$47, 0)</f>
        <v>22</v>
      </c>
      <c r="G815" cm="1">
        <f t="array" ref="G815">MATCH(Material_Master[[#This Row],[Product Category]]&amp;Material_Master[[#This Row],[ProductGroupSimple]], 'Product Group Simple'!$B$2:$B$202&amp;'Product Group Simple'!$D$2:$D$202, 0)</f>
        <v>114</v>
      </c>
      <c r="H815" cm="1">
        <f t="array" ref="H815">MATCH(Material_Master[[#This Row],[Product Category]]&amp;Material_Master[[#This Row],[ProductGroup]], 'Product Group'!$B$2:$B$248&amp;'Product Group'!$D$2:$D$248,0)</f>
        <v>153</v>
      </c>
      <c r="I815">
        <f>INDEX(Packaging!E:E, MATCH(Material_Master[[#This Row],[Packaging]], Packaging!F:F, 0))</f>
        <v>3</v>
      </c>
      <c r="J815">
        <f>INDEX(Packaging!A:A, MATCH(Material_Master[[#This Row],[UOM]], Packaging!B:B, 0))</f>
        <v>2</v>
      </c>
      <c r="K815">
        <v>6</v>
      </c>
      <c r="L815">
        <v>0.18</v>
      </c>
      <c r="M815">
        <v>0.15</v>
      </c>
      <c r="N815">
        <f>MATCH(Material_Master[[#This Row],[PPClass]],Packaging!$L$2:$L$7, 0)</f>
        <v>4</v>
      </c>
      <c r="O815">
        <f>MATCH(Material_Master[[#This Row],[PVClass]],Packaging!$L$2:$L$7, 0)</f>
        <v>4</v>
      </c>
      <c r="P815" t="s">
        <v>404</v>
      </c>
      <c r="Q815">
        <v>1450</v>
      </c>
      <c r="R815" t="s">
        <v>684</v>
      </c>
      <c r="S815">
        <v>0.18</v>
      </c>
      <c r="T815" s="6" t="s">
        <v>402</v>
      </c>
      <c r="U815" s="6"/>
      <c r="V815" s="6" t="s">
        <v>1186</v>
      </c>
      <c r="W815" t="s">
        <v>1186</v>
      </c>
      <c r="X815" t="s">
        <v>1186</v>
      </c>
      <c r="Y815" t="b">
        <f>IF(Material_Master[[#This Row],[EUDR]]="Y",TRUE,FALSE)</f>
        <v>0</v>
      </c>
      <c r="Z815" t="b">
        <f>IF(Material_Master[[#This Row],[EUDR Sale]]="Y", TRUE, FALSE)</f>
        <v>0</v>
      </c>
      <c r="AA815" s="5" t="s">
        <v>1395</v>
      </c>
    </row>
    <row r="816" spans="1:27" x14ac:dyDescent="0.35">
      <c r="A816">
        <v>815</v>
      </c>
      <c r="B816" s="5">
        <v>5221011011610</v>
      </c>
      <c r="C816" s="5" t="str">
        <f>Material_Master_SQL!B816</f>
        <v>ROFACER GTCC</v>
      </c>
      <c r="D816">
        <f>INDEX(Class!A:A, MATCH(Material_Master[[#This Row],[Class]],Class!B:B, 0))</f>
        <v>2</v>
      </c>
      <c r="E816">
        <f>INDEX('Product Category'!A:A, MATCH(Material_Master[[#This Row],[Product Category]], 'Product Category'!B:B, 0))</f>
        <v>9</v>
      </c>
      <c r="F816" cm="1">
        <f t="array" ref="F816">MATCH(Material_Master[[#This Row],[Product Category]]&amp;Material_Master[[#This Row],[ProductMetric]], 'Product Metric'!$B$2:$B$47&amp;'Product Metric'!$D$2:$D$47, 0)</f>
        <v>23</v>
      </c>
      <c r="G816" cm="1">
        <f t="array" ref="G816">MATCH(Material_Master[[#This Row],[Product Category]]&amp;Material_Master[[#This Row],[ProductGroupSimple]], 'Product Group Simple'!$B$2:$B$202&amp;'Product Group Simple'!$D$2:$D$202, 0)</f>
        <v>111</v>
      </c>
      <c r="H816" cm="1">
        <f t="array" ref="H816">MATCH(Material_Master[[#This Row],[Product Category]]&amp;Material_Master[[#This Row],[ProductGroup]], 'Product Group'!$B$2:$B$248&amp;'Product Group'!$D$2:$D$248,0)</f>
        <v>148</v>
      </c>
      <c r="I816">
        <f>INDEX(Packaging!E:E, MATCH(Material_Master[[#This Row],[Packaging]], Packaging!F:F, 0))</f>
        <v>7</v>
      </c>
      <c r="J816">
        <f>INDEX(Packaging!A:A, MATCH(Material_Master[[#This Row],[UOM]], Packaging!B:B, 0))</f>
        <v>4</v>
      </c>
      <c r="K816">
        <v>6</v>
      </c>
      <c r="L816">
        <v>1</v>
      </c>
      <c r="N816">
        <f>MATCH(Material_Master[[#This Row],[PPClass]],Packaging!$L$2:$L$7, 0)</f>
        <v>3</v>
      </c>
      <c r="O816">
        <f>MATCH(Material_Master[[#This Row],[PVClass]],Packaging!$L$2:$L$7, 0)</f>
        <v>3</v>
      </c>
      <c r="Q816">
        <v>5000</v>
      </c>
      <c r="R816" t="s">
        <v>1186</v>
      </c>
      <c r="T816" s="6" t="s">
        <v>402</v>
      </c>
      <c r="U816" s="6"/>
      <c r="V816" s="6" t="s">
        <v>1186</v>
      </c>
      <c r="W816" t="s">
        <v>1214</v>
      </c>
      <c r="X816" t="s">
        <v>1186</v>
      </c>
      <c r="Y816" t="b">
        <f>IF(Material_Master[[#This Row],[EUDR]]="Y",TRUE,FALSE)</f>
        <v>0</v>
      </c>
      <c r="Z816" t="b">
        <f>IF(Material_Master[[#This Row],[EUDR Sale]]="Y", TRUE, FALSE)</f>
        <v>0</v>
      </c>
      <c r="AA816" s="5" t="s">
        <v>1394</v>
      </c>
    </row>
    <row r="817" spans="1:27" x14ac:dyDescent="0.35">
      <c r="A817">
        <v>816</v>
      </c>
      <c r="B817" s="5">
        <v>5221011011350</v>
      </c>
      <c r="C817" s="5" t="str">
        <f>Material_Master_SQL!B817</f>
        <v>ROFACER GTCC-IBC950</v>
      </c>
      <c r="D817">
        <f>INDEX(Class!A:A, MATCH(Material_Master[[#This Row],[Class]],Class!B:B, 0))</f>
        <v>4</v>
      </c>
      <c r="E817">
        <f>INDEX('Product Category'!A:A, MATCH(Material_Master[[#This Row],[Product Category]], 'Product Category'!B:B, 0))</f>
        <v>9</v>
      </c>
      <c r="F817" cm="1">
        <f t="array" ref="F817">MATCH(Material_Master[[#This Row],[Product Category]]&amp;Material_Master[[#This Row],[ProductMetric]], 'Product Metric'!$B$2:$B$47&amp;'Product Metric'!$D$2:$D$47, 0)</f>
        <v>23</v>
      </c>
      <c r="G817" cm="1">
        <f t="array" ref="G817">MATCH(Material_Master[[#This Row],[Product Category]]&amp;Material_Master[[#This Row],[ProductGroupSimple]], 'Product Group Simple'!$B$2:$B$202&amp;'Product Group Simple'!$D$2:$D$202, 0)</f>
        <v>111</v>
      </c>
      <c r="H817" cm="1">
        <f t="array" ref="H817">MATCH(Material_Master[[#This Row],[Product Category]]&amp;Material_Master[[#This Row],[ProductGroup]], 'Product Group'!$B$2:$B$248&amp;'Product Group'!$D$2:$D$248,0)</f>
        <v>148</v>
      </c>
      <c r="I817">
        <f>INDEX(Packaging!E:E, MATCH(Material_Master[[#This Row],[Packaging]], Packaging!F:F, 0))</f>
        <v>6</v>
      </c>
      <c r="J817">
        <f>INDEX(Packaging!A:A, MATCH(Material_Master[[#This Row],[UOM]], Packaging!B:B, 0))</f>
        <v>3</v>
      </c>
      <c r="K817">
        <v>6</v>
      </c>
      <c r="L817">
        <v>0.95</v>
      </c>
      <c r="M817">
        <v>1.25</v>
      </c>
      <c r="N817">
        <f>MATCH(Material_Master[[#This Row],[PPClass]],Packaging!$L$2:$L$7, 0)</f>
        <v>4</v>
      </c>
      <c r="O817">
        <f>MATCH(Material_Master[[#This Row],[PVClass]],Packaging!$L$2:$L$7, 0)</f>
        <v>4</v>
      </c>
      <c r="P817" t="s">
        <v>1209</v>
      </c>
      <c r="Q817">
        <v>5000</v>
      </c>
      <c r="R817" t="s">
        <v>1201</v>
      </c>
      <c r="S817">
        <v>0.95</v>
      </c>
      <c r="T817" s="6" t="s">
        <v>402</v>
      </c>
      <c r="U817" s="6"/>
      <c r="V817" s="6" t="s">
        <v>1186</v>
      </c>
      <c r="W817" t="s">
        <v>1214</v>
      </c>
      <c r="X817" t="s">
        <v>1186</v>
      </c>
      <c r="Y817" t="b">
        <f>IF(Material_Master[[#This Row],[EUDR]]="Y",TRUE,FALSE)</f>
        <v>0</v>
      </c>
      <c r="Z817" t="b">
        <f>IF(Material_Master[[#This Row],[EUDR Sale]]="Y", TRUE, FALSE)</f>
        <v>0</v>
      </c>
      <c r="AA817" s="5" t="s">
        <v>1394</v>
      </c>
    </row>
    <row r="818" spans="1:27" x14ac:dyDescent="0.35">
      <c r="A818">
        <v>817</v>
      </c>
      <c r="B818" s="5">
        <v>5221011011110</v>
      </c>
      <c r="C818" s="5" t="str">
        <f>Material_Master_SQL!B818</f>
        <v>ROFACER GTCC-SD180</v>
      </c>
      <c r="D818">
        <f>INDEX(Class!A:A, MATCH(Material_Master[[#This Row],[Class]],Class!B:B, 0))</f>
        <v>4</v>
      </c>
      <c r="E818">
        <f>INDEX('Product Category'!A:A, MATCH(Material_Master[[#This Row],[Product Category]], 'Product Category'!B:B, 0))</f>
        <v>9</v>
      </c>
      <c r="F818" cm="1">
        <f t="array" ref="F818">MATCH(Material_Master[[#This Row],[Product Category]]&amp;Material_Master[[#This Row],[ProductMetric]], 'Product Metric'!$B$2:$B$47&amp;'Product Metric'!$D$2:$D$47, 0)</f>
        <v>23</v>
      </c>
      <c r="G818" cm="1">
        <f t="array" ref="G818">MATCH(Material_Master[[#This Row],[Product Category]]&amp;Material_Master[[#This Row],[ProductGroupSimple]], 'Product Group Simple'!$B$2:$B$202&amp;'Product Group Simple'!$D$2:$D$202, 0)</f>
        <v>111</v>
      </c>
      <c r="H818" cm="1">
        <f t="array" ref="H818">MATCH(Material_Master[[#This Row],[Product Category]]&amp;Material_Master[[#This Row],[ProductGroup]], 'Product Group'!$B$2:$B$248&amp;'Product Group'!$D$2:$D$248,0)</f>
        <v>148</v>
      </c>
      <c r="I818">
        <f>INDEX(Packaging!E:E, MATCH(Material_Master[[#This Row],[Packaging]], Packaging!F:F, 0))</f>
        <v>3</v>
      </c>
      <c r="J818">
        <f>INDEX(Packaging!A:A, MATCH(Material_Master[[#This Row],[UOM]], Packaging!B:B, 0))</f>
        <v>2</v>
      </c>
      <c r="K818">
        <v>6</v>
      </c>
      <c r="L818">
        <v>0.18</v>
      </c>
      <c r="M818">
        <v>0.15</v>
      </c>
      <c r="N818">
        <f>MATCH(Material_Master[[#This Row],[PPClass]],Packaging!$L$2:$L$7, 0)</f>
        <v>4</v>
      </c>
      <c r="O818">
        <f>MATCH(Material_Master[[#This Row],[PVClass]],Packaging!$L$2:$L$7, 0)</f>
        <v>4</v>
      </c>
      <c r="P818" t="s">
        <v>404</v>
      </c>
      <c r="Q818">
        <v>5000</v>
      </c>
      <c r="R818" t="s">
        <v>684</v>
      </c>
      <c r="S818">
        <v>0.18</v>
      </c>
      <c r="T818" s="6" t="s">
        <v>402</v>
      </c>
      <c r="U818" s="6"/>
      <c r="V818" s="6" t="s">
        <v>1186</v>
      </c>
      <c r="W818" t="s">
        <v>1214</v>
      </c>
      <c r="X818" t="s">
        <v>1186</v>
      </c>
      <c r="Y818" t="b">
        <f>IF(Material_Master[[#This Row],[EUDR]]="Y",TRUE,FALSE)</f>
        <v>0</v>
      </c>
      <c r="Z818" t="b">
        <f>IF(Material_Master[[#This Row],[EUDR Sale]]="Y", TRUE, FALSE)</f>
        <v>0</v>
      </c>
      <c r="AA818" s="5" t="s">
        <v>1394</v>
      </c>
    </row>
    <row r="819" spans="1:27" x14ac:dyDescent="0.35">
      <c r="A819">
        <v>818</v>
      </c>
      <c r="B819" s="5">
        <v>5225014031610</v>
      </c>
      <c r="C819" s="5" t="str">
        <f>Material_Master_SQL!B819</f>
        <v>ROFACER LO 75</v>
      </c>
      <c r="D819">
        <f>INDEX(Class!A:A, MATCH(Material_Master[[#This Row],[Class]],Class!B:B, 0))</f>
        <v>2</v>
      </c>
      <c r="E819">
        <f>INDEX('Product Category'!A:A, MATCH(Material_Master[[#This Row],[Product Category]], 'Product Category'!B:B, 0))</f>
        <v>9</v>
      </c>
      <c r="F819" cm="1">
        <f t="array" ref="F819">MATCH(Material_Master[[#This Row],[Product Category]]&amp;Material_Master[[#This Row],[ProductMetric]], 'Product Metric'!$B$2:$B$47&amp;'Product Metric'!$D$2:$D$47, 0)</f>
        <v>22</v>
      </c>
      <c r="G819" cm="1">
        <f t="array" ref="G819">MATCH(Material_Master[[#This Row],[Product Category]]&amp;Material_Master[[#This Row],[ProductGroupSimple]], 'Product Group Simple'!$B$2:$B$202&amp;'Product Group Simple'!$D$2:$D$202, 0)</f>
        <v>112</v>
      </c>
      <c r="H819" cm="1">
        <f t="array" ref="H819">MATCH(Material_Master[[#This Row],[Product Category]]&amp;Material_Master[[#This Row],[ProductGroup]], 'Product Group'!$B$2:$B$248&amp;'Product Group'!$D$2:$D$248,0)</f>
        <v>151</v>
      </c>
      <c r="I819">
        <f>INDEX(Packaging!E:E, MATCH(Material_Master[[#This Row],[Packaging]], Packaging!F:F, 0))</f>
        <v>7</v>
      </c>
      <c r="J819">
        <f>INDEX(Packaging!A:A, MATCH(Material_Master[[#This Row],[UOM]], Packaging!B:B, 0))</f>
        <v>4</v>
      </c>
      <c r="K819">
        <v>6</v>
      </c>
      <c r="L819">
        <v>1</v>
      </c>
      <c r="N819">
        <f>MATCH(Material_Master[[#This Row],[PPClass]],Packaging!$L$2:$L$7, 0)</f>
        <v>3</v>
      </c>
      <c r="O819">
        <f>MATCH(Material_Master[[#This Row],[PVClass]],Packaging!$L$2:$L$7, 0)</f>
        <v>3</v>
      </c>
      <c r="Q819">
        <v>2200</v>
      </c>
      <c r="R819" t="s">
        <v>1186</v>
      </c>
      <c r="T819" s="6" t="s">
        <v>402</v>
      </c>
      <c r="U819" s="6"/>
      <c r="V819" s="6" t="s">
        <v>1186</v>
      </c>
      <c r="W819" t="s">
        <v>1218</v>
      </c>
      <c r="X819" t="s">
        <v>1186</v>
      </c>
      <c r="Y819" t="b">
        <f>IF(Material_Master[[#This Row],[EUDR]]="Y",TRUE,FALSE)</f>
        <v>0</v>
      </c>
      <c r="Z819" t="b">
        <f>IF(Material_Master[[#This Row],[EUDR Sale]]="Y", TRUE, FALSE)</f>
        <v>0</v>
      </c>
      <c r="AA819" s="5" t="s">
        <v>1366</v>
      </c>
    </row>
    <row r="820" spans="1:27" x14ac:dyDescent="0.35">
      <c r="A820">
        <v>819</v>
      </c>
      <c r="B820" s="5">
        <v>5224013031610</v>
      </c>
      <c r="C820" s="5" t="str">
        <f>Material_Master_SQL!B820</f>
        <v>ROFACER OLO D75</v>
      </c>
      <c r="D820">
        <f>INDEX(Class!A:A, MATCH(Material_Master[[#This Row],[Class]],Class!B:B, 0))</f>
        <v>2</v>
      </c>
      <c r="E820">
        <f>INDEX('Product Category'!A:A, MATCH(Material_Master[[#This Row],[Product Category]], 'Product Category'!B:B, 0))</f>
        <v>9</v>
      </c>
      <c r="F820" cm="1">
        <f t="array" ref="F820">MATCH(Material_Master[[#This Row],[Product Category]]&amp;Material_Master[[#This Row],[ProductMetric]], 'Product Metric'!$B$2:$B$47&amp;'Product Metric'!$D$2:$D$47, 0)</f>
        <v>22</v>
      </c>
      <c r="G820" cm="1">
        <f t="array" ref="G820">MATCH(Material_Master[[#This Row],[Product Category]]&amp;Material_Master[[#This Row],[ProductGroupSimple]], 'Product Group Simple'!$B$2:$B$202&amp;'Product Group Simple'!$D$2:$D$202, 0)</f>
        <v>114</v>
      </c>
      <c r="H820" cm="1">
        <f t="array" ref="H820">MATCH(Material_Master[[#This Row],[Product Category]]&amp;Material_Master[[#This Row],[ProductGroup]], 'Product Group'!$B$2:$B$248&amp;'Product Group'!$D$2:$D$248,0)</f>
        <v>153</v>
      </c>
      <c r="I820">
        <f>INDEX(Packaging!E:E, MATCH(Material_Master[[#This Row],[Packaging]], Packaging!F:F, 0))</f>
        <v>7</v>
      </c>
      <c r="J820">
        <f>INDEX(Packaging!A:A, MATCH(Material_Master[[#This Row],[UOM]], Packaging!B:B, 0))</f>
        <v>4</v>
      </c>
      <c r="K820">
        <v>6</v>
      </c>
      <c r="L820">
        <v>1</v>
      </c>
      <c r="N820">
        <f>MATCH(Material_Master[[#This Row],[PPClass]],Packaging!$L$2:$L$7, 0)</f>
        <v>3</v>
      </c>
      <c r="O820">
        <f>MATCH(Material_Master[[#This Row],[PVClass]],Packaging!$L$2:$L$7, 0)</f>
        <v>3</v>
      </c>
      <c r="Q820">
        <v>1450</v>
      </c>
      <c r="T820" s="6" t="s">
        <v>402</v>
      </c>
      <c r="U820" s="6"/>
      <c r="V820" s="6" t="s">
        <v>1186</v>
      </c>
      <c r="W820" t="s">
        <v>1186</v>
      </c>
      <c r="X820" t="s">
        <v>1186</v>
      </c>
      <c r="Y820" t="b">
        <f>IF(Material_Master[[#This Row],[EUDR]]="Y",TRUE,FALSE)</f>
        <v>0</v>
      </c>
      <c r="Z820" t="b">
        <f>IF(Material_Master[[#This Row],[EUDR Sale]]="Y", TRUE, FALSE)</f>
        <v>0</v>
      </c>
      <c r="AA820" s="5" t="s">
        <v>1395</v>
      </c>
    </row>
    <row r="821" spans="1:27" x14ac:dyDescent="0.35">
      <c r="A821">
        <v>820</v>
      </c>
      <c r="B821" s="5">
        <v>5224013031110</v>
      </c>
      <c r="C821" s="5" t="str">
        <f>Material_Master_SQL!B821</f>
        <v>ROFACER OLO D75-SD180</v>
      </c>
      <c r="D821">
        <f>INDEX(Class!A:A, MATCH(Material_Master[[#This Row],[Class]],Class!B:B, 0))</f>
        <v>4</v>
      </c>
      <c r="E821">
        <f>INDEX('Product Category'!A:A, MATCH(Material_Master[[#This Row],[Product Category]], 'Product Category'!B:B, 0))</f>
        <v>9</v>
      </c>
      <c r="F821" cm="1">
        <f t="array" ref="F821">MATCH(Material_Master[[#This Row],[Product Category]]&amp;Material_Master[[#This Row],[ProductMetric]], 'Product Metric'!$B$2:$B$47&amp;'Product Metric'!$D$2:$D$47, 0)</f>
        <v>22</v>
      </c>
      <c r="G821" cm="1">
        <f t="array" ref="G821">MATCH(Material_Master[[#This Row],[Product Category]]&amp;Material_Master[[#This Row],[ProductGroupSimple]], 'Product Group Simple'!$B$2:$B$202&amp;'Product Group Simple'!$D$2:$D$202, 0)</f>
        <v>114</v>
      </c>
      <c r="H821" cm="1">
        <f t="array" ref="H821">MATCH(Material_Master[[#This Row],[Product Category]]&amp;Material_Master[[#This Row],[ProductGroup]], 'Product Group'!$B$2:$B$248&amp;'Product Group'!$D$2:$D$248,0)</f>
        <v>153</v>
      </c>
      <c r="I821">
        <f>INDEX(Packaging!E:E, MATCH(Material_Master[[#This Row],[Packaging]], Packaging!F:F, 0))</f>
        <v>3</v>
      </c>
      <c r="J821">
        <f>INDEX(Packaging!A:A, MATCH(Material_Master[[#This Row],[UOM]], Packaging!B:B, 0))</f>
        <v>2</v>
      </c>
      <c r="K821">
        <v>6</v>
      </c>
      <c r="L821">
        <v>0.18</v>
      </c>
      <c r="M821">
        <v>0.15</v>
      </c>
      <c r="N821">
        <f>MATCH(Material_Master[[#This Row],[PPClass]],Packaging!$L$2:$L$7, 0)</f>
        <v>4</v>
      </c>
      <c r="O821">
        <f>MATCH(Material_Master[[#This Row],[PVClass]],Packaging!$L$2:$L$7, 0)</f>
        <v>4</v>
      </c>
      <c r="P821" t="s">
        <v>404</v>
      </c>
      <c r="Q821">
        <v>1450</v>
      </c>
      <c r="R821" t="s">
        <v>684</v>
      </c>
      <c r="S821">
        <v>0.18</v>
      </c>
      <c r="T821" s="6" t="s">
        <v>402</v>
      </c>
      <c r="U821" s="6"/>
      <c r="V821" s="6" t="s">
        <v>1186</v>
      </c>
      <c r="W821" t="s">
        <v>1186</v>
      </c>
      <c r="X821" t="s">
        <v>1186</v>
      </c>
      <c r="Y821" t="b">
        <f>IF(Material_Master[[#This Row],[EUDR]]="Y",TRUE,FALSE)</f>
        <v>0</v>
      </c>
      <c r="Z821" t="b">
        <f>IF(Material_Master[[#This Row],[EUDR Sale]]="Y", TRUE, FALSE)</f>
        <v>0</v>
      </c>
      <c r="AA821" s="5" t="s">
        <v>1395</v>
      </c>
    </row>
    <row r="822" spans="1:27" x14ac:dyDescent="0.35">
      <c r="A822">
        <v>821</v>
      </c>
      <c r="B822" s="5"/>
      <c r="C822" s="5" t="str">
        <f>Material_Master_SQL!B822</f>
        <v>ROFALAN 7020-IBC-900</v>
      </c>
      <c r="D822">
        <f>INDEX(Class!A:A, MATCH(Material_Master[[#This Row],[Class]],Class!B:B, 0))</f>
        <v>4</v>
      </c>
      <c r="E822">
        <f>INDEX('Product Category'!A:A, MATCH(Material_Master[[#This Row],[Product Category]], 'Product Category'!B:B, 0))</f>
        <v>16</v>
      </c>
      <c r="F822" cm="1">
        <f t="array" ref="F822">MATCH(Material_Master[[#This Row],[Product Category]]&amp;Material_Master[[#This Row],[ProductMetric]], 'Product Metric'!$B$2:$B$47&amp;'Product Metric'!$D$2:$D$47, 0)</f>
        <v>43</v>
      </c>
      <c r="G822" cm="1">
        <f t="array" ref="G822">MATCH(Material_Master[[#This Row],[Product Category]]&amp;Material_Master[[#This Row],[ProductGroupSimple]], 'Product Group Simple'!$B$2:$B$202&amp;'Product Group Simple'!$D$2:$D$202, 0)</f>
        <v>146</v>
      </c>
      <c r="H822" cm="1">
        <f t="array" ref="H822">MATCH(Material_Master[[#This Row],[Product Category]]&amp;Material_Master[[#This Row],[ProductGroup]], 'Product Group'!$B$2:$B$248&amp;'Product Group'!$D$2:$D$248,0)</f>
        <v>190</v>
      </c>
      <c r="I822">
        <f>INDEX(Packaging!E:E, MATCH(Material_Master[[#This Row],[Packaging]], Packaging!F:F, 0))</f>
        <v>6</v>
      </c>
      <c r="J822">
        <f>INDEX(Packaging!A:A, MATCH(Material_Master[[#This Row],[UOM]], Packaging!B:B, 0))</f>
        <v>3</v>
      </c>
      <c r="K822">
        <v>6</v>
      </c>
      <c r="L822">
        <v>0.95</v>
      </c>
      <c r="N822">
        <f>MATCH(Material_Master[[#This Row],[PPClass]],Packaging!$L$2:$L$7, 0)</f>
        <v>4</v>
      </c>
      <c r="O822">
        <f>MATCH(Material_Master[[#This Row],[PVClass]],Packaging!$L$2:$L$7, 0)</f>
        <v>4</v>
      </c>
      <c r="R822" t="s">
        <v>1186</v>
      </c>
      <c r="S822">
        <v>0.9</v>
      </c>
      <c r="T822" s="6" t="s">
        <v>516</v>
      </c>
      <c r="U822" s="6"/>
      <c r="V822" s="6" t="s">
        <v>1186</v>
      </c>
      <c r="W822" t="s">
        <v>1186</v>
      </c>
      <c r="X822" t="s">
        <v>1186</v>
      </c>
      <c r="Y822" t="b">
        <f>IF(Material_Master[[#This Row],[EUDR]]="Y",TRUE,FALSE)</f>
        <v>0</v>
      </c>
      <c r="Z822" t="b">
        <f>IF(Material_Master[[#This Row],[EUDR Sale]]="Y", TRUE, FALSE)</f>
        <v>0</v>
      </c>
    </row>
    <row r="823" spans="1:27" x14ac:dyDescent="0.35">
      <c r="A823">
        <v>822</v>
      </c>
      <c r="B823" s="5"/>
      <c r="C823" s="5" t="str">
        <f>Material_Master_SQL!B823</f>
        <v>ROFAMIN STD-F20-DHW</v>
      </c>
      <c r="D823">
        <f>INDEX(Class!A:A, MATCH(Material_Master[[#This Row],[Class]],Class!B:B, 0))</f>
        <v>4</v>
      </c>
      <c r="E823">
        <f>INDEX('Product Category'!A:A, MATCH(Material_Master[[#This Row],[Product Category]], 'Product Category'!B:B, 0))</f>
        <v>10</v>
      </c>
      <c r="F823" cm="1">
        <f t="array" ref="F823">MATCH(Material_Master[[#This Row],[Product Category]]&amp;Material_Master[[#This Row],[ProductMetric]], 'Product Metric'!$B$2:$B$47&amp;'Product Metric'!$D$2:$D$47, 0)</f>
        <v>26</v>
      </c>
      <c r="G823" cm="1">
        <f t="array" ref="G823">MATCH(Material_Master[[#This Row],[Product Category]]&amp;Material_Master[[#This Row],[ProductGroupSimple]], 'Product Group Simple'!$B$2:$B$202&amp;'Product Group Simple'!$D$2:$D$202, 0)</f>
        <v>117</v>
      </c>
      <c r="H823" cm="1">
        <f t="array" ref="H823">MATCH(Material_Master[[#This Row],[Product Category]]&amp;Material_Master[[#This Row],[ProductGroup]], 'Product Group'!$B$2:$B$248&amp;'Product Group'!$D$2:$D$248,0)</f>
        <v>156</v>
      </c>
      <c r="I823">
        <f>INDEX(Packaging!E:E, MATCH(Material_Master[[#This Row],[Packaging]], Packaging!F:F, 0))</f>
        <v>4</v>
      </c>
      <c r="J823">
        <f>INDEX(Packaging!A:A, MATCH(Material_Master[[#This Row],[UOM]], Packaging!B:B, 0))</f>
        <v>1</v>
      </c>
      <c r="K823">
        <v>6</v>
      </c>
      <c r="L823">
        <v>0.02</v>
      </c>
      <c r="N823">
        <f>MATCH(Material_Master[[#This Row],[PPClass]],Packaging!$L$2:$L$7, 0)</f>
        <v>4</v>
      </c>
      <c r="O823">
        <f>MATCH(Material_Master[[#This Row],[PVClass]],Packaging!$L$2:$L$7, 0)</f>
        <v>4</v>
      </c>
      <c r="P823" t="s">
        <v>813</v>
      </c>
      <c r="R823" t="s">
        <v>1186</v>
      </c>
      <c r="T823" s="6" t="s">
        <v>516</v>
      </c>
      <c r="U823" s="6"/>
      <c r="V823" s="6" t="s">
        <v>1186</v>
      </c>
      <c r="W823" t="s">
        <v>1186</v>
      </c>
      <c r="X823" t="s">
        <v>1186</v>
      </c>
      <c r="Y823" t="b">
        <f>IF(Material_Master[[#This Row],[EUDR]]="Y",TRUE,FALSE)</f>
        <v>0</v>
      </c>
      <c r="Z823" t="b">
        <f>IF(Material_Master[[#This Row],[EUDR Sale]]="Y", TRUE, FALSE)</f>
        <v>0</v>
      </c>
    </row>
    <row r="824" spans="1:27" x14ac:dyDescent="0.35">
      <c r="A824">
        <v>823</v>
      </c>
      <c r="B824" s="5">
        <v>5204100100381</v>
      </c>
      <c r="C824" s="5" t="str">
        <f>Material_Master_SQL!B824</f>
        <v>ROFANOL  100V-IBC820</v>
      </c>
      <c r="D824">
        <f>INDEX(Class!A:A, MATCH(Material_Master[[#This Row],[Class]],Class!B:B, 0))</f>
        <v>4</v>
      </c>
      <c r="E824">
        <f>INDEX('Product Category'!A:A, MATCH(Material_Master[[#This Row],[Product Category]], 'Product Category'!B:B, 0))</f>
        <v>16</v>
      </c>
      <c r="F824" cm="1">
        <f t="array" ref="F824">MATCH(Material_Master[[#This Row],[Product Category]]&amp;Material_Master[[#This Row],[ProductMetric]], 'Product Metric'!$B$2:$B$47&amp;'Product Metric'!$D$2:$D$47, 0)</f>
        <v>43</v>
      </c>
      <c r="G824" cm="1">
        <f t="array" ref="G824">MATCH(Material_Master[[#This Row],[Product Category]]&amp;Material_Master[[#This Row],[ProductGroupSimple]], 'Product Group Simple'!$B$2:$B$202&amp;'Product Group Simple'!$D$2:$D$202, 0)</f>
        <v>148</v>
      </c>
      <c r="H824" cm="1">
        <f t="array" ref="H824">MATCH(Material_Master[[#This Row],[Product Category]]&amp;Material_Master[[#This Row],[ProductGroup]], 'Product Group'!$B$2:$B$248&amp;'Product Group'!$D$2:$D$248,0)</f>
        <v>192</v>
      </c>
      <c r="I824">
        <f>INDEX(Packaging!E:E, MATCH(Material_Master[[#This Row],[Packaging]], Packaging!F:F, 0))</f>
        <v>6</v>
      </c>
      <c r="J824">
        <f>INDEX(Packaging!A:A, MATCH(Material_Master[[#This Row],[UOM]], Packaging!B:B, 0))</f>
        <v>3</v>
      </c>
      <c r="K824">
        <v>6</v>
      </c>
      <c r="L824">
        <v>0.82</v>
      </c>
      <c r="M824">
        <v>1.25</v>
      </c>
      <c r="N824">
        <f>MATCH(Material_Master[[#This Row],[PPClass]],Packaging!$L$2:$L$7, 0)</f>
        <v>4</v>
      </c>
      <c r="O824">
        <f>MATCH(Material_Master[[#This Row],[PVClass]],Packaging!$L$2:$L$7, 0)</f>
        <v>4</v>
      </c>
      <c r="P824" t="s">
        <v>755</v>
      </c>
      <c r="Q824">
        <v>4820</v>
      </c>
      <c r="R824" t="s">
        <v>1226</v>
      </c>
      <c r="S824">
        <v>0.82</v>
      </c>
      <c r="T824" s="6" t="s">
        <v>72</v>
      </c>
      <c r="U824" s="6"/>
      <c r="V824" s="6" t="s">
        <v>1186</v>
      </c>
      <c r="W824" t="s">
        <v>1400</v>
      </c>
      <c r="X824" t="s">
        <v>1186</v>
      </c>
      <c r="Y824" t="b">
        <f>IF(Material_Master[[#This Row],[EUDR]]="Y",TRUE,FALSE)</f>
        <v>0</v>
      </c>
      <c r="Z824" t="b">
        <f>IF(Material_Master[[#This Row],[EUDR Sale]]="Y", TRUE, FALSE)</f>
        <v>0</v>
      </c>
      <c r="AA824" s="5" t="s">
        <v>1401</v>
      </c>
    </row>
    <row r="825" spans="1:27" x14ac:dyDescent="0.35">
      <c r="A825">
        <v>824</v>
      </c>
      <c r="B825" s="5">
        <v>5204100100110</v>
      </c>
      <c r="C825" s="5" t="str">
        <f>Material_Master_SQL!B825</f>
        <v>ROFANOL  100V-SD170</v>
      </c>
      <c r="D825">
        <f>INDEX(Class!A:A, MATCH(Material_Master[[#This Row],[Class]],Class!B:B, 0))</f>
        <v>4</v>
      </c>
      <c r="E825">
        <f>INDEX('Product Category'!A:A, MATCH(Material_Master[[#This Row],[Product Category]], 'Product Category'!B:B, 0))</f>
        <v>16</v>
      </c>
      <c r="F825" cm="1">
        <f t="array" ref="F825">MATCH(Material_Master[[#This Row],[Product Category]]&amp;Material_Master[[#This Row],[ProductMetric]], 'Product Metric'!$B$2:$B$47&amp;'Product Metric'!$D$2:$D$47, 0)</f>
        <v>43</v>
      </c>
      <c r="G825" cm="1">
        <f t="array" ref="G825">MATCH(Material_Master[[#This Row],[Product Category]]&amp;Material_Master[[#This Row],[ProductGroupSimple]], 'Product Group Simple'!$B$2:$B$202&amp;'Product Group Simple'!$D$2:$D$202, 0)</f>
        <v>148</v>
      </c>
      <c r="H825" cm="1">
        <f t="array" ref="H825">MATCH(Material_Master[[#This Row],[Product Category]]&amp;Material_Master[[#This Row],[ProductGroup]], 'Product Group'!$B$2:$B$248&amp;'Product Group'!$D$2:$D$248,0)</f>
        <v>192</v>
      </c>
      <c r="I825">
        <f>INDEX(Packaging!E:E, MATCH(Material_Master[[#This Row],[Packaging]], Packaging!F:F, 0))</f>
        <v>3</v>
      </c>
      <c r="J825">
        <f>INDEX(Packaging!A:A, MATCH(Material_Master[[#This Row],[UOM]], Packaging!B:B, 0))</f>
        <v>2</v>
      </c>
      <c r="K825">
        <v>6</v>
      </c>
      <c r="L825">
        <v>0.17</v>
      </c>
      <c r="M825">
        <v>0.15</v>
      </c>
      <c r="N825">
        <f>MATCH(Material_Master[[#This Row],[PPClass]],Packaging!$L$2:$L$7, 0)</f>
        <v>4</v>
      </c>
      <c r="O825">
        <f>MATCH(Material_Master[[#This Row],[PVClass]],Packaging!$L$2:$L$7, 0)</f>
        <v>4</v>
      </c>
      <c r="P825" t="s">
        <v>467</v>
      </c>
      <c r="Q825">
        <v>4820</v>
      </c>
      <c r="R825" t="s">
        <v>1229</v>
      </c>
      <c r="S825">
        <v>0.17</v>
      </c>
      <c r="T825" s="6" t="s">
        <v>72</v>
      </c>
      <c r="U825" s="6"/>
      <c r="V825" s="6" t="s">
        <v>1186</v>
      </c>
      <c r="W825" t="s">
        <v>1400</v>
      </c>
      <c r="X825" t="s">
        <v>1186</v>
      </c>
      <c r="Y825" t="b">
        <f>IF(Material_Master[[#This Row],[EUDR]]="Y",TRUE,FALSE)</f>
        <v>0</v>
      </c>
      <c r="Z825" t="b">
        <f>IF(Material_Master[[#This Row],[EUDR Sale]]="Y", TRUE, FALSE)</f>
        <v>0</v>
      </c>
      <c r="AA825" s="5" t="s">
        <v>1401</v>
      </c>
    </row>
    <row r="826" spans="1:27" x14ac:dyDescent="0.35">
      <c r="A826">
        <v>825</v>
      </c>
      <c r="B826" s="5"/>
      <c r="C826" s="5" t="str">
        <f>Material_Master_SQL!B826</f>
        <v>ROFANOL  50/55V-IBC820</v>
      </c>
      <c r="D826">
        <f>INDEX(Class!A:A, MATCH(Material_Master[[#This Row],[Class]],Class!B:B, 0))</f>
        <v>4</v>
      </c>
      <c r="E826">
        <f>INDEX('Product Category'!A:A, MATCH(Material_Master[[#This Row],[Product Category]], 'Product Category'!B:B, 0))</f>
        <v>16</v>
      </c>
      <c r="F826" cm="1">
        <f t="array" ref="F826">MATCH(Material_Master[[#This Row],[Product Category]]&amp;Material_Master[[#This Row],[ProductMetric]], 'Product Metric'!$B$2:$B$47&amp;'Product Metric'!$D$2:$D$47, 0)</f>
        <v>44</v>
      </c>
      <c r="G826" cm="1">
        <f t="array" ref="G826">MATCH(Material_Master[[#This Row],[Product Category]]&amp;Material_Master[[#This Row],[ProductGroupSimple]], 'Product Group Simple'!$B$2:$B$202&amp;'Product Group Simple'!$D$2:$D$202, 0)</f>
        <v>149</v>
      </c>
      <c r="H826" cm="1">
        <f t="array" ref="H826">MATCH(Material_Master[[#This Row],[Product Category]]&amp;Material_Master[[#This Row],[ProductGroup]], 'Product Group'!$B$2:$B$248&amp;'Product Group'!$D$2:$D$248,0)</f>
        <v>193</v>
      </c>
      <c r="I826">
        <f>INDEX(Packaging!E:E, MATCH(Material_Master[[#This Row],[Packaging]], Packaging!F:F, 0))</f>
        <v>6</v>
      </c>
      <c r="J826">
        <f>INDEX(Packaging!A:A, MATCH(Material_Master[[#This Row],[UOM]], Packaging!B:B, 0))</f>
        <v>3</v>
      </c>
      <c r="K826">
        <v>6</v>
      </c>
      <c r="L826">
        <v>0.82</v>
      </c>
      <c r="M826">
        <v>1.25</v>
      </c>
      <c r="N826">
        <f>MATCH(Material_Master[[#This Row],[PPClass]],Packaging!$L$2:$L$7, 0)</f>
        <v>4</v>
      </c>
      <c r="O826">
        <f>MATCH(Material_Master[[#This Row],[PVClass]],Packaging!$L$2:$L$7, 0)</f>
        <v>4</v>
      </c>
      <c r="P826" t="s">
        <v>755</v>
      </c>
      <c r="Q826">
        <v>3351</v>
      </c>
      <c r="R826" t="s">
        <v>779</v>
      </c>
      <c r="S826">
        <v>0.82</v>
      </c>
      <c r="T826" s="6" t="s">
        <v>72</v>
      </c>
      <c r="U826" s="6"/>
      <c r="V826" s="6" t="s">
        <v>1186</v>
      </c>
      <c r="W826" t="s">
        <v>1250</v>
      </c>
      <c r="X826" t="s">
        <v>1186</v>
      </c>
      <c r="Y826" t="b">
        <f>IF(Material_Master[[#This Row],[EUDR]]="Y",TRUE,FALSE)</f>
        <v>0</v>
      </c>
      <c r="Z826" t="b">
        <f>IF(Material_Master[[#This Row],[EUDR Sale]]="Y", TRUE, FALSE)</f>
        <v>1</v>
      </c>
      <c r="AA826" s="5" t="s">
        <v>1383</v>
      </c>
    </row>
    <row r="827" spans="1:27" x14ac:dyDescent="0.35">
      <c r="A827">
        <v>826</v>
      </c>
      <c r="B827" s="5">
        <v>5204606500610</v>
      </c>
      <c r="C827" s="5" t="str">
        <f>Material_Master_SQL!B827</f>
        <v>ROFANOL  60/65V</v>
      </c>
      <c r="D827">
        <f>INDEX(Class!A:A, MATCH(Material_Master[[#This Row],[Class]],Class!B:B, 0))</f>
        <v>2</v>
      </c>
      <c r="E827">
        <f>INDEX('Product Category'!A:A, MATCH(Material_Master[[#This Row],[Product Category]], 'Product Category'!B:B, 0))</f>
        <v>16</v>
      </c>
      <c r="F827" cm="1">
        <f t="array" ref="F827">MATCH(Material_Master[[#This Row],[Product Category]]&amp;Material_Master[[#This Row],[ProductMetric]], 'Product Metric'!$B$2:$B$47&amp;'Product Metric'!$D$2:$D$47, 0)</f>
        <v>43</v>
      </c>
      <c r="G827" cm="1">
        <f t="array" ref="G827">MATCH(Material_Master[[#This Row],[Product Category]]&amp;Material_Master[[#This Row],[ProductGroupSimple]], 'Product Group Simple'!$B$2:$B$202&amp;'Product Group Simple'!$D$2:$D$202, 0)</f>
        <v>150</v>
      </c>
      <c r="H827" cm="1">
        <f t="array" ref="H827">MATCH(Material_Master[[#This Row],[Product Category]]&amp;Material_Master[[#This Row],[ProductGroup]], 'Product Group'!$B$2:$B$248&amp;'Product Group'!$D$2:$D$248,0)</f>
        <v>195</v>
      </c>
      <c r="I827">
        <f>INDEX(Packaging!E:E, MATCH(Material_Master[[#This Row],[Packaging]], Packaging!F:F, 0))</f>
        <v>7</v>
      </c>
      <c r="J827">
        <f>INDEX(Packaging!A:A, MATCH(Material_Master[[#This Row],[UOM]], Packaging!B:B, 0))</f>
        <v>4</v>
      </c>
      <c r="K827">
        <v>6</v>
      </c>
      <c r="L827">
        <v>1</v>
      </c>
      <c r="N827">
        <f>MATCH(Material_Master[[#This Row],[PPClass]],Packaging!$L$2:$L$7, 0)</f>
        <v>3</v>
      </c>
      <c r="O827">
        <f>MATCH(Material_Master[[#This Row],[PVClass]],Packaging!$L$2:$L$7, 0)</f>
        <v>3</v>
      </c>
      <c r="Q827">
        <v>3551</v>
      </c>
      <c r="R827" t="s">
        <v>1186</v>
      </c>
      <c r="T827" s="6" t="s">
        <v>72</v>
      </c>
      <c r="U827" s="6"/>
      <c r="V827" s="6" t="s">
        <v>1186</v>
      </c>
      <c r="W827" t="s">
        <v>1236</v>
      </c>
      <c r="X827" t="s">
        <v>1186</v>
      </c>
      <c r="Y827" t="b">
        <f>IF(Material_Master[[#This Row],[EUDR]]="Y",TRUE,FALSE)</f>
        <v>0</v>
      </c>
      <c r="Z827" t="b">
        <f>IF(Material_Master[[#This Row],[EUDR Sale]]="Y", TRUE, FALSE)</f>
        <v>1</v>
      </c>
      <c r="AA827" s="5" t="s">
        <v>1383</v>
      </c>
    </row>
    <row r="828" spans="1:27" x14ac:dyDescent="0.35">
      <c r="A828">
        <v>827</v>
      </c>
      <c r="B828" s="5">
        <v>5204606500110</v>
      </c>
      <c r="C828" s="5" t="str">
        <f>Material_Master_SQL!B828</f>
        <v>ROFANOL  60/65V-SD170</v>
      </c>
      <c r="D828">
        <f>INDEX(Class!A:A, MATCH(Material_Master[[#This Row],[Class]],Class!B:B, 0))</f>
        <v>4</v>
      </c>
      <c r="E828">
        <f>INDEX('Product Category'!A:A, MATCH(Material_Master[[#This Row],[Product Category]], 'Product Category'!B:B, 0))</f>
        <v>16</v>
      </c>
      <c r="F828" cm="1">
        <f t="array" ref="F828">MATCH(Material_Master[[#This Row],[Product Category]]&amp;Material_Master[[#This Row],[ProductMetric]], 'Product Metric'!$B$2:$B$47&amp;'Product Metric'!$D$2:$D$47, 0)</f>
        <v>43</v>
      </c>
      <c r="G828" cm="1">
        <f t="array" ref="G828">MATCH(Material_Master[[#This Row],[Product Category]]&amp;Material_Master[[#This Row],[ProductGroupSimple]], 'Product Group Simple'!$B$2:$B$202&amp;'Product Group Simple'!$D$2:$D$202, 0)</f>
        <v>150</v>
      </c>
      <c r="H828" cm="1">
        <f t="array" ref="H828">MATCH(Material_Master[[#This Row],[Product Category]]&amp;Material_Master[[#This Row],[ProductGroup]], 'Product Group'!$B$2:$B$248&amp;'Product Group'!$D$2:$D$248,0)</f>
        <v>195</v>
      </c>
      <c r="I828">
        <f>INDEX(Packaging!E:E, MATCH(Material_Master[[#This Row],[Packaging]], Packaging!F:F, 0))</f>
        <v>3</v>
      </c>
      <c r="J828">
        <f>INDEX(Packaging!A:A, MATCH(Material_Master[[#This Row],[UOM]], Packaging!B:B, 0))</f>
        <v>2</v>
      </c>
      <c r="K828">
        <v>6</v>
      </c>
      <c r="L828">
        <v>0.17</v>
      </c>
      <c r="M828">
        <v>0.15</v>
      </c>
      <c r="N828">
        <f>MATCH(Material_Master[[#This Row],[PPClass]],Packaging!$L$2:$L$7, 0)</f>
        <v>4</v>
      </c>
      <c r="O828">
        <f>MATCH(Material_Master[[#This Row],[PVClass]],Packaging!$L$2:$L$7, 0)</f>
        <v>4</v>
      </c>
      <c r="P828" t="s">
        <v>467</v>
      </c>
      <c r="Q828">
        <v>3551</v>
      </c>
      <c r="R828" t="s">
        <v>1229</v>
      </c>
      <c r="S828">
        <v>0.17</v>
      </c>
      <c r="T828" s="6" t="s">
        <v>72</v>
      </c>
      <c r="U828" s="6"/>
      <c r="V828" s="6" t="s">
        <v>1186</v>
      </c>
      <c r="W828" t="s">
        <v>1236</v>
      </c>
      <c r="X828" t="s">
        <v>1186</v>
      </c>
      <c r="Y828" t="b">
        <f>IF(Material_Master[[#This Row],[EUDR]]="Y",TRUE,FALSE)</f>
        <v>0</v>
      </c>
      <c r="Z828" t="b">
        <f>IF(Material_Master[[#This Row],[EUDR Sale]]="Y", TRUE, FALSE)</f>
        <v>1</v>
      </c>
      <c r="AA828" s="5" t="s">
        <v>1383</v>
      </c>
    </row>
    <row r="829" spans="1:27" x14ac:dyDescent="0.35">
      <c r="A829">
        <v>828</v>
      </c>
      <c r="B829" s="5">
        <v>5204707500610</v>
      </c>
      <c r="C829" s="5" t="str">
        <f>Material_Master_SQL!B829</f>
        <v>ROFANOL  70/75V</v>
      </c>
      <c r="D829">
        <f>INDEX(Class!A:A, MATCH(Material_Master[[#This Row],[Class]],Class!B:B, 0))</f>
        <v>2</v>
      </c>
      <c r="E829">
        <f>INDEX('Product Category'!A:A, MATCH(Material_Master[[#This Row],[Product Category]], 'Product Category'!B:B, 0))</f>
        <v>16</v>
      </c>
      <c r="F829" cm="1">
        <f t="array" ref="F829">MATCH(Material_Master[[#This Row],[Product Category]]&amp;Material_Master[[#This Row],[ProductMetric]], 'Product Metric'!$B$2:$B$47&amp;'Product Metric'!$D$2:$D$47, 0)</f>
        <v>45</v>
      </c>
      <c r="G829" cm="1">
        <f t="array" ref="G829">MATCH(Material_Master[[#This Row],[Product Category]]&amp;Material_Master[[#This Row],[ProductGroupSimple]], 'Product Group Simple'!$B$2:$B$202&amp;'Product Group Simple'!$D$2:$D$202, 0)</f>
        <v>151</v>
      </c>
      <c r="H829" cm="1">
        <f t="array" ref="H829">MATCH(Material_Master[[#This Row],[Product Category]]&amp;Material_Master[[#This Row],[ProductGroup]], 'Product Group'!$B$2:$B$248&amp;'Product Group'!$D$2:$D$248,0)</f>
        <v>196</v>
      </c>
      <c r="I829">
        <f>INDEX(Packaging!E:E, MATCH(Material_Master[[#This Row],[Packaging]], Packaging!F:F, 0))</f>
        <v>7</v>
      </c>
      <c r="J829">
        <f>INDEX(Packaging!A:A, MATCH(Material_Master[[#This Row],[UOM]], Packaging!B:B, 0))</f>
        <v>4</v>
      </c>
      <c r="K829">
        <v>6</v>
      </c>
      <c r="L829">
        <v>1</v>
      </c>
      <c r="N829">
        <f>MATCH(Material_Master[[#This Row],[PPClass]],Packaging!$L$2:$L$7, 0)</f>
        <v>3</v>
      </c>
      <c r="O829">
        <f>MATCH(Material_Master[[#This Row],[PVClass]],Packaging!$L$2:$L$7, 0)</f>
        <v>3</v>
      </c>
      <c r="Q829">
        <v>4478</v>
      </c>
      <c r="R829" t="s">
        <v>1186</v>
      </c>
      <c r="T829" s="6" t="s">
        <v>72</v>
      </c>
      <c r="U829" s="6"/>
      <c r="V829" s="6" t="s">
        <v>1186</v>
      </c>
      <c r="W829" t="s">
        <v>1236</v>
      </c>
      <c r="X829" t="s">
        <v>1186</v>
      </c>
      <c r="Y829" t="b">
        <f>IF(Material_Master[[#This Row],[EUDR]]="Y",TRUE,FALSE)</f>
        <v>0</v>
      </c>
      <c r="Z829" t="b">
        <f>IF(Material_Master[[#This Row],[EUDR Sale]]="Y", TRUE, FALSE)</f>
        <v>1</v>
      </c>
      <c r="AA829" s="5" t="s">
        <v>1383</v>
      </c>
    </row>
    <row r="830" spans="1:27" x14ac:dyDescent="0.35">
      <c r="A830">
        <v>829</v>
      </c>
      <c r="B830" s="5">
        <v>5404707500610</v>
      </c>
      <c r="C830" s="5" t="str">
        <f>Material_Master_SQL!B830</f>
        <v>ROFANOL  70/75V PURCHASE</v>
      </c>
      <c r="D830">
        <f>INDEX(Class!A:A, MATCH(Material_Master[[#This Row],[Class]],Class!B:B, 0))</f>
        <v>2</v>
      </c>
      <c r="E830">
        <f>INDEX('Product Category'!A:A, MATCH(Material_Master[[#This Row],[Product Category]], 'Product Category'!B:B, 0))</f>
        <v>16</v>
      </c>
      <c r="F830" cm="1">
        <f t="array" ref="F830">MATCH(Material_Master[[#This Row],[Product Category]]&amp;Material_Master[[#This Row],[ProductMetric]], 'Product Metric'!$B$2:$B$47&amp;'Product Metric'!$D$2:$D$47, 0)</f>
        <v>45</v>
      </c>
      <c r="G830" cm="1">
        <f t="array" ref="G830">MATCH(Material_Master[[#This Row],[Product Category]]&amp;Material_Master[[#This Row],[ProductGroupSimple]], 'Product Group Simple'!$B$2:$B$202&amp;'Product Group Simple'!$D$2:$D$202, 0)</f>
        <v>151</v>
      </c>
      <c r="H830" cm="1">
        <f t="array" ref="H830">MATCH(Material_Master[[#This Row],[Product Category]]&amp;Material_Master[[#This Row],[ProductGroup]], 'Product Group'!$B$2:$B$248&amp;'Product Group'!$D$2:$D$248,0)</f>
        <v>197</v>
      </c>
      <c r="I830">
        <f>INDEX(Packaging!E:E, MATCH(Material_Master[[#This Row],[Packaging]], Packaging!F:F, 0))</f>
        <v>7</v>
      </c>
      <c r="J830">
        <f>INDEX(Packaging!A:A, MATCH(Material_Master[[#This Row],[UOM]], Packaging!B:B, 0))</f>
        <v>4</v>
      </c>
      <c r="K830">
        <v>6</v>
      </c>
      <c r="L830">
        <v>1</v>
      </c>
      <c r="N830">
        <f>MATCH(Material_Master[[#This Row],[PPClass]],Packaging!$L$2:$L$7, 0)</f>
        <v>3</v>
      </c>
      <c r="O830">
        <f>MATCH(Material_Master[[#This Row],[PVClass]],Packaging!$L$2:$L$7, 0)</f>
        <v>3</v>
      </c>
      <c r="Q830">
        <v>4478</v>
      </c>
      <c r="R830" t="s">
        <v>1186</v>
      </c>
      <c r="T830" s="6" t="s">
        <v>72</v>
      </c>
      <c r="U830" s="6"/>
      <c r="V830" s="6" t="s">
        <v>1186</v>
      </c>
      <c r="W830" t="s">
        <v>1236</v>
      </c>
      <c r="X830" t="s">
        <v>1186</v>
      </c>
      <c r="Y830" t="b">
        <f>IF(Material_Master[[#This Row],[EUDR]]="Y",TRUE,FALSE)</f>
        <v>0</v>
      </c>
      <c r="Z830" t="b">
        <f>IF(Material_Master[[#This Row],[EUDR Sale]]="Y", TRUE, FALSE)</f>
        <v>0</v>
      </c>
    </row>
    <row r="831" spans="1:27" x14ac:dyDescent="0.35">
      <c r="A831">
        <v>830</v>
      </c>
      <c r="B831" s="5"/>
      <c r="C831" s="5" t="str">
        <f>Material_Master_SQL!B831</f>
        <v>ROFANOL  70/75V-DHW</v>
      </c>
      <c r="D831">
        <f>INDEX(Class!A:A, MATCH(Material_Master[[#This Row],[Class]],Class!B:B, 0))</f>
        <v>2</v>
      </c>
      <c r="E831">
        <f>INDEX('Product Category'!A:A, MATCH(Material_Master[[#This Row],[Product Category]], 'Product Category'!B:B, 0))</f>
        <v>16</v>
      </c>
      <c r="F831" cm="1">
        <f t="array" ref="F831">MATCH(Material_Master[[#This Row],[Product Category]]&amp;Material_Master[[#This Row],[ProductMetric]], 'Product Metric'!$B$2:$B$47&amp;'Product Metric'!$D$2:$D$47, 0)</f>
        <v>45</v>
      </c>
      <c r="G831" cm="1">
        <f t="array" ref="G831">MATCH(Material_Master[[#This Row],[Product Category]]&amp;Material_Master[[#This Row],[ProductGroupSimple]], 'Product Group Simple'!$B$2:$B$202&amp;'Product Group Simple'!$D$2:$D$202, 0)</f>
        <v>151</v>
      </c>
      <c r="H831" cm="1">
        <f t="array" ref="H831">MATCH(Material_Master[[#This Row],[Product Category]]&amp;Material_Master[[#This Row],[ProductGroup]], 'Product Group'!$B$2:$B$248&amp;'Product Group'!$D$2:$D$248,0)</f>
        <v>196</v>
      </c>
      <c r="I831">
        <f>INDEX(Packaging!E:E, MATCH(Material_Master[[#This Row],[Packaging]], Packaging!F:F, 0))</f>
        <v>7</v>
      </c>
      <c r="J831">
        <f>INDEX(Packaging!A:A, MATCH(Material_Master[[#This Row],[UOM]], Packaging!B:B, 0))</f>
        <v>4</v>
      </c>
      <c r="K831">
        <v>6</v>
      </c>
      <c r="L831">
        <v>1</v>
      </c>
      <c r="N831">
        <f>MATCH(Material_Master[[#This Row],[PPClass]],Packaging!$L$2:$L$7, 0)</f>
        <v>3</v>
      </c>
      <c r="O831">
        <f>MATCH(Material_Master[[#This Row],[PVClass]],Packaging!$L$2:$L$7, 0)</f>
        <v>3</v>
      </c>
      <c r="Q831">
        <v>4478</v>
      </c>
      <c r="R831" t="s">
        <v>1186</v>
      </c>
      <c r="T831" s="6" t="s">
        <v>72</v>
      </c>
      <c r="U831" s="6"/>
      <c r="V831" s="6" t="s">
        <v>1186</v>
      </c>
      <c r="W831" t="s">
        <v>1236</v>
      </c>
      <c r="X831" t="s">
        <v>1186</v>
      </c>
      <c r="Y831" t="b">
        <f>IF(Material_Master[[#This Row],[EUDR]]="Y",TRUE,FALSE)</f>
        <v>0</v>
      </c>
      <c r="Z831" t="b">
        <f>IF(Material_Master[[#This Row],[EUDR Sale]]="Y", TRUE, FALSE)</f>
        <v>0</v>
      </c>
    </row>
    <row r="832" spans="1:27" x14ac:dyDescent="0.35">
      <c r="A832">
        <v>831</v>
      </c>
      <c r="B832" s="5">
        <v>5204707500380</v>
      </c>
      <c r="C832" s="5" t="str">
        <f>Material_Master_SQL!B832</f>
        <v>ROFANOL  70/75V-IBC820</v>
      </c>
      <c r="D832">
        <f>INDEX(Class!A:A, MATCH(Material_Master[[#This Row],[Class]],Class!B:B, 0))</f>
        <v>4</v>
      </c>
      <c r="E832">
        <f>INDEX('Product Category'!A:A, MATCH(Material_Master[[#This Row],[Product Category]], 'Product Category'!B:B, 0))</f>
        <v>16</v>
      </c>
      <c r="F832" cm="1">
        <f t="array" ref="F832">MATCH(Material_Master[[#This Row],[Product Category]]&amp;Material_Master[[#This Row],[ProductMetric]], 'Product Metric'!$B$2:$B$47&amp;'Product Metric'!$D$2:$D$47, 0)</f>
        <v>45</v>
      </c>
      <c r="G832" cm="1">
        <f t="array" ref="G832">MATCH(Material_Master[[#This Row],[Product Category]]&amp;Material_Master[[#This Row],[ProductGroupSimple]], 'Product Group Simple'!$B$2:$B$202&amp;'Product Group Simple'!$D$2:$D$202, 0)</f>
        <v>151</v>
      </c>
      <c r="H832" cm="1">
        <f t="array" ref="H832">MATCH(Material_Master[[#This Row],[Product Category]]&amp;Material_Master[[#This Row],[ProductGroup]], 'Product Group'!$B$2:$B$248&amp;'Product Group'!$D$2:$D$248,0)</f>
        <v>196</v>
      </c>
      <c r="I832">
        <f>INDEX(Packaging!E:E, MATCH(Material_Master[[#This Row],[Packaging]], Packaging!F:F, 0))</f>
        <v>6</v>
      </c>
      <c r="J832">
        <f>INDEX(Packaging!A:A, MATCH(Material_Master[[#This Row],[UOM]], Packaging!B:B, 0))</f>
        <v>3</v>
      </c>
      <c r="K832">
        <v>6</v>
      </c>
      <c r="L832">
        <v>0.82</v>
      </c>
      <c r="M832">
        <v>1.25</v>
      </c>
      <c r="N832">
        <f>MATCH(Material_Master[[#This Row],[PPClass]],Packaging!$L$2:$L$7, 0)</f>
        <v>4</v>
      </c>
      <c r="O832">
        <f>MATCH(Material_Master[[#This Row],[PVClass]],Packaging!$L$2:$L$7, 0)</f>
        <v>4</v>
      </c>
      <c r="P832" t="s">
        <v>755</v>
      </c>
      <c r="Q832">
        <v>4478</v>
      </c>
      <c r="R832" t="s">
        <v>779</v>
      </c>
      <c r="S832">
        <v>0.82</v>
      </c>
      <c r="T832" s="6" t="s">
        <v>72</v>
      </c>
      <c r="U832" s="6"/>
      <c r="V832" s="6" t="s">
        <v>1186</v>
      </c>
      <c r="W832" t="s">
        <v>1236</v>
      </c>
      <c r="X832" t="s">
        <v>1186</v>
      </c>
      <c r="Y832" t="b">
        <f>IF(Material_Master[[#This Row],[EUDR]]="Y",TRUE,FALSE)</f>
        <v>0</v>
      </c>
      <c r="Z832" t="b">
        <f>IF(Material_Master[[#This Row],[EUDR Sale]]="Y", TRUE, FALSE)</f>
        <v>1</v>
      </c>
      <c r="AA832" s="5" t="s">
        <v>1383</v>
      </c>
    </row>
    <row r="833" spans="1:27" x14ac:dyDescent="0.35">
      <c r="A833">
        <v>832</v>
      </c>
      <c r="B833" s="5">
        <v>5204707500110</v>
      </c>
      <c r="C833" s="5" t="str">
        <f>Material_Master_SQL!B833</f>
        <v>ROFANOL  70/75V-SD170</v>
      </c>
      <c r="D833">
        <f>INDEX(Class!A:A, MATCH(Material_Master[[#This Row],[Class]],Class!B:B, 0))</f>
        <v>4</v>
      </c>
      <c r="E833">
        <f>INDEX('Product Category'!A:A, MATCH(Material_Master[[#This Row],[Product Category]], 'Product Category'!B:B, 0))</f>
        <v>16</v>
      </c>
      <c r="F833" cm="1">
        <f t="array" ref="F833">MATCH(Material_Master[[#This Row],[Product Category]]&amp;Material_Master[[#This Row],[ProductMetric]], 'Product Metric'!$B$2:$B$47&amp;'Product Metric'!$D$2:$D$47, 0)</f>
        <v>45</v>
      </c>
      <c r="G833" cm="1">
        <f t="array" ref="G833">MATCH(Material_Master[[#This Row],[Product Category]]&amp;Material_Master[[#This Row],[ProductGroupSimple]], 'Product Group Simple'!$B$2:$B$202&amp;'Product Group Simple'!$D$2:$D$202, 0)</f>
        <v>151</v>
      </c>
      <c r="H833" cm="1">
        <f t="array" ref="H833">MATCH(Material_Master[[#This Row],[Product Category]]&amp;Material_Master[[#This Row],[ProductGroup]], 'Product Group'!$B$2:$B$248&amp;'Product Group'!$D$2:$D$248,0)</f>
        <v>196</v>
      </c>
      <c r="I833">
        <f>INDEX(Packaging!E:E, MATCH(Material_Master[[#This Row],[Packaging]], Packaging!F:F, 0))</f>
        <v>3</v>
      </c>
      <c r="J833">
        <f>INDEX(Packaging!A:A, MATCH(Material_Master[[#This Row],[UOM]], Packaging!B:B, 0))</f>
        <v>2</v>
      </c>
      <c r="K833">
        <v>6</v>
      </c>
      <c r="L833">
        <v>0.17</v>
      </c>
      <c r="M833">
        <v>0.15</v>
      </c>
      <c r="N833">
        <f>MATCH(Material_Master[[#This Row],[PPClass]],Packaging!$L$2:$L$7, 0)</f>
        <v>4</v>
      </c>
      <c r="O833">
        <f>MATCH(Material_Master[[#This Row],[PVClass]],Packaging!$L$2:$L$7, 0)</f>
        <v>4</v>
      </c>
      <c r="P833" t="s">
        <v>467</v>
      </c>
      <c r="Q833">
        <v>4478</v>
      </c>
      <c r="R833" t="s">
        <v>1229</v>
      </c>
      <c r="S833">
        <v>0.17</v>
      </c>
      <c r="T833" s="6" t="s">
        <v>72</v>
      </c>
      <c r="U833" s="6"/>
      <c r="V833" s="6" t="s">
        <v>1186</v>
      </c>
      <c r="W833" t="s">
        <v>1236</v>
      </c>
      <c r="X833" t="s">
        <v>1186</v>
      </c>
      <c r="Y833" t="b">
        <f>IF(Material_Master[[#This Row],[EUDR]]="Y",TRUE,FALSE)</f>
        <v>0</v>
      </c>
      <c r="Z833" t="b">
        <f>IF(Material_Master[[#This Row],[EUDR Sale]]="Y", TRUE, FALSE)</f>
        <v>1</v>
      </c>
      <c r="AA833" s="5" t="s">
        <v>1383</v>
      </c>
    </row>
    <row r="834" spans="1:27" x14ac:dyDescent="0.35">
      <c r="A834">
        <v>833</v>
      </c>
      <c r="B834" s="5"/>
      <c r="C834" s="5" t="str">
        <f>Material_Master_SQL!B834</f>
        <v>ROFANOL  70/75V-SD170-DHW</v>
      </c>
      <c r="D834">
        <f>INDEX(Class!A:A, MATCH(Material_Master[[#This Row],[Class]],Class!B:B, 0))</f>
        <v>4</v>
      </c>
      <c r="E834">
        <f>INDEX('Product Category'!A:A, MATCH(Material_Master[[#This Row],[Product Category]], 'Product Category'!B:B, 0))</f>
        <v>16</v>
      </c>
      <c r="F834" cm="1">
        <f t="array" ref="F834">MATCH(Material_Master[[#This Row],[Product Category]]&amp;Material_Master[[#This Row],[ProductMetric]], 'Product Metric'!$B$2:$B$47&amp;'Product Metric'!$D$2:$D$47, 0)</f>
        <v>45</v>
      </c>
      <c r="G834" cm="1">
        <f t="array" ref="G834">MATCH(Material_Master[[#This Row],[Product Category]]&amp;Material_Master[[#This Row],[ProductGroupSimple]], 'Product Group Simple'!$B$2:$B$202&amp;'Product Group Simple'!$D$2:$D$202, 0)</f>
        <v>151</v>
      </c>
      <c r="H834" cm="1">
        <f t="array" ref="H834">MATCH(Material_Master[[#This Row],[Product Category]]&amp;Material_Master[[#This Row],[ProductGroup]], 'Product Group'!$B$2:$B$248&amp;'Product Group'!$D$2:$D$248,0)</f>
        <v>196</v>
      </c>
      <c r="I834">
        <f>INDEX(Packaging!E:E, MATCH(Material_Master[[#This Row],[Packaging]], Packaging!F:F, 0))</f>
        <v>3</v>
      </c>
      <c r="J834">
        <f>INDEX(Packaging!A:A, MATCH(Material_Master[[#This Row],[UOM]], Packaging!B:B, 0))</f>
        <v>2</v>
      </c>
      <c r="K834">
        <v>6</v>
      </c>
      <c r="L834">
        <v>0.17</v>
      </c>
      <c r="M834">
        <v>0.15</v>
      </c>
      <c r="N834">
        <f>MATCH(Material_Master[[#This Row],[PPClass]],Packaging!$L$2:$L$7, 0)</f>
        <v>4</v>
      </c>
      <c r="O834">
        <f>MATCH(Material_Master[[#This Row],[PVClass]],Packaging!$L$2:$L$7, 0)</f>
        <v>4</v>
      </c>
      <c r="Q834">
        <v>4478</v>
      </c>
      <c r="R834" t="s">
        <v>1229</v>
      </c>
      <c r="S834">
        <v>0.17</v>
      </c>
      <c r="T834" s="6" t="s">
        <v>72</v>
      </c>
      <c r="U834" s="6"/>
      <c r="V834" s="6" t="s">
        <v>1186</v>
      </c>
      <c r="W834" t="s">
        <v>1236</v>
      </c>
      <c r="X834" t="s">
        <v>1186</v>
      </c>
      <c r="Y834" t="b">
        <f>IF(Material_Master[[#This Row],[EUDR]]="Y",TRUE,FALSE)</f>
        <v>0</v>
      </c>
      <c r="Z834" t="b">
        <f>IF(Material_Master[[#This Row],[EUDR Sale]]="Y", TRUE, FALSE)</f>
        <v>0</v>
      </c>
    </row>
    <row r="835" spans="1:27" x14ac:dyDescent="0.35">
      <c r="A835">
        <v>834</v>
      </c>
      <c r="B835" s="5">
        <v>5204808500610</v>
      </c>
      <c r="C835" s="5" t="str">
        <f>Material_Master_SQL!B835</f>
        <v>ROFANOL  80/85V</v>
      </c>
      <c r="D835">
        <f>INDEX(Class!A:A, MATCH(Material_Master[[#This Row],[Class]],Class!B:B, 0))</f>
        <v>2</v>
      </c>
      <c r="E835">
        <f>INDEX('Product Category'!A:A, MATCH(Material_Master[[#This Row],[Product Category]], 'Product Category'!B:B, 0))</f>
        <v>16</v>
      </c>
      <c r="F835" cm="1">
        <f t="array" ref="F835">MATCH(Material_Master[[#This Row],[Product Category]]&amp;Material_Master[[#This Row],[ProductMetric]], 'Product Metric'!$B$2:$B$47&amp;'Product Metric'!$D$2:$D$47, 0)</f>
        <v>43</v>
      </c>
      <c r="G835" cm="1">
        <f t="array" ref="G835">MATCH(Material_Master[[#This Row],[Product Category]]&amp;Material_Master[[#This Row],[ProductGroupSimple]], 'Product Group Simple'!$B$2:$B$202&amp;'Product Group Simple'!$D$2:$D$202, 0)</f>
        <v>152</v>
      </c>
      <c r="H835" cm="1">
        <f t="array" ref="H835">MATCH(Material_Master[[#This Row],[Product Category]]&amp;Material_Master[[#This Row],[ProductGroup]], 'Product Group'!$B$2:$B$248&amp;'Product Group'!$D$2:$D$248,0)</f>
        <v>198</v>
      </c>
      <c r="I835">
        <f>INDEX(Packaging!E:E, MATCH(Material_Master[[#This Row],[Packaging]], Packaging!F:F, 0))</f>
        <v>7</v>
      </c>
      <c r="J835">
        <f>INDEX(Packaging!A:A, MATCH(Material_Master[[#This Row],[UOM]], Packaging!B:B, 0))</f>
        <v>4</v>
      </c>
      <c r="K835">
        <v>6</v>
      </c>
      <c r="L835">
        <v>1</v>
      </c>
      <c r="N835">
        <f>MATCH(Material_Master[[#This Row],[PPClass]],Packaging!$L$2:$L$7, 0)</f>
        <v>3</v>
      </c>
      <c r="O835">
        <f>MATCH(Material_Master[[#This Row],[PVClass]],Packaging!$L$2:$L$7, 0)</f>
        <v>3</v>
      </c>
      <c r="Q835">
        <v>4277</v>
      </c>
      <c r="R835" t="s">
        <v>1186</v>
      </c>
      <c r="T835" s="6" t="s">
        <v>72</v>
      </c>
      <c r="U835" s="6"/>
      <c r="V835" s="6" t="s">
        <v>1186</v>
      </c>
      <c r="W835" t="s">
        <v>1236</v>
      </c>
      <c r="X835" t="s">
        <v>1186</v>
      </c>
      <c r="Y835" t="b">
        <f>IF(Material_Master[[#This Row],[EUDR]]="Y",TRUE,FALSE)</f>
        <v>0</v>
      </c>
      <c r="Z835" t="b">
        <f>IF(Material_Master[[#This Row],[EUDR Sale]]="Y", TRUE, FALSE)</f>
        <v>1</v>
      </c>
      <c r="AA835" s="5" t="s">
        <v>1383</v>
      </c>
    </row>
    <row r="836" spans="1:27" x14ac:dyDescent="0.35">
      <c r="A836">
        <v>835</v>
      </c>
      <c r="B836" s="5">
        <v>5204808500380</v>
      </c>
      <c r="C836" s="5" t="str">
        <f>Material_Master_SQL!B836</f>
        <v>ROFANOL  80/85V-IBC820</v>
      </c>
      <c r="D836">
        <f>INDEX(Class!A:A, MATCH(Material_Master[[#This Row],[Class]],Class!B:B, 0))</f>
        <v>4</v>
      </c>
      <c r="E836">
        <f>INDEX('Product Category'!A:A, MATCH(Material_Master[[#This Row],[Product Category]], 'Product Category'!B:B, 0))</f>
        <v>16</v>
      </c>
      <c r="F836" cm="1">
        <f t="array" ref="F836">MATCH(Material_Master[[#This Row],[Product Category]]&amp;Material_Master[[#This Row],[ProductMetric]], 'Product Metric'!$B$2:$B$47&amp;'Product Metric'!$D$2:$D$47, 0)</f>
        <v>43</v>
      </c>
      <c r="G836" cm="1">
        <f t="array" ref="G836">MATCH(Material_Master[[#This Row],[Product Category]]&amp;Material_Master[[#This Row],[ProductGroupSimple]], 'Product Group Simple'!$B$2:$B$202&amp;'Product Group Simple'!$D$2:$D$202, 0)</f>
        <v>152</v>
      </c>
      <c r="H836" cm="1">
        <f t="array" ref="H836">MATCH(Material_Master[[#This Row],[Product Category]]&amp;Material_Master[[#This Row],[ProductGroup]], 'Product Group'!$B$2:$B$248&amp;'Product Group'!$D$2:$D$248,0)</f>
        <v>198</v>
      </c>
      <c r="I836">
        <f>INDEX(Packaging!E:E, MATCH(Material_Master[[#This Row],[Packaging]], Packaging!F:F, 0))</f>
        <v>6</v>
      </c>
      <c r="J836">
        <f>INDEX(Packaging!A:A, MATCH(Material_Master[[#This Row],[UOM]], Packaging!B:B, 0))</f>
        <v>3</v>
      </c>
      <c r="K836">
        <v>6</v>
      </c>
      <c r="L836">
        <v>0.82</v>
      </c>
      <c r="M836">
        <v>1.25</v>
      </c>
      <c r="N836">
        <f>MATCH(Material_Master[[#This Row],[PPClass]],Packaging!$L$2:$L$7, 0)</f>
        <v>4</v>
      </c>
      <c r="O836">
        <f>MATCH(Material_Master[[#This Row],[PVClass]],Packaging!$L$2:$L$7, 0)</f>
        <v>4</v>
      </c>
      <c r="P836" t="s">
        <v>755</v>
      </c>
      <c r="Q836">
        <v>4277</v>
      </c>
      <c r="R836" t="s">
        <v>1229</v>
      </c>
      <c r="S836">
        <v>0.82</v>
      </c>
      <c r="T836" s="6" t="s">
        <v>72</v>
      </c>
      <c r="U836" s="6"/>
      <c r="V836" s="6" t="s">
        <v>1186</v>
      </c>
      <c r="W836" t="s">
        <v>1236</v>
      </c>
      <c r="X836" t="s">
        <v>1186</v>
      </c>
      <c r="Y836" t="b">
        <f>IF(Material_Master[[#This Row],[EUDR]]="Y",TRUE,FALSE)</f>
        <v>0</v>
      </c>
      <c r="Z836" t="b">
        <f>IF(Material_Master[[#This Row],[EUDR Sale]]="Y", TRUE, FALSE)</f>
        <v>1</v>
      </c>
      <c r="AA836" s="5" t="s">
        <v>1383</v>
      </c>
    </row>
    <row r="837" spans="1:27" x14ac:dyDescent="0.35">
      <c r="A837">
        <v>836</v>
      </c>
      <c r="B837" s="5"/>
      <c r="C837" s="5" t="str">
        <f>Material_Master_SQL!B837</f>
        <v>ROFANOL  80/85V-IBC820-DHW</v>
      </c>
      <c r="D837">
        <f>INDEX(Class!A:A, MATCH(Material_Master[[#This Row],[Class]],Class!B:B, 0))</f>
        <v>4</v>
      </c>
      <c r="E837">
        <f>INDEX('Product Category'!A:A, MATCH(Material_Master[[#This Row],[Product Category]], 'Product Category'!B:B, 0))</f>
        <v>16</v>
      </c>
      <c r="F837" cm="1">
        <f t="array" ref="F837">MATCH(Material_Master[[#This Row],[Product Category]]&amp;Material_Master[[#This Row],[ProductMetric]], 'Product Metric'!$B$2:$B$47&amp;'Product Metric'!$D$2:$D$47, 0)</f>
        <v>43</v>
      </c>
      <c r="G837" cm="1">
        <f t="array" ref="G837">MATCH(Material_Master[[#This Row],[Product Category]]&amp;Material_Master[[#This Row],[ProductGroupSimple]], 'Product Group Simple'!$B$2:$B$202&amp;'Product Group Simple'!$D$2:$D$202, 0)</f>
        <v>152</v>
      </c>
      <c r="H837" cm="1">
        <f t="array" ref="H837">MATCH(Material_Master[[#This Row],[Product Category]]&amp;Material_Master[[#This Row],[ProductGroup]], 'Product Group'!$B$2:$B$248&amp;'Product Group'!$D$2:$D$248,0)</f>
        <v>198</v>
      </c>
      <c r="I837">
        <f>INDEX(Packaging!E:E, MATCH(Material_Master[[#This Row],[Packaging]], Packaging!F:F, 0))</f>
        <v>6</v>
      </c>
      <c r="J837">
        <f>INDEX(Packaging!A:A, MATCH(Material_Master[[#This Row],[UOM]], Packaging!B:B, 0))</f>
        <v>3</v>
      </c>
      <c r="K837">
        <v>6</v>
      </c>
      <c r="L837">
        <v>0.82</v>
      </c>
      <c r="M837">
        <v>1.25</v>
      </c>
      <c r="N837">
        <f>MATCH(Material_Master[[#This Row],[PPClass]],Packaging!$L$2:$L$7, 0)</f>
        <v>4</v>
      </c>
      <c r="O837">
        <f>MATCH(Material_Master[[#This Row],[PVClass]],Packaging!$L$2:$L$7, 0)</f>
        <v>4</v>
      </c>
      <c r="P837" t="s">
        <v>755</v>
      </c>
      <c r="Q837">
        <v>4277</v>
      </c>
      <c r="R837" t="s">
        <v>1229</v>
      </c>
      <c r="S837">
        <v>0.82</v>
      </c>
      <c r="T837" s="6" t="s">
        <v>72</v>
      </c>
      <c r="U837" s="6"/>
      <c r="V837" s="6" t="s">
        <v>1186</v>
      </c>
      <c r="W837" t="s">
        <v>1236</v>
      </c>
      <c r="X837" t="s">
        <v>1186</v>
      </c>
      <c r="Y837" t="b">
        <f>IF(Material_Master[[#This Row],[EUDR]]="Y",TRUE,FALSE)</f>
        <v>0</v>
      </c>
      <c r="Z837" t="b">
        <f>IF(Material_Master[[#This Row],[EUDR Sale]]="Y", TRUE, FALSE)</f>
        <v>0</v>
      </c>
    </row>
    <row r="838" spans="1:27" x14ac:dyDescent="0.35">
      <c r="A838">
        <v>837</v>
      </c>
      <c r="B838" s="5">
        <v>5204808500110</v>
      </c>
      <c r="C838" s="5" t="str">
        <f>Material_Master_SQL!B838</f>
        <v>ROFANOL  80/85V-SD170</v>
      </c>
      <c r="D838">
        <f>INDEX(Class!A:A, MATCH(Material_Master[[#This Row],[Class]],Class!B:B, 0))</f>
        <v>4</v>
      </c>
      <c r="E838">
        <f>INDEX('Product Category'!A:A, MATCH(Material_Master[[#This Row],[Product Category]], 'Product Category'!B:B, 0))</f>
        <v>16</v>
      </c>
      <c r="F838" cm="1">
        <f t="array" ref="F838">MATCH(Material_Master[[#This Row],[Product Category]]&amp;Material_Master[[#This Row],[ProductMetric]], 'Product Metric'!$B$2:$B$47&amp;'Product Metric'!$D$2:$D$47, 0)</f>
        <v>43</v>
      </c>
      <c r="G838" cm="1">
        <f t="array" ref="G838">MATCH(Material_Master[[#This Row],[Product Category]]&amp;Material_Master[[#This Row],[ProductGroupSimple]], 'Product Group Simple'!$B$2:$B$202&amp;'Product Group Simple'!$D$2:$D$202, 0)</f>
        <v>152</v>
      </c>
      <c r="H838" cm="1">
        <f t="array" ref="H838">MATCH(Material_Master[[#This Row],[Product Category]]&amp;Material_Master[[#This Row],[ProductGroup]], 'Product Group'!$B$2:$B$248&amp;'Product Group'!$D$2:$D$248,0)</f>
        <v>198</v>
      </c>
      <c r="I838">
        <f>INDEX(Packaging!E:E, MATCH(Material_Master[[#This Row],[Packaging]], Packaging!F:F, 0))</f>
        <v>3</v>
      </c>
      <c r="J838">
        <f>INDEX(Packaging!A:A, MATCH(Material_Master[[#This Row],[UOM]], Packaging!B:B, 0))</f>
        <v>2</v>
      </c>
      <c r="K838">
        <v>6</v>
      </c>
      <c r="L838">
        <v>0.17</v>
      </c>
      <c r="M838">
        <v>0.15</v>
      </c>
      <c r="N838">
        <f>MATCH(Material_Master[[#This Row],[PPClass]],Packaging!$L$2:$L$7, 0)</f>
        <v>4</v>
      </c>
      <c r="O838">
        <f>MATCH(Material_Master[[#This Row],[PVClass]],Packaging!$L$2:$L$7, 0)</f>
        <v>4</v>
      </c>
      <c r="P838" t="s">
        <v>467</v>
      </c>
      <c r="Q838">
        <v>4277</v>
      </c>
      <c r="R838" t="s">
        <v>1229</v>
      </c>
      <c r="S838">
        <v>0.17</v>
      </c>
      <c r="T838" s="6" t="s">
        <v>72</v>
      </c>
      <c r="U838" s="6"/>
      <c r="V838" s="6" t="s">
        <v>1186</v>
      </c>
      <c r="W838" t="s">
        <v>1236</v>
      </c>
      <c r="X838" t="s">
        <v>1186</v>
      </c>
      <c r="Y838" t="b">
        <f>IF(Material_Master[[#This Row],[EUDR]]="Y",TRUE,FALSE)</f>
        <v>0</v>
      </c>
      <c r="Z838" t="b">
        <f>IF(Material_Master[[#This Row],[EUDR Sale]]="Y", TRUE, FALSE)</f>
        <v>1</v>
      </c>
      <c r="AA838" s="5" t="s">
        <v>1383</v>
      </c>
    </row>
    <row r="839" spans="1:27" x14ac:dyDescent="0.35">
      <c r="A839">
        <v>838</v>
      </c>
      <c r="B839" s="5"/>
      <c r="C839" s="5" t="str">
        <f>Material_Master_SQL!B839</f>
        <v>ROFANOL  80/85V-SD170-DHW</v>
      </c>
      <c r="D839">
        <f>INDEX(Class!A:A, MATCH(Material_Master[[#This Row],[Class]],Class!B:B, 0))</f>
        <v>4</v>
      </c>
      <c r="E839">
        <f>INDEX('Product Category'!A:A, MATCH(Material_Master[[#This Row],[Product Category]], 'Product Category'!B:B, 0))</f>
        <v>16</v>
      </c>
      <c r="F839" cm="1">
        <f t="array" ref="F839">MATCH(Material_Master[[#This Row],[Product Category]]&amp;Material_Master[[#This Row],[ProductMetric]], 'Product Metric'!$B$2:$B$47&amp;'Product Metric'!$D$2:$D$47, 0)</f>
        <v>43</v>
      </c>
      <c r="G839" cm="1">
        <f t="array" ref="G839">MATCH(Material_Master[[#This Row],[Product Category]]&amp;Material_Master[[#This Row],[ProductGroupSimple]], 'Product Group Simple'!$B$2:$B$202&amp;'Product Group Simple'!$D$2:$D$202, 0)</f>
        <v>152</v>
      </c>
      <c r="H839" cm="1">
        <f t="array" ref="H839">MATCH(Material_Master[[#This Row],[Product Category]]&amp;Material_Master[[#This Row],[ProductGroup]], 'Product Group'!$B$2:$B$248&amp;'Product Group'!$D$2:$D$248,0)</f>
        <v>198</v>
      </c>
      <c r="I839">
        <f>INDEX(Packaging!E:E, MATCH(Material_Master[[#This Row],[Packaging]], Packaging!F:F, 0))</f>
        <v>3</v>
      </c>
      <c r="J839">
        <f>INDEX(Packaging!A:A, MATCH(Material_Master[[#This Row],[UOM]], Packaging!B:B, 0))</f>
        <v>2</v>
      </c>
      <c r="K839">
        <v>6</v>
      </c>
      <c r="L839">
        <v>0.17</v>
      </c>
      <c r="N839">
        <f>MATCH(Material_Master[[#This Row],[PPClass]],Packaging!$L$2:$L$7, 0)</f>
        <v>4</v>
      </c>
      <c r="O839">
        <f>MATCH(Material_Master[[#This Row],[PVClass]],Packaging!$L$2:$L$7, 0)</f>
        <v>4</v>
      </c>
      <c r="Q839">
        <v>4277</v>
      </c>
      <c r="R839" t="s">
        <v>1229</v>
      </c>
      <c r="S839">
        <v>0.17</v>
      </c>
      <c r="T839" s="6" t="s">
        <v>72</v>
      </c>
      <c r="U839" s="6"/>
      <c r="V839" s="6" t="s">
        <v>1186</v>
      </c>
      <c r="W839" t="s">
        <v>1236</v>
      </c>
      <c r="X839" t="s">
        <v>1186</v>
      </c>
      <c r="Y839" t="b">
        <f>IF(Material_Master[[#This Row],[EUDR]]="Y",TRUE,FALSE)</f>
        <v>0</v>
      </c>
      <c r="Z839" t="b">
        <f>IF(Material_Master[[#This Row],[EUDR Sale]]="Y", TRUE, FALSE)</f>
        <v>0</v>
      </c>
    </row>
    <row r="840" spans="1:27" x14ac:dyDescent="0.35">
      <c r="A840">
        <v>839</v>
      </c>
      <c r="B840" s="5">
        <v>5204909500380</v>
      </c>
      <c r="C840" s="5" t="str">
        <f>Material_Master_SQL!B840</f>
        <v>ROFANOL  90/95V-IBC820</v>
      </c>
      <c r="D840">
        <f>INDEX(Class!A:A, MATCH(Material_Master[[#This Row],[Class]],Class!B:B, 0))</f>
        <v>4</v>
      </c>
      <c r="E840">
        <f>INDEX('Product Category'!A:A, MATCH(Material_Master[[#This Row],[Product Category]], 'Product Category'!B:B, 0))</f>
        <v>16</v>
      </c>
      <c r="F840" cm="1">
        <f t="array" ref="F840">MATCH(Material_Master[[#This Row],[Product Category]]&amp;Material_Master[[#This Row],[ProductMetric]], 'Product Metric'!$B$2:$B$47&amp;'Product Metric'!$D$2:$D$47, 0)</f>
        <v>43</v>
      </c>
      <c r="G840" cm="1">
        <f t="array" ref="G840">MATCH(Material_Master[[#This Row],[Product Category]]&amp;Material_Master[[#This Row],[ProductGroupSimple]], 'Product Group Simple'!$B$2:$B$202&amp;'Product Group Simple'!$D$2:$D$202, 0)</f>
        <v>153</v>
      </c>
      <c r="H840" cm="1">
        <f t="array" ref="H840">MATCH(Material_Master[[#This Row],[Product Category]]&amp;Material_Master[[#This Row],[ProductGroup]], 'Product Group'!$B$2:$B$248&amp;'Product Group'!$D$2:$D$248,0)</f>
        <v>199</v>
      </c>
      <c r="I840">
        <f>INDEX(Packaging!E:E, MATCH(Material_Master[[#This Row],[Packaging]], Packaging!F:F, 0))</f>
        <v>6</v>
      </c>
      <c r="J840">
        <f>INDEX(Packaging!A:A, MATCH(Material_Master[[#This Row],[UOM]], Packaging!B:B, 0))</f>
        <v>3</v>
      </c>
      <c r="K840">
        <v>6</v>
      </c>
      <c r="L840">
        <v>0.82</v>
      </c>
      <c r="M840">
        <v>1.25</v>
      </c>
      <c r="N840">
        <f>MATCH(Material_Master[[#This Row],[PPClass]],Packaging!$L$2:$L$7, 0)</f>
        <v>4</v>
      </c>
      <c r="O840">
        <f>MATCH(Material_Master[[#This Row],[PVClass]],Packaging!$L$2:$L$7, 0)</f>
        <v>4</v>
      </c>
      <c r="P840" t="s">
        <v>755</v>
      </c>
      <c r="Q840">
        <v>4820</v>
      </c>
      <c r="R840" t="s">
        <v>1226</v>
      </c>
      <c r="S840">
        <v>0.82</v>
      </c>
      <c r="T840" s="6" t="s">
        <v>72</v>
      </c>
      <c r="U840" s="6"/>
      <c r="V840" s="6" t="s">
        <v>1186</v>
      </c>
      <c r="W840" t="s">
        <v>1400</v>
      </c>
      <c r="X840" t="s">
        <v>1186</v>
      </c>
      <c r="Y840" t="b">
        <f>IF(Material_Master[[#This Row],[EUDR]]="Y",TRUE,FALSE)</f>
        <v>0</v>
      </c>
      <c r="Z840" t="b">
        <f>IF(Material_Master[[#This Row],[EUDR Sale]]="Y", TRUE, FALSE)</f>
        <v>0</v>
      </c>
      <c r="AA840" s="5" t="s">
        <v>1402</v>
      </c>
    </row>
    <row r="841" spans="1:27" x14ac:dyDescent="0.35">
      <c r="A841">
        <v>840</v>
      </c>
      <c r="B841" s="5">
        <v>5204909500110</v>
      </c>
      <c r="C841" s="5" t="str">
        <f>Material_Master_SQL!B841</f>
        <v>ROFANOL  90/95V-SD170</v>
      </c>
      <c r="D841">
        <f>INDEX(Class!A:A, MATCH(Material_Master[[#This Row],[Class]],Class!B:B, 0))</f>
        <v>4</v>
      </c>
      <c r="E841">
        <f>INDEX('Product Category'!A:A, MATCH(Material_Master[[#This Row],[Product Category]], 'Product Category'!B:B, 0))</f>
        <v>16</v>
      </c>
      <c r="F841" cm="1">
        <f t="array" ref="F841">MATCH(Material_Master[[#This Row],[Product Category]]&amp;Material_Master[[#This Row],[ProductMetric]], 'Product Metric'!$B$2:$B$47&amp;'Product Metric'!$D$2:$D$47, 0)</f>
        <v>43</v>
      </c>
      <c r="G841" cm="1">
        <f t="array" ref="G841">MATCH(Material_Master[[#This Row],[Product Category]]&amp;Material_Master[[#This Row],[ProductGroupSimple]], 'Product Group Simple'!$B$2:$B$202&amp;'Product Group Simple'!$D$2:$D$202, 0)</f>
        <v>153</v>
      </c>
      <c r="H841" cm="1">
        <f t="array" ref="H841">MATCH(Material_Master[[#This Row],[Product Category]]&amp;Material_Master[[#This Row],[ProductGroup]], 'Product Group'!$B$2:$B$248&amp;'Product Group'!$D$2:$D$248,0)</f>
        <v>199</v>
      </c>
      <c r="I841">
        <f>INDEX(Packaging!E:E, MATCH(Material_Master[[#This Row],[Packaging]], Packaging!F:F, 0))</f>
        <v>3</v>
      </c>
      <c r="J841">
        <f>INDEX(Packaging!A:A, MATCH(Material_Master[[#This Row],[UOM]], Packaging!B:B, 0))</f>
        <v>2</v>
      </c>
      <c r="K841">
        <v>6</v>
      </c>
      <c r="L841">
        <v>0.17</v>
      </c>
      <c r="M841">
        <v>0.15</v>
      </c>
      <c r="N841">
        <f>MATCH(Material_Master[[#This Row],[PPClass]],Packaging!$L$2:$L$7, 0)</f>
        <v>4</v>
      </c>
      <c r="O841">
        <f>MATCH(Material_Master[[#This Row],[PVClass]],Packaging!$L$2:$L$7, 0)</f>
        <v>4</v>
      </c>
      <c r="P841" t="s">
        <v>467</v>
      </c>
      <c r="Q841">
        <v>4820</v>
      </c>
      <c r="R841" t="s">
        <v>1229</v>
      </c>
      <c r="S841">
        <v>0.17</v>
      </c>
      <c r="T841" s="6" t="s">
        <v>72</v>
      </c>
      <c r="U841" s="6"/>
      <c r="V841" s="6" t="s">
        <v>1186</v>
      </c>
      <c r="W841" t="s">
        <v>1400</v>
      </c>
      <c r="X841" t="s">
        <v>1186</v>
      </c>
      <c r="Y841" t="b">
        <f>IF(Material_Master[[#This Row],[EUDR]]="Y",TRUE,FALSE)</f>
        <v>0</v>
      </c>
      <c r="Z841" t="b">
        <f>IF(Material_Master[[#This Row],[EUDR Sale]]="Y", TRUE, FALSE)</f>
        <v>0</v>
      </c>
      <c r="AA841" s="5" t="s">
        <v>1402</v>
      </c>
    </row>
    <row r="842" spans="1:27" x14ac:dyDescent="0.35">
      <c r="A842">
        <v>841</v>
      </c>
      <c r="B842" s="5">
        <v>5204100100610</v>
      </c>
      <c r="C842" s="5" t="str">
        <f>Material_Master_SQL!B842</f>
        <v>ROFANOL 100V</v>
      </c>
      <c r="D842">
        <f>INDEX(Class!A:A, MATCH(Material_Master[[#This Row],[Class]],Class!B:B, 0))</f>
        <v>2</v>
      </c>
      <c r="E842">
        <f>INDEX('Product Category'!A:A, MATCH(Material_Master[[#This Row],[Product Category]], 'Product Category'!B:B, 0))</f>
        <v>16</v>
      </c>
      <c r="F842" cm="1">
        <f t="array" ref="F842">MATCH(Material_Master[[#This Row],[Product Category]]&amp;Material_Master[[#This Row],[ProductMetric]], 'Product Metric'!$B$2:$B$47&amp;'Product Metric'!$D$2:$D$47, 0)</f>
        <v>43</v>
      </c>
      <c r="G842" cm="1">
        <f t="array" ref="G842">MATCH(Material_Master[[#This Row],[Product Category]]&amp;Material_Master[[#This Row],[ProductGroupSimple]], 'Product Group Simple'!$B$2:$B$202&amp;'Product Group Simple'!$D$2:$D$202, 0)</f>
        <v>148</v>
      </c>
      <c r="H842" cm="1">
        <f t="array" ref="H842">MATCH(Material_Master[[#This Row],[Product Category]]&amp;Material_Master[[#This Row],[ProductGroup]], 'Product Group'!$B$2:$B$248&amp;'Product Group'!$D$2:$D$248,0)</f>
        <v>192</v>
      </c>
      <c r="I842">
        <f>INDEX(Packaging!E:E, MATCH(Material_Master[[#This Row],[Packaging]], Packaging!F:F, 0))</f>
        <v>7</v>
      </c>
      <c r="J842">
        <f>INDEX(Packaging!A:A, MATCH(Material_Master[[#This Row],[UOM]], Packaging!B:B, 0))</f>
        <v>4</v>
      </c>
      <c r="K842">
        <v>6</v>
      </c>
      <c r="L842">
        <v>1</v>
      </c>
      <c r="N842">
        <f>MATCH(Material_Master[[#This Row],[PPClass]],Packaging!$L$2:$L$7, 0)</f>
        <v>3</v>
      </c>
      <c r="O842">
        <f>MATCH(Material_Master[[#This Row],[PVClass]],Packaging!$L$2:$L$7, 0)</f>
        <v>3</v>
      </c>
      <c r="Q842">
        <v>4820</v>
      </c>
      <c r="T842" s="6" t="s">
        <v>72</v>
      </c>
      <c r="U842" s="6"/>
      <c r="V842" s="6" t="s">
        <v>1186</v>
      </c>
      <c r="W842" t="s">
        <v>1400</v>
      </c>
      <c r="X842" t="s">
        <v>1186</v>
      </c>
      <c r="Y842" t="b">
        <f>IF(Material_Master[[#This Row],[EUDR]]="Y",TRUE,FALSE)</f>
        <v>0</v>
      </c>
      <c r="Z842" t="b">
        <f>IF(Material_Master[[#This Row],[EUDR Sale]]="Y", TRUE, FALSE)</f>
        <v>0</v>
      </c>
      <c r="AA842" s="5" t="s">
        <v>1401</v>
      </c>
    </row>
    <row r="843" spans="1:27" x14ac:dyDescent="0.35">
      <c r="A843">
        <v>842</v>
      </c>
      <c r="B843" s="5">
        <v>5204505500610</v>
      </c>
      <c r="C843" s="5" t="str">
        <f>Material_Master_SQL!B843</f>
        <v>ROFANOL 50/55V</v>
      </c>
      <c r="D843">
        <f>INDEX(Class!A:A, MATCH(Material_Master[[#This Row],[Class]],Class!B:B, 0))</f>
        <v>2</v>
      </c>
      <c r="E843">
        <f>INDEX('Product Category'!A:A, MATCH(Material_Master[[#This Row],[Product Category]], 'Product Category'!B:B, 0))</f>
        <v>16</v>
      </c>
      <c r="F843" cm="1">
        <f t="array" ref="F843">MATCH(Material_Master[[#This Row],[Product Category]]&amp;Material_Master[[#This Row],[ProductMetric]], 'Product Metric'!$B$2:$B$47&amp;'Product Metric'!$D$2:$D$47, 0)</f>
        <v>44</v>
      </c>
      <c r="G843" cm="1">
        <f t="array" ref="G843">MATCH(Material_Master[[#This Row],[Product Category]]&amp;Material_Master[[#This Row],[ProductGroupSimple]], 'Product Group Simple'!$B$2:$B$202&amp;'Product Group Simple'!$D$2:$D$202, 0)</f>
        <v>149</v>
      </c>
      <c r="H843" cm="1">
        <f t="array" ref="H843">MATCH(Material_Master[[#This Row],[Product Category]]&amp;Material_Master[[#This Row],[ProductGroup]], 'Product Group'!$B$2:$B$248&amp;'Product Group'!$D$2:$D$248,0)</f>
        <v>193</v>
      </c>
      <c r="I843">
        <f>INDEX(Packaging!E:E, MATCH(Material_Master[[#This Row],[Packaging]], Packaging!F:F, 0))</f>
        <v>7</v>
      </c>
      <c r="J843">
        <f>INDEX(Packaging!A:A, MATCH(Material_Master[[#This Row],[UOM]], Packaging!B:B, 0))</f>
        <v>4</v>
      </c>
      <c r="K843">
        <v>6</v>
      </c>
      <c r="L843">
        <v>1</v>
      </c>
      <c r="N843">
        <f>MATCH(Material_Master[[#This Row],[PPClass]],Packaging!$L$2:$L$7, 0)</f>
        <v>3</v>
      </c>
      <c r="O843">
        <f>MATCH(Material_Master[[#This Row],[PVClass]],Packaging!$L$2:$L$7, 0)</f>
        <v>3</v>
      </c>
      <c r="Q843">
        <v>3351</v>
      </c>
      <c r="R843" t="s">
        <v>1186</v>
      </c>
      <c r="T843" s="6" t="s">
        <v>72</v>
      </c>
      <c r="U843" s="6"/>
      <c r="V843" s="6" t="s">
        <v>1186</v>
      </c>
      <c r="W843" t="s">
        <v>1250</v>
      </c>
      <c r="X843" t="s">
        <v>1186</v>
      </c>
      <c r="Y843" t="b">
        <f>IF(Material_Master[[#This Row],[EUDR]]="Y",TRUE,FALSE)</f>
        <v>0</v>
      </c>
      <c r="Z843" t="b">
        <f>IF(Material_Master[[#This Row],[EUDR Sale]]="Y", TRUE, FALSE)</f>
        <v>1</v>
      </c>
      <c r="AA843" s="5" t="s">
        <v>1383</v>
      </c>
    </row>
    <row r="844" spans="1:27" x14ac:dyDescent="0.35">
      <c r="A844">
        <v>843</v>
      </c>
      <c r="B844" s="5">
        <v>5404505500610</v>
      </c>
      <c r="C844" s="5" t="str">
        <f>Material_Master_SQL!B844</f>
        <v>ROFANOL 50/55V PURCHASE</v>
      </c>
      <c r="D844">
        <f>INDEX(Class!A:A, MATCH(Material_Master[[#This Row],[Class]],Class!B:B, 0))</f>
        <v>2</v>
      </c>
      <c r="E844">
        <f>INDEX('Product Category'!A:A, MATCH(Material_Master[[#This Row],[Product Category]], 'Product Category'!B:B, 0))</f>
        <v>16</v>
      </c>
      <c r="F844" cm="1">
        <f t="array" ref="F844">MATCH(Material_Master[[#This Row],[Product Category]]&amp;Material_Master[[#This Row],[ProductMetric]], 'Product Metric'!$B$2:$B$47&amp;'Product Metric'!$D$2:$D$47, 0)</f>
        <v>44</v>
      </c>
      <c r="G844" cm="1">
        <f t="array" ref="G844">MATCH(Material_Master[[#This Row],[Product Category]]&amp;Material_Master[[#This Row],[ProductGroupSimple]], 'Product Group Simple'!$B$2:$B$202&amp;'Product Group Simple'!$D$2:$D$202, 0)</f>
        <v>149</v>
      </c>
      <c r="H844" cm="1">
        <f t="array" ref="H844">MATCH(Material_Master[[#This Row],[Product Category]]&amp;Material_Master[[#This Row],[ProductGroup]], 'Product Group'!$B$2:$B$248&amp;'Product Group'!$D$2:$D$248,0)</f>
        <v>194</v>
      </c>
      <c r="I844">
        <f>INDEX(Packaging!E:E, MATCH(Material_Master[[#This Row],[Packaging]], Packaging!F:F, 0))</f>
        <v>7</v>
      </c>
      <c r="J844">
        <f>INDEX(Packaging!A:A, MATCH(Material_Master[[#This Row],[UOM]], Packaging!B:B, 0))</f>
        <v>4</v>
      </c>
      <c r="K844">
        <v>6</v>
      </c>
      <c r="L844">
        <v>1</v>
      </c>
      <c r="N844">
        <f>MATCH(Material_Master[[#This Row],[PPClass]],Packaging!$L$2:$L$7, 0)</f>
        <v>3</v>
      </c>
      <c r="O844">
        <f>MATCH(Material_Master[[#This Row],[PVClass]],Packaging!$L$2:$L$7, 0)</f>
        <v>3</v>
      </c>
      <c r="Q844">
        <v>3351</v>
      </c>
      <c r="R844" t="s">
        <v>1186</v>
      </c>
      <c r="T844" s="6" t="s">
        <v>72</v>
      </c>
      <c r="U844" s="6"/>
      <c r="V844" s="6" t="s">
        <v>1186</v>
      </c>
      <c r="W844" t="s">
        <v>1250</v>
      </c>
      <c r="X844" t="s">
        <v>1186</v>
      </c>
      <c r="Y844" t="b">
        <f>IF(Material_Master[[#This Row],[EUDR]]="Y",TRUE,FALSE)</f>
        <v>0</v>
      </c>
      <c r="Z844" t="b">
        <f>IF(Material_Master[[#This Row],[EUDR Sale]]="Y", TRUE, FALSE)</f>
        <v>0</v>
      </c>
    </row>
    <row r="845" spans="1:27" x14ac:dyDescent="0.35">
      <c r="A845">
        <v>844</v>
      </c>
      <c r="B845" s="5">
        <v>5204505500720</v>
      </c>
      <c r="C845" s="5" t="str">
        <f>Material_Master_SQL!B845</f>
        <v>ROFANOL 50/55V-FB24000</v>
      </c>
      <c r="D845">
        <f>INDEX(Class!A:A, MATCH(Material_Master[[#This Row],[Class]],Class!B:B, 0))</f>
        <v>4</v>
      </c>
      <c r="E845">
        <f>INDEX('Product Category'!A:A, MATCH(Material_Master[[#This Row],[Product Category]], 'Product Category'!B:B, 0))</f>
        <v>16</v>
      </c>
      <c r="F845" cm="1">
        <f t="array" ref="F845">MATCH(Material_Master[[#This Row],[Product Category]]&amp;Material_Master[[#This Row],[ProductMetric]], 'Product Metric'!$B$2:$B$47&amp;'Product Metric'!$D$2:$D$47, 0)</f>
        <v>44</v>
      </c>
      <c r="G845" cm="1">
        <f t="array" ref="G845">MATCH(Material_Master[[#This Row],[Product Category]]&amp;Material_Master[[#This Row],[ProductGroupSimple]], 'Product Group Simple'!$B$2:$B$202&amp;'Product Group Simple'!$D$2:$D$202, 0)</f>
        <v>149</v>
      </c>
      <c r="H845" cm="1">
        <f t="array" ref="H845">MATCH(Material_Master[[#This Row],[Product Category]]&amp;Material_Master[[#This Row],[ProductGroup]], 'Product Group'!$B$2:$B$248&amp;'Product Group'!$D$2:$D$248,0)</f>
        <v>193</v>
      </c>
      <c r="I845">
        <f>INDEX(Packaging!E:E, MATCH(Material_Master[[#This Row],[Packaging]], Packaging!F:F, 0))</f>
        <v>5</v>
      </c>
      <c r="J845">
        <f>INDEX(Packaging!A:A, MATCH(Material_Master[[#This Row],[UOM]], Packaging!B:B, 0))</f>
        <v>4</v>
      </c>
      <c r="K845">
        <v>6</v>
      </c>
      <c r="L845">
        <v>1</v>
      </c>
      <c r="N845">
        <f>MATCH(Material_Master[[#This Row],[PPClass]],Packaging!$L$2:$L$7, 0)</f>
        <v>3</v>
      </c>
      <c r="O845">
        <f>MATCH(Material_Master[[#This Row],[PVClass]],Packaging!$L$2:$L$7, 0)</f>
        <v>3</v>
      </c>
      <c r="P845" t="s">
        <v>370</v>
      </c>
      <c r="Q845">
        <v>3351</v>
      </c>
      <c r="R845" t="s">
        <v>1186</v>
      </c>
      <c r="S845">
        <v>19.7</v>
      </c>
      <c r="T845" s="6" t="s">
        <v>72</v>
      </c>
      <c r="U845" s="6"/>
      <c r="V845" s="6" t="s">
        <v>1186</v>
      </c>
      <c r="W845" t="s">
        <v>1250</v>
      </c>
      <c r="X845" t="s">
        <v>371</v>
      </c>
      <c r="Y845" t="b">
        <f>IF(Material_Master[[#This Row],[EUDR]]="Y",TRUE,FALSE)</f>
        <v>0</v>
      </c>
      <c r="Z845" t="b">
        <f>IF(Material_Master[[#This Row],[EUDR Sale]]="Y", TRUE, FALSE)</f>
        <v>1</v>
      </c>
      <c r="AA845" s="5" t="s">
        <v>1383</v>
      </c>
    </row>
    <row r="846" spans="1:27" x14ac:dyDescent="0.35">
      <c r="A846">
        <v>845</v>
      </c>
      <c r="B846" s="5">
        <v>5204505500110</v>
      </c>
      <c r="C846" s="5" t="str">
        <f>Material_Master_SQL!B846</f>
        <v>ROFANOL 50/55V-SD170</v>
      </c>
      <c r="D846">
        <f>INDEX(Class!A:A, MATCH(Material_Master[[#This Row],[Class]],Class!B:B, 0))</f>
        <v>4</v>
      </c>
      <c r="E846">
        <f>INDEX('Product Category'!A:A, MATCH(Material_Master[[#This Row],[Product Category]], 'Product Category'!B:B, 0))</f>
        <v>16</v>
      </c>
      <c r="F846" cm="1">
        <f t="array" ref="F846">MATCH(Material_Master[[#This Row],[Product Category]]&amp;Material_Master[[#This Row],[ProductMetric]], 'Product Metric'!$B$2:$B$47&amp;'Product Metric'!$D$2:$D$47, 0)</f>
        <v>44</v>
      </c>
      <c r="G846" cm="1">
        <f t="array" ref="G846">MATCH(Material_Master[[#This Row],[Product Category]]&amp;Material_Master[[#This Row],[ProductGroupSimple]], 'Product Group Simple'!$B$2:$B$202&amp;'Product Group Simple'!$D$2:$D$202, 0)</f>
        <v>149</v>
      </c>
      <c r="H846" cm="1">
        <f t="array" ref="H846">MATCH(Material_Master[[#This Row],[Product Category]]&amp;Material_Master[[#This Row],[ProductGroup]], 'Product Group'!$B$2:$B$248&amp;'Product Group'!$D$2:$D$248,0)</f>
        <v>193</v>
      </c>
      <c r="I846">
        <f>INDEX(Packaging!E:E, MATCH(Material_Master[[#This Row],[Packaging]], Packaging!F:F, 0))</f>
        <v>3</v>
      </c>
      <c r="J846">
        <f>INDEX(Packaging!A:A, MATCH(Material_Master[[#This Row],[UOM]], Packaging!B:B, 0))</f>
        <v>2</v>
      </c>
      <c r="K846">
        <v>6</v>
      </c>
      <c r="L846">
        <v>0.17</v>
      </c>
      <c r="M846">
        <v>0.15</v>
      </c>
      <c r="N846">
        <f>MATCH(Material_Master[[#This Row],[PPClass]],Packaging!$L$2:$L$7, 0)</f>
        <v>4</v>
      </c>
      <c r="O846">
        <f>MATCH(Material_Master[[#This Row],[PVClass]],Packaging!$L$2:$L$7, 0)</f>
        <v>4</v>
      </c>
      <c r="P846" t="s">
        <v>467</v>
      </c>
      <c r="Q846">
        <v>3351</v>
      </c>
      <c r="R846" t="s">
        <v>1229</v>
      </c>
      <c r="S846">
        <v>0.17</v>
      </c>
      <c r="T846" s="6" t="s">
        <v>72</v>
      </c>
      <c r="U846" s="6"/>
      <c r="V846" s="6" t="s">
        <v>1186</v>
      </c>
      <c r="W846" t="s">
        <v>1250</v>
      </c>
      <c r="X846" t="s">
        <v>1186</v>
      </c>
      <c r="Y846" t="b">
        <f>IF(Material_Master[[#This Row],[EUDR]]="Y",TRUE,FALSE)</f>
        <v>0</v>
      </c>
      <c r="Z846" t="b">
        <f>IF(Material_Master[[#This Row],[EUDR Sale]]="Y", TRUE, FALSE)</f>
        <v>1</v>
      </c>
      <c r="AA846" s="5" t="s">
        <v>1383</v>
      </c>
    </row>
    <row r="847" spans="1:27" x14ac:dyDescent="0.35">
      <c r="A847">
        <v>846</v>
      </c>
      <c r="B847" s="5">
        <v>5204909500610</v>
      </c>
      <c r="C847" s="5" t="str">
        <f>Material_Master_SQL!B847</f>
        <v>ROFANOL 90/95V</v>
      </c>
      <c r="D847">
        <f>INDEX(Class!A:A, MATCH(Material_Master[[#This Row],[Class]],Class!B:B, 0))</f>
        <v>2</v>
      </c>
      <c r="E847">
        <f>INDEX('Product Category'!A:A, MATCH(Material_Master[[#This Row],[Product Category]], 'Product Category'!B:B, 0))</f>
        <v>16</v>
      </c>
      <c r="F847" cm="1">
        <f t="array" ref="F847">MATCH(Material_Master[[#This Row],[Product Category]]&amp;Material_Master[[#This Row],[ProductMetric]], 'Product Metric'!$B$2:$B$47&amp;'Product Metric'!$D$2:$D$47, 0)</f>
        <v>43</v>
      </c>
      <c r="G847" cm="1">
        <f t="array" ref="G847">MATCH(Material_Master[[#This Row],[Product Category]]&amp;Material_Master[[#This Row],[ProductGroupSimple]], 'Product Group Simple'!$B$2:$B$202&amp;'Product Group Simple'!$D$2:$D$202, 0)</f>
        <v>153</v>
      </c>
      <c r="H847" cm="1">
        <f t="array" ref="H847">MATCH(Material_Master[[#This Row],[Product Category]]&amp;Material_Master[[#This Row],[ProductGroup]], 'Product Group'!$B$2:$B$248&amp;'Product Group'!$D$2:$D$248,0)</f>
        <v>199</v>
      </c>
      <c r="I847">
        <f>INDEX(Packaging!E:E, MATCH(Material_Master[[#This Row],[Packaging]], Packaging!F:F, 0))</f>
        <v>7</v>
      </c>
      <c r="J847">
        <f>INDEX(Packaging!A:A, MATCH(Material_Master[[#This Row],[UOM]], Packaging!B:B, 0))</f>
        <v>4</v>
      </c>
      <c r="K847">
        <v>6</v>
      </c>
      <c r="L847">
        <v>1</v>
      </c>
      <c r="N847">
        <f>MATCH(Material_Master[[#This Row],[PPClass]],Packaging!$L$2:$L$7, 0)</f>
        <v>3</v>
      </c>
      <c r="O847">
        <f>MATCH(Material_Master[[#This Row],[PVClass]],Packaging!$L$2:$L$7, 0)</f>
        <v>3</v>
      </c>
      <c r="Q847">
        <v>4820</v>
      </c>
      <c r="R847" t="s">
        <v>1186</v>
      </c>
      <c r="T847" s="6" t="s">
        <v>72</v>
      </c>
      <c r="U847" s="6"/>
      <c r="V847" s="6" t="s">
        <v>1186</v>
      </c>
      <c r="W847" t="s">
        <v>1400</v>
      </c>
      <c r="X847" t="s">
        <v>1186</v>
      </c>
      <c r="Y847" t="b">
        <f>IF(Material_Master[[#This Row],[EUDR]]="Y",TRUE,FALSE)</f>
        <v>0</v>
      </c>
      <c r="Z847" t="b">
        <f>IF(Material_Master[[#This Row],[EUDR Sale]]="Y", TRUE, FALSE)</f>
        <v>0</v>
      </c>
      <c r="AA847" s="5" t="s">
        <v>1402</v>
      </c>
    </row>
    <row r="848" spans="1:27" x14ac:dyDescent="0.35">
      <c r="A848">
        <v>847</v>
      </c>
      <c r="B848" s="5"/>
      <c r="C848" s="5" t="str">
        <f>Material_Master_SQL!B848</f>
        <v>ROFANOL 90/95V-DHW</v>
      </c>
      <c r="D848">
        <f>INDEX(Class!A:A, MATCH(Material_Master[[#This Row],[Class]],Class!B:B, 0))</f>
        <v>2</v>
      </c>
      <c r="E848">
        <f>INDEX('Product Category'!A:A, MATCH(Material_Master[[#This Row],[Product Category]], 'Product Category'!B:B, 0))</f>
        <v>16</v>
      </c>
      <c r="F848" cm="1">
        <f t="array" ref="F848">MATCH(Material_Master[[#This Row],[Product Category]]&amp;Material_Master[[#This Row],[ProductMetric]], 'Product Metric'!$B$2:$B$47&amp;'Product Metric'!$D$2:$D$47, 0)</f>
        <v>43</v>
      </c>
      <c r="G848" cm="1">
        <f t="array" ref="G848">MATCH(Material_Master[[#This Row],[Product Category]]&amp;Material_Master[[#This Row],[ProductGroupSimple]], 'Product Group Simple'!$B$2:$B$202&amp;'Product Group Simple'!$D$2:$D$202, 0)</f>
        <v>153</v>
      </c>
      <c r="H848" cm="1">
        <f t="array" ref="H848">MATCH(Material_Master[[#This Row],[Product Category]]&amp;Material_Master[[#This Row],[ProductGroup]], 'Product Group'!$B$2:$B$248&amp;'Product Group'!$D$2:$D$248,0)</f>
        <v>199</v>
      </c>
      <c r="I848">
        <f>INDEX(Packaging!E:E, MATCH(Material_Master[[#This Row],[Packaging]], Packaging!F:F, 0))</f>
        <v>7</v>
      </c>
      <c r="J848">
        <f>INDEX(Packaging!A:A, MATCH(Material_Master[[#This Row],[UOM]], Packaging!B:B, 0))</f>
        <v>4</v>
      </c>
      <c r="K848">
        <v>6</v>
      </c>
      <c r="L848">
        <v>1</v>
      </c>
      <c r="N848">
        <f>MATCH(Material_Master[[#This Row],[PPClass]],Packaging!$L$2:$L$7, 0)</f>
        <v>3</v>
      </c>
      <c r="O848">
        <f>MATCH(Material_Master[[#This Row],[PVClass]],Packaging!$L$2:$L$7, 0)</f>
        <v>3</v>
      </c>
      <c r="Q848">
        <v>4820</v>
      </c>
      <c r="R848" t="s">
        <v>1186</v>
      </c>
      <c r="T848" s="6" t="s">
        <v>72</v>
      </c>
      <c r="U848" s="6"/>
      <c r="V848" s="6" t="s">
        <v>1186</v>
      </c>
      <c r="W848" t="s">
        <v>1400</v>
      </c>
      <c r="X848" t="s">
        <v>1186</v>
      </c>
      <c r="Y848" t="b">
        <f>IF(Material_Master[[#This Row],[EUDR]]="Y",TRUE,FALSE)</f>
        <v>0</v>
      </c>
      <c r="Z848" t="b">
        <f>IF(Material_Master[[#This Row],[EUDR Sale]]="Y", TRUE, FALSE)</f>
        <v>0</v>
      </c>
    </row>
    <row r="849" spans="1:27" x14ac:dyDescent="0.35">
      <c r="A849">
        <v>848</v>
      </c>
      <c r="B849" s="5"/>
      <c r="C849" s="5" t="str">
        <f>Material_Master_SQL!B849</f>
        <v>ROFANOL 90/95V-SD170-DHW</v>
      </c>
      <c r="D849">
        <f>INDEX(Class!A:A, MATCH(Material_Master[[#This Row],[Class]],Class!B:B, 0))</f>
        <v>4</v>
      </c>
      <c r="E849">
        <f>INDEX('Product Category'!A:A, MATCH(Material_Master[[#This Row],[Product Category]], 'Product Category'!B:B, 0))</f>
        <v>16</v>
      </c>
      <c r="F849" cm="1">
        <f t="array" ref="F849">MATCH(Material_Master[[#This Row],[Product Category]]&amp;Material_Master[[#This Row],[ProductMetric]], 'Product Metric'!$B$2:$B$47&amp;'Product Metric'!$D$2:$D$47, 0)</f>
        <v>43</v>
      </c>
      <c r="G849" cm="1">
        <f t="array" ref="G849">MATCH(Material_Master[[#This Row],[Product Category]]&amp;Material_Master[[#This Row],[ProductGroupSimple]], 'Product Group Simple'!$B$2:$B$202&amp;'Product Group Simple'!$D$2:$D$202, 0)</f>
        <v>153</v>
      </c>
      <c r="H849" cm="1">
        <f t="array" ref="H849">MATCH(Material_Master[[#This Row],[Product Category]]&amp;Material_Master[[#This Row],[ProductGroup]], 'Product Group'!$B$2:$B$248&amp;'Product Group'!$D$2:$D$248,0)</f>
        <v>199</v>
      </c>
      <c r="I849">
        <f>INDEX(Packaging!E:E, MATCH(Material_Master[[#This Row],[Packaging]], Packaging!F:F, 0))</f>
        <v>3</v>
      </c>
      <c r="J849">
        <f>INDEX(Packaging!A:A, MATCH(Material_Master[[#This Row],[UOM]], Packaging!B:B, 0))</f>
        <v>2</v>
      </c>
      <c r="K849">
        <v>6</v>
      </c>
      <c r="L849">
        <v>0.17</v>
      </c>
      <c r="N849">
        <f>MATCH(Material_Master[[#This Row],[PPClass]],Packaging!$L$2:$L$7, 0)</f>
        <v>4</v>
      </c>
      <c r="O849">
        <f>MATCH(Material_Master[[#This Row],[PVClass]],Packaging!$L$2:$L$7, 0)</f>
        <v>4</v>
      </c>
      <c r="Q849">
        <v>4820</v>
      </c>
      <c r="R849" t="s">
        <v>1229</v>
      </c>
      <c r="S849">
        <v>0.17</v>
      </c>
      <c r="T849" s="6" t="s">
        <v>72</v>
      </c>
      <c r="U849" s="6"/>
      <c r="V849" s="6" t="s">
        <v>1186</v>
      </c>
      <c r="W849" t="s">
        <v>1400</v>
      </c>
      <c r="X849" t="s">
        <v>1186</v>
      </c>
      <c r="Y849" t="b">
        <f>IF(Material_Master[[#This Row],[EUDR]]="Y",TRUE,FALSE)</f>
        <v>0</v>
      </c>
      <c r="Z849" t="b">
        <f>IF(Material_Master[[#This Row],[EUDR Sale]]="Y", TRUE, FALSE)</f>
        <v>0</v>
      </c>
    </row>
    <row r="850" spans="1:27" x14ac:dyDescent="0.35">
      <c r="A850">
        <v>849</v>
      </c>
      <c r="B850" s="5">
        <v>5304000021610</v>
      </c>
      <c r="C850" s="5" t="str">
        <f>Material_Master_SQL!B850</f>
        <v>ROFANOL W36</v>
      </c>
      <c r="D850">
        <f>INDEX(Class!A:A, MATCH(Material_Master[[#This Row],[Class]],Class!B:B, 0))</f>
        <v>2</v>
      </c>
      <c r="E850">
        <f>INDEX('Product Category'!A:A, MATCH(Material_Master[[#This Row],[Product Category]], 'Product Category'!B:B, 0))</f>
        <v>7</v>
      </c>
      <c r="F850" cm="1">
        <f t="array" ref="F850">MATCH(Material_Master[[#This Row],[Product Category]]&amp;Material_Master[[#This Row],[ProductMetric]], 'Product Metric'!$B$2:$B$47&amp;'Product Metric'!$D$2:$D$47, 0)</f>
        <v>16</v>
      </c>
      <c r="G850" cm="1">
        <f t="array" ref="G850">MATCH(Material_Master[[#This Row],[Product Category]]&amp;Material_Master[[#This Row],[ProductGroupSimple]], 'Product Group Simple'!$B$2:$B$202&amp;'Product Group Simple'!$D$2:$D$202, 0)</f>
        <v>93</v>
      </c>
      <c r="H850" cm="1">
        <f t="array" ref="H850">MATCH(Material_Master[[#This Row],[Product Category]]&amp;Material_Master[[#This Row],[ProductGroup]], 'Product Group'!$B$2:$B$248&amp;'Product Group'!$D$2:$D$248,0)</f>
        <v>126</v>
      </c>
      <c r="I850">
        <f>INDEX(Packaging!E:E, MATCH(Material_Master[[#This Row],[Packaging]], Packaging!F:F, 0))</f>
        <v>7</v>
      </c>
      <c r="J850">
        <f>INDEX(Packaging!A:A, MATCH(Material_Master[[#This Row],[UOM]], Packaging!B:B, 0))</f>
        <v>4</v>
      </c>
      <c r="K850">
        <v>6</v>
      </c>
      <c r="L850">
        <v>1</v>
      </c>
      <c r="N850">
        <f>MATCH(Material_Master[[#This Row],[PPClass]],Packaging!$L$2:$L$7, 0)</f>
        <v>1</v>
      </c>
      <c r="O850">
        <f>MATCH(Material_Master[[#This Row],[PVClass]],Packaging!$L$2:$L$7, 0)</f>
        <v>1</v>
      </c>
      <c r="R850" t="s">
        <v>1186</v>
      </c>
      <c r="T850" s="6" t="s">
        <v>344</v>
      </c>
      <c r="U850" s="6" t="s">
        <v>1186</v>
      </c>
      <c r="V850" s="6" t="s">
        <v>1186</v>
      </c>
      <c r="W850" t="s">
        <v>1403</v>
      </c>
      <c r="X850" t="s">
        <v>1186</v>
      </c>
      <c r="Y850" t="b">
        <f>IF(Material_Master[[#This Row],[EUDR]]="Y",TRUE,FALSE)</f>
        <v>0</v>
      </c>
      <c r="Z850" t="b">
        <f>IF(Material_Master[[#This Row],[EUDR Sale]]="Y", TRUE, FALSE)</f>
        <v>0</v>
      </c>
    </row>
    <row r="851" spans="1:27" x14ac:dyDescent="0.35">
      <c r="A851">
        <v>850</v>
      </c>
      <c r="B851" s="5">
        <v>5304000021720</v>
      </c>
      <c r="C851" s="5" t="str">
        <f>Material_Master_SQL!B851</f>
        <v>ROFANOL W36-FB24000</v>
      </c>
      <c r="D851">
        <f>INDEX(Class!A:A, MATCH(Material_Master[[#This Row],[Class]],Class!B:B, 0))</f>
        <v>2</v>
      </c>
      <c r="E851">
        <f>INDEX('Product Category'!A:A, MATCH(Material_Master[[#This Row],[Product Category]], 'Product Category'!B:B, 0))</f>
        <v>7</v>
      </c>
      <c r="F851" cm="1">
        <f t="array" ref="F851">MATCH(Material_Master[[#This Row],[Product Category]]&amp;Material_Master[[#This Row],[ProductMetric]], 'Product Metric'!$B$2:$B$47&amp;'Product Metric'!$D$2:$D$47, 0)</f>
        <v>16</v>
      </c>
      <c r="G851" cm="1">
        <f t="array" ref="G851">MATCH(Material_Master[[#This Row],[Product Category]]&amp;Material_Master[[#This Row],[ProductGroupSimple]], 'Product Group Simple'!$B$2:$B$202&amp;'Product Group Simple'!$D$2:$D$202, 0)</f>
        <v>93</v>
      </c>
      <c r="H851" cm="1">
        <f t="array" ref="H851">MATCH(Material_Master[[#This Row],[Product Category]]&amp;Material_Master[[#This Row],[ProductGroup]], 'Product Group'!$B$2:$B$248&amp;'Product Group'!$D$2:$D$248,0)</f>
        <v>126</v>
      </c>
      <c r="I851">
        <f>INDEX(Packaging!E:E, MATCH(Material_Master[[#This Row],[Packaging]], Packaging!F:F, 0))</f>
        <v>5</v>
      </c>
      <c r="J851">
        <f>INDEX(Packaging!A:A, MATCH(Material_Master[[#This Row],[UOM]], Packaging!B:B, 0))</f>
        <v>4</v>
      </c>
      <c r="K851">
        <v>6</v>
      </c>
      <c r="L851">
        <v>1</v>
      </c>
      <c r="N851">
        <f>MATCH(Material_Master[[#This Row],[PPClass]],Packaging!$L$2:$L$7, 0)</f>
        <v>3</v>
      </c>
      <c r="O851">
        <f>MATCH(Material_Master[[#This Row],[PVClass]],Packaging!$L$2:$L$7, 0)</f>
        <v>3</v>
      </c>
      <c r="P851" t="s">
        <v>370</v>
      </c>
      <c r="R851" t="s">
        <v>1186</v>
      </c>
      <c r="S851">
        <v>20.100000000000001</v>
      </c>
      <c r="T851" s="6" t="s">
        <v>344</v>
      </c>
      <c r="U851" s="6" t="s">
        <v>1186</v>
      </c>
      <c r="V851" s="6" t="s">
        <v>1186</v>
      </c>
      <c r="W851" t="s">
        <v>1403</v>
      </c>
      <c r="X851" t="s">
        <v>371</v>
      </c>
      <c r="Y851" t="b">
        <f>IF(Material_Master[[#This Row],[EUDR]]="Y",TRUE,FALSE)</f>
        <v>0</v>
      </c>
      <c r="Z851" t="b">
        <f>IF(Material_Master[[#This Row],[EUDR Sale]]="Y", TRUE, FALSE)</f>
        <v>0</v>
      </c>
    </row>
    <row r="852" spans="1:27" x14ac:dyDescent="0.35">
      <c r="A852">
        <v>851</v>
      </c>
      <c r="B852" s="5">
        <v>5304000021380</v>
      </c>
      <c r="C852" s="5" t="str">
        <f>Material_Master_SQL!B852</f>
        <v>ROFANOL W36-IBC820</v>
      </c>
      <c r="D852">
        <f>INDEX(Class!A:A, MATCH(Material_Master[[#This Row],[Class]],Class!B:B, 0))</f>
        <v>4</v>
      </c>
      <c r="E852">
        <f>INDEX('Product Category'!A:A, MATCH(Material_Master[[#This Row],[Product Category]], 'Product Category'!B:B, 0))</f>
        <v>7</v>
      </c>
      <c r="F852" cm="1">
        <f t="array" ref="F852">MATCH(Material_Master[[#This Row],[Product Category]]&amp;Material_Master[[#This Row],[ProductMetric]], 'Product Metric'!$B$2:$B$47&amp;'Product Metric'!$D$2:$D$47, 0)</f>
        <v>16</v>
      </c>
      <c r="G852" cm="1">
        <f t="array" ref="G852">MATCH(Material_Master[[#This Row],[Product Category]]&amp;Material_Master[[#This Row],[ProductGroupSimple]], 'Product Group Simple'!$B$2:$B$202&amp;'Product Group Simple'!$D$2:$D$202, 0)</f>
        <v>93</v>
      </c>
      <c r="H852" cm="1">
        <f t="array" ref="H852">MATCH(Material_Master[[#This Row],[Product Category]]&amp;Material_Master[[#This Row],[ProductGroup]], 'Product Group'!$B$2:$B$248&amp;'Product Group'!$D$2:$D$248,0)</f>
        <v>126</v>
      </c>
      <c r="I852">
        <f>INDEX(Packaging!E:E, MATCH(Material_Master[[#This Row],[Packaging]], Packaging!F:F, 0))</f>
        <v>6</v>
      </c>
      <c r="J852">
        <f>INDEX(Packaging!A:A, MATCH(Material_Master[[#This Row],[UOM]], Packaging!B:B, 0))</f>
        <v>4</v>
      </c>
      <c r="K852">
        <v>6</v>
      </c>
      <c r="L852">
        <v>1</v>
      </c>
      <c r="N852">
        <f>MATCH(Material_Master[[#This Row],[PPClass]],Packaging!$L$2:$L$7, 0)</f>
        <v>4</v>
      </c>
      <c r="O852">
        <f>MATCH(Material_Master[[#This Row],[PVClass]],Packaging!$L$2:$L$7, 0)</f>
        <v>4</v>
      </c>
      <c r="R852" t="s">
        <v>1186</v>
      </c>
      <c r="S852">
        <v>0.82</v>
      </c>
      <c r="T852" s="6" t="s">
        <v>344</v>
      </c>
      <c r="U852" s="6" t="s">
        <v>1186</v>
      </c>
      <c r="V852" s="6" t="s">
        <v>1186</v>
      </c>
      <c r="W852" t="s">
        <v>1403</v>
      </c>
      <c r="X852" t="s">
        <v>1186</v>
      </c>
      <c r="Y852" t="b">
        <f>IF(Material_Master[[#This Row],[EUDR]]="Y",TRUE,FALSE)</f>
        <v>0</v>
      </c>
      <c r="Z852" t="b">
        <f>IF(Material_Master[[#This Row],[EUDR Sale]]="Y", TRUE, FALSE)</f>
        <v>0</v>
      </c>
    </row>
    <row r="853" spans="1:27" x14ac:dyDescent="0.35">
      <c r="A853">
        <v>852</v>
      </c>
      <c r="B853" s="5">
        <v>5221031011610</v>
      </c>
      <c r="C853" s="5" t="str">
        <f>Material_Master_SQL!B853</f>
        <v>ROFETAN GTCC</v>
      </c>
      <c r="D853">
        <f>INDEX(Class!A:A, MATCH(Material_Master[[#This Row],[Class]],Class!B:B, 0))</f>
        <v>2</v>
      </c>
      <c r="E853">
        <f>INDEX('Product Category'!A:A, MATCH(Material_Master[[#This Row],[Product Category]], 'Product Category'!B:B, 0))</f>
        <v>9</v>
      </c>
      <c r="F853" cm="1">
        <f t="array" ref="F853">MATCH(Material_Master[[#This Row],[Product Category]]&amp;Material_Master[[#This Row],[ProductMetric]], 'Product Metric'!$B$2:$B$47&amp;'Product Metric'!$D$2:$D$47, 0)</f>
        <v>23</v>
      </c>
      <c r="G853" cm="1">
        <f t="array" ref="G853">MATCH(Material_Master[[#This Row],[Product Category]]&amp;Material_Master[[#This Row],[ProductGroupSimple]], 'Product Group Simple'!$B$2:$B$202&amp;'Product Group Simple'!$D$2:$D$202, 0)</f>
        <v>111</v>
      </c>
      <c r="H853" cm="1">
        <f t="array" ref="H853">MATCH(Material_Master[[#This Row],[Product Category]]&amp;Material_Master[[#This Row],[ProductGroup]], 'Product Group'!$B$2:$B$248&amp;'Product Group'!$D$2:$D$248,0)</f>
        <v>148</v>
      </c>
      <c r="I853">
        <f>INDEX(Packaging!E:E, MATCH(Material_Master[[#This Row],[Packaging]], Packaging!F:F, 0))</f>
        <v>7</v>
      </c>
      <c r="J853">
        <f>INDEX(Packaging!A:A, MATCH(Material_Master[[#This Row],[UOM]], Packaging!B:B, 0))</f>
        <v>4</v>
      </c>
      <c r="K853">
        <v>6</v>
      </c>
      <c r="L853">
        <v>1</v>
      </c>
      <c r="N853">
        <f>MATCH(Material_Master[[#This Row],[PPClass]],Packaging!$L$2:$L$7, 0)</f>
        <v>3</v>
      </c>
      <c r="O853">
        <f>MATCH(Material_Master[[#This Row],[PVClass]],Packaging!$L$2:$L$7, 0)</f>
        <v>3</v>
      </c>
      <c r="Q853">
        <v>5000</v>
      </c>
      <c r="T853" s="6" t="s">
        <v>402</v>
      </c>
      <c r="U853" s="6"/>
      <c r="V853" s="6" t="s">
        <v>1186</v>
      </c>
      <c r="W853" t="s">
        <v>1214</v>
      </c>
      <c r="X853" t="s">
        <v>1186</v>
      </c>
      <c r="Y853" t="b">
        <f>IF(Material_Master[[#This Row],[EUDR]]="Y",TRUE,FALSE)</f>
        <v>0</v>
      </c>
      <c r="Z853" t="b">
        <f>IF(Material_Master[[#This Row],[EUDR Sale]]="Y", TRUE, FALSE)</f>
        <v>0</v>
      </c>
      <c r="AA853" s="5" t="s">
        <v>1404</v>
      </c>
    </row>
    <row r="854" spans="1:27" x14ac:dyDescent="0.35">
      <c r="A854">
        <v>853</v>
      </c>
      <c r="B854" s="5">
        <v>5221021115610</v>
      </c>
      <c r="C854" s="5" t="str">
        <f>Material_Master_SQL!B854</f>
        <v>ROFETAN GTCC (COCO)</v>
      </c>
      <c r="D854">
        <f>INDEX(Class!A:A, MATCH(Material_Master[[#This Row],[Class]],Class!B:B, 0))</f>
        <v>2</v>
      </c>
      <c r="E854">
        <f>INDEX('Product Category'!A:A, MATCH(Material_Master[[#This Row],[Product Category]], 'Product Category'!B:B, 0))</f>
        <v>9</v>
      </c>
      <c r="F854" cm="1">
        <f t="array" ref="F854">MATCH(Material_Master[[#This Row],[Product Category]]&amp;Material_Master[[#This Row],[ProductMetric]], 'Product Metric'!$B$2:$B$47&amp;'Product Metric'!$D$2:$D$47, 0)</f>
        <v>23</v>
      </c>
      <c r="G854" cm="1">
        <f t="array" ref="G854">MATCH(Material_Master[[#This Row],[Product Category]]&amp;Material_Master[[#This Row],[ProductGroupSimple]], 'Product Group Simple'!$B$2:$B$202&amp;'Product Group Simple'!$D$2:$D$202, 0)</f>
        <v>111</v>
      </c>
      <c r="H854" cm="1">
        <f t="array" ref="H854">MATCH(Material_Master[[#This Row],[Product Category]]&amp;Material_Master[[#This Row],[ProductGroup]], 'Product Group'!$B$2:$B$248&amp;'Product Group'!$D$2:$D$248,0)</f>
        <v>148</v>
      </c>
      <c r="I854">
        <f>INDEX(Packaging!E:E, MATCH(Material_Master[[#This Row],[Packaging]], Packaging!F:F, 0))</f>
        <v>7</v>
      </c>
      <c r="J854">
        <f>INDEX(Packaging!A:A, MATCH(Material_Master[[#This Row],[UOM]], Packaging!B:B, 0))</f>
        <v>4</v>
      </c>
      <c r="K854">
        <v>6</v>
      </c>
      <c r="L854">
        <v>1</v>
      </c>
      <c r="N854">
        <f>MATCH(Material_Master[[#This Row],[PPClass]],Packaging!$L$2:$L$7, 0)</f>
        <v>3</v>
      </c>
      <c r="O854">
        <f>MATCH(Material_Master[[#This Row],[PVClass]],Packaging!$L$2:$L$7, 0)</f>
        <v>3</v>
      </c>
      <c r="Q854">
        <v>5000</v>
      </c>
      <c r="R854" t="s">
        <v>1186</v>
      </c>
      <c r="T854" s="6" t="s">
        <v>402</v>
      </c>
      <c r="U854" s="6"/>
      <c r="V854" s="6" t="s">
        <v>1186</v>
      </c>
      <c r="W854" t="s">
        <v>1214</v>
      </c>
      <c r="X854" t="s">
        <v>1186</v>
      </c>
      <c r="Y854" t="b">
        <f>IF(Material_Master[[#This Row],[EUDR]]="Y",TRUE,FALSE)</f>
        <v>0</v>
      </c>
      <c r="Z854" t="b">
        <f>IF(Material_Master[[#This Row],[EUDR Sale]]="Y", TRUE, FALSE)</f>
        <v>0</v>
      </c>
      <c r="AA854" s="5" t="s">
        <v>1404</v>
      </c>
    </row>
    <row r="855" spans="1:27" x14ac:dyDescent="0.35">
      <c r="A855">
        <v>854</v>
      </c>
      <c r="B855" s="5">
        <v>5221031115350</v>
      </c>
      <c r="C855" s="5" t="str">
        <f>Material_Master_SQL!B855</f>
        <v>ROFETAN GTCC (COCO)-IBC950</v>
      </c>
      <c r="D855">
        <f>INDEX(Class!A:A, MATCH(Material_Master[[#This Row],[Class]],Class!B:B, 0))</f>
        <v>4</v>
      </c>
      <c r="E855">
        <f>INDEX('Product Category'!A:A, MATCH(Material_Master[[#This Row],[Product Category]], 'Product Category'!B:B, 0))</f>
        <v>9</v>
      </c>
      <c r="F855" cm="1">
        <f t="array" ref="F855">MATCH(Material_Master[[#This Row],[Product Category]]&amp;Material_Master[[#This Row],[ProductMetric]], 'Product Metric'!$B$2:$B$47&amp;'Product Metric'!$D$2:$D$47, 0)</f>
        <v>23</v>
      </c>
      <c r="G855" cm="1">
        <f t="array" ref="G855">MATCH(Material_Master[[#This Row],[Product Category]]&amp;Material_Master[[#This Row],[ProductGroupSimple]], 'Product Group Simple'!$B$2:$B$202&amp;'Product Group Simple'!$D$2:$D$202, 0)</f>
        <v>111</v>
      </c>
      <c r="H855" cm="1">
        <f t="array" ref="H855">MATCH(Material_Master[[#This Row],[Product Category]]&amp;Material_Master[[#This Row],[ProductGroup]], 'Product Group'!$B$2:$B$248&amp;'Product Group'!$D$2:$D$248,0)</f>
        <v>148</v>
      </c>
      <c r="I855">
        <f>INDEX(Packaging!E:E, MATCH(Material_Master[[#This Row],[Packaging]], Packaging!F:F, 0))</f>
        <v>6</v>
      </c>
      <c r="J855">
        <f>INDEX(Packaging!A:A, MATCH(Material_Master[[#This Row],[UOM]], Packaging!B:B, 0))</f>
        <v>3</v>
      </c>
      <c r="K855">
        <v>6</v>
      </c>
      <c r="L855">
        <v>0.95</v>
      </c>
      <c r="M855">
        <v>1.25</v>
      </c>
      <c r="N855">
        <f>MATCH(Material_Master[[#This Row],[PPClass]],Packaging!$L$2:$L$7, 0)</f>
        <v>4</v>
      </c>
      <c r="O855">
        <f>MATCH(Material_Master[[#This Row],[PVClass]],Packaging!$L$2:$L$7, 0)</f>
        <v>4</v>
      </c>
      <c r="P855" t="s">
        <v>1209</v>
      </c>
      <c r="Q855">
        <v>5000</v>
      </c>
      <c r="R855" t="s">
        <v>684</v>
      </c>
      <c r="S855">
        <v>0.95</v>
      </c>
      <c r="T855" s="6" t="s">
        <v>402</v>
      </c>
      <c r="U855" s="6"/>
      <c r="V855" s="6" t="s">
        <v>1186</v>
      </c>
      <c r="W855" t="s">
        <v>1214</v>
      </c>
      <c r="X855" t="s">
        <v>1186</v>
      </c>
      <c r="Y855" t="b">
        <f>IF(Material_Master[[#This Row],[EUDR]]="Y",TRUE,FALSE)</f>
        <v>0</v>
      </c>
      <c r="Z855" t="b">
        <f>IF(Material_Master[[#This Row],[EUDR Sale]]="Y", TRUE, FALSE)</f>
        <v>0</v>
      </c>
      <c r="AA855" s="5" t="s">
        <v>1404</v>
      </c>
    </row>
    <row r="856" spans="1:27" x14ac:dyDescent="0.35">
      <c r="A856">
        <v>855</v>
      </c>
      <c r="B856" s="5">
        <v>5221031115110</v>
      </c>
      <c r="C856" s="5" t="str">
        <f>Material_Master_SQL!B856</f>
        <v>ROFETAN GTCC (COCO)-SD180</v>
      </c>
      <c r="D856">
        <f>INDEX(Class!A:A, MATCH(Material_Master[[#This Row],[Class]],Class!B:B, 0))</f>
        <v>4</v>
      </c>
      <c r="E856">
        <f>INDEX('Product Category'!A:A, MATCH(Material_Master[[#This Row],[Product Category]], 'Product Category'!B:B, 0))</f>
        <v>9</v>
      </c>
      <c r="F856" cm="1">
        <f t="array" ref="F856">MATCH(Material_Master[[#This Row],[Product Category]]&amp;Material_Master[[#This Row],[ProductMetric]], 'Product Metric'!$B$2:$B$47&amp;'Product Metric'!$D$2:$D$47, 0)</f>
        <v>23</v>
      </c>
      <c r="G856" cm="1">
        <f t="array" ref="G856">MATCH(Material_Master[[#This Row],[Product Category]]&amp;Material_Master[[#This Row],[ProductGroupSimple]], 'Product Group Simple'!$B$2:$B$202&amp;'Product Group Simple'!$D$2:$D$202, 0)</f>
        <v>111</v>
      </c>
      <c r="H856" cm="1">
        <f t="array" ref="H856">MATCH(Material_Master[[#This Row],[Product Category]]&amp;Material_Master[[#This Row],[ProductGroup]], 'Product Group'!$B$2:$B$248&amp;'Product Group'!$D$2:$D$248,0)</f>
        <v>148</v>
      </c>
      <c r="I856">
        <f>INDEX(Packaging!E:E, MATCH(Material_Master[[#This Row],[Packaging]], Packaging!F:F, 0))</f>
        <v>3</v>
      </c>
      <c r="J856">
        <f>INDEX(Packaging!A:A, MATCH(Material_Master[[#This Row],[UOM]], Packaging!B:B, 0))</f>
        <v>2</v>
      </c>
      <c r="K856">
        <v>6</v>
      </c>
      <c r="L856">
        <v>0.18</v>
      </c>
      <c r="N856">
        <f>MATCH(Material_Master[[#This Row],[PPClass]],Packaging!$L$2:$L$7, 0)</f>
        <v>4</v>
      </c>
      <c r="O856">
        <f>MATCH(Material_Master[[#This Row],[PVClass]],Packaging!$L$2:$L$7, 0)</f>
        <v>4</v>
      </c>
      <c r="Q856">
        <v>5000</v>
      </c>
      <c r="R856" t="s">
        <v>1186</v>
      </c>
      <c r="S856">
        <v>0.18</v>
      </c>
      <c r="T856" s="6" t="s">
        <v>402</v>
      </c>
      <c r="U856" s="6"/>
      <c r="V856" s="6" t="s">
        <v>1186</v>
      </c>
      <c r="W856" t="s">
        <v>1214</v>
      </c>
      <c r="X856" t="s">
        <v>1186</v>
      </c>
      <c r="Y856" t="b">
        <f>IF(Material_Master[[#This Row],[EUDR]]="Y",TRUE,FALSE)</f>
        <v>0</v>
      </c>
      <c r="Z856" t="b">
        <f>IF(Material_Master[[#This Row],[EUDR Sale]]="Y", TRUE, FALSE)</f>
        <v>0</v>
      </c>
      <c r="AA856" s="5" t="s">
        <v>1404</v>
      </c>
    </row>
    <row r="857" spans="1:27" x14ac:dyDescent="0.35">
      <c r="A857">
        <v>856</v>
      </c>
      <c r="B857" s="5">
        <v>5221031011610</v>
      </c>
      <c r="C857" s="5" t="str">
        <f>Material_Master_SQL!B857</f>
        <v>ROFETAN GTCC (PH.EUR.)</v>
      </c>
      <c r="D857">
        <f>INDEX(Class!A:A, MATCH(Material_Master[[#This Row],[Class]],Class!B:B, 0))</f>
        <v>2</v>
      </c>
      <c r="E857">
        <f>INDEX('Product Category'!A:A, MATCH(Material_Master[[#This Row],[Product Category]], 'Product Category'!B:B, 0))</f>
        <v>9</v>
      </c>
      <c r="F857" cm="1">
        <f t="array" ref="F857">MATCH(Material_Master[[#This Row],[Product Category]]&amp;Material_Master[[#This Row],[ProductMetric]], 'Product Metric'!$B$2:$B$47&amp;'Product Metric'!$D$2:$D$47, 0)</f>
        <v>23</v>
      </c>
      <c r="G857" cm="1">
        <f t="array" ref="G857">MATCH(Material_Master[[#This Row],[Product Category]]&amp;Material_Master[[#This Row],[ProductGroupSimple]], 'Product Group Simple'!$B$2:$B$202&amp;'Product Group Simple'!$D$2:$D$202, 0)</f>
        <v>111</v>
      </c>
      <c r="H857" cm="1">
        <f t="array" ref="H857">MATCH(Material_Master[[#This Row],[Product Category]]&amp;Material_Master[[#This Row],[ProductGroup]], 'Product Group'!$B$2:$B$248&amp;'Product Group'!$D$2:$D$248,0)</f>
        <v>148</v>
      </c>
      <c r="I857">
        <f>INDEX(Packaging!E:E, MATCH(Material_Master[[#This Row],[Packaging]], Packaging!F:F, 0))</f>
        <v>7</v>
      </c>
      <c r="J857">
        <f>INDEX(Packaging!A:A, MATCH(Material_Master[[#This Row],[UOM]], Packaging!B:B, 0))</f>
        <v>4</v>
      </c>
      <c r="K857">
        <v>6</v>
      </c>
      <c r="L857">
        <v>1</v>
      </c>
      <c r="N857">
        <f>MATCH(Material_Master[[#This Row],[PPClass]],Packaging!$L$2:$L$7, 0)</f>
        <v>3</v>
      </c>
      <c r="O857">
        <f>MATCH(Material_Master[[#This Row],[PVClass]],Packaging!$L$2:$L$7, 0)</f>
        <v>3</v>
      </c>
      <c r="Q857">
        <v>5000</v>
      </c>
      <c r="T857" s="6" t="s">
        <v>402</v>
      </c>
      <c r="U857" s="6"/>
      <c r="V857" s="6" t="s">
        <v>1186</v>
      </c>
      <c r="W857" t="s">
        <v>1214</v>
      </c>
      <c r="X857" t="s">
        <v>371</v>
      </c>
      <c r="Y857" t="b">
        <f>IF(Material_Master[[#This Row],[EUDR]]="Y",TRUE,FALSE)</f>
        <v>0</v>
      </c>
      <c r="Z857" t="b">
        <f>IF(Material_Master[[#This Row],[EUDR Sale]]="Y", TRUE, FALSE)</f>
        <v>0</v>
      </c>
      <c r="AA857" s="5" t="s">
        <v>1404</v>
      </c>
    </row>
    <row r="858" spans="1:27" x14ac:dyDescent="0.35">
      <c r="A858">
        <v>857</v>
      </c>
      <c r="B858" s="5">
        <v>5221031012350</v>
      </c>
      <c r="C858" s="5" t="str">
        <f>Material_Master_SQL!B858</f>
        <v>ROFETAN GTCC (PH.EUR.)-IBC950</v>
      </c>
      <c r="D858">
        <f>INDEX(Class!A:A, MATCH(Material_Master[[#This Row],[Class]],Class!B:B, 0))</f>
        <v>4</v>
      </c>
      <c r="E858">
        <f>INDEX('Product Category'!A:A, MATCH(Material_Master[[#This Row],[Product Category]], 'Product Category'!B:B, 0))</f>
        <v>9</v>
      </c>
      <c r="F858" cm="1">
        <f t="array" ref="F858">MATCH(Material_Master[[#This Row],[Product Category]]&amp;Material_Master[[#This Row],[ProductMetric]], 'Product Metric'!$B$2:$B$47&amp;'Product Metric'!$D$2:$D$47, 0)</f>
        <v>23</v>
      </c>
      <c r="G858" cm="1">
        <f t="array" ref="G858">MATCH(Material_Master[[#This Row],[Product Category]]&amp;Material_Master[[#This Row],[ProductGroupSimple]], 'Product Group Simple'!$B$2:$B$202&amp;'Product Group Simple'!$D$2:$D$202, 0)</f>
        <v>111</v>
      </c>
      <c r="H858" cm="1">
        <f t="array" ref="H858">MATCH(Material_Master[[#This Row],[Product Category]]&amp;Material_Master[[#This Row],[ProductGroup]], 'Product Group'!$B$2:$B$248&amp;'Product Group'!$D$2:$D$248,0)</f>
        <v>148</v>
      </c>
      <c r="I858">
        <f>INDEX(Packaging!E:E, MATCH(Material_Master[[#This Row],[Packaging]], Packaging!F:F, 0))</f>
        <v>6</v>
      </c>
      <c r="J858">
        <f>INDEX(Packaging!A:A, MATCH(Material_Master[[#This Row],[UOM]], Packaging!B:B, 0))</f>
        <v>3</v>
      </c>
      <c r="K858">
        <v>6</v>
      </c>
      <c r="L858">
        <v>0.95</v>
      </c>
      <c r="M858">
        <v>1.25</v>
      </c>
      <c r="N858">
        <f>MATCH(Material_Master[[#This Row],[PPClass]],Packaging!$L$2:$L$7, 0)</f>
        <v>4</v>
      </c>
      <c r="O858">
        <f>MATCH(Material_Master[[#This Row],[PVClass]],Packaging!$L$2:$L$7, 0)</f>
        <v>4</v>
      </c>
      <c r="P858" t="s">
        <v>1209</v>
      </c>
      <c r="Q858">
        <v>5000</v>
      </c>
      <c r="R858" t="s">
        <v>1201</v>
      </c>
      <c r="S858">
        <v>0.95</v>
      </c>
      <c r="T858" s="6" t="s">
        <v>402</v>
      </c>
      <c r="U858" s="6"/>
      <c r="V858" s="6" t="s">
        <v>1186</v>
      </c>
      <c r="W858" t="s">
        <v>1214</v>
      </c>
      <c r="X858" t="s">
        <v>805</v>
      </c>
      <c r="Y858" t="b">
        <f>IF(Material_Master[[#This Row],[EUDR]]="Y",TRUE,FALSE)</f>
        <v>0</v>
      </c>
      <c r="Z858" t="b">
        <f>IF(Material_Master[[#This Row],[EUDR Sale]]="Y", TRUE, FALSE)</f>
        <v>0</v>
      </c>
      <c r="AA858" s="5" t="s">
        <v>1404</v>
      </c>
    </row>
    <row r="859" spans="1:27" x14ac:dyDescent="0.35">
      <c r="A859">
        <v>858</v>
      </c>
      <c r="B859" s="5">
        <v>5221031012110</v>
      </c>
      <c r="C859" s="5" t="str">
        <f>Material_Master_SQL!B859</f>
        <v>ROFETAN GTCC (PH.EUR.)-SD180</v>
      </c>
      <c r="D859">
        <f>INDEX(Class!A:A, MATCH(Material_Master[[#This Row],[Class]],Class!B:B, 0))</f>
        <v>4</v>
      </c>
      <c r="E859">
        <f>INDEX('Product Category'!A:A, MATCH(Material_Master[[#This Row],[Product Category]], 'Product Category'!B:B, 0))</f>
        <v>9</v>
      </c>
      <c r="F859" cm="1">
        <f t="array" ref="F859">MATCH(Material_Master[[#This Row],[Product Category]]&amp;Material_Master[[#This Row],[ProductMetric]], 'Product Metric'!$B$2:$B$47&amp;'Product Metric'!$D$2:$D$47, 0)</f>
        <v>23</v>
      </c>
      <c r="G859" cm="1">
        <f t="array" ref="G859">MATCH(Material_Master[[#This Row],[Product Category]]&amp;Material_Master[[#This Row],[ProductGroupSimple]], 'Product Group Simple'!$B$2:$B$202&amp;'Product Group Simple'!$D$2:$D$202, 0)</f>
        <v>111</v>
      </c>
      <c r="H859" cm="1">
        <f t="array" ref="H859">MATCH(Material_Master[[#This Row],[Product Category]]&amp;Material_Master[[#This Row],[ProductGroup]], 'Product Group'!$B$2:$B$248&amp;'Product Group'!$D$2:$D$248,0)</f>
        <v>148</v>
      </c>
      <c r="I859">
        <f>INDEX(Packaging!E:E, MATCH(Material_Master[[#This Row],[Packaging]], Packaging!F:F, 0))</f>
        <v>3</v>
      </c>
      <c r="J859">
        <f>INDEX(Packaging!A:A, MATCH(Material_Master[[#This Row],[UOM]], Packaging!B:B, 0))</f>
        <v>2</v>
      </c>
      <c r="K859">
        <v>6</v>
      </c>
      <c r="L859">
        <v>0.18</v>
      </c>
      <c r="M859">
        <v>0.15</v>
      </c>
      <c r="N859">
        <f>MATCH(Material_Master[[#This Row],[PPClass]],Packaging!$L$2:$L$7, 0)</f>
        <v>4</v>
      </c>
      <c r="O859">
        <f>MATCH(Material_Master[[#This Row],[PVClass]],Packaging!$L$2:$L$7, 0)</f>
        <v>4</v>
      </c>
      <c r="P859" t="s">
        <v>404</v>
      </c>
      <c r="Q859">
        <v>5000</v>
      </c>
      <c r="R859" t="s">
        <v>684</v>
      </c>
      <c r="S859">
        <v>0.18</v>
      </c>
      <c r="T859" s="6" t="s">
        <v>402</v>
      </c>
      <c r="U859" s="6"/>
      <c r="V859" s="6" t="s">
        <v>1186</v>
      </c>
      <c r="W859" t="s">
        <v>1214</v>
      </c>
      <c r="X859" t="s">
        <v>805</v>
      </c>
      <c r="Y859" t="b">
        <f>IF(Material_Master[[#This Row],[EUDR]]="Y",TRUE,FALSE)</f>
        <v>0</v>
      </c>
      <c r="Z859" t="b">
        <f>IF(Material_Master[[#This Row],[EUDR Sale]]="Y", TRUE, FALSE)</f>
        <v>0</v>
      </c>
      <c r="AA859" s="5" t="s">
        <v>1404</v>
      </c>
    </row>
    <row r="860" spans="1:27" x14ac:dyDescent="0.35">
      <c r="A860">
        <v>859</v>
      </c>
      <c r="B860" s="5">
        <v>5221031012350</v>
      </c>
      <c r="C860" s="5" t="str">
        <f>Material_Master_SQL!B860</f>
        <v>ROFETAN GTCC (PH.EUR./USP)-IBC950</v>
      </c>
      <c r="D860">
        <f>INDEX(Class!A:A, MATCH(Material_Master[[#This Row],[Class]],Class!B:B, 0))</f>
        <v>4</v>
      </c>
      <c r="E860">
        <f>INDEX('Product Category'!A:A, MATCH(Material_Master[[#This Row],[Product Category]], 'Product Category'!B:B, 0))</f>
        <v>9</v>
      </c>
      <c r="F860" cm="1">
        <f t="array" ref="F860">MATCH(Material_Master[[#This Row],[Product Category]]&amp;Material_Master[[#This Row],[ProductMetric]], 'Product Metric'!$B$2:$B$47&amp;'Product Metric'!$D$2:$D$47, 0)</f>
        <v>23</v>
      </c>
      <c r="G860" cm="1">
        <f t="array" ref="G860">MATCH(Material_Master[[#This Row],[Product Category]]&amp;Material_Master[[#This Row],[ProductGroupSimple]], 'Product Group Simple'!$B$2:$B$202&amp;'Product Group Simple'!$D$2:$D$202, 0)</f>
        <v>111</v>
      </c>
      <c r="H860" cm="1">
        <f t="array" ref="H860">MATCH(Material_Master[[#This Row],[Product Category]]&amp;Material_Master[[#This Row],[ProductGroup]], 'Product Group'!$B$2:$B$248&amp;'Product Group'!$D$2:$D$248,0)</f>
        <v>148</v>
      </c>
      <c r="I860">
        <f>INDEX(Packaging!E:E, MATCH(Material_Master[[#This Row],[Packaging]], Packaging!F:F, 0))</f>
        <v>6</v>
      </c>
      <c r="J860">
        <f>INDEX(Packaging!A:A, MATCH(Material_Master[[#This Row],[UOM]], Packaging!B:B, 0))</f>
        <v>3</v>
      </c>
      <c r="K860">
        <v>6</v>
      </c>
      <c r="L860">
        <v>0.95</v>
      </c>
      <c r="M860">
        <v>1.25</v>
      </c>
      <c r="N860">
        <f>MATCH(Material_Master[[#This Row],[PPClass]],Packaging!$L$2:$L$7, 0)</f>
        <v>4</v>
      </c>
      <c r="O860">
        <f>MATCH(Material_Master[[#This Row],[PVClass]],Packaging!$L$2:$L$7, 0)</f>
        <v>4</v>
      </c>
      <c r="P860" t="s">
        <v>1209</v>
      </c>
      <c r="Q860">
        <v>5000</v>
      </c>
      <c r="R860" t="s">
        <v>1201</v>
      </c>
      <c r="S860">
        <v>0.95</v>
      </c>
      <c r="T860" s="6" t="s">
        <v>402</v>
      </c>
      <c r="U860" s="6"/>
      <c r="V860" s="6" t="s">
        <v>1186</v>
      </c>
      <c r="W860" t="s">
        <v>1214</v>
      </c>
      <c r="X860" t="s">
        <v>805</v>
      </c>
      <c r="Y860" t="b">
        <f>IF(Material_Master[[#This Row],[EUDR]]="Y",TRUE,FALSE)</f>
        <v>0</v>
      </c>
      <c r="Z860" t="b">
        <f>IF(Material_Master[[#This Row],[EUDR Sale]]="Y", TRUE, FALSE)</f>
        <v>0</v>
      </c>
    </row>
    <row r="861" spans="1:27" x14ac:dyDescent="0.35">
      <c r="A861">
        <v>860</v>
      </c>
      <c r="B861" s="5">
        <v>5221031012111</v>
      </c>
      <c r="C861" s="5" t="str">
        <f>Material_Master_SQL!B861</f>
        <v>ROFETAN GTCC (PH.EUR./USP)-SD180</v>
      </c>
      <c r="D861">
        <f>INDEX(Class!A:A, MATCH(Material_Master[[#This Row],[Class]],Class!B:B, 0))</f>
        <v>4</v>
      </c>
      <c r="E861">
        <f>INDEX('Product Category'!A:A, MATCH(Material_Master[[#This Row],[Product Category]], 'Product Category'!B:B, 0))</f>
        <v>9</v>
      </c>
      <c r="F861" cm="1">
        <f t="array" ref="F861">MATCH(Material_Master[[#This Row],[Product Category]]&amp;Material_Master[[#This Row],[ProductMetric]], 'Product Metric'!$B$2:$B$47&amp;'Product Metric'!$D$2:$D$47, 0)</f>
        <v>23</v>
      </c>
      <c r="G861" cm="1">
        <f t="array" ref="G861">MATCH(Material_Master[[#This Row],[Product Category]]&amp;Material_Master[[#This Row],[ProductGroupSimple]], 'Product Group Simple'!$B$2:$B$202&amp;'Product Group Simple'!$D$2:$D$202, 0)</f>
        <v>111</v>
      </c>
      <c r="H861" cm="1">
        <f t="array" ref="H861">MATCH(Material_Master[[#This Row],[Product Category]]&amp;Material_Master[[#This Row],[ProductGroup]], 'Product Group'!$B$2:$B$248&amp;'Product Group'!$D$2:$D$248,0)</f>
        <v>148</v>
      </c>
      <c r="I861">
        <f>INDEX(Packaging!E:E, MATCH(Material_Master[[#This Row],[Packaging]], Packaging!F:F, 0))</f>
        <v>3</v>
      </c>
      <c r="J861">
        <f>INDEX(Packaging!A:A, MATCH(Material_Master[[#This Row],[UOM]], Packaging!B:B, 0))</f>
        <v>2</v>
      </c>
      <c r="K861">
        <v>6</v>
      </c>
      <c r="L861">
        <v>0.18</v>
      </c>
      <c r="M861">
        <v>0.15</v>
      </c>
      <c r="N861">
        <f>MATCH(Material_Master[[#This Row],[PPClass]],Packaging!$L$2:$L$7, 0)</f>
        <v>4</v>
      </c>
      <c r="O861">
        <f>MATCH(Material_Master[[#This Row],[PVClass]],Packaging!$L$2:$L$7, 0)</f>
        <v>4</v>
      </c>
      <c r="P861" t="s">
        <v>404</v>
      </c>
      <c r="Q861">
        <v>5000</v>
      </c>
      <c r="R861" t="s">
        <v>684</v>
      </c>
      <c r="S861">
        <v>0.18</v>
      </c>
      <c r="T861" s="6" t="s">
        <v>402</v>
      </c>
      <c r="U861" s="6"/>
      <c r="V861" s="6" t="s">
        <v>1186</v>
      </c>
      <c r="W861" t="s">
        <v>1214</v>
      </c>
      <c r="X861" t="s">
        <v>805</v>
      </c>
      <c r="Y861" t="b">
        <f>IF(Material_Master[[#This Row],[EUDR]]="Y",TRUE,FALSE)</f>
        <v>0</v>
      </c>
      <c r="Z861" t="b">
        <f>IF(Material_Master[[#This Row],[EUDR Sale]]="Y", TRUE, FALSE)</f>
        <v>0</v>
      </c>
    </row>
    <row r="862" spans="1:27" x14ac:dyDescent="0.35">
      <c r="A862">
        <v>861</v>
      </c>
      <c r="B862" s="5">
        <v>5221021011610</v>
      </c>
      <c r="C862" s="5" t="str">
        <f>Material_Master_SQL!B862</f>
        <v>ROFETAN GTCC 70/30</v>
      </c>
      <c r="D862">
        <f>INDEX(Class!A:A, MATCH(Material_Master[[#This Row],[Class]],Class!B:B, 0))</f>
        <v>2</v>
      </c>
      <c r="E862">
        <f>INDEX('Product Category'!A:A, MATCH(Material_Master[[#This Row],[Product Category]], 'Product Category'!B:B, 0))</f>
        <v>9</v>
      </c>
      <c r="F862" cm="1">
        <f t="array" ref="F862">MATCH(Material_Master[[#This Row],[Product Category]]&amp;Material_Master[[#This Row],[ProductMetric]], 'Product Metric'!$B$2:$B$47&amp;'Product Metric'!$D$2:$D$47, 0)</f>
        <v>23</v>
      </c>
      <c r="G862" cm="1">
        <f t="array" ref="G862">MATCH(Material_Master[[#This Row],[Product Category]]&amp;Material_Master[[#This Row],[ProductGroupSimple]], 'Product Group Simple'!$B$2:$B$202&amp;'Product Group Simple'!$D$2:$D$202, 0)</f>
        <v>111</v>
      </c>
      <c r="H862" cm="1">
        <f t="array" ref="H862">MATCH(Material_Master[[#This Row],[Product Category]]&amp;Material_Master[[#This Row],[ProductGroup]], 'Product Group'!$B$2:$B$248&amp;'Product Group'!$D$2:$D$248,0)</f>
        <v>149</v>
      </c>
      <c r="I862">
        <f>INDEX(Packaging!E:E, MATCH(Material_Master[[#This Row],[Packaging]], Packaging!F:F, 0))</f>
        <v>7</v>
      </c>
      <c r="J862">
        <f>INDEX(Packaging!A:A, MATCH(Material_Master[[#This Row],[UOM]], Packaging!B:B, 0))</f>
        <v>4</v>
      </c>
      <c r="K862">
        <v>6</v>
      </c>
      <c r="L862">
        <v>1</v>
      </c>
      <c r="N862">
        <f>MATCH(Material_Master[[#This Row],[PPClass]],Packaging!$L$2:$L$7, 0)</f>
        <v>3</v>
      </c>
      <c r="O862">
        <f>MATCH(Material_Master[[#This Row],[PVClass]],Packaging!$L$2:$L$7, 0)</f>
        <v>3</v>
      </c>
      <c r="Q862">
        <v>5000</v>
      </c>
      <c r="R862" t="s">
        <v>1186</v>
      </c>
      <c r="T862" s="6" t="s">
        <v>402</v>
      </c>
      <c r="U862" s="6"/>
      <c r="V862" s="6" t="s">
        <v>1186</v>
      </c>
      <c r="W862" t="s">
        <v>1214</v>
      </c>
      <c r="X862" t="s">
        <v>1186</v>
      </c>
      <c r="Y862" t="b">
        <f>IF(Material_Master[[#This Row],[EUDR]]="Y",TRUE,FALSE)</f>
        <v>0</v>
      </c>
      <c r="Z862" t="b">
        <f>IF(Material_Master[[#This Row],[EUDR Sale]]="Y", TRUE, FALSE)</f>
        <v>0</v>
      </c>
      <c r="AA862" s="5" t="s">
        <v>1404</v>
      </c>
    </row>
    <row r="863" spans="1:27" x14ac:dyDescent="0.35">
      <c r="A863">
        <v>862</v>
      </c>
      <c r="B863" s="5">
        <v>5221031013810</v>
      </c>
      <c r="C863" s="5" t="str">
        <f>Material_Master_SQL!B863</f>
        <v>ROFETAN GTCC 70/30-IBC1000</v>
      </c>
      <c r="D863">
        <f>INDEX(Class!A:A, MATCH(Material_Master[[#This Row],[Class]],Class!B:B, 0))</f>
        <v>4</v>
      </c>
      <c r="E863">
        <f>INDEX('Product Category'!A:A, MATCH(Material_Master[[#This Row],[Product Category]], 'Product Category'!B:B, 0))</f>
        <v>9</v>
      </c>
      <c r="F863" cm="1">
        <f t="array" ref="F863">MATCH(Material_Master[[#This Row],[Product Category]]&amp;Material_Master[[#This Row],[ProductMetric]], 'Product Metric'!$B$2:$B$47&amp;'Product Metric'!$D$2:$D$47, 0)</f>
        <v>23</v>
      </c>
      <c r="G863" cm="1">
        <f t="array" ref="G863">MATCH(Material_Master[[#This Row],[Product Category]]&amp;Material_Master[[#This Row],[ProductGroupSimple]], 'Product Group Simple'!$B$2:$B$202&amp;'Product Group Simple'!$D$2:$D$202, 0)</f>
        <v>111</v>
      </c>
      <c r="H863" cm="1">
        <f t="array" ref="H863">MATCH(Material_Master[[#This Row],[Product Category]]&amp;Material_Master[[#This Row],[ProductGroup]], 'Product Group'!$B$2:$B$248&amp;'Product Group'!$D$2:$D$248,0)</f>
        <v>149</v>
      </c>
      <c r="I863">
        <f>INDEX(Packaging!E:E, MATCH(Material_Master[[#This Row],[Packaging]], Packaging!F:F, 0))</f>
        <v>6</v>
      </c>
      <c r="J863">
        <f>INDEX(Packaging!A:A, MATCH(Material_Master[[#This Row],[UOM]], Packaging!B:B, 0))</f>
        <v>3</v>
      </c>
      <c r="K863">
        <v>6</v>
      </c>
      <c r="L863">
        <v>1</v>
      </c>
      <c r="M863">
        <v>1.25</v>
      </c>
      <c r="N863">
        <f>MATCH(Material_Master[[#This Row],[PPClass]],Packaging!$L$2:$L$7, 0)</f>
        <v>4</v>
      </c>
      <c r="O863">
        <f>MATCH(Material_Master[[#This Row],[PVClass]],Packaging!$L$2:$L$7, 0)</f>
        <v>4</v>
      </c>
      <c r="P863" t="s">
        <v>1209</v>
      </c>
      <c r="Q863">
        <v>5000</v>
      </c>
      <c r="R863" t="s">
        <v>684</v>
      </c>
      <c r="S863">
        <v>1</v>
      </c>
      <c r="T863" s="6" t="s">
        <v>402</v>
      </c>
      <c r="U863" s="6"/>
      <c r="V863" s="6" t="s">
        <v>1186</v>
      </c>
      <c r="W863" t="s">
        <v>1214</v>
      </c>
      <c r="X863" t="s">
        <v>1186</v>
      </c>
      <c r="Y863" t="b">
        <f>IF(Material_Master[[#This Row],[EUDR]]="Y",TRUE,FALSE)</f>
        <v>0</v>
      </c>
      <c r="Z863" t="b">
        <f>IF(Material_Master[[#This Row],[EUDR Sale]]="Y", TRUE, FALSE)</f>
        <v>0</v>
      </c>
      <c r="AA863" s="5" t="s">
        <v>1404</v>
      </c>
    </row>
    <row r="864" spans="1:27" x14ac:dyDescent="0.35">
      <c r="A864">
        <v>863</v>
      </c>
      <c r="B864" s="5">
        <v>5221031013350</v>
      </c>
      <c r="C864" s="5" t="str">
        <f>Material_Master_SQL!B864</f>
        <v>ROFETAN GTCC 70/30-IBC950</v>
      </c>
      <c r="D864">
        <f>INDEX(Class!A:A, MATCH(Material_Master[[#This Row],[Class]],Class!B:B, 0))</f>
        <v>4</v>
      </c>
      <c r="E864">
        <f>INDEX('Product Category'!A:A, MATCH(Material_Master[[#This Row],[Product Category]], 'Product Category'!B:B, 0))</f>
        <v>9</v>
      </c>
      <c r="F864" cm="1">
        <f t="array" ref="F864">MATCH(Material_Master[[#This Row],[Product Category]]&amp;Material_Master[[#This Row],[ProductMetric]], 'Product Metric'!$B$2:$B$47&amp;'Product Metric'!$D$2:$D$47, 0)</f>
        <v>23</v>
      </c>
      <c r="G864" cm="1">
        <f t="array" ref="G864">MATCH(Material_Master[[#This Row],[Product Category]]&amp;Material_Master[[#This Row],[ProductGroupSimple]], 'Product Group Simple'!$B$2:$B$202&amp;'Product Group Simple'!$D$2:$D$202, 0)</f>
        <v>111</v>
      </c>
      <c r="H864" cm="1">
        <f t="array" ref="H864">MATCH(Material_Master[[#This Row],[Product Category]]&amp;Material_Master[[#This Row],[ProductGroup]], 'Product Group'!$B$2:$B$248&amp;'Product Group'!$D$2:$D$248,0)</f>
        <v>149</v>
      </c>
      <c r="I864">
        <f>INDEX(Packaging!E:E, MATCH(Material_Master[[#This Row],[Packaging]], Packaging!F:F, 0))</f>
        <v>6</v>
      </c>
      <c r="J864">
        <f>INDEX(Packaging!A:A, MATCH(Material_Master[[#This Row],[UOM]], Packaging!B:B, 0))</f>
        <v>3</v>
      </c>
      <c r="K864">
        <v>6</v>
      </c>
      <c r="L864">
        <v>0.95</v>
      </c>
      <c r="M864">
        <v>1.25</v>
      </c>
      <c r="N864">
        <f>MATCH(Material_Master[[#This Row],[PPClass]],Packaging!$L$2:$L$7, 0)</f>
        <v>4</v>
      </c>
      <c r="O864">
        <f>MATCH(Material_Master[[#This Row],[PVClass]],Packaging!$L$2:$L$7, 0)</f>
        <v>4</v>
      </c>
      <c r="P864" t="s">
        <v>1209</v>
      </c>
      <c r="Q864">
        <v>5000</v>
      </c>
      <c r="R864" t="s">
        <v>684</v>
      </c>
      <c r="S864">
        <v>0.95</v>
      </c>
      <c r="T864" s="6" t="s">
        <v>402</v>
      </c>
      <c r="U864" s="6"/>
      <c r="V864" s="6" t="s">
        <v>1186</v>
      </c>
      <c r="W864" t="s">
        <v>1214</v>
      </c>
      <c r="X864" t="s">
        <v>1186</v>
      </c>
      <c r="Y864" t="b">
        <f>IF(Material_Master[[#This Row],[EUDR]]="Y",TRUE,FALSE)</f>
        <v>0</v>
      </c>
      <c r="Z864" t="b">
        <f>IF(Material_Master[[#This Row],[EUDR Sale]]="Y", TRUE, FALSE)</f>
        <v>0</v>
      </c>
    </row>
    <row r="865" spans="1:27" x14ac:dyDescent="0.35">
      <c r="A865">
        <v>864</v>
      </c>
      <c r="B865" s="5">
        <v>5221031013140</v>
      </c>
      <c r="C865" s="5" t="str">
        <f>Material_Master_SQL!B865</f>
        <v>ROFETAN GTCC 70/30-SD170</v>
      </c>
      <c r="D865">
        <f>INDEX(Class!A:A, MATCH(Material_Master[[#This Row],[Class]],Class!B:B, 0))</f>
        <v>4</v>
      </c>
      <c r="E865">
        <f>INDEX('Product Category'!A:A, MATCH(Material_Master[[#This Row],[Product Category]], 'Product Category'!B:B, 0))</f>
        <v>9</v>
      </c>
      <c r="F865" cm="1">
        <f t="array" ref="F865">MATCH(Material_Master[[#This Row],[Product Category]]&amp;Material_Master[[#This Row],[ProductMetric]], 'Product Metric'!$B$2:$B$47&amp;'Product Metric'!$D$2:$D$47, 0)</f>
        <v>23</v>
      </c>
      <c r="G865" cm="1">
        <f t="array" ref="G865">MATCH(Material_Master[[#This Row],[Product Category]]&amp;Material_Master[[#This Row],[ProductGroupSimple]], 'Product Group Simple'!$B$2:$B$202&amp;'Product Group Simple'!$D$2:$D$202, 0)</f>
        <v>111</v>
      </c>
      <c r="H865" cm="1">
        <f t="array" ref="H865">MATCH(Material_Master[[#This Row],[Product Category]]&amp;Material_Master[[#This Row],[ProductGroup]], 'Product Group'!$B$2:$B$248&amp;'Product Group'!$D$2:$D$248,0)</f>
        <v>149</v>
      </c>
      <c r="I865">
        <f>INDEX(Packaging!E:E, MATCH(Material_Master[[#This Row],[Packaging]], Packaging!F:F, 0))</f>
        <v>3</v>
      </c>
      <c r="J865">
        <f>INDEX(Packaging!A:A, MATCH(Material_Master[[#This Row],[UOM]], Packaging!B:B, 0))</f>
        <v>2</v>
      </c>
      <c r="K865">
        <v>6</v>
      </c>
      <c r="L865">
        <v>0.17</v>
      </c>
      <c r="M865">
        <v>0.15</v>
      </c>
      <c r="N865">
        <f>MATCH(Material_Master[[#This Row],[PPClass]],Packaging!$L$2:$L$7, 0)</f>
        <v>4</v>
      </c>
      <c r="O865">
        <f>MATCH(Material_Master[[#This Row],[PVClass]],Packaging!$L$2:$L$7, 0)</f>
        <v>4</v>
      </c>
      <c r="P865" t="s">
        <v>1270</v>
      </c>
      <c r="Q865">
        <v>5000</v>
      </c>
      <c r="R865" t="s">
        <v>684</v>
      </c>
      <c r="S865">
        <v>0.17</v>
      </c>
      <c r="T865" s="6" t="s">
        <v>402</v>
      </c>
      <c r="U865" s="6"/>
      <c r="V865" s="6" t="s">
        <v>1186</v>
      </c>
      <c r="W865" t="s">
        <v>1214</v>
      </c>
      <c r="X865" t="s">
        <v>1186</v>
      </c>
      <c r="Y865" t="b">
        <f>IF(Material_Master[[#This Row],[EUDR]]="Y",TRUE,FALSE)</f>
        <v>0</v>
      </c>
      <c r="Z865" t="b">
        <f>IF(Material_Master[[#This Row],[EUDR Sale]]="Y", TRUE, FALSE)</f>
        <v>0</v>
      </c>
    </row>
    <row r="866" spans="1:27" x14ac:dyDescent="0.35">
      <c r="A866">
        <v>865</v>
      </c>
      <c r="B866" s="5">
        <v>5221031013110</v>
      </c>
      <c r="C866" s="5" t="str">
        <f>Material_Master_SQL!B866</f>
        <v>ROFETAN GTCC 70/30-SD180</v>
      </c>
      <c r="D866">
        <f>INDEX(Class!A:A, MATCH(Material_Master[[#This Row],[Class]],Class!B:B, 0))</f>
        <v>4</v>
      </c>
      <c r="E866">
        <f>INDEX('Product Category'!A:A, MATCH(Material_Master[[#This Row],[Product Category]], 'Product Category'!B:B, 0))</f>
        <v>9</v>
      </c>
      <c r="F866" cm="1">
        <f t="array" ref="F866">MATCH(Material_Master[[#This Row],[Product Category]]&amp;Material_Master[[#This Row],[ProductMetric]], 'Product Metric'!$B$2:$B$47&amp;'Product Metric'!$D$2:$D$47, 0)</f>
        <v>23</v>
      </c>
      <c r="G866" cm="1">
        <f t="array" ref="G866">MATCH(Material_Master[[#This Row],[Product Category]]&amp;Material_Master[[#This Row],[ProductGroupSimple]], 'Product Group Simple'!$B$2:$B$202&amp;'Product Group Simple'!$D$2:$D$202, 0)</f>
        <v>111</v>
      </c>
      <c r="H866" cm="1">
        <f t="array" ref="H866">MATCH(Material_Master[[#This Row],[Product Category]]&amp;Material_Master[[#This Row],[ProductGroup]], 'Product Group'!$B$2:$B$248&amp;'Product Group'!$D$2:$D$248,0)</f>
        <v>149</v>
      </c>
      <c r="I866">
        <f>INDEX(Packaging!E:E, MATCH(Material_Master[[#This Row],[Packaging]], Packaging!F:F, 0))</f>
        <v>3</v>
      </c>
      <c r="J866">
        <f>INDEX(Packaging!A:A, MATCH(Material_Master[[#This Row],[UOM]], Packaging!B:B, 0))</f>
        <v>2</v>
      </c>
      <c r="K866">
        <v>6</v>
      </c>
      <c r="L866">
        <v>0.18</v>
      </c>
      <c r="M866">
        <v>0.15</v>
      </c>
      <c r="N866">
        <f>MATCH(Material_Master[[#This Row],[PPClass]],Packaging!$L$2:$L$7, 0)</f>
        <v>4</v>
      </c>
      <c r="O866">
        <f>MATCH(Material_Master[[#This Row],[PVClass]],Packaging!$L$2:$L$7, 0)</f>
        <v>4</v>
      </c>
      <c r="P866" t="s">
        <v>404</v>
      </c>
      <c r="Q866">
        <v>5000</v>
      </c>
      <c r="R866" t="s">
        <v>684</v>
      </c>
      <c r="S866">
        <v>0.18</v>
      </c>
      <c r="T866" s="6" t="s">
        <v>402</v>
      </c>
      <c r="U866" s="6"/>
      <c r="V866" s="6" t="s">
        <v>1186</v>
      </c>
      <c r="W866" t="s">
        <v>1214</v>
      </c>
      <c r="X866" t="s">
        <v>1186</v>
      </c>
      <c r="Y866" t="b">
        <f>IF(Material_Master[[#This Row],[EUDR]]="Y",TRUE,FALSE)</f>
        <v>0</v>
      </c>
      <c r="Z866" t="b">
        <f>IF(Material_Master[[#This Row],[EUDR Sale]]="Y", TRUE, FALSE)</f>
        <v>0</v>
      </c>
    </row>
    <row r="867" spans="1:27" x14ac:dyDescent="0.35">
      <c r="A867">
        <v>866</v>
      </c>
      <c r="B867" s="5">
        <v>5221031011350</v>
      </c>
      <c r="C867" s="5" t="str">
        <f>Material_Master_SQL!B867</f>
        <v>ROFETAN GTCC-IBC950</v>
      </c>
      <c r="D867">
        <f>INDEX(Class!A:A, MATCH(Material_Master[[#This Row],[Class]],Class!B:B, 0))</f>
        <v>4</v>
      </c>
      <c r="E867">
        <f>INDEX('Product Category'!A:A, MATCH(Material_Master[[#This Row],[Product Category]], 'Product Category'!B:B, 0))</f>
        <v>9</v>
      </c>
      <c r="F867" cm="1">
        <f t="array" ref="F867">MATCH(Material_Master[[#This Row],[Product Category]]&amp;Material_Master[[#This Row],[ProductMetric]], 'Product Metric'!$B$2:$B$47&amp;'Product Metric'!$D$2:$D$47, 0)</f>
        <v>23</v>
      </c>
      <c r="G867" cm="1">
        <f t="array" ref="G867">MATCH(Material_Master[[#This Row],[Product Category]]&amp;Material_Master[[#This Row],[ProductGroupSimple]], 'Product Group Simple'!$B$2:$B$202&amp;'Product Group Simple'!$D$2:$D$202, 0)</f>
        <v>111</v>
      </c>
      <c r="H867" cm="1">
        <f t="array" ref="H867">MATCH(Material_Master[[#This Row],[Product Category]]&amp;Material_Master[[#This Row],[ProductGroup]], 'Product Group'!$B$2:$B$248&amp;'Product Group'!$D$2:$D$248,0)</f>
        <v>148</v>
      </c>
      <c r="I867">
        <f>INDEX(Packaging!E:E, MATCH(Material_Master[[#This Row],[Packaging]], Packaging!F:F, 0))</f>
        <v>6</v>
      </c>
      <c r="J867">
        <f>INDEX(Packaging!A:A, MATCH(Material_Master[[#This Row],[UOM]], Packaging!B:B, 0))</f>
        <v>3</v>
      </c>
      <c r="K867">
        <v>6</v>
      </c>
      <c r="L867">
        <v>0.95</v>
      </c>
      <c r="M867">
        <v>1.25</v>
      </c>
      <c r="N867">
        <f>MATCH(Material_Master[[#This Row],[PPClass]],Packaging!$L$2:$L$7, 0)</f>
        <v>4</v>
      </c>
      <c r="O867">
        <f>MATCH(Material_Master[[#This Row],[PVClass]],Packaging!$L$2:$L$7, 0)</f>
        <v>4</v>
      </c>
      <c r="P867" t="s">
        <v>1209</v>
      </c>
      <c r="Q867">
        <v>5000</v>
      </c>
      <c r="R867" t="s">
        <v>1201</v>
      </c>
      <c r="S867">
        <v>0.95</v>
      </c>
      <c r="T867" s="6" t="s">
        <v>402</v>
      </c>
      <c r="U867" s="6"/>
      <c r="V867" s="6" t="s">
        <v>1186</v>
      </c>
      <c r="W867" t="s">
        <v>1214</v>
      </c>
      <c r="X867" t="s">
        <v>1186</v>
      </c>
      <c r="Y867" t="b">
        <f>IF(Material_Master[[#This Row],[EUDR]]="Y",TRUE,FALSE)</f>
        <v>0</v>
      </c>
      <c r="Z867" t="b">
        <f>IF(Material_Master[[#This Row],[EUDR Sale]]="Y", TRUE, FALSE)</f>
        <v>0</v>
      </c>
      <c r="AA867" s="5" t="s">
        <v>1404</v>
      </c>
    </row>
    <row r="868" spans="1:27" x14ac:dyDescent="0.35">
      <c r="A868">
        <v>867</v>
      </c>
      <c r="B868" s="5">
        <v>5221031011110</v>
      </c>
      <c r="C868" s="5" t="str">
        <f>Material_Master_SQL!B868</f>
        <v>ROFETAN GTCC-SD180</v>
      </c>
      <c r="D868">
        <f>INDEX(Class!A:A, MATCH(Material_Master[[#This Row],[Class]],Class!B:B, 0))</f>
        <v>4</v>
      </c>
      <c r="E868">
        <f>INDEX('Product Category'!A:A, MATCH(Material_Master[[#This Row],[Product Category]], 'Product Category'!B:B, 0))</f>
        <v>9</v>
      </c>
      <c r="F868" cm="1">
        <f t="array" ref="F868">MATCH(Material_Master[[#This Row],[Product Category]]&amp;Material_Master[[#This Row],[ProductMetric]], 'Product Metric'!$B$2:$B$47&amp;'Product Metric'!$D$2:$D$47, 0)</f>
        <v>23</v>
      </c>
      <c r="G868" cm="1">
        <f t="array" ref="G868">MATCH(Material_Master[[#This Row],[Product Category]]&amp;Material_Master[[#This Row],[ProductGroupSimple]], 'Product Group Simple'!$B$2:$B$202&amp;'Product Group Simple'!$D$2:$D$202, 0)</f>
        <v>111</v>
      </c>
      <c r="H868" cm="1">
        <f t="array" ref="H868">MATCH(Material_Master[[#This Row],[Product Category]]&amp;Material_Master[[#This Row],[ProductGroup]], 'Product Group'!$B$2:$B$248&amp;'Product Group'!$D$2:$D$248,0)</f>
        <v>148</v>
      </c>
      <c r="I868">
        <f>INDEX(Packaging!E:E, MATCH(Material_Master[[#This Row],[Packaging]], Packaging!F:F, 0))</f>
        <v>3</v>
      </c>
      <c r="J868">
        <f>INDEX(Packaging!A:A, MATCH(Material_Master[[#This Row],[UOM]], Packaging!B:B, 0))</f>
        <v>2</v>
      </c>
      <c r="K868">
        <v>6</v>
      </c>
      <c r="L868">
        <v>0.18</v>
      </c>
      <c r="M868">
        <v>0.15</v>
      </c>
      <c r="N868">
        <f>MATCH(Material_Master[[#This Row],[PPClass]],Packaging!$L$2:$L$7, 0)</f>
        <v>4</v>
      </c>
      <c r="O868">
        <f>MATCH(Material_Master[[#This Row],[PVClass]],Packaging!$L$2:$L$7, 0)</f>
        <v>4</v>
      </c>
      <c r="P868" t="s">
        <v>404</v>
      </c>
      <c r="Q868">
        <v>5000</v>
      </c>
      <c r="R868" t="s">
        <v>684</v>
      </c>
      <c r="S868">
        <v>0.18</v>
      </c>
      <c r="T868" s="6" t="s">
        <v>402</v>
      </c>
      <c r="U868" s="6"/>
      <c r="V868" s="6" t="s">
        <v>1186</v>
      </c>
      <c r="W868" t="s">
        <v>1214</v>
      </c>
      <c r="X868" t="s">
        <v>1186</v>
      </c>
      <c r="Y868" t="b">
        <f>IF(Material_Master[[#This Row],[EUDR]]="Y",TRUE,FALSE)</f>
        <v>0</v>
      </c>
      <c r="Z868" t="b">
        <f>IF(Material_Master[[#This Row],[EUDR Sale]]="Y", TRUE, FALSE)</f>
        <v>0</v>
      </c>
      <c r="AA868" s="5" t="s">
        <v>1404</v>
      </c>
    </row>
    <row r="869" spans="1:27" x14ac:dyDescent="0.35">
      <c r="A869">
        <v>868</v>
      </c>
      <c r="B869" s="5">
        <v>5221031011130</v>
      </c>
      <c r="C869" s="5" t="str">
        <f>Material_Master_SQL!B869</f>
        <v>ROFETAN GTCC-SD190</v>
      </c>
      <c r="D869">
        <f>INDEX(Class!A:A, MATCH(Material_Master[[#This Row],[Class]],Class!B:B, 0))</f>
        <v>4</v>
      </c>
      <c r="E869">
        <f>INDEX('Product Category'!A:A, MATCH(Material_Master[[#This Row],[Product Category]], 'Product Category'!B:B, 0))</f>
        <v>9</v>
      </c>
      <c r="F869" cm="1">
        <f t="array" ref="F869">MATCH(Material_Master[[#This Row],[Product Category]]&amp;Material_Master[[#This Row],[ProductMetric]], 'Product Metric'!$B$2:$B$47&amp;'Product Metric'!$D$2:$D$47, 0)</f>
        <v>23</v>
      </c>
      <c r="G869" cm="1">
        <f t="array" ref="G869">MATCH(Material_Master[[#This Row],[Product Category]]&amp;Material_Master[[#This Row],[ProductGroupSimple]], 'Product Group Simple'!$B$2:$B$202&amp;'Product Group Simple'!$D$2:$D$202, 0)</f>
        <v>111</v>
      </c>
      <c r="H869" cm="1">
        <f t="array" ref="H869">MATCH(Material_Master[[#This Row],[Product Category]]&amp;Material_Master[[#This Row],[ProductGroup]], 'Product Group'!$B$2:$B$248&amp;'Product Group'!$D$2:$D$248,0)</f>
        <v>148</v>
      </c>
      <c r="I869">
        <f>INDEX(Packaging!E:E, MATCH(Material_Master[[#This Row],[Packaging]], Packaging!F:F, 0))</f>
        <v>3</v>
      </c>
      <c r="J869">
        <f>INDEX(Packaging!A:A, MATCH(Material_Master[[#This Row],[UOM]], Packaging!B:B, 0))</f>
        <v>2</v>
      </c>
      <c r="K869">
        <v>6</v>
      </c>
      <c r="L869">
        <v>0.19</v>
      </c>
      <c r="M869">
        <v>0.15</v>
      </c>
      <c r="N869">
        <f>MATCH(Material_Master[[#This Row],[PPClass]],Packaging!$L$2:$L$7, 0)</f>
        <v>4</v>
      </c>
      <c r="O869">
        <f>MATCH(Material_Master[[#This Row],[PVClass]],Packaging!$L$2:$L$7, 0)</f>
        <v>4</v>
      </c>
      <c r="P869" t="s">
        <v>1275</v>
      </c>
      <c r="Q869">
        <v>5000</v>
      </c>
      <c r="R869" t="s">
        <v>1276</v>
      </c>
      <c r="S869">
        <v>0.19</v>
      </c>
      <c r="T869" s="6" t="s">
        <v>402</v>
      </c>
      <c r="U869" s="6"/>
      <c r="V869" s="6" t="s">
        <v>1186</v>
      </c>
      <c r="W869" t="s">
        <v>1214</v>
      </c>
      <c r="X869" t="s">
        <v>1186</v>
      </c>
      <c r="Y869" t="b">
        <f>IF(Material_Master[[#This Row],[EUDR]]="Y",TRUE,FALSE)</f>
        <v>0</v>
      </c>
      <c r="Z869" t="b">
        <f>IF(Material_Master[[#This Row],[EUDR Sale]]="Y", TRUE, FALSE)</f>
        <v>0</v>
      </c>
      <c r="AA869" s="5" t="s">
        <v>1404</v>
      </c>
    </row>
    <row r="870" spans="1:27" x14ac:dyDescent="0.35">
      <c r="A870">
        <v>869</v>
      </c>
      <c r="B870" s="5">
        <v>5226030000610</v>
      </c>
      <c r="C870" s="5" t="str">
        <f>Material_Master_SQL!B870</f>
        <v>ROFETAN OE</v>
      </c>
      <c r="D870">
        <f>INDEX(Class!A:A, MATCH(Material_Master[[#This Row],[Class]],Class!B:B, 0))</f>
        <v>2</v>
      </c>
      <c r="E870">
        <f>INDEX('Product Category'!A:A, MATCH(Material_Master[[#This Row],[Product Category]], 'Product Category'!B:B, 0))</f>
        <v>9</v>
      </c>
      <c r="F870" cm="1">
        <f t="array" ref="F870">MATCH(Material_Master[[#This Row],[Product Category]]&amp;Material_Master[[#This Row],[ProductMetric]], 'Product Metric'!$B$2:$B$47&amp;'Product Metric'!$D$2:$D$47, 0)</f>
        <v>24</v>
      </c>
      <c r="G870" cm="1">
        <f t="array" ref="G870">MATCH(Material_Master[[#This Row],[Product Category]]&amp;Material_Master[[#This Row],[ProductGroupSimple]], 'Product Group Simple'!$B$2:$B$202&amp;'Product Group Simple'!$D$2:$D$202, 0)</f>
        <v>113</v>
      </c>
      <c r="H870" cm="1">
        <f t="array" ref="H870">MATCH(Material_Master[[#This Row],[Product Category]]&amp;Material_Master[[#This Row],[ProductGroup]], 'Product Group'!$B$2:$B$248&amp;'Product Group'!$D$2:$D$248,0)</f>
        <v>152</v>
      </c>
      <c r="I870">
        <f>INDEX(Packaging!E:E, MATCH(Material_Master[[#This Row],[Packaging]], Packaging!F:F, 0))</f>
        <v>7</v>
      </c>
      <c r="J870">
        <f>INDEX(Packaging!A:A, MATCH(Material_Master[[#This Row],[UOM]], Packaging!B:B, 0))</f>
        <v>4</v>
      </c>
      <c r="K870">
        <v>6</v>
      </c>
      <c r="L870">
        <v>1</v>
      </c>
      <c r="N870">
        <f>MATCH(Material_Master[[#This Row],[PPClass]],Packaging!$L$2:$L$7, 0)</f>
        <v>3</v>
      </c>
      <c r="O870">
        <f>MATCH(Material_Master[[#This Row],[PVClass]],Packaging!$L$2:$L$7, 0)</f>
        <v>3</v>
      </c>
      <c r="R870" t="s">
        <v>1186</v>
      </c>
      <c r="T870" s="6" t="s">
        <v>402</v>
      </c>
      <c r="U870" s="6"/>
      <c r="V870" s="6" t="s">
        <v>1186</v>
      </c>
      <c r="W870" t="s">
        <v>810</v>
      </c>
      <c r="X870" t="s">
        <v>1186</v>
      </c>
      <c r="Y870" t="b">
        <f>IF(Material_Master[[#This Row],[EUDR]]="Y",TRUE,FALSE)</f>
        <v>0</v>
      </c>
      <c r="Z870" t="b">
        <f>IF(Material_Master[[#This Row],[EUDR Sale]]="Y", TRUE, FALSE)</f>
        <v>0</v>
      </c>
    </row>
    <row r="871" spans="1:27" x14ac:dyDescent="0.35">
      <c r="A871">
        <v>870</v>
      </c>
      <c r="B871" s="5">
        <v>5226030000140</v>
      </c>
      <c r="C871" s="5" t="str">
        <f>Material_Master_SQL!B871</f>
        <v>ROFETAN OE-IBC800</v>
      </c>
      <c r="D871">
        <f>INDEX(Class!A:A, MATCH(Material_Master[[#This Row],[Class]],Class!B:B, 0))</f>
        <v>4</v>
      </c>
      <c r="E871">
        <f>INDEX('Product Category'!A:A, MATCH(Material_Master[[#This Row],[Product Category]], 'Product Category'!B:B, 0))</f>
        <v>9</v>
      </c>
      <c r="F871" cm="1">
        <f t="array" ref="F871">MATCH(Material_Master[[#This Row],[Product Category]]&amp;Material_Master[[#This Row],[ProductMetric]], 'Product Metric'!$B$2:$B$47&amp;'Product Metric'!$D$2:$D$47, 0)</f>
        <v>24</v>
      </c>
      <c r="G871" cm="1">
        <f t="array" ref="G871">MATCH(Material_Master[[#This Row],[Product Category]]&amp;Material_Master[[#This Row],[ProductGroupSimple]], 'Product Group Simple'!$B$2:$B$202&amp;'Product Group Simple'!$D$2:$D$202, 0)</f>
        <v>113</v>
      </c>
      <c r="H871" cm="1">
        <f t="array" ref="H871">MATCH(Material_Master[[#This Row],[Product Category]]&amp;Material_Master[[#This Row],[ProductGroup]], 'Product Group'!$B$2:$B$248&amp;'Product Group'!$D$2:$D$248,0)</f>
        <v>152</v>
      </c>
      <c r="I871">
        <f>INDEX(Packaging!E:E, MATCH(Material_Master[[#This Row],[Packaging]], Packaging!F:F, 0))</f>
        <v>6</v>
      </c>
      <c r="J871">
        <f>INDEX(Packaging!A:A, MATCH(Material_Master[[#This Row],[UOM]], Packaging!B:B, 0))</f>
        <v>4</v>
      </c>
      <c r="K871">
        <v>6</v>
      </c>
      <c r="L871">
        <v>0.8</v>
      </c>
      <c r="N871">
        <f>MATCH(Material_Master[[#This Row],[PPClass]],Packaging!$L$2:$L$7, 0)</f>
        <v>4</v>
      </c>
      <c r="O871">
        <f>MATCH(Material_Master[[#This Row],[PVClass]],Packaging!$L$2:$L$7, 0)</f>
        <v>4</v>
      </c>
      <c r="R871" t="s">
        <v>1186</v>
      </c>
      <c r="S871">
        <v>0.8</v>
      </c>
      <c r="T871" s="6" t="s">
        <v>402</v>
      </c>
      <c r="U871" s="6"/>
      <c r="V871" s="6" t="s">
        <v>1186</v>
      </c>
      <c r="W871" t="s">
        <v>810</v>
      </c>
      <c r="X871" t="s">
        <v>1186</v>
      </c>
      <c r="Y871" t="b">
        <f>IF(Material_Master[[#This Row],[EUDR]]="Y",TRUE,FALSE)</f>
        <v>0</v>
      </c>
      <c r="Z871" t="b">
        <f>IF(Material_Master[[#This Row],[EUDR Sale]]="Y", TRUE, FALSE)</f>
        <v>0</v>
      </c>
    </row>
    <row r="872" spans="1:27" x14ac:dyDescent="0.35">
      <c r="A872">
        <v>871</v>
      </c>
      <c r="B872" s="5"/>
      <c r="C872" s="5" t="str">
        <f>Material_Master_SQL!B872</f>
        <v>ROFETAN OE-IBC800-DHW</v>
      </c>
      <c r="D872">
        <f>INDEX(Class!A:A, MATCH(Material_Master[[#This Row],[Class]],Class!B:B, 0))</f>
        <v>4</v>
      </c>
      <c r="E872">
        <f>INDEX('Product Category'!A:A, MATCH(Material_Master[[#This Row],[Product Category]], 'Product Category'!B:B, 0))</f>
        <v>9</v>
      </c>
      <c r="F872" cm="1">
        <f t="array" ref="F872">MATCH(Material_Master[[#This Row],[Product Category]]&amp;Material_Master[[#This Row],[ProductMetric]], 'Product Metric'!$B$2:$B$47&amp;'Product Metric'!$D$2:$D$47, 0)</f>
        <v>24</v>
      </c>
      <c r="G872" cm="1">
        <f t="array" ref="G872">MATCH(Material_Master[[#This Row],[Product Category]]&amp;Material_Master[[#This Row],[ProductGroupSimple]], 'Product Group Simple'!$B$2:$B$202&amp;'Product Group Simple'!$D$2:$D$202, 0)</f>
        <v>113</v>
      </c>
      <c r="H872" cm="1">
        <f t="array" ref="H872">MATCH(Material_Master[[#This Row],[Product Category]]&amp;Material_Master[[#This Row],[ProductGroup]], 'Product Group'!$B$2:$B$248&amp;'Product Group'!$D$2:$D$248,0)</f>
        <v>152</v>
      </c>
      <c r="I872">
        <f>INDEX(Packaging!E:E, MATCH(Material_Master[[#This Row],[Packaging]], Packaging!F:F, 0))</f>
        <v>6</v>
      </c>
      <c r="J872">
        <f>INDEX(Packaging!A:A, MATCH(Material_Master[[#This Row],[UOM]], Packaging!B:B, 0))</f>
        <v>4</v>
      </c>
      <c r="K872">
        <v>6</v>
      </c>
      <c r="L872">
        <v>0.8</v>
      </c>
      <c r="N872">
        <f>MATCH(Material_Master[[#This Row],[PPClass]],Packaging!$L$2:$L$7, 0)</f>
        <v>4</v>
      </c>
      <c r="O872">
        <f>MATCH(Material_Master[[#This Row],[PVClass]],Packaging!$L$2:$L$7, 0)</f>
        <v>4</v>
      </c>
      <c r="R872" t="s">
        <v>1186</v>
      </c>
      <c r="S872">
        <v>0.8</v>
      </c>
      <c r="T872" s="6" t="s">
        <v>402</v>
      </c>
      <c r="U872" s="6"/>
      <c r="V872" s="6" t="s">
        <v>1186</v>
      </c>
      <c r="W872" t="s">
        <v>810</v>
      </c>
      <c r="X872" t="s">
        <v>1186</v>
      </c>
      <c r="Y872" t="b">
        <f>IF(Material_Master[[#This Row],[EUDR]]="Y",TRUE,FALSE)</f>
        <v>0</v>
      </c>
      <c r="Z872" t="b">
        <f>IF(Material_Master[[#This Row],[EUDR Sale]]="Y", TRUE, FALSE)</f>
        <v>0</v>
      </c>
    </row>
    <row r="873" spans="1:27" x14ac:dyDescent="0.35">
      <c r="A873">
        <v>872</v>
      </c>
      <c r="B873" s="5">
        <v>5226030000140</v>
      </c>
      <c r="C873" s="5" t="str">
        <f>Material_Master_SQL!B873</f>
        <v>ROFETAN OE-SD170</v>
      </c>
      <c r="D873">
        <f>INDEX(Class!A:A, MATCH(Material_Master[[#This Row],[Class]],Class!B:B, 0))</f>
        <v>4</v>
      </c>
      <c r="E873">
        <f>INDEX('Product Category'!A:A, MATCH(Material_Master[[#This Row],[Product Category]], 'Product Category'!B:B, 0))</f>
        <v>9</v>
      </c>
      <c r="F873" cm="1">
        <f t="array" ref="F873">MATCH(Material_Master[[#This Row],[Product Category]]&amp;Material_Master[[#This Row],[ProductMetric]], 'Product Metric'!$B$2:$B$47&amp;'Product Metric'!$D$2:$D$47, 0)</f>
        <v>24</v>
      </c>
      <c r="G873" cm="1">
        <f t="array" ref="G873">MATCH(Material_Master[[#This Row],[Product Category]]&amp;Material_Master[[#This Row],[ProductGroupSimple]], 'Product Group Simple'!$B$2:$B$202&amp;'Product Group Simple'!$D$2:$D$202, 0)</f>
        <v>113</v>
      </c>
      <c r="H873" cm="1">
        <f t="array" ref="H873">MATCH(Material_Master[[#This Row],[Product Category]]&amp;Material_Master[[#This Row],[ProductGroup]], 'Product Group'!$B$2:$B$248&amp;'Product Group'!$D$2:$D$248,0)</f>
        <v>152</v>
      </c>
      <c r="I873">
        <f>INDEX(Packaging!E:E, MATCH(Material_Master[[#This Row],[Packaging]], Packaging!F:F, 0))</f>
        <v>3</v>
      </c>
      <c r="J873">
        <f>INDEX(Packaging!A:A, MATCH(Material_Master[[#This Row],[UOM]], Packaging!B:B, 0))</f>
        <v>4</v>
      </c>
      <c r="K873">
        <v>6</v>
      </c>
      <c r="L873">
        <v>0.17</v>
      </c>
      <c r="N873">
        <f>MATCH(Material_Master[[#This Row],[PPClass]],Packaging!$L$2:$L$7, 0)</f>
        <v>4</v>
      </c>
      <c r="O873">
        <f>MATCH(Material_Master[[#This Row],[PVClass]],Packaging!$L$2:$L$7, 0)</f>
        <v>4</v>
      </c>
      <c r="R873" t="s">
        <v>1186</v>
      </c>
      <c r="S873">
        <v>0.17</v>
      </c>
      <c r="T873" s="6" t="s">
        <v>402</v>
      </c>
      <c r="U873" s="6"/>
      <c r="V873" s="6" t="s">
        <v>1186</v>
      </c>
      <c r="W873" t="s">
        <v>810</v>
      </c>
      <c r="X873" t="s">
        <v>1186</v>
      </c>
      <c r="Y873" t="b">
        <f>IF(Material_Master[[#This Row],[EUDR]]="Y",TRUE,FALSE)</f>
        <v>0</v>
      </c>
      <c r="Z873" t="b">
        <f>IF(Material_Master[[#This Row],[EUDR Sale]]="Y", TRUE, FALSE)</f>
        <v>0</v>
      </c>
    </row>
    <row r="874" spans="1:27" x14ac:dyDescent="0.35">
      <c r="A874">
        <v>873</v>
      </c>
      <c r="B874" s="5"/>
      <c r="C874" s="5" t="str">
        <f>Material_Master_SQL!B874</f>
        <v>ROFETAN OE-SD170-DHW</v>
      </c>
      <c r="D874">
        <f>INDEX(Class!A:A, MATCH(Material_Master[[#This Row],[Class]],Class!B:B, 0))</f>
        <v>4</v>
      </c>
      <c r="E874">
        <f>INDEX('Product Category'!A:A, MATCH(Material_Master[[#This Row],[Product Category]], 'Product Category'!B:B, 0))</f>
        <v>9</v>
      </c>
      <c r="F874" cm="1">
        <f t="array" ref="F874">MATCH(Material_Master[[#This Row],[Product Category]]&amp;Material_Master[[#This Row],[ProductMetric]], 'Product Metric'!$B$2:$B$47&amp;'Product Metric'!$D$2:$D$47, 0)</f>
        <v>24</v>
      </c>
      <c r="G874" cm="1">
        <f t="array" ref="G874">MATCH(Material_Master[[#This Row],[Product Category]]&amp;Material_Master[[#This Row],[ProductGroupSimple]], 'Product Group Simple'!$B$2:$B$202&amp;'Product Group Simple'!$D$2:$D$202, 0)</f>
        <v>113</v>
      </c>
      <c r="H874" cm="1">
        <f t="array" ref="H874">MATCH(Material_Master[[#This Row],[Product Category]]&amp;Material_Master[[#This Row],[ProductGroup]], 'Product Group'!$B$2:$B$248&amp;'Product Group'!$D$2:$D$248,0)</f>
        <v>152</v>
      </c>
      <c r="I874">
        <f>INDEX(Packaging!E:E, MATCH(Material_Master[[#This Row],[Packaging]], Packaging!F:F, 0))</f>
        <v>3</v>
      </c>
      <c r="J874">
        <f>INDEX(Packaging!A:A, MATCH(Material_Master[[#This Row],[UOM]], Packaging!B:B, 0))</f>
        <v>2</v>
      </c>
      <c r="K874">
        <v>6</v>
      </c>
      <c r="L874">
        <v>0.17</v>
      </c>
      <c r="N874">
        <f>MATCH(Material_Master[[#This Row],[PPClass]],Packaging!$L$2:$L$7, 0)</f>
        <v>4</v>
      </c>
      <c r="O874">
        <f>MATCH(Material_Master[[#This Row],[PVClass]],Packaging!$L$2:$L$7, 0)</f>
        <v>4</v>
      </c>
      <c r="R874" t="s">
        <v>1186</v>
      </c>
      <c r="S874">
        <v>0.17</v>
      </c>
      <c r="T874" s="6" t="s">
        <v>402</v>
      </c>
      <c r="U874" s="6" t="s">
        <v>1186</v>
      </c>
      <c r="V874" s="6" t="s">
        <v>1186</v>
      </c>
      <c r="W874" t="s">
        <v>810</v>
      </c>
      <c r="X874" t="s">
        <v>1186</v>
      </c>
      <c r="Y874" t="b">
        <f>IF(Material_Master[[#This Row],[EUDR]]="Y",TRUE,FALSE)</f>
        <v>0</v>
      </c>
      <c r="Z874" t="b">
        <f>IF(Material_Master[[#This Row],[EUDR Sale]]="Y", TRUE, FALSE)</f>
        <v>0</v>
      </c>
    </row>
    <row r="875" spans="1:27" x14ac:dyDescent="0.35">
      <c r="A875">
        <v>874</v>
      </c>
      <c r="B875" s="5">
        <v>5224033031610</v>
      </c>
      <c r="C875" s="5" t="str">
        <f>Material_Master_SQL!B875</f>
        <v>ROFETAN OLO D75</v>
      </c>
      <c r="D875">
        <f>INDEX(Class!A:A, MATCH(Material_Master[[#This Row],[Class]],Class!B:B, 0))</f>
        <v>2</v>
      </c>
      <c r="E875">
        <f>INDEX('Product Category'!A:A, MATCH(Material_Master[[#This Row],[Product Category]], 'Product Category'!B:B, 0))</f>
        <v>9</v>
      </c>
      <c r="F875" cm="1">
        <f t="array" ref="F875">MATCH(Material_Master[[#This Row],[Product Category]]&amp;Material_Master[[#This Row],[ProductMetric]], 'Product Metric'!$B$2:$B$47&amp;'Product Metric'!$D$2:$D$47, 0)</f>
        <v>22</v>
      </c>
      <c r="G875" cm="1">
        <f t="array" ref="G875">MATCH(Material_Master[[#This Row],[Product Category]]&amp;Material_Master[[#This Row],[ProductGroupSimple]], 'Product Group Simple'!$B$2:$B$202&amp;'Product Group Simple'!$D$2:$D$202, 0)</f>
        <v>114</v>
      </c>
      <c r="H875" cm="1">
        <f t="array" ref="H875">MATCH(Material_Master[[#This Row],[Product Category]]&amp;Material_Master[[#This Row],[ProductGroup]], 'Product Group'!$B$2:$B$248&amp;'Product Group'!$D$2:$D$248,0)</f>
        <v>153</v>
      </c>
      <c r="I875">
        <f>INDEX(Packaging!E:E, MATCH(Material_Master[[#This Row],[Packaging]], Packaging!F:F, 0))</f>
        <v>7</v>
      </c>
      <c r="J875">
        <f>INDEX(Packaging!A:A, MATCH(Material_Master[[#This Row],[UOM]], Packaging!B:B, 0))</f>
        <v>4</v>
      </c>
      <c r="K875">
        <v>6</v>
      </c>
      <c r="L875">
        <v>1</v>
      </c>
      <c r="N875">
        <f>MATCH(Material_Master[[#This Row],[PPClass]],Packaging!$L$2:$L$7, 0)</f>
        <v>3</v>
      </c>
      <c r="O875">
        <f>MATCH(Material_Master[[#This Row],[PVClass]],Packaging!$L$2:$L$7, 0)</f>
        <v>3</v>
      </c>
      <c r="Q875">
        <v>1450</v>
      </c>
      <c r="T875" s="6" t="s">
        <v>402</v>
      </c>
      <c r="U875" s="6"/>
      <c r="V875" s="6" t="s">
        <v>1186</v>
      </c>
      <c r="W875" t="s">
        <v>1186</v>
      </c>
      <c r="X875" t="s">
        <v>1186</v>
      </c>
      <c r="Y875" t="b">
        <f>IF(Material_Master[[#This Row],[EUDR]]="Y",TRUE,FALSE)</f>
        <v>0</v>
      </c>
      <c r="Z875" t="b">
        <f>IF(Material_Master[[#This Row],[EUDR Sale]]="Y", TRUE, FALSE)</f>
        <v>0</v>
      </c>
      <c r="AA875" s="5" t="s">
        <v>1395</v>
      </c>
    </row>
    <row r="876" spans="1:27" x14ac:dyDescent="0.35">
      <c r="A876">
        <v>875</v>
      </c>
      <c r="B876" s="5">
        <v>5224033031110</v>
      </c>
      <c r="C876" s="5" t="str">
        <f>Material_Master_SQL!B876</f>
        <v>ROFETAN OLO D75-SD180</v>
      </c>
      <c r="D876">
        <f>INDEX(Class!A:A, MATCH(Material_Master[[#This Row],[Class]],Class!B:B, 0))</f>
        <v>4</v>
      </c>
      <c r="E876">
        <f>INDEX('Product Category'!A:A, MATCH(Material_Master[[#This Row],[Product Category]], 'Product Category'!B:B, 0))</f>
        <v>9</v>
      </c>
      <c r="F876" cm="1">
        <f t="array" ref="F876">MATCH(Material_Master[[#This Row],[Product Category]]&amp;Material_Master[[#This Row],[ProductMetric]], 'Product Metric'!$B$2:$B$47&amp;'Product Metric'!$D$2:$D$47, 0)</f>
        <v>22</v>
      </c>
      <c r="G876" cm="1">
        <f t="array" ref="G876">MATCH(Material_Master[[#This Row],[Product Category]]&amp;Material_Master[[#This Row],[ProductGroupSimple]], 'Product Group Simple'!$B$2:$B$202&amp;'Product Group Simple'!$D$2:$D$202, 0)</f>
        <v>114</v>
      </c>
      <c r="H876" cm="1">
        <f t="array" ref="H876">MATCH(Material_Master[[#This Row],[Product Category]]&amp;Material_Master[[#This Row],[ProductGroup]], 'Product Group'!$B$2:$B$248&amp;'Product Group'!$D$2:$D$248,0)</f>
        <v>153</v>
      </c>
      <c r="I876">
        <f>INDEX(Packaging!E:E, MATCH(Material_Master[[#This Row],[Packaging]], Packaging!F:F, 0))</f>
        <v>3</v>
      </c>
      <c r="J876">
        <f>INDEX(Packaging!A:A, MATCH(Material_Master[[#This Row],[UOM]], Packaging!B:B, 0))</f>
        <v>2</v>
      </c>
      <c r="K876">
        <v>6</v>
      </c>
      <c r="L876">
        <v>0.18</v>
      </c>
      <c r="M876">
        <v>0.15</v>
      </c>
      <c r="N876">
        <f>MATCH(Material_Master[[#This Row],[PPClass]],Packaging!$L$2:$L$7, 0)</f>
        <v>4</v>
      </c>
      <c r="O876">
        <f>MATCH(Material_Master[[#This Row],[PVClass]],Packaging!$L$2:$L$7, 0)</f>
        <v>4</v>
      </c>
      <c r="P876" t="s">
        <v>404</v>
      </c>
      <c r="Q876">
        <v>1450</v>
      </c>
      <c r="R876" t="s">
        <v>684</v>
      </c>
      <c r="S876">
        <v>0.18</v>
      </c>
      <c r="T876" s="6" t="s">
        <v>402</v>
      </c>
      <c r="U876" s="6"/>
      <c r="V876" s="6" t="s">
        <v>1186</v>
      </c>
      <c r="W876" t="s">
        <v>1186</v>
      </c>
      <c r="X876" t="s">
        <v>1186</v>
      </c>
      <c r="Y876" t="b">
        <f>IF(Material_Master[[#This Row],[EUDR]]="Y",TRUE,FALSE)</f>
        <v>0</v>
      </c>
      <c r="Z876" t="b">
        <f>IF(Material_Master[[#This Row],[EUDR Sale]]="Y", TRUE, FALSE)</f>
        <v>0</v>
      </c>
      <c r="AA876" s="5" t="s">
        <v>1395</v>
      </c>
    </row>
    <row r="877" spans="1:27" x14ac:dyDescent="0.35">
      <c r="A877">
        <v>876</v>
      </c>
      <c r="B877" s="5">
        <v>5221021011610</v>
      </c>
      <c r="C877" s="5" t="str">
        <f>Material_Master_SQL!B877</f>
        <v>ROMULGIN GTCC</v>
      </c>
      <c r="D877">
        <f>INDEX(Class!A:A, MATCH(Material_Master[[#This Row],[Class]],Class!B:B, 0))</f>
        <v>2</v>
      </c>
      <c r="E877">
        <f>INDEX('Product Category'!A:A, MATCH(Material_Master[[#This Row],[Product Category]], 'Product Category'!B:B, 0))</f>
        <v>9</v>
      </c>
      <c r="F877" cm="1">
        <f t="array" ref="F877">MATCH(Material_Master[[#This Row],[Product Category]]&amp;Material_Master[[#This Row],[ProductMetric]], 'Product Metric'!$B$2:$B$47&amp;'Product Metric'!$D$2:$D$47, 0)</f>
        <v>23</v>
      </c>
      <c r="G877" cm="1">
        <f t="array" ref="G877">MATCH(Material_Master[[#This Row],[Product Category]]&amp;Material_Master[[#This Row],[ProductGroupSimple]], 'Product Group Simple'!$B$2:$B$202&amp;'Product Group Simple'!$D$2:$D$202, 0)</f>
        <v>111</v>
      </c>
      <c r="H877" cm="1">
        <f t="array" ref="H877">MATCH(Material_Master[[#This Row],[Product Category]]&amp;Material_Master[[#This Row],[ProductGroup]], 'Product Group'!$B$2:$B$248&amp;'Product Group'!$D$2:$D$248,0)</f>
        <v>148</v>
      </c>
      <c r="I877">
        <f>INDEX(Packaging!E:E, MATCH(Material_Master[[#This Row],[Packaging]], Packaging!F:F, 0))</f>
        <v>7</v>
      </c>
      <c r="J877">
        <f>INDEX(Packaging!A:A, MATCH(Material_Master[[#This Row],[UOM]], Packaging!B:B, 0))</f>
        <v>4</v>
      </c>
      <c r="K877">
        <v>6</v>
      </c>
      <c r="L877">
        <v>1</v>
      </c>
      <c r="N877">
        <f>MATCH(Material_Master[[#This Row],[PPClass]],Packaging!$L$2:$L$7, 0)</f>
        <v>3</v>
      </c>
      <c r="O877">
        <f>MATCH(Material_Master[[#This Row],[PVClass]],Packaging!$L$2:$L$7, 0)</f>
        <v>3</v>
      </c>
      <c r="Q877">
        <v>5000</v>
      </c>
      <c r="R877" t="s">
        <v>1186</v>
      </c>
      <c r="T877" s="6" t="s">
        <v>402</v>
      </c>
      <c r="U877" s="6"/>
      <c r="V877" s="6" t="s">
        <v>1186</v>
      </c>
      <c r="W877" t="s">
        <v>1214</v>
      </c>
      <c r="X877" t="s">
        <v>1186</v>
      </c>
      <c r="Y877" t="b">
        <f>IF(Material_Master[[#This Row],[EUDR]]="Y",TRUE,FALSE)</f>
        <v>0</v>
      </c>
      <c r="Z877" t="b">
        <f>IF(Material_Master[[#This Row],[EUDR Sale]]="Y", TRUE, FALSE)</f>
        <v>0</v>
      </c>
      <c r="AA877" s="5" t="s">
        <v>1404</v>
      </c>
    </row>
    <row r="878" spans="1:27" x14ac:dyDescent="0.35">
      <c r="A878">
        <v>877</v>
      </c>
      <c r="B878" s="5">
        <v>5221021011610</v>
      </c>
      <c r="C878" s="5" t="str">
        <f>Material_Master_SQL!B878</f>
        <v>ROMULGIN GTCC (COCO)</v>
      </c>
      <c r="D878">
        <f>INDEX(Class!A:A, MATCH(Material_Master[[#This Row],[Class]],Class!B:B, 0))</f>
        <v>2</v>
      </c>
      <c r="E878">
        <f>INDEX('Product Category'!A:A, MATCH(Material_Master[[#This Row],[Product Category]], 'Product Category'!B:B, 0))</f>
        <v>9</v>
      </c>
      <c r="F878" cm="1">
        <f t="array" ref="F878">MATCH(Material_Master[[#This Row],[Product Category]]&amp;Material_Master[[#This Row],[ProductMetric]], 'Product Metric'!$B$2:$B$47&amp;'Product Metric'!$D$2:$D$47, 0)</f>
        <v>23</v>
      </c>
      <c r="G878" cm="1">
        <f t="array" ref="G878">MATCH(Material_Master[[#This Row],[Product Category]]&amp;Material_Master[[#This Row],[ProductGroupSimple]], 'Product Group Simple'!$B$2:$B$202&amp;'Product Group Simple'!$D$2:$D$202, 0)</f>
        <v>111</v>
      </c>
      <c r="H878" cm="1">
        <f t="array" ref="H878">MATCH(Material_Master[[#This Row],[Product Category]]&amp;Material_Master[[#This Row],[ProductGroup]], 'Product Group'!$B$2:$B$248&amp;'Product Group'!$D$2:$D$248,0)</f>
        <v>150</v>
      </c>
      <c r="I878">
        <f>INDEX(Packaging!E:E, MATCH(Material_Master[[#This Row],[Packaging]], Packaging!F:F, 0))</f>
        <v>7</v>
      </c>
      <c r="J878">
        <f>INDEX(Packaging!A:A, MATCH(Material_Master[[#This Row],[UOM]], Packaging!B:B, 0))</f>
        <v>4</v>
      </c>
      <c r="K878">
        <v>6</v>
      </c>
      <c r="L878">
        <v>1</v>
      </c>
      <c r="N878">
        <f>MATCH(Material_Master[[#This Row],[PPClass]],Packaging!$L$2:$L$7, 0)</f>
        <v>3</v>
      </c>
      <c r="O878">
        <f>MATCH(Material_Master[[#This Row],[PVClass]],Packaging!$L$2:$L$7, 0)</f>
        <v>3</v>
      </c>
      <c r="Q878">
        <v>5500</v>
      </c>
      <c r="R878" t="s">
        <v>1186</v>
      </c>
      <c r="T878" s="6" t="s">
        <v>402</v>
      </c>
      <c r="U878" s="6"/>
      <c r="V878" s="6" t="s">
        <v>1186</v>
      </c>
      <c r="W878" t="s">
        <v>1214</v>
      </c>
      <c r="X878" t="s">
        <v>1186</v>
      </c>
      <c r="Y878" t="b">
        <f>IF(Material_Master[[#This Row],[EUDR]]="Y",TRUE,FALSE)</f>
        <v>0</v>
      </c>
      <c r="Z878" t="b">
        <f>IF(Material_Master[[#This Row],[EUDR Sale]]="Y", TRUE, FALSE)</f>
        <v>0</v>
      </c>
      <c r="AA878" s="5" t="s">
        <v>1404</v>
      </c>
    </row>
    <row r="879" spans="1:27" x14ac:dyDescent="0.35">
      <c r="A879">
        <v>878</v>
      </c>
      <c r="B879" s="5">
        <v>5221021115350</v>
      </c>
      <c r="C879" s="5" t="str">
        <f>Material_Master_SQL!B879</f>
        <v>ROMULGIN GTCC (COCO)-IBC950</v>
      </c>
      <c r="D879">
        <f>INDEX(Class!A:A, MATCH(Material_Master[[#This Row],[Class]],Class!B:B, 0))</f>
        <v>4</v>
      </c>
      <c r="E879">
        <f>INDEX('Product Category'!A:A, MATCH(Material_Master[[#This Row],[Product Category]], 'Product Category'!B:B, 0))</f>
        <v>9</v>
      </c>
      <c r="F879" cm="1">
        <f t="array" ref="F879">MATCH(Material_Master[[#This Row],[Product Category]]&amp;Material_Master[[#This Row],[ProductMetric]], 'Product Metric'!$B$2:$B$47&amp;'Product Metric'!$D$2:$D$47, 0)</f>
        <v>23</v>
      </c>
      <c r="G879" cm="1">
        <f t="array" ref="G879">MATCH(Material_Master[[#This Row],[Product Category]]&amp;Material_Master[[#This Row],[ProductGroupSimple]], 'Product Group Simple'!$B$2:$B$202&amp;'Product Group Simple'!$D$2:$D$202, 0)</f>
        <v>111</v>
      </c>
      <c r="H879" cm="1">
        <f t="array" ref="H879">MATCH(Material_Master[[#This Row],[Product Category]]&amp;Material_Master[[#This Row],[ProductGroup]], 'Product Group'!$B$2:$B$248&amp;'Product Group'!$D$2:$D$248,0)</f>
        <v>150</v>
      </c>
      <c r="I879">
        <f>INDEX(Packaging!E:E, MATCH(Material_Master[[#This Row],[Packaging]], Packaging!F:F, 0))</f>
        <v>6</v>
      </c>
      <c r="J879">
        <f>INDEX(Packaging!A:A, MATCH(Material_Master[[#This Row],[UOM]], Packaging!B:B, 0))</f>
        <v>3</v>
      </c>
      <c r="K879">
        <v>6</v>
      </c>
      <c r="L879">
        <v>0.95</v>
      </c>
      <c r="M879">
        <v>1.25</v>
      </c>
      <c r="N879">
        <f>MATCH(Material_Master[[#This Row],[PPClass]],Packaging!$L$2:$L$7, 0)</f>
        <v>4</v>
      </c>
      <c r="O879">
        <f>MATCH(Material_Master[[#This Row],[PVClass]],Packaging!$L$2:$L$7, 0)</f>
        <v>4</v>
      </c>
      <c r="P879" t="s">
        <v>1209</v>
      </c>
      <c r="Q879">
        <v>5500</v>
      </c>
      <c r="R879" t="s">
        <v>684</v>
      </c>
      <c r="S879">
        <v>0.95</v>
      </c>
      <c r="T879" s="6" t="s">
        <v>402</v>
      </c>
      <c r="U879" s="6"/>
      <c r="V879" s="6" t="s">
        <v>1186</v>
      </c>
      <c r="W879" t="s">
        <v>1214</v>
      </c>
      <c r="X879" t="s">
        <v>1186</v>
      </c>
      <c r="Y879" t="b">
        <f>IF(Material_Master[[#This Row],[EUDR]]="Y",TRUE,FALSE)</f>
        <v>0</v>
      </c>
      <c r="Z879" t="b">
        <f>IF(Material_Master[[#This Row],[EUDR Sale]]="Y", TRUE, FALSE)</f>
        <v>0</v>
      </c>
      <c r="AA879" s="5" t="s">
        <v>1404</v>
      </c>
    </row>
    <row r="880" spans="1:27" x14ac:dyDescent="0.35">
      <c r="A880">
        <v>879</v>
      </c>
      <c r="B880" s="5">
        <v>5221021115210</v>
      </c>
      <c r="C880" s="5" t="str">
        <f>Material_Master_SQL!B880</f>
        <v>ROMULGIN GTCC (COCO)-PD180</v>
      </c>
      <c r="D880">
        <f>INDEX(Class!A:A, MATCH(Material_Master[[#This Row],[Class]],Class!B:B, 0))</f>
        <v>4</v>
      </c>
      <c r="E880">
        <f>INDEX('Product Category'!A:A, MATCH(Material_Master[[#This Row],[Product Category]], 'Product Category'!B:B, 0))</f>
        <v>9</v>
      </c>
      <c r="F880" cm="1">
        <f t="array" ref="F880">MATCH(Material_Master[[#This Row],[Product Category]]&amp;Material_Master[[#This Row],[ProductMetric]], 'Product Metric'!$B$2:$B$47&amp;'Product Metric'!$D$2:$D$47, 0)</f>
        <v>23</v>
      </c>
      <c r="G880" cm="1">
        <f t="array" ref="G880">MATCH(Material_Master[[#This Row],[Product Category]]&amp;Material_Master[[#This Row],[ProductGroupSimple]], 'Product Group Simple'!$B$2:$B$202&amp;'Product Group Simple'!$D$2:$D$202, 0)</f>
        <v>111</v>
      </c>
      <c r="H880" cm="1">
        <f t="array" ref="H880">MATCH(Material_Master[[#This Row],[Product Category]]&amp;Material_Master[[#This Row],[ProductGroup]], 'Product Group'!$B$2:$B$248&amp;'Product Group'!$D$2:$D$248,0)</f>
        <v>150</v>
      </c>
      <c r="I880">
        <f>INDEX(Packaging!E:E, MATCH(Material_Master[[#This Row],[Packaging]], Packaging!F:F, 0))</f>
        <v>3</v>
      </c>
      <c r="J880">
        <f>INDEX(Packaging!A:A, MATCH(Material_Master[[#This Row],[UOM]], Packaging!B:B, 0))</f>
        <v>2</v>
      </c>
      <c r="K880">
        <v>6</v>
      </c>
      <c r="L880">
        <v>0.18</v>
      </c>
      <c r="N880">
        <f>MATCH(Material_Master[[#This Row],[PPClass]],Packaging!$L$2:$L$7, 0)</f>
        <v>4</v>
      </c>
      <c r="O880">
        <f>MATCH(Material_Master[[#This Row],[PVClass]],Packaging!$L$2:$L$7, 0)</f>
        <v>4</v>
      </c>
      <c r="Q880">
        <v>5500</v>
      </c>
      <c r="R880" t="s">
        <v>1186</v>
      </c>
      <c r="S880">
        <v>0.18</v>
      </c>
      <c r="T880" s="6" t="s">
        <v>402</v>
      </c>
      <c r="U880" s="6"/>
      <c r="V880" s="6" t="s">
        <v>1186</v>
      </c>
      <c r="W880" t="s">
        <v>1214</v>
      </c>
      <c r="X880" t="s">
        <v>1186</v>
      </c>
      <c r="Y880" t="b">
        <f>IF(Material_Master[[#This Row],[EUDR]]="Y",TRUE,FALSE)</f>
        <v>0</v>
      </c>
      <c r="Z880" t="b">
        <f>IF(Material_Master[[#This Row],[EUDR Sale]]="Y", TRUE, FALSE)</f>
        <v>0</v>
      </c>
    </row>
    <row r="881" spans="1:27" x14ac:dyDescent="0.35">
      <c r="A881">
        <v>880</v>
      </c>
      <c r="B881" s="5">
        <v>5221021115110</v>
      </c>
      <c r="C881" s="5" t="str">
        <f>Material_Master_SQL!B881</f>
        <v>ROMULGIN GTCC (COCO)-SD180</v>
      </c>
      <c r="D881">
        <f>INDEX(Class!A:A, MATCH(Material_Master[[#This Row],[Class]],Class!B:B, 0))</f>
        <v>4</v>
      </c>
      <c r="E881">
        <f>INDEX('Product Category'!A:A, MATCH(Material_Master[[#This Row],[Product Category]], 'Product Category'!B:B, 0))</f>
        <v>9</v>
      </c>
      <c r="F881" cm="1">
        <f t="array" ref="F881">MATCH(Material_Master[[#This Row],[Product Category]]&amp;Material_Master[[#This Row],[ProductMetric]], 'Product Metric'!$B$2:$B$47&amp;'Product Metric'!$D$2:$D$47, 0)</f>
        <v>23</v>
      </c>
      <c r="G881" cm="1">
        <f t="array" ref="G881">MATCH(Material_Master[[#This Row],[Product Category]]&amp;Material_Master[[#This Row],[ProductGroupSimple]], 'Product Group Simple'!$B$2:$B$202&amp;'Product Group Simple'!$D$2:$D$202, 0)</f>
        <v>111</v>
      </c>
      <c r="H881" cm="1">
        <f t="array" ref="H881">MATCH(Material_Master[[#This Row],[Product Category]]&amp;Material_Master[[#This Row],[ProductGroup]], 'Product Group'!$B$2:$B$248&amp;'Product Group'!$D$2:$D$248,0)</f>
        <v>150</v>
      </c>
      <c r="I881">
        <f>INDEX(Packaging!E:E, MATCH(Material_Master[[#This Row],[Packaging]], Packaging!F:F, 0))</f>
        <v>3</v>
      </c>
      <c r="J881">
        <f>INDEX(Packaging!A:A, MATCH(Material_Master[[#This Row],[UOM]], Packaging!B:B, 0))</f>
        <v>2</v>
      </c>
      <c r="K881">
        <v>6</v>
      </c>
      <c r="L881">
        <v>0.18</v>
      </c>
      <c r="N881">
        <f>MATCH(Material_Master[[#This Row],[PPClass]],Packaging!$L$2:$L$7, 0)</f>
        <v>4</v>
      </c>
      <c r="O881">
        <f>MATCH(Material_Master[[#This Row],[PVClass]],Packaging!$L$2:$L$7, 0)</f>
        <v>4</v>
      </c>
      <c r="Q881">
        <v>5500</v>
      </c>
      <c r="R881" t="s">
        <v>1186</v>
      </c>
      <c r="S881">
        <v>0.18</v>
      </c>
      <c r="T881" s="6" t="s">
        <v>402</v>
      </c>
      <c r="U881" s="6"/>
      <c r="V881" s="6" t="s">
        <v>1186</v>
      </c>
      <c r="W881" t="s">
        <v>1214</v>
      </c>
      <c r="X881" t="s">
        <v>1186</v>
      </c>
      <c r="Y881" t="b">
        <f>IF(Material_Master[[#This Row],[EUDR]]="Y",TRUE,FALSE)</f>
        <v>0</v>
      </c>
      <c r="Z881" t="b">
        <f>IF(Material_Master[[#This Row],[EUDR Sale]]="Y", TRUE, FALSE)</f>
        <v>0</v>
      </c>
      <c r="AA881" s="5" t="s">
        <v>1404</v>
      </c>
    </row>
    <row r="882" spans="1:27" x14ac:dyDescent="0.35">
      <c r="A882">
        <v>881</v>
      </c>
      <c r="B882" s="5">
        <v>5221021115130</v>
      </c>
      <c r="C882" s="5" t="str">
        <f>Material_Master_SQL!B882</f>
        <v>ROMULGIN GTCC (COCO)-SD190</v>
      </c>
      <c r="D882">
        <f>INDEX(Class!A:A, MATCH(Material_Master[[#This Row],[Class]],Class!B:B, 0))</f>
        <v>4</v>
      </c>
      <c r="E882">
        <f>INDEX('Product Category'!A:A, MATCH(Material_Master[[#This Row],[Product Category]], 'Product Category'!B:B, 0))</f>
        <v>9</v>
      </c>
      <c r="F882" cm="1">
        <f t="array" ref="F882">MATCH(Material_Master[[#This Row],[Product Category]]&amp;Material_Master[[#This Row],[ProductMetric]], 'Product Metric'!$B$2:$B$47&amp;'Product Metric'!$D$2:$D$47, 0)</f>
        <v>23</v>
      </c>
      <c r="G882" cm="1">
        <f t="array" ref="G882">MATCH(Material_Master[[#This Row],[Product Category]]&amp;Material_Master[[#This Row],[ProductGroupSimple]], 'Product Group Simple'!$B$2:$B$202&amp;'Product Group Simple'!$D$2:$D$202, 0)</f>
        <v>111</v>
      </c>
      <c r="H882" cm="1">
        <f t="array" ref="H882">MATCH(Material_Master[[#This Row],[Product Category]]&amp;Material_Master[[#This Row],[ProductGroup]], 'Product Group'!$B$2:$B$248&amp;'Product Group'!$D$2:$D$248,0)</f>
        <v>150</v>
      </c>
      <c r="I882">
        <f>INDEX(Packaging!E:E, MATCH(Material_Master[[#This Row],[Packaging]], Packaging!F:F, 0))</f>
        <v>3</v>
      </c>
      <c r="J882">
        <f>INDEX(Packaging!A:A, MATCH(Material_Master[[#This Row],[UOM]], Packaging!B:B, 0))</f>
        <v>2</v>
      </c>
      <c r="K882">
        <v>6</v>
      </c>
      <c r="L882">
        <v>0.19</v>
      </c>
      <c r="N882">
        <f>MATCH(Material_Master[[#This Row],[PPClass]],Packaging!$L$2:$L$7, 0)</f>
        <v>4</v>
      </c>
      <c r="O882">
        <f>MATCH(Material_Master[[#This Row],[PVClass]],Packaging!$L$2:$L$7, 0)</f>
        <v>4</v>
      </c>
      <c r="Q882">
        <v>5500</v>
      </c>
      <c r="R882" t="s">
        <v>1186</v>
      </c>
      <c r="S882">
        <v>0.19</v>
      </c>
      <c r="T882" s="6" t="s">
        <v>402</v>
      </c>
      <c r="U882" s="6"/>
      <c r="V882" s="6" t="s">
        <v>1186</v>
      </c>
      <c r="W882" t="s">
        <v>1214</v>
      </c>
      <c r="X882" t="s">
        <v>1186</v>
      </c>
      <c r="Y882" t="b">
        <f>IF(Material_Master[[#This Row],[EUDR]]="Y",TRUE,FALSE)</f>
        <v>0</v>
      </c>
      <c r="Z882" t="b">
        <f>IF(Material_Master[[#This Row],[EUDR Sale]]="Y", TRUE, FALSE)</f>
        <v>0</v>
      </c>
      <c r="AA882" s="5" t="s">
        <v>1404</v>
      </c>
    </row>
    <row r="883" spans="1:27" x14ac:dyDescent="0.35">
      <c r="A883">
        <v>882</v>
      </c>
      <c r="B883" s="5">
        <v>5221021011610</v>
      </c>
      <c r="C883" s="5" t="str">
        <f>Material_Master_SQL!B883</f>
        <v>ROMULGIN GTCC 70/30</v>
      </c>
      <c r="D883">
        <f>INDEX(Class!A:A, MATCH(Material_Master[[#This Row],[Class]],Class!B:B, 0))</f>
        <v>2</v>
      </c>
      <c r="E883">
        <f>INDEX('Product Category'!A:A, MATCH(Material_Master[[#This Row],[Product Category]], 'Product Category'!B:B, 0))</f>
        <v>9</v>
      </c>
      <c r="F883" cm="1">
        <f t="array" ref="F883">MATCH(Material_Master[[#This Row],[Product Category]]&amp;Material_Master[[#This Row],[ProductMetric]], 'Product Metric'!$B$2:$B$47&amp;'Product Metric'!$D$2:$D$47, 0)</f>
        <v>23</v>
      </c>
      <c r="G883" cm="1">
        <f t="array" ref="G883">MATCH(Material_Master[[#This Row],[Product Category]]&amp;Material_Master[[#This Row],[ProductGroupSimple]], 'Product Group Simple'!$B$2:$B$202&amp;'Product Group Simple'!$D$2:$D$202, 0)</f>
        <v>111</v>
      </c>
      <c r="H883" cm="1">
        <f t="array" ref="H883">MATCH(Material_Master[[#This Row],[Product Category]]&amp;Material_Master[[#This Row],[ProductGroup]], 'Product Group'!$B$2:$B$248&amp;'Product Group'!$D$2:$D$248,0)</f>
        <v>149</v>
      </c>
      <c r="I883">
        <f>INDEX(Packaging!E:E, MATCH(Material_Master[[#This Row],[Packaging]], Packaging!F:F, 0))</f>
        <v>7</v>
      </c>
      <c r="J883">
        <f>INDEX(Packaging!A:A, MATCH(Material_Master[[#This Row],[UOM]], Packaging!B:B, 0))</f>
        <v>4</v>
      </c>
      <c r="K883">
        <v>6</v>
      </c>
      <c r="L883">
        <v>1</v>
      </c>
      <c r="N883">
        <f>MATCH(Material_Master[[#This Row],[PPClass]],Packaging!$L$2:$L$7, 0)</f>
        <v>3</v>
      </c>
      <c r="O883">
        <f>MATCH(Material_Master[[#This Row],[PVClass]],Packaging!$L$2:$L$7, 0)</f>
        <v>3</v>
      </c>
      <c r="Q883">
        <v>5000</v>
      </c>
      <c r="R883" t="s">
        <v>1186</v>
      </c>
      <c r="T883" s="6" t="s">
        <v>402</v>
      </c>
      <c r="U883" s="6"/>
      <c r="V883" s="6" t="s">
        <v>1186</v>
      </c>
      <c r="W883" t="s">
        <v>1214</v>
      </c>
      <c r="X883" t="s">
        <v>1186</v>
      </c>
      <c r="Y883" t="b">
        <f>IF(Material_Master[[#This Row],[EUDR]]="Y",TRUE,FALSE)</f>
        <v>0</v>
      </c>
      <c r="Z883" t="b">
        <f>IF(Material_Master[[#This Row],[EUDR Sale]]="Y", TRUE, FALSE)</f>
        <v>0</v>
      </c>
      <c r="AA883" s="5" t="s">
        <v>1404</v>
      </c>
    </row>
    <row r="884" spans="1:27" x14ac:dyDescent="0.35">
      <c r="A884">
        <v>883</v>
      </c>
      <c r="B884" s="5">
        <v>5221021013350</v>
      </c>
      <c r="C884" s="5" t="str">
        <f>Material_Master_SQL!B884</f>
        <v>ROMULGIN GTCC 70/30-IBC950</v>
      </c>
      <c r="D884">
        <f>INDEX(Class!A:A, MATCH(Material_Master[[#This Row],[Class]],Class!B:B, 0))</f>
        <v>4</v>
      </c>
      <c r="E884">
        <f>INDEX('Product Category'!A:A, MATCH(Material_Master[[#This Row],[Product Category]], 'Product Category'!B:B, 0))</f>
        <v>9</v>
      </c>
      <c r="F884" cm="1">
        <f t="array" ref="F884">MATCH(Material_Master[[#This Row],[Product Category]]&amp;Material_Master[[#This Row],[ProductMetric]], 'Product Metric'!$B$2:$B$47&amp;'Product Metric'!$D$2:$D$47, 0)</f>
        <v>23</v>
      </c>
      <c r="G884" cm="1">
        <f t="array" ref="G884">MATCH(Material_Master[[#This Row],[Product Category]]&amp;Material_Master[[#This Row],[ProductGroupSimple]], 'Product Group Simple'!$B$2:$B$202&amp;'Product Group Simple'!$D$2:$D$202, 0)</f>
        <v>111</v>
      </c>
      <c r="H884" cm="1">
        <f t="array" ref="H884">MATCH(Material_Master[[#This Row],[Product Category]]&amp;Material_Master[[#This Row],[ProductGroup]], 'Product Group'!$B$2:$B$248&amp;'Product Group'!$D$2:$D$248,0)</f>
        <v>149</v>
      </c>
      <c r="I884">
        <f>INDEX(Packaging!E:E, MATCH(Material_Master[[#This Row],[Packaging]], Packaging!F:F, 0))</f>
        <v>6</v>
      </c>
      <c r="J884">
        <f>INDEX(Packaging!A:A, MATCH(Material_Master[[#This Row],[UOM]], Packaging!B:B, 0))</f>
        <v>3</v>
      </c>
      <c r="K884">
        <v>6</v>
      </c>
      <c r="L884">
        <v>0.95</v>
      </c>
      <c r="M884">
        <v>1.25</v>
      </c>
      <c r="N884">
        <f>MATCH(Material_Master[[#This Row],[PPClass]],Packaging!$L$2:$L$7, 0)</f>
        <v>4</v>
      </c>
      <c r="O884">
        <f>MATCH(Material_Master[[#This Row],[PVClass]],Packaging!$L$2:$L$7, 0)</f>
        <v>4</v>
      </c>
      <c r="P884" t="s">
        <v>1209</v>
      </c>
      <c r="Q884">
        <v>5000</v>
      </c>
      <c r="R884" t="s">
        <v>684</v>
      </c>
      <c r="S884">
        <v>0.95</v>
      </c>
      <c r="T884" s="6" t="s">
        <v>402</v>
      </c>
      <c r="U884" s="6"/>
      <c r="V884" s="6" t="s">
        <v>1186</v>
      </c>
      <c r="W884" t="s">
        <v>1214</v>
      </c>
      <c r="X884" t="s">
        <v>1186</v>
      </c>
      <c r="Y884" t="b">
        <f>IF(Material_Master[[#This Row],[EUDR]]="Y",TRUE,FALSE)</f>
        <v>0</v>
      </c>
      <c r="Z884" t="b">
        <f>IF(Material_Master[[#This Row],[EUDR Sale]]="Y", TRUE, FALSE)</f>
        <v>0</v>
      </c>
      <c r="AA884" s="5" t="s">
        <v>1404</v>
      </c>
    </row>
    <row r="885" spans="1:27" x14ac:dyDescent="0.35">
      <c r="A885">
        <v>884</v>
      </c>
      <c r="B885" s="5">
        <v>5221021013210</v>
      </c>
      <c r="C885" s="5" t="str">
        <f>Material_Master_SQL!B885</f>
        <v>ROMULGIN GTCC 70/30-PD180</v>
      </c>
      <c r="D885">
        <f>INDEX(Class!A:A, MATCH(Material_Master[[#This Row],[Class]],Class!B:B, 0))</f>
        <v>4</v>
      </c>
      <c r="E885">
        <f>INDEX('Product Category'!A:A, MATCH(Material_Master[[#This Row],[Product Category]], 'Product Category'!B:B, 0))</f>
        <v>9</v>
      </c>
      <c r="F885" cm="1">
        <f t="array" ref="F885">MATCH(Material_Master[[#This Row],[Product Category]]&amp;Material_Master[[#This Row],[ProductMetric]], 'Product Metric'!$B$2:$B$47&amp;'Product Metric'!$D$2:$D$47, 0)</f>
        <v>23</v>
      </c>
      <c r="G885" cm="1">
        <f t="array" ref="G885">MATCH(Material_Master[[#This Row],[Product Category]]&amp;Material_Master[[#This Row],[ProductGroupSimple]], 'Product Group Simple'!$B$2:$B$202&amp;'Product Group Simple'!$D$2:$D$202, 0)</f>
        <v>111</v>
      </c>
      <c r="H885" cm="1">
        <f t="array" ref="H885">MATCH(Material_Master[[#This Row],[Product Category]]&amp;Material_Master[[#This Row],[ProductGroup]], 'Product Group'!$B$2:$B$248&amp;'Product Group'!$D$2:$D$248,0)</f>
        <v>149</v>
      </c>
      <c r="I885">
        <f>INDEX(Packaging!E:E, MATCH(Material_Master[[#This Row],[Packaging]], Packaging!F:F, 0))</f>
        <v>3</v>
      </c>
      <c r="J885">
        <f>INDEX(Packaging!A:A, MATCH(Material_Master[[#This Row],[UOM]], Packaging!B:B, 0))</f>
        <v>2</v>
      </c>
      <c r="K885">
        <v>6</v>
      </c>
      <c r="L885">
        <v>0.18</v>
      </c>
      <c r="M885">
        <v>0.15</v>
      </c>
      <c r="N885">
        <f>MATCH(Material_Master[[#This Row],[PPClass]],Packaging!$L$2:$L$7, 0)</f>
        <v>4</v>
      </c>
      <c r="O885">
        <f>MATCH(Material_Master[[#This Row],[PVClass]],Packaging!$L$2:$L$7, 0)</f>
        <v>4</v>
      </c>
      <c r="P885" t="s">
        <v>1293</v>
      </c>
      <c r="Q885">
        <v>5000</v>
      </c>
      <c r="R885" t="s">
        <v>1294</v>
      </c>
      <c r="S885">
        <v>0.18</v>
      </c>
      <c r="T885" s="6" t="s">
        <v>402</v>
      </c>
      <c r="U885" s="6"/>
      <c r="V885" s="6" t="s">
        <v>1186</v>
      </c>
      <c r="W885" t="s">
        <v>1214</v>
      </c>
      <c r="X885" t="s">
        <v>1186</v>
      </c>
      <c r="Y885" t="b">
        <f>IF(Material_Master[[#This Row],[EUDR]]="Y",TRUE,FALSE)</f>
        <v>0</v>
      </c>
      <c r="Z885" t="b">
        <f>IF(Material_Master[[#This Row],[EUDR Sale]]="Y", TRUE, FALSE)</f>
        <v>0</v>
      </c>
    </row>
    <row r="886" spans="1:27" x14ac:dyDescent="0.35">
      <c r="A886">
        <v>885</v>
      </c>
      <c r="B886" s="5">
        <v>5221021013110</v>
      </c>
      <c r="C886" s="5" t="str">
        <f>Material_Master_SQL!B886</f>
        <v>ROMULGIN GTCC 70/30-SD180</v>
      </c>
      <c r="D886">
        <f>INDEX(Class!A:A, MATCH(Material_Master[[#This Row],[Class]],Class!B:B, 0))</f>
        <v>4</v>
      </c>
      <c r="E886">
        <f>INDEX('Product Category'!A:A, MATCH(Material_Master[[#This Row],[Product Category]], 'Product Category'!B:B, 0))</f>
        <v>9</v>
      </c>
      <c r="F886" cm="1">
        <f t="array" ref="F886">MATCH(Material_Master[[#This Row],[Product Category]]&amp;Material_Master[[#This Row],[ProductMetric]], 'Product Metric'!$B$2:$B$47&amp;'Product Metric'!$D$2:$D$47, 0)</f>
        <v>23</v>
      </c>
      <c r="G886" cm="1">
        <f t="array" ref="G886">MATCH(Material_Master[[#This Row],[Product Category]]&amp;Material_Master[[#This Row],[ProductGroupSimple]], 'Product Group Simple'!$B$2:$B$202&amp;'Product Group Simple'!$D$2:$D$202, 0)</f>
        <v>111</v>
      </c>
      <c r="H886" cm="1">
        <f t="array" ref="H886">MATCH(Material_Master[[#This Row],[Product Category]]&amp;Material_Master[[#This Row],[ProductGroup]], 'Product Group'!$B$2:$B$248&amp;'Product Group'!$D$2:$D$248,0)</f>
        <v>149</v>
      </c>
      <c r="I886">
        <f>INDEX(Packaging!E:E, MATCH(Material_Master[[#This Row],[Packaging]], Packaging!F:F, 0))</f>
        <v>3</v>
      </c>
      <c r="J886">
        <f>INDEX(Packaging!A:A, MATCH(Material_Master[[#This Row],[UOM]], Packaging!B:B, 0))</f>
        <v>2</v>
      </c>
      <c r="K886">
        <v>6</v>
      </c>
      <c r="L886">
        <v>0.18</v>
      </c>
      <c r="M886">
        <v>0.15</v>
      </c>
      <c r="N886">
        <f>MATCH(Material_Master[[#This Row],[PPClass]],Packaging!$L$2:$L$7, 0)</f>
        <v>4</v>
      </c>
      <c r="O886">
        <f>MATCH(Material_Master[[#This Row],[PVClass]],Packaging!$L$2:$L$7, 0)</f>
        <v>4</v>
      </c>
      <c r="P886" t="s">
        <v>404</v>
      </c>
      <c r="Q886">
        <v>5000</v>
      </c>
      <c r="R886" t="s">
        <v>684</v>
      </c>
      <c r="S886">
        <v>0.18</v>
      </c>
      <c r="T886" s="6" t="s">
        <v>402</v>
      </c>
      <c r="U886" s="6"/>
      <c r="V886" s="6" t="s">
        <v>1186</v>
      </c>
      <c r="W886" t="s">
        <v>1214</v>
      </c>
      <c r="X886" t="s">
        <v>1186</v>
      </c>
      <c r="Y886" t="b">
        <f>IF(Material_Master[[#This Row],[EUDR]]="Y",TRUE,FALSE)</f>
        <v>0</v>
      </c>
      <c r="Z886" t="b">
        <f>IF(Material_Master[[#This Row],[EUDR Sale]]="Y", TRUE, FALSE)</f>
        <v>0</v>
      </c>
      <c r="AA886" s="5" t="s">
        <v>1404</v>
      </c>
    </row>
    <row r="887" spans="1:27" x14ac:dyDescent="0.35">
      <c r="A887">
        <v>886</v>
      </c>
      <c r="B887" s="5">
        <v>5221021011350</v>
      </c>
      <c r="C887" s="5" t="str">
        <f>Material_Master_SQL!B887</f>
        <v>ROMULGIN GTCC-IBC950</v>
      </c>
      <c r="D887">
        <f>INDEX(Class!A:A, MATCH(Material_Master[[#This Row],[Class]],Class!B:B, 0))</f>
        <v>4</v>
      </c>
      <c r="E887">
        <f>INDEX('Product Category'!A:A, MATCH(Material_Master[[#This Row],[Product Category]], 'Product Category'!B:B, 0))</f>
        <v>9</v>
      </c>
      <c r="F887" cm="1">
        <f t="array" ref="F887">MATCH(Material_Master[[#This Row],[Product Category]]&amp;Material_Master[[#This Row],[ProductMetric]], 'Product Metric'!$B$2:$B$47&amp;'Product Metric'!$D$2:$D$47, 0)</f>
        <v>23</v>
      </c>
      <c r="G887" cm="1">
        <f t="array" ref="G887">MATCH(Material_Master[[#This Row],[Product Category]]&amp;Material_Master[[#This Row],[ProductGroupSimple]], 'Product Group Simple'!$B$2:$B$202&amp;'Product Group Simple'!$D$2:$D$202, 0)</f>
        <v>111</v>
      </c>
      <c r="H887" cm="1">
        <f t="array" ref="H887">MATCH(Material_Master[[#This Row],[Product Category]]&amp;Material_Master[[#This Row],[ProductGroup]], 'Product Group'!$B$2:$B$248&amp;'Product Group'!$D$2:$D$248,0)</f>
        <v>148</v>
      </c>
      <c r="I887">
        <f>INDEX(Packaging!E:E, MATCH(Material_Master[[#This Row],[Packaging]], Packaging!F:F, 0))</f>
        <v>6</v>
      </c>
      <c r="J887">
        <f>INDEX(Packaging!A:A, MATCH(Material_Master[[#This Row],[UOM]], Packaging!B:B, 0))</f>
        <v>3</v>
      </c>
      <c r="K887">
        <v>6</v>
      </c>
      <c r="L887">
        <v>0.95</v>
      </c>
      <c r="M887">
        <v>1.25</v>
      </c>
      <c r="N887">
        <f>MATCH(Material_Master[[#This Row],[PPClass]],Packaging!$L$2:$L$7, 0)</f>
        <v>4</v>
      </c>
      <c r="O887">
        <f>MATCH(Material_Master[[#This Row],[PVClass]],Packaging!$L$2:$L$7, 0)</f>
        <v>4</v>
      </c>
      <c r="P887" t="s">
        <v>1209</v>
      </c>
      <c r="Q887">
        <v>5000</v>
      </c>
      <c r="R887" t="s">
        <v>1201</v>
      </c>
      <c r="S887">
        <v>0.95</v>
      </c>
      <c r="T887" s="6" t="s">
        <v>402</v>
      </c>
      <c r="U887" s="6"/>
      <c r="V887" s="6" t="s">
        <v>1186</v>
      </c>
      <c r="W887" t="s">
        <v>1214</v>
      </c>
      <c r="X887" t="s">
        <v>1186</v>
      </c>
      <c r="Y887" t="b">
        <f>IF(Material_Master[[#This Row],[EUDR]]="Y",TRUE,FALSE)</f>
        <v>0</v>
      </c>
      <c r="Z887" t="b">
        <f>IF(Material_Master[[#This Row],[EUDR Sale]]="Y", TRUE, FALSE)</f>
        <v>0</v>
      </c>
      <c r="AA887" s="5" t="s">
        <v>1404</v>
      </c>
    </row>
    <row r="888" spans="1:27" x14ac:dyDescent="0.35">
      <c r="A888">
        <v>887</v>
      </c>
      <c r="B888" s="5">
        <v>5221021011110</v>
      </c>
      <c r="C888" s="5" t="str">
        <f>Material_Master_SQL!B888</f>
        <v>ROMULGIN GTCC-SD180</v>
      </c>
      <c r="D888">
        <f>INDEX(Class!A:A, MATCH(Material_Master[[#This Row],[Class]],Class!B:B, 0))</f>
        <v>4</v>
      </c>
      <c r="E888">
        <f>INDEX('Product Category'!A:A, MATCH(Material_Master[[#This Row],[Product Category]], 'Product Category'!B:B, 0))</f>
        <v>9</v>
      </c>
      <c r="F888" cm="1">
        <f t="array" ref="F888">MATCH(Material_Master[[#This Row],[Product Category]]&amp;Material_Master[[#This Row],[ProductMetric]], 'Product Metric'!$B$2:$B$47&amp;'Product Metric'!$D$2:$D$47, 0)</f>
        <v>23</v>
      </c>
      <c r="G888" cm="1">
        <f t="array" ref="G888">MATCH(Material_Master[[#This Row],[Product Category]]&amp;Material_Master[[#This Row],[ProductGroupSimple]], 'Product Group Simple'!$B$2:$B$202&amp;'Product Group Simple'!$D$2:$D$202, 0)</f>
        <v>111</v>
      </c>
      <c r="H888" cm="1">
        <f t="array" ref="H888">MATCH(Material_Master[[#This Row],[Product Category]]&amp;Material_Master[[#This Row],[ProductGroup]], 'Product Group'!$B$2:$B$248&amp;'Product Group'!$D$2:$D$248,0)</f>
        <v>148</v>
      </c>
      <c r="I888">
        <f>INDEX(Packaging!E:E, MATCH(Material_Master[[#This Row],[Packaging]], Packaging!F:F, 0))</f>
        <v>3</v>
      </c>
      <c r="J888">
        <f>INDEX(Packaging!A:A, MATCH(Material_Master[[#This Row],[UOM]], Packaging!B:B, 0))</f>
        <v>2</v>
      </c>
      <c r="K888">
        <v>6</v>
      </c>
      <c r="L888">
        <v>0.18</v>
      </c>
      <c r="M888">
        <v>0.15</v>
      </c>
      <c r="N888">
        <f>MATCH(Material_Master[[#This Row],[PPClass]],Packaging!$L$2:$L$7, 0)</f>
        <v>4</v>
      </c>
      <c r="O888">
        <f>MATCH(Material_Master[[#This Row],[PVClass]],Packaging!$L$2:$L$7, 0)</f>
        <v>4</v>
      </c>
      <c r="P888" t="s">
        <v>404</v>
      </c>
      <c r="Q888">
        <v>5000</v>
      </c>
      <c r="R888" t="s">
        <v>684</v>
      </c>
      <c r="S888">
        <v>0.18</v>
      </c>
      <c r="T888" s="6" t="s">
        <v>402</v>
      </c>
      <c r="U888" s="6"/>
      <c r="V888" s="6" t="s">
        <v>1186</v>
      </c>
      <c r="W888" t="s">
        <v>1214</v>
      </c>
      <c r="X888" t="s">
        <v>1186</v>
      </c>
      <c r="Y888" t="b">
        <f>IF(Material_Master[[#This Row],[EUDR]]="Y",TRUE,FALSE)</f>
        <v>0</v>
      </c>
      <c r="Z888" t="b">
        <f>IF(Material_Master[[#This Row],[EUDR Sale]]="Y", TRUE, FALSE)</f>
        <v>0</v>
      </c>
      <c r="AA888" s="5" t="s">
        <v>1404</v>
      </c>
    </row>
    <row r="889" spans="1:27" x14ac:dyDescent="0.35">
      <c r="A889">
        <v>888</v>
      </c>
      <c r="B889" s="5">
        <v>5221021011130</v>
      </c>
      <c r="C889" s="5" t="str">
        <f>Material_Master_SQL!B889</f>
        <v>ROMULGIN GTCC-SD190</v>
      </c>
      <c r="D889">
        <f>INDEX(Class!A:A, MATCH(Material_Master[[#This Row],[Class]],Class!B:B, 0))</f>
        <v>4</v>
      </c>
      <c r="E889">
        <f>INDEX('Product Category'!A:A, MATCH(Material_Master[[#This Row],[Product Category]], 'Product Category'!B:B, 0))</f>
        <v>9</v>
      </c>
      <c r="F889" cm="1">
        <f t="array" ref="F889">MATCH(Material_Master[[#This Row],[Product Category]]&amp;Material_Master[[#This Row],[ProductMetric]], 'Product Metric'!$B$2:$B$47&amp;'Product Metric'!$D$2:$D$47, 0)</f>
        <v>23</v>
      </c>
      <c r="G889" cm="1">
        <f t="array" ref="G889">MATCH(Material_Master[[#This Row],[Product Category]]&amp;Material_Master[[#This Row],[ProductGroupSimple]], 'Product Group Simple'!$B$2:$B$202&amp;'Product Group Simple'!$D$2:$D$202, 0)</f>
        <v>111</v>
      </c>
      <c r="H889" cm="1">
        <f t="array" ref="H889">MATCH(Material_Master[[#This Row],[Product Category]]&amp;Material_Master[[#This Row],[ProductGroup]], 'Product Group'!$B$2:$B$248&amp;'Product Group'!$D$2:$D$248,0)</f>
        <v>148</v>
      </c>
      <c r="I889">
        <f>INDEX(Packaging!E:E, MATCH(Material_Master[[#This Row],[Packaging]], Packaging!F:F, 0))</f>
        <v>3</v>
      </c>
      <c r="J889">
        <f>INDEX(Packaging!A:A, MATCH(Material_Master[[#This Row],[UOM]], Packaging!B:B, 0))</f>
        <v>2</v>
      </c>
      <c r="K889">
        <v>6</v>
      </c>
      <c r="L889">
        <v>0.19</v>
      </c>
      <c r="M889">
        <v>0.15</v>
      </c>
      <c r="N889">
        <f>MATCH(Material_Master[[#This Row],[PPClass]],Packaging!$L$2:$L$7, 0)</f>
        <v>4</v>
      </c>
      <c r="O889">
        <f>MATCH(Material_Master[[#This Row],[PVClass]],Packaging!$L$2:$L$7, 0)</f>
        <v>4</v>
      </c>
      <c r="P889" t="s">
        <v>404</v>
      </c>
      <c r="Q889">
        <v>5000</v>
      </c>
      <c r="R889" t="s">
        <v>684</v>
      </c>
      <c r="S889">
        <v>0.18</v>
      </c>
      <c r="T889" s="6" t="s">
        <v>402</v>
      </c>
      <c r="U889" s="6"/>
      <c r="V889" s="6" t="s">
        <v>1186</v>
      </c>
      <c r="W889" t="s">
        <v>1214</v>
      </c>
      <c r="X889" t="s">
        <v>1186</v>
      </c>
      <c r="Y889" t="b">
        <f>IF(Material_Master[[#This Row],[EUDR]]="Y",TRUE,FALSE)</f>
        <v>0</v>
      </c>
      <c r="Z889" t="b">
        <f>IF(Material_Master[[#This Row],[EUDR Sale]]="Y", TRUE, FALSE)</f>
        <v>0</v>
      </c>
    </row>
    <row r="890" spans="1:27" x14ac:dyDescent="0.35">
      <c r="A890">
        <v>889</v>
      </c>
      <c r="B890" s="5">
        <v>5224023031610</v>
      </c>
      <c r="C890" s="5" t="str">
        <f>Material_Master_SQL!B890</f>
        <v>ROMULGIN OLO D75</v>
      </c>
      <c r="D890">
        <f>INDEX(Class!A:A, MATCH(Material_Master[[#This Row],[Class]],Class!B:B, 0))</f>
        <v>2</v>
      </c>
      <c r="E890">
        <f>INDEX('Product Category'!A:A, MATCH(Material_Master[[#This Row],[Product Category]], 'Product Category'!B:B, 0))</f>
        <v>9</v>
      </c>
      <c r="F890" cm="1">
        <f t="array" ref="F890">MATCH(Material_Master[[#This Row],[Product Category]]&amp;Material_Master[[#This Row],[ProductMetric]], 'Product Metric'!$B$2:$B$47&amp;'Product Metric'!$D$2:$D$47, 0)</f>
        <v>22</v>
      </c>
      <c r="G890" cm="1">
        <f t="array" ref="G890">MATCH(Material_Master[[#This Row],[Product Category]]&amp;Material_Master[[#This Row],[ProductGroupSimple]], 'Product Group Simple'!$B$2:$B$202&amp;'Product Group Simple'!$D$2:$D$202, 0)</f>
        <v>114</v>
      </c>
      <c r="H890" cm="1">
        <f t="array" ref="H890">MATCH(Material_Master[[#This Row],[Product Category]]&amp;Material_Master[[#This Row],[ProductGroup]], 'Product Group'!$B$2:$B$248&amp;'Product Group'!$D$2:$D$248,0)</f>
        <v>153</v>
      </c>
      <c r="I890">
        <f>INDEX(Packaging!E:E, MATCH(Material_Master[[#This Row],[Packaging]], Packaging!F:F, 0))</f>
        <v>7</v>
      </c>
      <c r="J890">
        <f>INDEX(Packaging!A:A, MATCH(Material_Master[[#This Row],[UOM]], Packaging!B:B, 0))</f>
        <v>4</v>
      </c>
      <c r="K890">
        <v>6</v>
      </c>
      <c r="L890">
        <v>1</v>
      </c>
      <c r="N890">
        <f>MATCH(Material_Master[[#This Row],[PPClass]],Packaging!$L$2:$L$7, 0)</f>
        <v>3</v>
      </c>
      <c r="O890">
        <f>MATCH(Material_Master[[#This Row],[PVClass]],Packaging!$L$2:$L$7, 0)</f>
        <v>3</v>
      </c>
      <c r="Q890">
        <v>1450</v>
      </c>
      <c r="T890" s="6" t="s">
        <v>402</v>
      </c>
      <c r="U890" s="6"/>
      <c r="V890" s="6" t="s">
        <v>1186</v>
      </c>
      <c r="W890" t="s">
        <v>1186</v>
      </c>
      <c r="X890" t="s">
        <v>1186</v>
      </c>
      <c r="Y890" t="b">
        <f>IF(Material_Master[[#This Row],[EUDR]]="Y",TRUE,FALSE)</f>
        <v>0</v>
      </c>
      <c r="Z890" t="b">
        <f>IF(Material_Master[[#This Row],[EUDR Sale]]="Y", TRUE, FALSE)</f>
        <v>0</v>
      </c>
      <c r="AA890" s="5" t="s">
        <v>1395</v>
      </c>
    </row>
    <row r="891" spans="1:27" x14ac:dyDescent="0.35">
      <c r="A891">
        <v>890</v>
      </c>
      <c r="B891" s="5">
        <v>5224023031110</v>
      </c>
      <c r="C891" s="5" t="str">
        <f>Material_Master_SQL!B891</f>
        <v>ROMULGIN OLO D75-SD180</v>
      </c>
      <c r="D891">
        <f>INDEX(Class!A:A, MATCH(Material_Master[[#This Row],[Class]],Class!B:B, 0))</f>
        <v>4</v>
      </c>
      <c r="E891">
        <f>INDEX('Product Category'!A:A, MATCH(Material_Master[[#This Row],[Product Category]], 'Product Category'!B:B, 0))</f>
        <v>9</v>
      </c>
      <c r="F891" cm="1">
        <f t="array" ref="F891">MATCH(Material_Master[[#This Row],[Product Category]]&amp;Material_Master[[#This Row],[ProductMetric]], 'Product Metric'!$B$2:$B$47&amp;'Product Metric'!$D$2:$D$47, 0)</f>
        <v>22</v>
      </c>
      <c r="G891" cm="1">
        <f t="array" ref="G891">MATCH(Material_Master[[#This Row],[Product Category]]&amp;Material_Master[[#This Row],[ProductGroupSimple]], 'Product Group Simple'!$B$2:$B$202&amp;'Product Group Simple'!$D$2:$D$202, 0)</f>
        <v>114</v>
      </c>
      <c r="H891" cm="1">
        <f t="array" ref="H891">MATCH(Material_Master[[#This Row],[Product Category]]&amp;Material_Master[[#This Row],[ProductGroup]], 'Product Group'!$B$2:$B$248&amp;'Product Group'!$D$2:$D$248,0)</f>
        <v>153</v>
      </c>
      <c r="I891">
        <f>INDEX(Packaging!E:E, MATCH(Material_Master[[#This Row],[Packaging]], Packaging!F:F, 0))</f>
        <v>3</v>
      </c>
      <c r="J891">
        <f>INDEX(Packaging!A:A, MATCH(Material_Master[[#This Row],[UOM]], Packaging!B:B, 0))</f>
        <v>2</v>
      </c>
      <c r="K891">
        <v>6</v>
      </c>
      <c r="L891">
        <v>0.18</v>
      </c>
      <c r="M891">
        <v>0.15</v>
      </c>
      <c r="N891">
        <f>MATCH(Material_Master[[#This Row],[PPClass]],Packaging!$L$2:$L$7, 0)</f>
        <v>4</v>
      </c>
      <c r="O891">
        <f>MATCH(Material_Master[[#This Row],[PVClass]],Packaging!$L$2:$L$7, 0)</f>
        <v>4</v>
      </c>
      <c r="P891" t="s">
        <v>404</v>
      </c>
      <c r="Q891">
        <v>1450</v>
      </c>
      <c r="R891" t="s">
        <v>684</v>
      </c>
      <c r="S891">
        <v>0.18</v>
      </c>
      <c r="T891" s="6" t="s">
        <v>402</v>
      </c>
      <c r="U891" s="6"/>
      <c r="V891" s="6" t="s">
        <v>1186</v>
      </c>
      <c r="W891" t="s">
        <v>1186</v>
      </c>
      <c r="X891" t="s">
        <v>1186</v>
      </c>
      <c r="Y891" t="b">
        <f>IF(Material_Master[[#This Row],[EUDR]]="Y",TRUE,FALSE)</f>
        <v>0</v>
      </c>
      <c r="Z891" t="b">
        <f>IF(Material_Master[[#This Row],[EUDR Sale]]="Y", TRUE, FALSE)</f>
        <v>0</v>
      </c>
      <c r="AA891" s="5" t="s">
        <v>1395</v>
      </c>
    </row>
    <row r="892" spans="1:27" x14ac:dyDescent="0.35">
      <c r="A892">
        <v>891</v>
      </c>
      <c r="B892" s="5"/>
      <c r="C892" s="5" t="str">
        <f>Material_Master_SQL!B892</f>
        <v>SEPARATED FAT</v>
      </c>
      <c r="D892">
        <f>INDEX(Class!A:A, MATCH(Material_Master[[#This Row],[Class]],Class!B:B, 0))</f>
        <v>2</v>
      </c>
      <c r="E892">
        <f>INDEX('Product Category'!A:A, MATCH(Material_Master[[#This Row],[Product Category]], 'Product Category'!B:B, 0))</f>
        <v>7</v>
      </c>
      <c r="F892" cm="1">
        <f t="array" ref="F892">MATCH(Material_Master[[#This Row],[Product Category]]&amp;Material_Master[[#This Row],[ProductMetric]], 'Product Metric'!$B$2:$B$47&amp;'Product Metric'!$D$2:$D$47, 0)</f>
        <v>16</v>
      </c>
      <c r="G892" cm="1">
        <f t="array" ref="G892">MATCH(Material_Master[[#This Row],[Product Category]]&amp;Material_Master[[#This Row],[ProductGroupSimple]], 'Product Group Simple'!$B$2:$B$202&amp;'Product Group Simple'!$D$2:$D$202, 0)</f>
        <v>91</v>
      </c>
      <c r="H892" cm="1">
        <f t="array" ref="H892">MATCH(Material_Master[[#This Row],[Product Category]]&amp;Material_Master[[#This Row],[ProductGroup]], 'Product Group'!$B$2:$B$248&amp;'Product Group'!$D$2:$D$248,0)</f>
        <v>124</v>
      </c>
      <c r="I892">
        <f>INDEX(Packaging!E:E, MATCH(Material_Master[[#This Row],[Packaging]], Packaging!F:F, 0))</f>
        <v>7</v>
      </c>
      <c r="J892">
        <f>INDEX(Packaging!A:A, MATCH(Material_Master[[#This Row],[UOM]], Packaging!B:B, 0))</f>
        <v>4</v>
      </c>
      <c r="K892">
        <v>6</v>
      </c>
      <c r="L892">
        <v>1</v>
      </c>
      <c r="N892">
        <f>MATCH(Material_Master[[#This Row],[PPClass]],Packaging!$L$2:$L$7, 0)</f>
        <v>3</v>
      </c>
      <c r="O892">
        <f>MATCH(Material_Master[[#This Row],[PVClass]],Packaging!$L$2:$L$7, 0)</f>
        <v>3</v>
      </c>
      <c r="R892" t="s">
        <v>1186</v>
      </c>
      <c r="T892" s="6" t="s">
        <v>1186</v>
      </c>
      <c r="U892" s="6" t="s">
        <v>1186</v>
      </c>
      <c r="V892" s="6" t="s">
        <v>1186</v>
      </c>
      <c r="W892" t="s">
        <v>1186</v>
      </c>
      <c r="X892" t="s">
        <v>1186</v>
      </c>
      <c r="Y892" t="b">
        <f>IF(Material_Master[[#This Row],[EUDR]]="Y",TRUE,FALSE)</f>
        <v>0</v>
      </c>
      <c r="Z892" t="b">
        <f>IF(Material_Master[[#This Row],[EUDR Sale]]="Y", TRUE, FALSE)</f>
        <v>0</v>
      </c>
    </row>
    <row r="893" spans="1:27" x14ac:dyDescent="0.35">
      <c r="A893">
        <v>892</v>
      </c>
      <c r="B893" s="5">
        <v>5305020006010</v>
      </c>
      <c r="C893" s="5" t="str">
        <f>Material_Master_SQL!B893</f>
        <v>SKIMMED OIL</v>
      </c>
      <c r="D893">
        <f>INDEX(Class!A:A, MATCH(Material_Master[[#This Row],[Class]],Class!B:B, 0))</f>
        <v>2</v>
      </c>
      <c r="E893">
        <f>INDEX('Product Category'!A:A, MATCH(Material_Master[[#This Row],[Product Category]], 'Product Category'!B:B, 0))</f>
        <v>7</v>
      </c>
      <c r="F893" cm="1">
        <f t="array" ref="F893">MATCH(Material_Master[[#This Row],[Product Category]]&amp;Material_Master[[#This Row],[ProductMetric]], 'Product Metric'!$B$2:$B$47&amp;'Product Metric'!$D$2:$D$47, 0)</f>
        <v>16</v>
      </c>
      <c r="G893" cm="1">
        <f t="array" ref="G893">MATCH(Material_Master[[#This Row],[Product Category]]&amp;Material_Master[[#This Row],[ProductGroupSimple]], 'Product Group Simple'!$B$2:$B$202&amp;'Product Group Simple'!$D$2:$D$202, 0)</f>
        <v>74</v>
      </c>
      <c r="H893" cm="1">
        <f t="array" ref="H893">MATCH(Material_Master[[#This Row],[Product Category]]&amp;Material_Master[[#This Row],[ProductGroup]], 'Product Group'!$B$2:$B$248&amp;'Product Group'!$D$2:$D$248,0)</f>
        <v>98</v>
      </c>
      <c r="I893">
        <f>INDEX(Packaging!E:E, MATCH(Material_Master[[#This Row],[Packaging]], Packaging!F:F, 0))</f>
        <v>7</v>
      </c>
      <c r="J893">
        <f>INDEX(Packaging!A:A, MATCH(Material_Master[[#This Row],[UOM]], Packaging!B:B, 0))</f>
        <v>4</v>
      </c>
      <c r="K893">
        <v>6</v>
      </c>
      <c r="L893">
        <v>1</v>
      </c>
      <c r="N893">
        <f>MATCH(Material_Master[[#This Row],[PPClass]],Packaging!$L$2:$L$7, 0)</f>
        <v>1</v>
      </c>
      <c r="O893">
        <f>MATCH(Material_Master[[#This Row],[PVClass]],Packaging!$L$2:$L$7, 0)</f>
        <v>1</v>
      </c>
      <c r="Q893">
        <v>384</v>
      </c>
      <c r="R893" t="s">
        <v>1186</v>
      </c>
      <c r="T893" s="6" t="s">
        <v>344</v>
      </c>
      <c r="U893" s="6"/>
      <c r="V893" s="6" t="s">
        <v>1186</v>
      </c>
      <c r="W893" t="s">
        <v>1186</v>
      </c>
      <c r="X893" t="s">
        <v>1186</v>
      </c>
      <c r="Y893" t="b">
        <f>IF(Material_Master[[#This Row],[EUDR]]="Y",TRUE,FALSE)</f>
        <v>0</v>
      </c>
      <c r="Z893" t="b">
        <f>IF(Material_Master[[#This Row],[EUDR Sale]]="Y", TRUE, FALSE)</f>
        <v>0</v>
      </c>
    </row>
    <row r="894" spans="1:27" x14ac:dyDescent="0.35">
      <c r="A894">
        <v>893</v>
      </c>
      <c r="B894" s="5">
        <v>5305020107020</v>
      </c>
      <c r="C894" s="5" t="str">
        <f>Material_Master_SQL!B894</f>
        <v>SKIMMED OIL F (FORBON)-FB24000</v>
      </c>
      <c r="D894">
        <f>INDEX(Class!A:A, MATCH(Material_Master[[#This Row],[Class]],Class!B:B, 0))</f>
        <v>4</v>
      </c>
      <c r="E894">
        <f>INDEX('Product Category'!A:A, MATCH(Material_Master[[#This Row],[Product Category]], 'Product Category'!B:B, 0))</f>
        <v>7</v>
      </c>
      <c r="F894" cm="1">
        <f t="array" ref="F894">MATCH(Material_Master[[#This Row],[Product Category]]&amp;Material_Master[[#This Row],[ProductMetric]], 'Product Metric'!$B$2:$B$47&amp;'Product Metric'!$D$2:$D$47, 0)</f>
        <v>16</v>
      </c>
      <c r="G894" cm="1">
        <f t="array" ref="G894">MATCH(Material_Master[[#This Row],[Product Category]]&amp;Material_Master[[#This Row],[ProductGroupSimple]], 'Product Group Simple'!$B$2:$B$202&amp;'Product Group Simple'!$D$2:$D$202, 0)</f>
        <v>74</v>
      </c>
      <c r="H894" cm="1">
        <f t="array" ref="H894">MATCH(Material_Master[[#This Row],[Product Category]]&amp;Material_Master[[#This Row],[ProductGroup]], 'Product Group'!$B$2:$B$248&amp;'Product Group'!$D$2:$D$248,0)</f>
        <v>98</v>
      </c>
      <c r="I894">
        <f>INDEX(Packaging!E:E, MATCH(Material_Master[[#This Row],[Packaging]], Packaging!F:F, 0))</f>
        <v>5</v>
      </c>
      <c r="J894">
        <f>INDEX(Packaging!A:A, MATCH(Material_Master[[#This Row],[UOM]], Packaging!B:B, 0))</f>
        <v>4</v>
      </c>
      <c r="K894">
        <v>6</v>
      </c>
      <c r="L894">
        <v>1</v>
      </c>
      <c r="N894">
        <f>MATCH(Material_Master[[#This Row],[PPClass]],Packaging!$L$2:$L$7, 0)</f>
        <v>1</v>
      </c>
      <c r="O894">
        <f>MATCH(Material_Master[[#This Row],[PVClass]],Packaging!$L$2:$L$7, 0)</f>
        <v>1</v>
      </c>
      <c r="P894" t="s">
        <v>370</v>
      </c>
      <c r="Q894">
        <v>384</v>
      </c>
      <c r="R894" t="s">
        <v>1186</v>
      </c>
      <c r="S894">
        <v>20.7</v>
      </c>
      <c r="T894" s="6" t="s">
        <v>344</v>
      </c>
      <c r="U894" s="6"/>
      <c r="V894" s="6" t="s">
        <v>1186</v>
      </c>
      <c r="W894" t="s">
        <v>1186</v>
      </c>
      <c r="X894" t="s">
        <v>371</v>
      </c>
      <c r="Y894" t="b">
        <f>IF(Material_Master[[#This Row],[EUDR]]="Y",TRUE,FALSE)</f>
        <v>0</v>
      </c>
      <c r="Z894" t="b">
        <f>IF(Material_Master[[#This Row],[EUDR Sale]]="Y", TRUE, FALSE)</f>
        <v>1</v>
      </c>
      <c r="AA894" s="5" t="s">
        <v>1337</v>
      </c>
    </row>
    <row r="895" spans="1:27" x14ac:dyDescent="0.35">
      <c r="A895">
        <v>894</v>
      </c>
      <c r="B895" s="5"/>
      <c r="C895" s="5" t="str">
        <f>Material_Master_SQL!B895</f>
        <v>SKIMMED OIL F (FORBON)-FB24000-DF</v>
      </c>
      <c r="D895">
        <f>INDEX(Class!A:A, MATCH(Material_Master[[#This Row],[Class]],Class!B:B, 0))</f>
        <v>4</v>
      </c>
      <c r="E895">
        <f>INDEX('Product Category'!A:A, MATCH(Material_Master[[#This Row],[Product Category]], 'Product Category'!B:B, 0))</f>
        <v>7</v>
      </c>
      <c r="F895" cm="1">
        <f t="array" ref="F895">MATCH(Material_Master[[#This Row],[Product Category]]&amp;Material_Master[[#This Row],[ProductMetric]], 'Product Metric'!$B$2:$B$47&amp;'Product Metric'!$D$2:$D$47, 0)</f>
        <v>16</v>
      </c>
      <c r="G895" cm="1">
        <f t="array" ref="G895">MATCH(Material_Master[[#This Row],[Product Category]]&amp;Material_Master[[#This Row],[ProductGroupSimple]], 'Product Group Simple'!$B$2:$B$202&amp;'Product Group Simple'!$D$2:$D$202, 0)</f>
        <v>74</v>
      </c>
      <c r="H895" cm="1">
        <f t="array" ref="H895">MATCH(Material_Master[[#This Row],[Product Category]]&amp;Material_Master[[#This Row],[ProductGroup]], 'Product Group'!$B$2:$B$248&amp;'Product Group'!$D$2:$D$248,0)</f>
        <v>98</v>
      </c>
      <c r="I895">
        <f>INDEX(Packaging!E:E, MATCH(Material_Master[[#This Row],[Packaging]], Packaging!F:F, 0))</f>
        <v>5</v>
      </c>
      <c r="J895">
        <f>INDEX(Packaging!A:A, MATCH(Material_Master[[#This Row],[UOM]], Packaging!B:B, 0))</f>
        <v>4</v>
      </c>
      <c r="K895">
        <v>6</v>
      </c>
      <c r="L895">
        <v>1</v>
      </c>
      <c r="M895">
        <v>0</v>
      </c>
      <c r="N895">
        <f>MATCH(Material_Master[[#This Row],[PPClass]],Packaging!$L$2:$L$7, 0)</f>
        <v>1</v>
      </c>
      <c r="O895">
        <f>MATCH(Material_Master[[#This Row],[PVClass]],Packaging!$L$2:$L$7, 0)</f>
        <v>1</v>
      </c>
      <c r="P895" t="s">
        <v>370</v>
      </c>
      <c r="R895" t="s">
        <v>1186</v>
      </c>
      <c r="T895" s="6" t="s">
        <v>344</v>
      </c>
      <c r="U895" s="6"/>
      <c r="V895" s="6" t="s">
        <v>1186</v>
      </c>
      <c r="W895" t="s">
        <v>1186</v>
      </c>
      <c r="X895" t="s">
        <v>1186</v>
      </c>
      <c r="Y895" t="b">
        <f>IF(Material_Master[[#This Row],[EUDR]]="Y",TRUE,FALSE)</f>
        <v>1</v>
      </c>
      <c r="Z895" t="b">
        <f>IF(Material_Master[[#This Row],[EUDR Sale]]="Y", TRUE, FALSE)</f>
        <v>1</v>
      </c>
    </row>
    <row r="896" spans="1:27" x14ac:dyDescent="0.35">
      <c r="A896">
        <v>895</v>
      </c>
      <c r="B896" s="5">
        <v>5301010106010</v>
      </c>
      <c r="C896" s="5" t="str">
        <f>Material_Master_SQL!B896</f>
        <v>SKIMMED OIL M</v>
      </c>
      <c r="D896">
        <f>INDEX(Class!A:A, MATCH(Material_Master[[#This Row],[Class]],Class!B:B, 0))</f>
        <v>2</v>
      </c>
      <c r="E896">
        <f>INDEX('Product Category'!A:A, MATCH(Material_Master[[#This Row],[Product Category]], 'Product Category'!B:B, 0))</f>
        <v>7</v>
      </c>
      <c r="F896" cm="1">
        <f t="array" ref="F896">MATCH(Material_Master[[#This Row],[Product Category]]&amp;Material_Master[[#This Row],[ProductMetric]], 'Product Metric'!$B$2:$B$47&amp;'Product Metric'!$D$2:$D$47, 0)</f>
        <v>16</v>
      </c>
      <c r="G896" cm="1">
        <f t="array" ref="G896">MATCH(Material_Master[[#This Row],[Product Category]]&amp;Material_Master[[#This Row],[ProductGroupSimple]], 'Product Group Simple'!$B$2:$B$202&amp;'Product Group Simple'!$D$2:$D$202, 0)</f>
        <v>92</v>
      </c>
      <c r="H896" cm="1">
        <f t="array" ref="H896">MATCH(Material_Master[[#This Row],[Product Category]]&amp;Material_Master[[#This Row],[ProductGroup]], 'Product Group'!$B$2:$B$248&amp;'Product Group'!$D$2:$D$248,0)</f>
        <v>125</v>
      </c>
      <c r="I896">
        <f>INDEX(Packaging!E:E, MATCH(Material_Master[[#This Row],[Packaging]], Packaging!F:F, 0))</f>
        <v>7</v>
      </c>
      <c r="J896">
        <f>INDEX(Packaging!A:A, MATCH(Material_Master[[#This Row],[UOM]], Packaging!B:B, 0))</f>
        <v>4</v>
      </c>
      <c r="K896">
        <v>6</v>
      </c>
      <c r="L896">
        <v>1</v>
      </c>
      <c r="N896">
        <f>MATCH(Material_Master[[#This Row],[PPClass]],Packaging!$L$2:$L$7, 0)</f>
        <v>1</v>
      </c>
      <c r="O896">
        <f>MATCH(Material_Master[[#This Row],[PVClass]],Packaging!$L$2:$L$7, 0)</f>
        <v>1</v>
      </c>
      <c r="Q896">
        <v>0</v>
      </c>
      <c r="R896" t="s">
        <v>1186</v>
      </c>
      <c r="T896" s="6" t="s">
        <v>344</v>
      </c>
      <c r="U896" s="6" t="s">
        <v>1186</v>
      </c>
      <c r="V896" s="6" t="s">
        <v>1186</v>
      </c>
      <c r="W896" t="s">
        <v>1186</v>
      </c>
      <c r="X896" t="s">
        <v>1186</v>
      </c>
      <c r="Y896" t="b">
        <f>IF(Material_Master[[#This Row],[EUDR]]="Y",TRUE,FALSE)</f>
        <v>0</v>
      </c>
      <c r="Z896" t="b">
        <f>IF(Material_Master[[#This Row],[EUDR Sale]]="Y", TRUE, FALSE)</f>
        <v>0</v>
      </c>
    </row>
    <row r="897" spans="1:27" x14ac:dyDescent="0.35">
      <c r="A897">
        <v>896</v>
      </c>
      <c r="B897" s="5">
        <v>5301010107020</v>
      </c>
      <c r="C897" s="5" t="str">
        <f>Material_Master_SQL!B897</f>
        <v>SKIMMED OIL M-FB24000</v>
      </c>
      <c r="D897">
        <f>INDEX(Class!A:A, MATCH(Material_Master[[#This Row],[Class]],Class!B:B, 0))</f>
        <v>2</v>
      </c>
      <c r="E897">
        <f>INDEX('Product Category'!A:A, MATCH(Material_Master[[#This Row],[Product Category]], 'Product Category'!B:B, 0))</f>
        <v>7</v>
      </c>
      <c r="F897" cm="1">
        <f t="array" ref="F897">MATCH(Material_Master[[#This Row],[Product Category]]&amp;Material_Master[[#This Row],[ProductMetric]], 'Product Metric'!$B$2:$B$47&amp;'Product Metric'!$D$2:$D$47, 0)</f>
        <v>16</v>
      </c>
      <c r="G897" cm="1">
        <f t="array" ref="G897">MATCH(Material_Master[[#This Row],[Product Category]]&amp;Material_Master[[#This Row],[ProductGroupSimple]], 'Product Group Simple'!$B$2:$B$202&amp;'Product Group Simple'!$D$2:$D$202, 0)</f>
        <v>92</v>
      </c>
      <c r="H897" cm="1">
        <f t="array" ref="H897">MATCH(Material_Master[[#This Row],[Product Category]]&amp;Material_Master[[#This Row],[ProductGroup]], 'Product Group'!$B$2:$B$248&amp;'Product Group'!$D$2:$D$248,0)</f>
        <v>125</v>
      </c>
      <c r="I897">
        <f>INDEX(Packaging!E:E, MATCH(Material_Master[[#This Row],[Packaging]], Packaging!F:F, 0))</f>
        <v>5</v>
      </c>
      <c r="J897">
        <f>INDEX(Packaging!A:A, MATCH(Material_Master[[#This Row],[UOM]], Packaging!B:B, 0))</f>
        <v>4</v>
      </c>
      <c r="K897">
        <v>6</v>
      </c>
      <c r="L897">
        <v>1</v>
      </c>
      <c r="N897">
        <f>MATCH(Material_Master[[#This Row],[PPClass]],Packaging!$L$2:$L$7, 0)</f>
        <v>1</v>
      </c>
      <c r="O897">
        <f>MATCH(Material_Master[[#This Row],[PVClass]],Packaging!$L$2:$L$7, 0)</f>
        <v>1</v>
      </c>
      <c r="P897" t="s">
        <v>370</v>
      </c>
      <c r="Q897">
        <v>0</v>
      </c>
      <c r="R897" t="s">
        <v>1186</v>
      </c>
      <c r="S897">
        <v>21</v>
      </c>
      <c r="T897" s="6" t="s">
        <v>344</v>
      </c>
      <c r="U897" s="6" t="s">
        <v>1186</v>
      </c>
      <c r="V897" s="6" t="s">
        <v>1186</v>
      </c>
      <c r="W897" t="s">
        <v>1186</v>
      </c>
      <c r="X897" t="s">
        <v>371</v>
      </c>
      <c r="Y897" t="b">
        <f>IF(Material_Master[[#This Row],[EUDR]]="Y",TRUE,FALSE)</f>
        <v>0</v>
      </c>
      <c r="Z897" t="b">
        <f>IF(Material_Master[[#This Row],[EUDR Sale]]="Y", TRUE, FALSE)</f>
        <v>0</v>
      </c>
    </row>
    <row r="898" spans="1:27" x14ac:dyDescent="0.35">
      <c r="A898">
        <v>897</v>
      </c>
      <c r="B898" s="5"/>
      <c r="C898" s="5" t="str">
        <f>Material_Master_SQL!B898</f>
        <v>SKIMMED OIL M-FB24000-DF</v>
      </c>
      <c r="D898">
        <f>INDEX(Class!A:A, MATCH(Material_Master[[#This Row],[Class]],Class!B:B, 0))</f>
        <v>4</v>
      </c>
      <c r="E898">
        <f>INDEX('Product Category'!A:A, MATCH(Material_Master[[#This Row],[Product Category]], 'Product Category'!B:B, 0))</f>
        <v>7</v>
      </c>
      <c r="F898" cm="1">
        <f t="array" ref="F898">MATCH(Material_Master[[#This Row],[Product Category]]&amp;Material_Master[[#This Row],[ProductMetric]], 'Product Metric'!$B$2:$B$47&amp;'Product Metric'!$D$2:$D$47, 0)</f>
        <v>16</v>
      </c>
      <c r="G898" cm="1">
        <f t="array" ref="G898">MATCH(Material_Master[[#This Row],[Product Category]]&amp;Material_Master[[#This Row],[ProductGroupSimple]], 'Product Group Simple'!$B$2:$B$202&amp;'Product Group Simple'!$D$2:$D$202, 0)</f>
        <v>92</v>
      </c>
      <c r="H898" cm="1">
        <f t="array" ref="H898">MATCH(Material_Master[[#This Row],[Product Category]]&amp;Material_Master[[#This Row],[ProductGroup]], 'Product Group'!$B$2:$B$248&amp;'Product Group'!$D$2:$D$248,0)</f>
        <v>125</v>
      </c>
      <c r="I898">
        <f>INDEX(Packaging!E:E, MATCH(Material_Master[[#This Row],[Packaging]], Packaging!F:F, 0))</f>
        <v>5</v>
      </c>
      <c r="J898">
        <f>INDEX(Packaging!A:A, MATCH(Material_Master[[#This Row],[UOM]], Packaging!B:B, 0))</f>
        <v>4</v>
      </c>
      <c r="K898">
        <v>6</v>
      </c>
      <c r="L898">
        <v>1</v>
      </c>
      <c r="M898">
        <v>0</v>
      </c>
      <c r="N898">
        <f>MATCH(Material_Master[[#This Row],[PPClass]],Packaging!$L$2:$L$7, 0)</f>
        <v>1</v>
      </c>
      <c r="O898">
        <f>MATCH(Material_Master[[#This Row],[PVClass]],Packaging!$L$2:$L$7, 0)</f>
        <v>1</v>
      </c>
      <c r="P898" t="s">
        <v>370</v>
      </c>
      <c r="R898" t="s">
        <v>1186</v>
      </c>
      <c r="T898" s="6" t="s">
        <v>344</v>
      </c>
      <c r="U898" s="6"/>
      <c r="V898" s="6" t="s">
        <v>1186</v>
      </c>
      <c r="W898" t="s">
        <v>1186</v>
      </c>
      <c r="X898" t="s">
        <v>1186</v>
      </c>
      <c r="Y898" t="b">
        <f>IF(Material_Master[[#This Row],[EUDR]]="Y",TRUE,FALSE)</f>
        <v>1</v>
      </c>
      <c r="Z898" t="b">
        <f>IF(Material_Master[[#This Row],[EUDR Sale]]="Y", TRUE, FALSE)</f>
        <v>1</v>
      </c>
    </row>
    <row r="899" spans="1:27" x14ac:dyDescent="0.35">
      <c r="A899">
        <v>898</v>
      </c>
      <c r="B899" s="5"/>
      <c r="C899" s="5" t="str">
        <f>Material_Master_SQL!B899</f>
        <v>SKIMMED OIL-DF</v>
      </c>
      <c r="D899">
        <f>INDEX(Class!A:A, MATCH(Material_Master[[#This Row],[Class]],Class!B:B, 0))</f>
        <v>6</v>
      </c>
      <c r="E899">
        <f>INDEX('Product Category'!A:A, MATCH(Material_Master[[#This Row],[Product Category]], 'Product Category'!B:B, 0))</f>
        <v>7</v>
      </c>
      <c r="F899" cm="1">
        <f t="array" ref="F899">MATCH(Material_Master[[#This Row],[Product Category]]&amp;Material_Master[[#This Row],[ProductMetric]], 'Product Metric'!$B$2:$B$47&amp;'Product Metric'!$D$2:$D$47, 0)</f>
        <v>16</v>
      </c>
      <c r="G899" cm="1">
        <f t="array" ref="G899">MATCH(Material_Master[[#This Row],[Product Category]]&amp;Material_Master[[#This Row],[ProductGroupSimple]], 'Product Group Simple'!$B$2:$B$202&amp;'Product Group Simple'!$D$2:$D$202, 0)</f>
        <v>74</v>
      </c>
      <c r="H899" cm="1">
        <f t="array" ref="H899">MATCH(Material_Master[[#This Row],[Product Category]]&amp;Material_Master[[#This Row],[ProductGroup]], 'Product Group'!$B$2:$B$248&amp;'Product Group'!$D$2:$D$248,0)</f>
        <v>98</v>
      </c>
      <c r="I899">
        <f>INDEX(Packaging!E:E, MATCH(Material_Master[[#This Row],[Packaging]], Packaging!F:F, 0))</f>
        <v>7</v>
      </c>
      <c r="J899">
        <f>INDEX(Packaging!A:A, MATCH(Material_Master[[#This Row],[UOM]], Packaging!B:B, 0))</f>
        <v>4</v>
      </c>
      <c r="K899">
        <v>6</v>
      </c>
      <c r="L899">
        <v>1</v>
      </c>
      <c r="M899">
        <v>0</v>
      </c>
      <c r="N899">
        <f>MATCH(Material_Master[[#This Row],[PPClass]],Packaging!$L$2:$L$7, 0)</f>
        <v>1</v>
      </c>
      <c r="O899">
        <f>MATCH(Material_Master[[#This Row],[PVClass]],Packaging!$L$2:$L$7, 0)</f>
        <v>1</v>
      </c>
      <c r="R899" t="s">
        <v>1186</v>
      </c>
      <c r="T899" s="6" t="s">
        <v>344</v>
      </c>
      <c r="U899" s="6"/>
      <c r="V899" s="6" t="s">
        <v>1186</v>
      </c>
      <c r="W899" t="s">
        <v>1186</v>
      </c>
      <c r="X899" t="s">
        <v>1186</v>
      </c>
      <c r="Y899" t="b">
        <f>IF(Material_Master[[#This Row],[EUDR]]="Y",TRUE,FALSE)</f>
        <v>1</v>
      </c>
      <c r="Z899" t="b">
        <f>IF(Material_Master[[#This Row],[EUDR Sale]]="Y", TRUE, FALSE)</f>
        <v>1</v>
      </c>
    </row>
    <row r="900" spans="1:27" x14ac:dyDescent="0.35">
      <c r="A900">
        <v>899</v>
      </c>
      <c r="B900" s="5">
        <v>5305020007020</v>
      </c>
      <c r="C900" s="5" t="str">
        <f>Material_Master_SQL!B900</f>
        <v>SKIMMED OIL-FB24000</v>
      </c>
      <c r="D900">
        <f>INDEX(Class!A:A, MATCH(Material_Master[[#This Row],[Class]],Class!B:B, 0))</f>
        <v>4</v>
      </c>
      <c r="E900">
        <f>INDEX('Product Category'!A:A, MATCH(Material_Master[[#This Row],[Product Category]], 'Product Category'!B:B, 0))</f>
        <v>7</v>
      </c>
      <c r="F900" cm="1">
        <f t="array" ref="F900">MATCH(Material_Master[[#This Row],[Product Category]]&amp;Material_Master[[#This Row],[ProductMetric]], 'Product Metric'!$B$2:$B$47&amp;'Product Metric'!$D$2:$D$47, 0)</f>
        <v>16</v>
      </c>
      <c r="G900" cm="1">
        <f t="array" ref="G900">MATCH(Material_Master[[#This Row],[Product Category]]&amp;Material_Master[[#This Row],[ProductGroupSimple]], 'Product Group Simple'!$B$2:$B$202&amp;'Product Group Simple'!$D$2:$D$202, 0)</f>
        <v>74</v>
      </c>
      <c r="H900" cm="1">
        <f t="array" ref="H900">MATCH(Material_Master[[#This Row],[Product Category]]&amp;Material_Master[[#This Row],[ProductGroup]], 'Product Group'!$B$2:$B$248&amp;'Product Group'!$D$2:$D$248,0)</f>
        <v>98</v>
      </c>
      <c r="I900">
        <f>INDEX(Packaging!E:E, MATCH(Material_Master[[#This Row],[Packaging]], Packaging!F:F, 0))</f>
        <v>5</v>
      </c>
      <c r="J900">
        <f>INDEX(Packaging!A:A, MATCH(Material_Master[[#This Row],[UOM]], Packaging!B:B, 0))</f>
        <v>4</v>
      </c>
      <c r="K900">
        <v>6</v>
      </c>
      <c r="L900">
        <v>1</v>
      </c>
      <c r="N900">
        <f>MATCH(Material_Master[[#This Row],[PPClass]],Packaging!$L$2:$L$7, 0)</f>
        <v>1</v>
      </c>
      <c r="O900">
        <f>MATCH(Material_Master[[#This Row],[PVClass]],Packaging!$L$2:$L$7, 0)</f>
        <v>1</v>
      </c>
      <c r="P900" t="s">
        <v>370</v>
      </c>
      <c r="Q900">
        <v>384</v>
      </c>
      <c r="R900" t="s">
        <v>1186</v>
      </c>
      <c r="S900">
        <v>20.7</v>
      </c>
      <c r="T900" s="6" t="s">
        <v>344</v>
      </c>
      <c r="U900" s="6"/>
      <c r="V900" s="6" t="s">
        <v>1186</v>
      </c>
      <c r="W900" t="s">
        <v>1186</v>
      </c>
      <c r="X900" t="s">
        <v>371</v>
      </c>
      <c r="Y900" t="b">
        <f>IF(Material_Master[[#This Row],[EUDR]]="Y",TRUE,FALSE)</f>
        <v>0</v>
      </c>
      <c r="Z900" t="b">
        <f>IF(Material_Master[[#This Row],[EUDR Sale]]="Y", TRUE, FALSE)</f>
        <v>1</v>
      </c>
      <c r="AA900" s="5" t="s">
        <v>1337</v>
      </c>
    </row>
    <row r="901" spans="1:27" x14ac:dyDescent="0.35">
      <c r="A901">
        <v>900</v>
      </c>
      <c r="B901" s="5"/>
      <c r="C901" s="5" t="str">
        <f>Material_Master_SQL!B901</f>
        <v>SKIMMED OIL-FB24000-DF</v>
      </c>
      <c r="D901">
        <f>INDEX(Class!A:A, MATCH(Material_Master[[#This Row],[Class]],Class!B:B, 0))</f>
        <v>4</v>
      </c>
      <c r="E901">
        <f>INDEX('Product Category'!A:A, MATCH(Material_Master[[#This Row],[Product Category]], 'Product Category'!B:B, 0))</f>
        <v>7</v>
      </c>
      <c r="F901" cm="1">
        <f t="array" ref="F901">MATCH(Material_Master[[#This Row],[Product Category]]&amp;Material_Master[[#This Row],[ProductMetric]], 'Product Metric'!$B$2:$B$47&amp;'Product Metric'!$D$2:$D$47, 0)</f>
        <v>16</v>
      </c>
      <c r="G901" cm="1">
        <f t="array" ref="G901">MATCH(Material_Master[[#This Row],[Product Category]]&amp;Material_Master[[#This Row],[ProductGroupSimple]], 'Product Group Simple'!$B$2:$B$202&amp;'Product Group Simple'!$D$2:$D$202, 0)</f>
        <v>74</v>
      </c>
      <c r="H901" cm="1">
        <f t="array" ref="H901">MATCH(Material_Master[[#This Row],[Product Category]]&amp;Material_Master[[#This Row],[ProductGroup]], 'Product Group'!$B$2:$B$248&amp;'Product Group'!$D$2:$D$248,0)</f>
        <v>98</v>
      </c>
      <c r="I901">
        <f>INDEX(Packaging!E:E, MATCH(Material_Master[[#This Row],[Packaging]], Packaging!F:F, 0))</f>
        <v>5</v>
      </c>
      <c r="J901">
        <f>INDEX(Packaging!A:A, MATCH(Material_Master[[#This Row],[UOM]], Packaging!B:B, 0))</f>
        <v>4</v>
      </c>
      <c r="K901">
        <v>6</v>
      </c>
      <c r="L901">
        <v>1</v>
      </c>
      <c r="M901">
        <v>0</v>
      </c>
      <c r="N901">
        <f>MATCH(Material_Master[[#This Row],[PPClass]],Packaging!$L$2:$L$7, 0)</f>
        <v>1</v>
      </c>
      <c r="O901">
        <f>MATCH(Material_Master[[#This Row],[PVClass]],Packaging!$L$2:$L$7, 0)</f>
        <v>1</v>
      </c>
      <c r="P901" t="s">
        <v>370</v>
      </c>
      <c r="R901" t="s">
        <v>1186</v>
      </c>
      <c r="T901" s="6" t="s">
        <v>344</v>
      </c>
      <c r="U901" s="6"/>
      <c r="V901" s="6" t="s">
        <v>1186</v>
      </c>
      <c r="W901" t="s">
        <v>1186</v>
      </c>
      <c r="X901" t="s">
        <v>1186</v>
      </c>
      <c r="Y901" t="b">
        <f>IF(Material_Master[[#This Row],[EUDR]]="Y",TRUE,FALSE)</f>
        <v>1</v>
      </c>
      <c r="Z901" t="b">
        <f>IF(Material_Master[[#This Row],[EUDR Sale]]="Y", TRUE, FALSE)</f>
        <v>1</v>
      </c>
    </row>
    <row r="902" spans="1:27" x14ac:dyDescent="0.35">
      <c r="A902">
        <v>901</v>
      </c>
      <c r="B902" s="5">
        <v>24000076</v>
      </c>
      <c r="C902" s="5" t="str">
        <f>Material_Master_SQL!B902</f>
        <v>SODIUM HYPOPHOSPITE (NAH2PO2)</v>
      </c>
      <c r="D902">
        <f>INDEX(Class!A:A, MATCH(Material_Master[[#This Row],[Class]],Class!B:B, 0))</f>
        <v>1</v>
      </c>
      <c r="E902">
        <f>INDEX('Product Category'!A:A, MATCH(Material_Master[[#This Row],[Product Category]], 'Product Category'!B:B, 0))</f>
        <v>8</v>
      </c>
      <c r="F902" cm="1">
        <f t="array" ref="F902">MATCH(Material_Master[[#This Row],[Product Category]]&amp;Material_Master[[#This Row],[ProductMetric]], 'Product Metric'!$B$2:$B$47&amp;'Product Metric'!$D$2:$D$47, 0)</f>
        <v>21</v>
      </c>
      <c r="G902" cm="1">
        <f t="array" ref="G902">MATCH(Material_Master[[#This Row],[Product Category]]&amp;Material_Master[[#This Row],[ProductGroupSimple]], 'Product Group Simple'!$B$2:$B$202&amp;'Product Group Simple'!$D$2:$D$202, 0)</f>
        <v>105</v>
      </c>
      <c r="H902" cm="1">
        <f t="array" ref="H902">MATCH(Material_Master[[#This Row],[Product Category]]&amp;Material_Master[[#This Row],[ProductGroup]], 'Product Group'!$B$2:$B$248&amp;'Product Group'!$D$2:$D$248,0)</f>
        <v>142</v>
      </c>
      <c r="I902">
        <f>INDEX(Packaging!E:E, MATCH(Material_Master[[#This Row],[Packaging]], Packaging!F:F, 0))</f>
        <v>7</v>
      </c>
      <c r="J902">
        <f>INDEX(Packaging!A:A, MATCH(Material_Master[[#This Row],[UOM]], Packaging!B:B, 0))</f>
        <v>4</v>
      </c>
      <c r="K902">
        <v>6</v>
      </c>
      <c r="L902">
        <v>1</v>
      </c>
      <c r="N902">
        <f>MATCH(Material_Master[[#This Row],[PPClass]],Packaging!$L$2:$L$7, 0)</f>
        <v>2</v>
      </c>
      <c r="O902">
        <f>MATCH(Material_Master[[#This Row],[PVClass]],Packaging!$L$2:$L$7, 0)</f>
        <v>2</v>
      </c>
      <c r="R902" t="s">
        <v>1186</v>
      </c>
      <c r="T902" s="6" t="s">
        <v>1186</v>
      </c>
      <c r="U902" s="6" t="s">
        <v>1186</v>
      </c>
      <c r="V902" s="6" t="s">
        <v>1186</v>
      </c>
      <c r="W902" t="s">
        <v>1186</v>
      </c>
      <c r="X902" t="s">
        <v>1186</v>
      </c>
      <c r="Y902" t="b">
        <f>IF(Material_Master[[#This Row],[EUDR]]="Y",TRUE,FALSE)</f>
        <v>0</v>
      </c>
      <c r="Z902" t="b">
        <f>IF(Material_Master[[#This Row],[EUDR Sale]]="Y", TRUE, FALSE)</f>
        <v>0</v>
      </c>
    </row>
    <row r="903" spans="1:27" x14ac:dyDescent="0.35">
      <c r="A903">
        <v>902</v>
      </c>
      <c r="B903" s="5"/>
      <c r="C903" s="5" t="str">
        <f>Material_Master_SQL!B903</f>
        <v>SODIUM METHYLATE  30 % SOLUTION</v>
      </c>
      <c r="D903">
        <f>INDEX(Class!A:A, MATCH(Material_Master[[#This Row],[Class]],Class!B:B, 0))</f>
        <v>1</v>
      </c>
      <c r="E903">
        <f>INDEX('Product Category'!A:A, MATCH(Material_Master[[#This Row],[Product Category]], 'Product Category'!B:B, 0))</f>
        <v>8</v>
      </c>
      <c r="F903" cm="1">
        <f t="array" ref="F903">MATCH(Material_Master[[#This Row],[Product Category]]&amp;Material_Master[[#This Row],[ProductMetric]], 'Product Metric'!$B$2:$B$47&amp;'Product Metric'!$D$2:$D$47, 0)</f>
        <v>21</v>
      </c>
      <c r="G903" cm="1">
        <f t="array" ref="G903">MATCH(Material_Master[[#This Row],[Product Category]]&amp;Material_Master[[#This Row],[ProductGroupSimple]], 'Product Group Simple'!$B$2:$B$202&amp;'Product Group Simple'!$D$2:$D$202, 0)</f>
        <v>97</v>
      </c>
      <c r="H903" cm="1">
        <f t="array" ref="H903">MATCH(Material_Master[[#This Row],[Product Category]]&amp;Material_Master[[#This Row],[ProductGroup]], 'Product Group'!$B$2:$B$248&amp;'Product Group'!$D$2:$D$248,0)</f>
        <v>130</v>
      </c>
      <c r="I903">
        <f>INDEX(Packaging!E:E, MATCH(Material_Master[[#This Row],[Packaging]], Packaging!F:F, 0))</f>
        <v>7</v>
      </c>
      <c r="J903">
        <f>INDEX(Packaging!A:A, MATCH(Material_Master[[#This Row],[UOM]], Packaging!B:B, 0))</f>
        <v>4</v>
      </c>
      <c r="K903">
        <v>6</v>
      </c>
      <c r="L903">
        <v>1</v>
      </c>
      <c r="N903">
        <f>MATCH(Material_Master[[#This Row],[PPClass]],Packaging!$L$2:$L$7, 0)</f>
        <v>2</v>
      </c>
      <c r="O903">
        <f>MATCH(Material_Master[[#This Row],[PVClass]],Packaging!$L$2:$L$7, 0)</f>
        <v>2</v>
      </c>
      <c r="R903" t="s">
        <v>1186</v>
      </c>
      <c r="T903" s="6" t="s">
        <v>1186</v>
      </c>
      <c r="U903" s="6"/>
      <c r="V903" s="6" t="s">
        <v>1186</v>
      </c>
      <c r="W903" t="s">
        <v>1186</v>
      </c>
      <c r="X903" t="s">
        <v>1186</v>
      </c>
      <c r="Y903" t="b">
        <f>IF(Material_Master[[#This Row],[EUDR]]="Y",TRUE,FALSE)</f>
        <v>0</v>
      </c>
      <c r="Z903" t="b">
        <f>IF(Material_Master[[#This Row],[EUDR Sale]]="Y", TRUE, FALSE)</f>
        <v>0</v>
      </c>
    </row>
    <row r="904" spans="1:27" x14ac:dyDescent="0.35">
      <c r="A904">
        <v>903</v>
      </c>
      <c r="B904" s="5"/>
      <c r="C904" s="5" t="str">
        <f>Material_Master_SQL!B904</f>
        <v>SODIUM METHYLATE , MIN.30 % SOLUTION</v>
      </c>
      <c r="D904">
        <f>INDEX(Class!A:A, MATCH(Material_Master[[#This Row],[Class]],Class!B:B, 0))</f>
        <v>1</v>
      </c>
      <c r="E904">
        <f>INDEX('Product Category'!A:A, MATCH(Material_Master[[#This Row],[Product Category]], 'Product Category'!B:B, 0))</f>
        <v>8</v>
      </c>
      <c r="F904" cm="1">
        <f t="array" ref="F904">MATCH(Material_Master[[#This Row],[Product Category]]&amp;Material_Master[[#This Row],[ProductMetric]], 'Product Metric'!$B$2:$B$47&amp;'Product Metric'!$D$2:$D$47, 0)</f>
        <v>21</v>
      </c>
      <c r="G904" cm="1">
        <f t="array" ref="G904">MATCH(Material_Master[[#This Row],[Product Category]]&amp;Material_Master[[#This Row],[ProductGroupSimple]], 'Product Group Simple'!$B$2:$B$202&amp;'Product Group Simple'!$D$2:$D$202, 0)</f>
        <v>97</v>
      </c>
      <c r="H904" cm="1">
        <f t="array" ref="H904">MATCH(Material_Master[[#This Row],[Product Category]]&amp;Material_Master[[#This Row],[ProductGroup]], 'Product Group'!$B$2:$B$248&amp;'Product Group'!$D$2:$D$248,0)</f>
        <v>130</v>
      </c>
      <c r="I904">
        <f>INDEX(Packaging!E:E, MATCH(Material_Master[[#This Row],[Packaging]], Packaging!F:F, 0))</f>
        <v>7</v>
      </c>
      <c r="J904">
        <f>INDEX(Packaging!A:A, MATCH(Material_Master[[#This Row],[UOM]], Packaging!B:B, 0))</f>
        <v>4</v>
      </c>
      <c r="K904">
        <v>6</v>
      </c>
      <c r="L904">
        <v>1</v>
      </c>
      <c r="N904">
        <f>MATCH(Material_Master[[#This Row],[PPClass]],Packaging!$L$2:$L$7, 0)</f>
        <v>2</v>
      </c>
      <c r="O904">
        <f>MATCH(Material_Master[[#This Row],[PVClass]],Packaging!$L$2:$L$7, 0)</f>
        <v>2</v>
      </c>
      <c r="R904" t="s">
        <v>1186</v>
      </c>
      <c r="T904" s="6" t="s">
        <v>1186</v>
      </c>
      <c r="U904" s="6"/>
      <c r="V904" s="6" t="s">
        <v>1186</v>
      </c>
      <c r="W904" t="s">
        <v>1186</v>
      </c>
      <c r="X904" t="s">
        <v>1186</v>
      </c>
      <c r="Y904" t="b">
        <f>IF(Material_Master[[#This Row],[EUDR]]="Y",TRUE,FALSE)</f>
        <v>0</v>
      </c>
      <c r="Z904" t="b">
        <f>IF(Material_Master[[#This Row],[EUDR Sale]]="Y", TRUE, FALSE)</f>
        <v>0</v>
      </c>
    </row>
    <row r="905" spans="1:27" x14ac:dyDescent="0.35">
      <c r="A905">
        <v>904</v>
      </c>
      <c r="B905" s="5">
        <v>24000166</v>
      </c>
      <c r="C905" s="5" t="str">
        <f>Material_Master_SQL!B905</f>
        <v>SODIUM METHYLATE, MIN. 29.5%  SOLUTION</v>
      </c>
      <c r="D905">
        <f>INDEX(Class!A:A, MATCH(Material_Master[[#This Row],[Class]],Class!B:B, 0))</f>
        <v>1</v>
      </c>
      <c r="E905">
        <f>INDEX('Product Category'!A:A, MATCH(Material_Master[[#This Row],[Product Category]], 'Product Category'!B:B, 0))</f>
        <v>8</v>
      </c>
      <c r="F905" cm="1">
        <f t="array" ref="F905">MATCH(Material_Master[[#This Row],[Product Category]]&amp;Material_Master[[#This Row],[ProductMetric]], 'Product Metric'!$B$2:$B$47&amp;'Product Metric'!$D$2:$D$47, 0)</f>
        <v>21</v>
      </c>
      <c r="G905" cm="1">
        <f t="array" ref="G905">MATCH(Material_Master[[#This Row],[Product Category]]&amp;Material_Master[[#This Row],[ProductGroupSimple]], 'Product Group Simple'!$B$2:$B$202&amp;'Product Group Simple'!$D$2:$D$202, 0)</f>
        <v>98</v>
      </c>
      <c r="H905" cm="1">
        <f t="array" ref="H905">MATCH(Material_Master[[#This Row],[Product Category]]&amp;Material_Master[[#This Row],[ProductGroup]], 'Product Group'!$B$2:$B$248&amp;'Product Group'!$D$2:$D$248,0)</f>
        <v>130</v>
      </c>
      <c r="I905">
        <f>INDEX(Packaging!E:E, MATCH(Material_Master[[#This Row],[Packaging]], Packaging!F:F, 0))</f>
        <v>7</v>
      </c>
      <c r="J905">
        <f>INDEX(Packaging!A:A, MATCH(Material_Master[[#This Row],[UOM]], Packaging!B:B, 0))</f>
        <v>4</v>
      </c>
      <c r="K905">
        <v>6</v>
      </c>
      <c r="L905">
        <v>1</v>
      </c>
      <c r="N905">
        <f>MATCH(Material_Master[[#This Row],[PPClass]],Packaging!$L$2:$L$7, 0)</f>
        <v>2</v>
      </c>
      <c r="O905">
        <f>MATCH(Material_Master[[#This Row],[PVClass]],Packaging!$L$2:$L$7, 0)</f>
        <v>2</v>
      </c>
      <c r="T905" s="6" t="s">
        <v>413</v>
      </c>
      <c r="U905" s="6"/>
      <c r="V905" s="6" t="s">
        <v>1186</v>
      </c>
      <c r="W905" t="s">
        <v>1186</v>
      </c>
      <c r="X905" t="s">
        <v>1186</v>
      </c>
      <c r="Y905" t="b">
        <f>IF(Material_Master[[#This Row],[EUDR]]="Y",TRUE,FALSE)</f>
        <v>0</v>
      </c>
      <c r="Z905" t="b">
        <f>IF(Material_Master[[#This Row],[EUDR Sale]]="Y", TRUE, FALSE)</f>
        <v>0</v>
      </c>
    </row>
    <row r="906" spans="1:27" x14ac:dyDescent="0.35">
      <c r="A906">
        <v>905</v>
      </c>
      <c r="B906" s="5"/>
      <c r="C906" s="5" t="str">
        <f>Material_Master_SQL!B906</f>
        <v>SORBITOL TFF-F25</v>
      </c>
      <c r="D906">
        <f>INDEX(Class!A:A, MATCH(Material_Master[[#This Row],[Class]],Class!B:B, 0))</f>
        <v>4</v>
      </c>
      <c r="E906">
        <f>INDEX('Product Category'!A:A, MATCH(Material_Master[[#This Row],[Product Category]], 'Product Category'!B:B, 0))</f>
        <v>15</v>
      </c>
      <c r="F906" cm="1">
        <f t="array" ref="F906">MATCH(Material_Master[[#This Row],[Product Category]]&amp;Material_Master[[#This Row],[ProductMetric]], 'Product Metric'!$B$2:$B$47&amp;'Product Metric'!$D$2:$D$47, 0)</f>
        <v>42</v>
      </c>
      <c r="G906" cm="1">
        <f t="array" ref="G906">MATCH(Material_Master[[#This Row],[Product Category]]&amp;Material_Master[[#This Row],[ProductGroupSimple]], 'Product Group Simple'!$B$2:$B$202&amp;'Product Group Simple'!$D$2:$D$202, 0)</f>
        <v>143</v>
      </c>
      <c r="H906" cm="1">
        <f t="array" ref="H906">MATCH(Material_Master[[#This Row],[Product Category]]&amp;Material_Master[[#This Row],[ProductGroup]], 'Product Group'!$B$2:$B$248&amp;'Product Group'!$D$2:$D$248,0)</f>
        <v>187</v>
      </c>
      <c r="I906">
        <f>INDEX(Packaging!E:E, MATCH(Material_Master[[#This Row],[Packaging]], Packaging!F:F, 0))</f>
        <v>1</v>
      </c>
      <c r="J906">
        <f>INDEX(Packaging!A:A, MATCH(Material_Master[[#This Row],[UOM]], Packaging!B:B, 0))</f>
        <v>4</v>
      </c>
      <c r="K906">
        <v>6</v>
      </c>
      <c r="L906">
        <v>2.5000000000000001E-2</v>
      </c>
      <c r="N906">
        <f>MATCH(Material_Master[[#This Row],[PPClass]],Packaging!$L$2:$L$7, 0)</f>
        <v>4</v>
      </c>
      <c r="O906">
        <f>MATCH(Material_Master[[#This Row],[PVClass]],Packaging!$L$2:$L$7, 0)</f>
        <v>4</v>
      </c>
      <c r="R906" t="s">
        <v>1186</v>
      </c>
      <c r="T906" s="6" t="s">
        <v>402</v>
      </c>
      <c r="U906" s="6" t="s">
        <v>1186</v>
      </c>
      <c r="V906" s="6" t="s">
        <v>1186</v>
      </c>
      <c r="W906" t="s">
        <v>1186</v>
      </c>
      <c r="X906" t="s">
        <v>1186</v>
      </c>
      <c r="Y906" t="b">
        <f>IF(Material_Master[[#This Row],[EUDR]]="Y",TRUE,FALSE)</f>
        <v>0</v>
      </c>
      <c r="Z906" t="b">
        <f>IF(Material_Master[[#This Row],[EUDR Sale]]="Y", TRUE, FALSE)</f>
        <v>0</v>
      </c>
    </row>
    <row r="907" spans="1:27" x14ac:dyDescent="0.35">
      <c r="A907">
        <v>906</v>
      </c>
      <c r="B907" s="5"/>
      <c r="C907" s="5" t="str">
        <f>Material_Master_SQL!B907</f>
        <v>SORBITOL TFF-F25-DHW</v>
      </c>
      <c r="D907">
        <f>INDEX(Class!A:A, MATCH(Material_Master[[#This Row],[Class]],Class!B:B, 0))</f>
        <v>4</v>
      </c>
      <c r="E907">
        <f>INDEX('Product Category'!A:A, MATCH(Material_Master[[#This Row],[Product Category]], 'Product Category'!B:B, 0))</f>
        <v>15</v>
      </c>
      <c r="F907" cm="1">
        <f t="array" ref="F907">MATCH(Material_Master[[#This Row],[Product Category]]&amp;Material_Master[[#This Row],[ProductMetric]], 'Product Metric'!$B$2:$B$47&amp;'Product Metric'!$D$2:$D$47, 0)</f>
        <v>42</v>
      </c>
      <c r="G907" cm="1">
        <f t="array" ref="G907">MATCH(Material_Master[[#This Row],[Product Category]]&amp;Material_Master[[#This Row],[ProductGroupSimple]], 'Product Group Simple'!$B$2:$B$202&amp;'Product Group Simple'!$D$2:$D$202, 0)</f>
        <v>143</v>
      </c>
      <c r="H907" cm="1">
        <f t="array" ref="H907">MATCH(Material_Master[[#This Row],[Product Category]]&amp;Material_Master[[#This Row],[ProductGroup]], 'Product Group'!$B$2:$B$248&amp;'Product Group'!$D$2:$D$248,0)</f>
        <v>187</v>
      </c>
      <c r="I907">
        <f>INDEX(Packaging!E:E, MATCH(Material_Master[[#This Row],[Packaging]], Packaging!F:F, 0))</f>
        <v>1</v>
      </c>
      <c r="J907">
        <f>INDEX(Packaging!A:A, MATCH(Material_Master[[#This Row],[UOM]], Packaging!B:B, 0))</f>
        <v>4</v>
      </c>
      <c r="K907">
        <v>6</v>
      </c>
      <c r="L907">
        <v>2.5000000000000001E-2</v>
      </c>
      <c r="N907">
        <f>MATCH(Material_Master[[#This Row],[PPClass]],Packaging!$L$2:$L$7, 0)</f>
        <v>4</v>
      </c>
      <c r="O907">
        <f>MATCH(Material_Master[[#This Row],[PVClass]],Packaging!$L$2:$L$7, 0)</f>
        <v>4</v>
      </c>
      <c r="R907" t="s">
        <v>1186</v>
      </c>
      <c r="T907" s="6" t="s">
        <v>402</v>
      </c>
      <c r="U907" s="6" t="s">
        <v>1186</v>
      </c>
      <c r="V907" s="6" t="s">
        <v>1186</v>
      </c>
      <c r="W907" t="s">
        <v>1186</v>
      </c>
      <c r="X907" t="s">
        <v>1186</v>
      </c>
      <c r="Y907" t="b">
        <f>IF(Material_Master[[#This Row],[EUDR]]="Y",TRUE,FALSE)</f>
        <v>0</v>
      </c>
      <c r="Z907" t="b">
        <f>IF(Material_Master[[#This Row],[EUDR Sale]]="Y", TRUE, FALSE)</f>
        <v>0</v>
      </c>
    </row>
    <row r="908" spans="1:27" x14ac:dyDescent="0.35">
      <c r="A908">
        <v>907</v>
      </c>
      <c r="B908" s="5">
        <v>5104000050610</v>
      </c>
      <c r="C908" s="5" t="str">
        <f>Material_Master_SQL!B908</f>
        <v>STEARINE UFA</v>
      </c>
      <c r="D908">
        <f>INDEX(Class!A:A, MATCH(Material_Master[[#This Row],[Class]],Class!B:B, 0))</f>
        <v>2</v>
      </c>
      <c r="E908">
        <f>INDEX('Product Category'!A:A, MATCH(Material_Master[[#This Row],[Product Category]], 'Product Category'!B:B, 0))</f>
        <v>16</v>
      </c>
      <c r="F908" cm="1">
        <f t="array" ref="F908">MATCH(Material_Master[[#This Row],[Product Category]]&amp;Material_Master[[#This Row],[ProductMetric]], 'Product Metric'!$B$2:$B$47&amp;'Product Metric'!$D$2:$D$47, 0)</f>
        <v>43</v>
      </c>
      <c r="G908" cm="1">
        <f t="array" ref="G908">MATCH(Material_Master[[#This Row],[Product Category]]&amp;Material_Master[[#This Row],[ProductGroupSimple]], 'Product Group Simple'!$B$2:$B$202&amp;'Product Group Simple'!$D$2:$D$202, 0)</f>
        <v>147</v>
      </c>
      <c r="H908" cm="1">
        <f t="array" ref="H908">MATCH(Material_Master[[#This Row],[Product Category]]&amp;Material_Master[[#This Row],[ProductGroup]], 'Product Group'!$B$2:$B$248&amp;'Product Group'!$D$2:$D$248,0)</f>
        <v>191</v>
      </c>
      <c r="I908">
        <f>INDEX(Packaging!E:E, MATCH(Material_Master[[#This Row],[Packaging]], Packaging!F:F, 0))</f>
        <v>7</v>
      </c>
      <c r="J908">
        <f>INDEX(Packaging!A:A, MATCH(Material_Master[[#This Row],[UOM]], Packaging!B:B, 0))</f>
        <v>4</v>
      </c>
      <c r="K908">
        <v>6</v>
      </c>
      <c r="L908">
        <v>1</v>
      </c>
      <c r="N908">
        <f>MATCH(Material_Master[[#This Row],[PPClass]],Packaging!$L$2:$L$7, 0)</f>
        <v>6</v>
      </c>
      <c r="O908">
        <f>MATCH(Material_Master[[#This Row],[PVClass]],Packaging!$L$2:$L$7, 0)</f>
        <v>6</v>
      </c>
      <c r="Q908">
        <v>1496.95</v>
      </c>
      <c r="R908" t="s">
        <v>1186</v>
      </c>
      <c r="T908" s="6" t="s">
        <v>72</v>
      </c>
      <c r="U908" s="6"/>
      <c r="V908" s="6" t="s">
        <v>1186</v>
      </c>
      <c r="W908" t="s">
        <v>1186</v>
      </c>
      <c r="X908" t="s">
        <v>1186</v>
      </c>
      <c r="Y908" t="b">
        <f>IF(Material_Master[[#This Row],[EUDR]]="Y",TRUE,FALSE)</f>
        <v>0</v>
      </c>
      <c r="Z908" t="b">
        <f>IF(Material_Master[[#This Row],[EUDR Sale]]="Y", TRUE, FALSE)</f>
        <v>0</v>
      </c>
    </row>
    <row r="909" spans="1:27" x14ac:dyDescent="0.35">
      <c r="A909">
        <v>908</v>
      </c>
      <c r="B909" s="5">
        <v>24000148</v>
      </c>
      <c r="C909" s="5" t="str">
        <f>Material_Master_SQL!B909</f>
        <v>SULPHURIC ACID, MIN.CONCENTRATION 98%</v>
      </c>
      <c r="D909">
        <f>INDEX(Class!A:A, MATCH(Material_Master[[#This Row],[Class]],Class!B:B, 0))</f>
        <v>1</v>
      </c>
      <c r="E909">
        <f>INDEX('Product Category'!A:A, MATCH(Material_Master[[#This Row],[Product Category]], 'Product Category'!B:B, 0))</f>
        <v>8</v>
      </c>
      <c r="F909" cm="1">
        <f t="array" ref="F909">MATCH(Material_Master[[#This Row],[Product Category]]&amp;Material_Master[[#This Row],[ProductMetric]], 'Product Metric'!$B$2:$B$47&amp;'Product Metric'!$D$2:$D$47, 0)</f>
        <v>21</v>
      </c>
      <c r="G909" cm="1">
        <f t="array" ref="G909">MATCH(Material_Master[[#This Row],[Product Category]]&amp;Material_Master[[#This Row],[ProductGroupSimple]], 'Product Group Simple'!$B$2:$B$202&amp;'Product Group Simple'!$D$2:$D$202, 0)</f>
        <v>102</v>
      </c>
      <c r="H909" cm="1">
        <f t="array" ref="H909">MATCH(Material_Master[[#This Row],[Product Category]]&amp;Material_Master[[#This Row],[ProductGroup]], 'Product Group'!$B$2:$B$248&amp;'Product Group'!$D$2:$D$248,0)</f>
        <v>136</v>
      </c>
      <c r="I909">
        <f>INDEX(Packaging!E:E, MATCH(Material_Master[[#This Row],[Packaging]], Packaging!F:F, 0))</f>
        <v>7</v>
      </c>
      <c r="J909">
        <f>INDEX(Packaging!A:A, MATCH(Material_Master[[#This Row],[UOM]], Packaging!B:B, 0))</f>
        <v>4</v>
      </c>
      <c r="K909">
        <v>6</v>
      </c>
      <c r="L909">
        <v>1</v>
      </c>
      <c r="N909">
        <f>MATCH(Material_Master[[#This Row],[PPClass]],Packaging!$L$2:$L$7, 0)</f>
        <v>2</v>
      </c>
      <c r="O909">
        <f>MATCH(Material_Master[[#This Row],[PVClass]],Packaging!$L$2:$L$7, 0)</f>
        <v>2</v>
      </c>
      <c r="R909" t="s">
        <v>1186</v>
      </c>
      <c r="T909" s="6" t="s">
        <v>1186</v>
      </c>
      <c r="U909" s="6" t="s">
        <v>1186</v>
      </c>
      <c r="V909" s="6" t="s">
        <v>1186</v>
      </c>
      <c r="W909" t="s">
        <v>1186</v>
      </c>
      <c r="X909" t="s">
        <v>1186</v>
      </c>
      <c r="Y909" t="b">
        <f>IF(Material_Master[[#This Row],[EUDR]]="Y",TRUE,FALSE)</f>
        <v>0</v>
      </c>
      <c r="Z909" t="b">
        <f>IF(Material_Master[[#This Row],[EUDR Sale]]="Y", TRUE, FALSE)</f>
        <v>0</v>
      </c>
    </row>
    <row r="910" spans="1:27" x14ac:dyDescent="0.35">
      <c r="A910">
        <v>909</v>
      </c>
      <c r="B910" s="5">
        <v>5222002011600</v>
      </c>
      <c r="C910" s="5" t="str">
        <f>Material_Master_SQL!B910</f>
        <v>TMPTCC</v>
      </c>
      <c r="D910">
        <f>INDEX(Class!A:A, MATCH(Material_Master[[#This Row],[Class]],Class!B:B, 0))</f>
        <v>2</v>
      </c>
      <c r="E910">
        <f>INDEX('Product Category'!A:A, MATCH(Material_Master[[#This Row],[Product Category]], 'Product Category'!B:B, 0))</f>
        <v>9</v>
      </c>
      <c r="F910" cm="1">
        <f t="array" ref="F910">MATCH(Material_Master[[#This Row],[Product Category]]&amp;Material_Master[[#This Row],[ProductMetric]], 'Product Metric'!$B$2:$B$47&amp;'Product Metric'!$D$2:$D$47, 0)</f>
        <v>22</v>
      </c>
      <c r="G910" cm="1">
        <f t="array" ref="G910">MATCH(Material_Master[[#This Row],[Product Category]]&amp;Material_Master[[#This Row],[ProductGroupSimple]], 'Product Group Simple'!$B$2:$B$202&amp;'Product Group Simple'!$D$2:$D$202, 0)</f>
        <v>115</v>
      </c>
      <c r="H910" cm="1">
        <f t="array" ref="H910">MATCH(Material_Master[[#This Row],[Product Category]]&amp;Material_Master[[#This Row],[ProductGroup]], 'Product Group'!$B$2:$B$248&amp;'Product Group'!$D$2:$D$248,0)</f>
        <v>154</v>
      </c>
      <c r="I910">
        <f>INDEX(Packaging!E:E, MATCH(Material_Master[[#This Row],[Packaging]], Packaging!F:F, 0))</f>
        <v>7</v>
      </c>
      <c r="J910">
        <f>INDEX(Packaging!A:A, MATCH(Material_Master[[#This Row],[UOM]], Packaging!B:B, 0))</f>
        <v>4</v>
      </c>
      <c r="K910">
        <v>6</v>
      </c>
      <c r="L910">
        <v>1</v>
      </c>
      <c r="N910">
        <f>MATCH(Material_Master[[#This Row],[PPClass]],Packaging!$L$2:$L$7, 0)</f>
        <v>3</v>
      </c>
      <c r="O910">
        <f>MATCH(Material_Master[[#This Row],[PVClass]],Packaging!$L$2:$L$7, 0)</f>
        <v>3</v>
      </c>
      <c r="Q910">
        <v>4000</v>
      </c>
      <c r="R910" t="s">
        <v>1186</v>
      </c>
      <c r="T910" s="6" t="s">
        <v>402</v>
      </c>
      <c r="U910" s="6"/>
      <c r="V910" s="6" t="s">
        <v>1186</v>
      </c>
      <c r="W910" t="s">
        <v>1186</v>
      </c>
      <c r="X910" t="s">
        <v>1186</v>
      </c>
      <c r="Y910" t="b">
        <f>IF(Material_Master[[#This Row],[EUDR]]="Y",TRUE,FALSE)</f>
        <v>0</v>
      </c>
      <c r="Z910" t="b">
        <f>IF(Material_Master[[#This Row],[EUDR Sale]]="Y", TRUE, FALSE)</f>
        <v>0</v>
      </c>
      <c r="AA910" s="5" t="s">
        <v>1399</v>
      </c>
    </row>
    <row r="911" spans="1:27" x14ac:dyDescent="0.35">
      <c r="A911">
        <v>910</v>
      </c>
      <c r="B911" s="5">
        <v>5223002031600</v>
      </c>
      <c r="C911" s="5" t="str">
        <f>Material_Master_SQL!B911</f>
        <v>TMPTO</v>
      </c>
      <c r="D911">
        <f>INDEX(Class!A:A, MATCH(Material_Master[[#This Row],[Class]],Class!B:B, 0))</f>
        <v>2</v>
      </c>
      <c r="E911">
        <f>INDEX('Product Category'!A:A, MATCH(Material_Master[[#This Row],[Product Category]], 'Product Category'!B:B, 0))</f>
        <v>9</v>
      </c>
      <c r="F911" cm="1">
        <f t="array" ref="F911">MATCH(Material_Master[[#This Row],[Product Category]]&amp;Material_Master[[#This Row],[ProductMetric]], 'Product Metric'!$B$2:$B$47&amp;'Product Metric'!$D$2:$D$47, 0)</f>
        <v>25</v>
      </c>
      <c r="G911" cm="1">
        <f t="array" ref="G911">MATCH(Material_Master[[#This Row],[Product Category]]&amp;Material_Master[[#This Row],[ProductGroupSimple]], 'Product Group Simple'!$B$2:$B$202&amp;'Product Group Simple'!$D$2:$D$202, 0)</f>
        <v>116</v>
      </c>
      <c r="H911" cm="1">
        <f t="array" ref="H911">MATCH(Material_Master[[#This Row],[Product Category]]&amp;Material_Master[[#This Row],[ProductGroup]], 'Product Group'!$B$2:$B$248&amp;'Product Group'!$D$2:$D$248,0)</f>
        <v>155</v>
      </c>
      <c r="I911">
        <f>INDEX(Packaging!E:E, MATCH(Material_Master[[#This Row],[Packaging]], Packaging!F:F, 0))</f>
        <v>7</v>
      </c>
      <c r="J911">
        <f>INDEX(Packaging!A:A, MATCH(Material_Master[[#This Row],[UOM]], Packaging!B:B, 0))</f>
        <v>4</v>
      </c>
      <c r="K911">
        <v>6</v>
      </c>
      <c r="L911">
        <v>1</v>
      </c>
      <c r="N911">
        <f>MATCH(Material_Master[[#This Row],[PPClass]],Packaging!$L$2:$L$7, 0)</f>
        <v>3</v>
      </c>
      <c r="O911">
        <f>MATCH(Material_Master[[#This Row],[PVClass]],Packaging!$L$2:$L$7, 0)</f>
        <v>3</v>
      </c>
      <c r="Q911">
        <v>2200</v>
      </c>
      <c r="R911" t="s">
        <v>1186</v>
      </c>
      <c r="T911" s="6" t="s">
        <v>402</v>
      </c>
      <c r="U911" s="6"/>
      <c r="V911" s="6" t="s">
        <v>1186</v>
      </c>
      <c r="W911" t="s">
        <v>1398</v>
      </c>
      <c r="X911" t="s">
        <v>1186</v>
      </c>
      <c r="Y911" t="b">
        <f>IF(Material_Master[[#This Row],[EUDR]]="Y",TRUE,FALSE)</f>
        <v>0</v>
      </c>
      <c r="Z911" t="b">
        <f>IF(Material_Master[[#This Row],[EUDR Sale]]="Y", TRUE, FALSE)</f>
        <v>0</v>
      </c>
      <c r="AA911" s="5" t="s">
        <v>1399</v>
      </c>
    </row>
    <row r="912" spans="1:27" x14ac:dyDescent="0.35">
      <c r="A912">
        <v>911</v>
      </c>
      <c r="B912" s="5"/>
      <c r="C912" s="5" t="str">
        <f>Material_Master_SQL!B912</f>
        <v>TREATED GLYCERIN WATER</v>
      </c>
      <c r="D912">
        <f>INDEX(Class!A:A, MATCH(Material_Master[[#This Row],[Class]],Class!B:B, 0))</f>
        <v>6</v>
      </c>
      <c r="E912">
        <f>INDEX('Product Category'!A:A, MATCH(Material_Master[[#This Row],[Product Category]], 'Product Category'!B:B, 0))</f>
        <v>17</v>
      </c>
      <c r="F912" cm="1">
        <f t="array" ref="F912">MATCH(Material_Master[[#This Row],[Product Category]]&amp;Material_Master[[#This Row],[ProductMetric]], 'Product Metric'!$B$2:$B$47&amp;'Product Metric'!$D$2:$D$47, 0)</f>
        <v>46</v>
      </c>
      <c r="G912" cm="1">
        <f t="array" ref="G912">MATCH(Material_Master[[#This Row],[Product Category]]&amp;Material_Master[[#This Row],[ProductGroupSimple]], 'Product Group Simple'!$B$2:$B$202&amp;'Product Group Simple'!$D$2:$D$202, 0)</f>
        <v>186</v>
      </c>
      <c r="H912" cm="1">
        <f t="array" ref="H912">MATCH(Material_Master[[#This Row],[Product Category]]&amp;Material_Master[[#This Row],[ProductGroup]], 'Product Group'!$B$2:$B$248&amp;'Product Group'!$D$2:$D$248,0)</f>
        <v>232</v>
      </c>
      <c r="I912">
        <f>INDEX(Packaging!E:E, MATCH(Material_Master[[#This Row],[Packaging]], Packaging!F:F, 0))</f>
        <v>7</v>
      </c>
      <c r="J912">
        <f>INDEX(Packaging!A:A, MATCH(Material_Master[[#This Row],[UOM]], Packaging!B:B, 0))</f>
        <v>4</v>
      </c>
      <c r="K912">
        <v>6</v>
      </c>
      <c r="L912">
        <v>1</v>
      </c>
      <c r="N912">
        <f>MATCH(Material_Master[[#This Row],[PPClass]],Packaging!$L$2:$L$7, 0)</f>
        <v>6</v>
      </c>
      <c r="O912">
        <f>MATCH(Material_Master[[#This Row],[PVClass]],Packaging!$L$2:$L$7, 0)</f>
        <v>6</v>
      </c>
      <c r="R912" t="s">
        <v>1186</v>
      </c>
      <c r="T912" s="6" t="s">
        <v>1186</v>
      </c>
      <c r="U912" s="6" t="s">
        <v>1186</v>
      </c>
      <c r="V912" s="6" t="s">
        <v>1186</v>
      </c>
      <c r="W912" t="s">
        <v>1186</v>
      </c>
      <c r="X912" t="s">
        <v>1186</v>
      </c>
      <c r="Y912" t="b">
        <f>IF(Material_Master[[#This Row],[EUDR]]="Y",TRUE,FALSE)</f>
        <v>0</v>
      </c>
      <c r="Z912" t="b">
        <f>IF(Material_Master[[#This Row],[EUDR Sale]]="Y", TRUE, FALSE)</f>
        <v>0</v>
      </c>
    </row>
    <row r="913" spans="1:26" x14ac:dyDescent="0.35">
      <c r="A913">
        <v>912</v>
      </c>
      <c r="B913" s="5">
        <v>5100000006010</v>
      </c>
      <c r="C913" s="5" t="str">
        <f>Material_Master_SQL!B913</f>
        <v>TREATED OIL</v>
      </c>
      <c r="D913">
        <f>INDEX(Class!A:A, MATCH(Material_Master[[#This Row],[Class]],Class!B:B, 0))</f>
        <v>2</v>
      </c>
      <c r="E913">
        <f>INDEX('Product Category'!A:A, MATCH(Material_Master[[#This Row],[Product Category]], 'Product Category'!B:B, 0))</f>
        <v>17</v>
      </c>
      <c r="F913" cm="1">
        <f t="array" ref="F913">MATCH(Material_Master[[#This Row],[Product Category]]&amp;Material_Master[[#This Row],[ProductMetric]], 'Product Metric'!$B$2:$B$47&amp;'Product Metric'!$D$2:$D$47, 0)</f>
        <v>46</v>
      </c>
      <c r="G913" cm="1">
        <f t="array" ref="G913">MATCH(Material_Master[[#This Row],[Product Category]]&amp;Material_Master[[#This Row],[ProductGroupSimple]], 'Product Group Simple'!$B$2:$B$202&amp;'Product Group Simple'!$D$2:$D$202, 0)</f>
        <v>196</v>
      </c>
      <c r="H913" cm="1">
        <f t="array" ref="H913">MATCH(Material_Master[[#This Row],[Product Category]]&amp;Material_Master[[#This Row],[ProductGroup]], 'Product Group'!$B$2:$B$248&amp;'Product Group'!$D$2:$D$248,0)</f>
        <v>242</v>
      </c>
      <c r="I913">
        <f>INDEX(Packaging!E:E, MATCH(Material_Master[[#This Row],[Packaging]], Packaging!F:F, 0))</f>
        <v>7</v>
      </c>
      <c r="J913">
        <f>INDEX(Packaging!A:A, MATCH(Material_Master[[#This Row],[UOM]], Packaging!B:B, 0))</f>
        <v>4</v>
      </c>
      <c r="K913">
        <v>6</v>
      </c>
      <c r="L913">
        <v>1</v>
      </c>
      <c r="N913">
        <f>MATCH(Material_Master[[#This Row],[PPClass]],Packaging!$L$2:$L$7, 0)</f>
        <v>6</v>
      </c>
      <c r="O913">
        <f>MATCH(Material_Master[[#This Row],[PVClass]],Packaging!$L$2:$L$7, 0)</f>
        <v>6</v>
      </c>
      <c r="Q913">
        <v>0</v>
      </c>
      <c r="T913" s="6" t="s">
        <v>344</v>
      </c>
      <c r="U913" s="6"/>
      <c r="V913" s="6" t="s">
        <v>1186</v>
      </c>
      <c r="W913" t="s">
        <v>1186</v>
      </c>
      <c r="X913" t="s">
        <v>1186</v>
      </c>
      <c r="Y913" t="b">
        <f>IF(Material_Master[[#This Row],[EUDR]]="Y",TRUE,FALSE)</f>
        <v>0</v>
      </c>
      <c r="Z913" t="b">
        <f>IF(Material_Master[[#This Row],[EUDR Sale]]="Y", TRUE, FALSE)</f>
        <v>0</v>
      </c>
    </row>
    <row r="914" spans="1:26" x14ac:dyDescent="0.35">
      <c r="A914">
        <v>913</v>
      </c>
      <c r="B914" s="5"/>
      <c r="C914" s="5" t="str">
        <f>Material_Master_SQL!B914</f>
        <v>TREATED OIL (1)</v>
      </c>
      <c r="D914">
        <f>INDEX(Class!A:A, MATCH(Material_Master[[#This Row],[Class]],Class!B:B, 0))</f>
        <v>2</v>
      </c>
      <c r="E914">
        <f>INDEX('Product Category'!A:A, MATCH(Material_Master[[#This Row],[Product Category]], 'Product Category'!B:B, 0))</f>
        <v>17</v>
      </c>
      <c r="F914" cm="1">
        <f t="array" ref="F914">MATCH(Material_Master[[#This Row],[Product Category]]&amp;Material_Master[[#This Row],[ProductMetric]], 'Product Metric'!$B$2:$B$47&amp;'Product Metric'!$D$2:$D$47, 0)</f>
        <v>46</v>
      </c>
      <c r="G914" cm="1">
        <f t="array" ref="G914">MATCH(Material_Master[[#This Row],[Product Category]]&amp;Material_Master[[#This Row],[ProductGroupSimple]], 'Product Group Simple'!$B$2:$B$202&amp;'Product Group Simple'!$D$2:$D$202, 0)</f>
        <v>179</v>
      </c>
      <c r="H914" cm="1">
        <f t="array" ref="H914">MATCH(Material_Master[[#This Row],[Product Category]]&amp;Material_Master[[#This Row],[ProductGroup]], 'Product Group'!$B$2:$B$248&amp;'Product Group'!$D$2:$D$248,0)</f>
        <v>225</v>
      </c>
      <c r="I914">
        <f>INDEX(Packaging!E:E, MATCH(Material_Master[[#This Row],[Packaging]], Packaging!F:F, 0))</f>
        <v>7</v>
      </c>
      <c r="J914">
        <f>INDEX(Packaging!A:A, MATCH(Material_Master[[#This Row],[UOM]], Packaging!B:B, 0))</f>
        <v>4</v>
      </c>
      <c r="K914">
        <v>6</v>
      </c>
      <c r="L914">
        <v>1</v>
      </c>
      <c r="N914">
        <f>MATCH(Material_Master[[#This Row],[PPClass]],Packaging!$L$2:$L$7, 0)</f>
        <v>6</v>
      </c>
      <c r="O914">
        <f>MATCH(Material_Master[[#This Row],[PVClass]],Packaging!$L$2:$L$7, 0)</f>
        <v>6</v>
      </c>
      <c r="Q914">
        <v>958</v>
      </c>
      <c r="T914" s="6" t="s">
        <v>344</v>
      </c>
      <c r="U914" s="6"/>
      <c r="V914" s="6" t="s">
        <v>1186</v>
      </c>
      <c r="W914" t="s">
        <v>1186</v>
      </c>
      <c r="X914" t="s">
        <v>1186</v>
      </c>
      <c r="Y914" t="b">
        <f>IF(Material_Master[[#This Row],[EUDR]]="Y",TRUE,FALSE)</f>
        <v>0</v>
      </c>
      <c r="Z914" t="b">
        <f>IF(Material_Master[[#This Row],[EUDR Sale]]="Y", TRUE, FALSE)</f>
        <v>0</v>
      </c>
    </row>
    <row r="915" spans="1:26" x14ac:dyDescent="0.35">
      <c r="A915">
        <v>914</v>
      </c>
      <c r="B915" s="5"/>
      <c r="C915" s="5" t="str">
        <f>Material_Master_SQL!B915</f>
        <v>TREATED OIL (2)</v>
      </c>
      <c r="D915">
        <f>INDEX(Class!A:A, MATCH(Material_Master[[#This Row],[Class]],Class!B:B, 0))</f>
        <v>2</v>
      </c>
      <c r="E915">
        <f>INDEX('Product Category'!A:A, MATCH(Material_Master[[#This Row],[Product Category]], 'Product Category'!B:B, 0))</f>
        <v>17</v>
      </c>
      <c r="F915" cm="1">
        <f t="array" ref="F915">MATCH(Material_Master[[#This Row],[Product Category]]&amp;Material_Master[[#This Row],[ProductMetric]], 'Product Metric'!$B$2:$B$47&amp;'Product Metric'!$D$2:$D$47, 0)</f>
        <v>46</v>
      </c>
      <c r="G915" cm="1">
        <f t="array" ref="G915">MATCH(Material_Master[[#This Row],[Product Category]]&amp;Material_Master[[#This Row],[ProductGroupSimple]], 'Product Group Simple'!$B$2:$B$202&amp;'Product Group Simple'!$D$2:$D$202, 0)</f>
        <v>179</v>
      </c>
      <c r="H915" cm="1">
        <f t="array" ref="H915">MATCH(Material_Master[[#This Row],[Product Category]]&amp;Material_Master[[#This Row],[ProductGroup]], 'Product Group'!$B$2:$B$248&amp;'Product Group'!$D$2:$D$248,0)</f>
        <v>225</v>
      </c>
      <c r="I915">
        <f>INDEX(Packaging!E:E, MATCH(Material_Master[[#This Row],[Packaging]], Packaging!F:F, 0))</f>
        <v>7</v>
      </c>
      <c r="J915">
        <f>INDEX(Packaging!A:A, MATCH(Material_Master[[#This Row],[UOM]], Packaging!B:B, 0))</f>
        <v>4</v>
      </c>
      <c r="K915">
        <v>6</v>
      </c>
      <c r="L915">
        <v>1</v>
      </c>
      <c r="N915">
        <f>MATCH(Material_Master[[#This Row],[PPClass]],Packaging!$L$2:$L$7, 0)</f>
        <v>6</v>
      </c>
      <c r="O915">
        <f>MATCH(Material_Master[[#This Row],[PVClass]],Packaging!$L$2:$L$7, 0)</f>
        <v>6</v>
      </c>
      <c r="Q915">
        <v>958</v>
      </c>
      <c r="T915" s="6" t="s">
        <v>344</v>
      </c>
      <c r="U915" s="6"/>
      <c r="V915" s="6" t="s">
        <v>1186</v>
      </c>
      <c r="W915" t="s">
        <v>1186</v>
      </c>
      <c r="X915" t="s">
        <v>1186</v>
      </c>
      <c r="Y915" t="b">
        <f>IF(Material_Master[[#This Row],[EUDR]]="Y",TRUE,FALSE)</f>
        <v>0</v>
      </c>
      <c r="Z915" t="b">
        <f>IF(Material_Master[[#This Row],[EUDR Sale]]="Y", TRUE, FALSE)</f>
        <v>0</v>
      </c>
    </row>
    <row r="916" spans="1:26" x14ac:dyDescent="0.35">
      <c r="A916">
        <v>915</v>
      </c>
      <c r="B916" s="5">
        <v>5100000066010</v>
      </c>
      <c r="C916" s="5" t="str">
        <f>Material_Master_SQL!B916</f>
        <v>TREATED OIL (COCO)</v>
      </c>
      <c r="D916">
        <f>INDEX(Class!A:A, MATCH(Material_Master[[#This Row],[Class]],Class!B:B, 0))</f>
        <v>2</v>
      </c>
      <c r="E916">
        <f>INDEX('Product Category'!A:A, MATCH(Material_Master[[#This Row],[Product Category]], 'Product Category'!B:B, 0))</f>
        <v>17</v>
      </c>
      <c r="F916" cm="1">
        <f t="array" ref="F916">MATCH(Material_Master[[#This Row],[Product Category]]&amp;Material_Master[[#This Row],[ProductMetric]], 'Product Metric'!$B$2:$B$47&amp;'Product Metric'!$D$2:$D$47, 0)</f>
        <v>46</v>
      </c>
      <c r="G916" cm="1">
        <f t="array" ref="G916">MATCH(Material_Master[[#This Row],[Product Category]]&amp;Material_Master[[#This Row],[ProductGroupSimple]], 'Product Group Simple'!$B$2:$B$202&amp;'Product Group Simple'!$D$2:$D$202, 0)</f>
        <v>197</v>
      </c>
      <c r="H916" cm="1">
        <f t="array" ref="H916">MATCH(Material_Master[[#This Row],[Product Category]]&amp;Material_Master[[#This Row],[ProductGroup]], 'Product Group'!$B$2:$B$248&amp;'Product Group'!$D$2:$D$248,0)</f>
        <v>243</v>
      </c>
      <c r="I916">
        <f>INDEX(Packaging!E:E, MATCH(Material_Master[[#This Row],[Packaging]], Packaging!F:F, 0))</f>
        <v>7</v>
      </c>
      <c r="J916">
        <f>INDEX(Packaging!A:A, MATCH(Material_Master[[#This Row],[UOM]], Packaging!B:B, 0))</f>
        <v>4</v>
      </c>
      <c r="K916">
        <v>6</v>
      </c>
      <c r="L916">
        <v>1</v>
      </c>
      <c r="N916">
        <f>MATCH(Material_Master[[#This Row],[PPClass]],Packaging!$L$2:$L$7, 0)</f>
        <v>6</v>
      </c>
      <c r="O916">
        <f>MATCH(Material_Master[[#This Row],[PVClass]],Packaging!$L$2:$L$7, 0)</f>
        <v>6</v>
      </c>
      <c r="Q916">
        <v>0</v>
      </c>
      <c r="T916" s="6" t="s">
        <v>344</v>
      </c>
      <c r="U916" s="6"/>
      <c r="V916" s="6" t="s">
        <v>1186</v>
      </c>
      <c r="W916" t="s">
        <v>1186</v>
      </c>
      <c r="X916" t="s">
        <v>1186</v>
      </c>
      <c r="Y916" t="b">
        <f>IF(Material_Master[[#This Row],[EUDR]]="Y",TRUE,FALSE)</f>
        <v>0</v>
      </c>
      <c r="Z916" t="b">
        <f>IF(Material_Master[[#This Row],[EUDR Sale]]="Y", TRUE, FALSE)</f>
        <v>0</v>
      </c>
    </row>
    <row r="917" spans="1:26" x14ac:dyDescent="0.35">
      <c r="A917">
        <v>916</v>
      </c>
      <c r="B917" s="5">
        <v>5223012031610</v>
      </c>
      <c r="C917" s="5" t="str">
        <f>Material_Master_SQL!B917</f>
        <v>TRIMETHYLOL PROPANE</v>
      </c>
      <c r="D917">
        <f>INDEX(Class!A:A, MATCH(Material_Master[[#This Row],[Class]],Class!B:B, 0))</f>
        <v>2</v>
      </c>
      <c r="E917">
        <f>INDEX('Product Category'!A:A, MATCH(Material_Master[[#This Row],[Product Category]], 'Product Category'!B:B, 0))</f>
        <v>14</v>
      </c>
      <c r="F917" cm="1">
        <f t="array" ref="F917">MATCH(Material_Master[[#This Row],[Product Category]]&amp;Material_Master[[#This Row],[ProductMetric]], 'Product Metric'!$B$2:$B$47&amp;'Product Metric'!$D$2:$D$47, 0)</f>
        <v>41</v>
      </c>
      <c r="G917" cm="1">
        <f t="array" ref="G917">MATCH(Material_Master[[#This Row],[Product Category]]&amp;Material_Master[[#This Row],[ProductGroupSimple]], 'Product Group Simple'!$B$2:$B$202&amp;'Product Group Simple'!$D$2:$D$202, 0)</f>
        <v>142</v>
      </c>
      <c r="H917" cm="1">
        <f t="array" ref="H917">MATCH(Material_Master[[#This Row],[Product Category]]&amp;Material_Master[[#This Row],[ProductGroup]], 'Product Group'!$B$2:$B$248&amp;'Product Group'!$D$2:$D$248,0)</f>
        <v>186</v>
      </c>
      <c r="I917">
        <f>INDEX(Packaging!E:E, MATCH(Material_Master[[#This Row],[Packaging]], Packaging!F:F, 0))</f>
        <v>7</v>
      </c>
      <c r="J917">
        <f>INDEX(Packaging!A:A, MATCH(Material_Master[[#This Row],[UOM]], Packaging!B:B, 0))</f>
        <v>4</v>
      </c>
      <c r="K917">
        <v>6</v>
      </c>
      <c r="L917">
        <v>1</v>
      </c>
      <c r="N917">
        <f>MATCH(Material_Master[[#This Row],[PPClass]],Packaging!$L$2:$L$7, 0)</f>
        <v>3</v>
      </c>
      <c r="O917">
        <f>MATCH(Material_Master[[#This Row],[PVClass]],Packaging!$L$2:$L$7, 0)</f>
        <v>3</v>
      </c>
      <c r="Q917">
        <v>0</v>
      </c>
      <c r="T917" s="6" t="s">
        <v>402</v>
      </c>
      <c r="U917" s="6"/>
      <c r="V917" s="6" t="s">
        <v>1186</v>
      </c>
      <c r="W917" t="s">
        <v>1186</v>
      </c>
      <c r="X917" t="s">
        <v>1186</v>
      </c>
      <c r="Y917" t="b">
        <f>IF(Material_Master[[#This Row],[EUDR]]="Y",TRUE,FALSE)</f>
        <v>0</v>
      </c>
      <c r="Z917" t="b">
        <f>IF(Material_Master[[#This Row],[EUDR Sale]]="Y", TRUE, FALSE)</f>
        <v>0</v>
      </c>
    </row>
    <row r="918" spans="1:26" x14ac:dyDescent="0.35">
      <c r="A918">
        <v>917</v>
      </c>
      <c r="B918" s="5">
        <v>1000020</v>
      </c>
      <c r="C918" s="5" t="str">
        <f>Material_Master_SQL!B918</f>
        <v>TRIMETHYLOL PROPANE, 25 KG/BAG</v>
      </c>
      <c r="D918">
        <f>INDEX(Class!A:A, MATCH(Material_Master[[#This Row],[Class]],Class!B:B, 0))</f>
        <v>5</v>
      </c>
      <c r="E918">
        <f>INDEX('Product Category'!A:A, MATCH(Material_Master[[#This Row],[Product Category]], 'Product Category'!B:B, 0))</f>
        <v>14</v>
      </c>
      <c r="F918" cm="1">
        <f t="array" ref="F918">MATCH(Material_Master[[#This Row],[Product Category]]&amp;Material_Master[[#This Row],[ProductMetric]], 'Product Metric'!$B$2:$B$47&amp;'Product Metric'!$D$2:$D$47, 0)</f>
        <v>41</v>
      </c>
      <c r="G918" cm="1">
        <f t="array" ref="G918">MATCH(Material_Master[[#This Row],[Product Category]]&amp;Material_Master[[#This Row],[ProductGroupSimple]], 'Product Group Simple'!$B$2:$B$202&amp;'Product Group Simple'!$D$2:$D$202, 0)</f>
        <v>142</v>
      </c>
      <c r="H918" cm="1">
        <f t="array" ref="H918">MATCH(Material_Master[[#This Row],[Product Category]]&amp;Material_Master[[#This Row],[ProductGroup]], 'Product Group'!$B$2:$B$248&amp;'Product Group'!$D$2:$D$248,0)</f>
        <v>186</v>
      </c>
      <c r="I918">
        <f>INDEX(Packaging!E:E, MATCH(Material_Master[[#This Row],[Packaging]], Packaging!F:F, 0))</f>
        <v>7</v>
      </c>
      <c r="J918">
        <f>INDEX(Packaging!A:A, MATCH(Material_Master[[#This Row],[UOM]], Packaging!B:B, 0))</f>
        <v>4</v>
      </c>
      <c r="K918">
        <v>6</v>
      </c>
      <c r="L918">
        <v>1</v>
      </c>
      <c r="N918">
        <f>MATCH(Material_Master[[#This Row],[PPClass]],Packaging!$L$2:$L$7, 0)</f>
        <v>5</v>
      </c>
      <c r="O918">
        <f>MATCH(Material_Master[[#This Row],[PVClass]],Packaging!$L$2:$L$7, 0)</f>
        <v>5</v>
      </c>
      <c r="Q918">
        <v>0</v>
      </c>
      <c r="T918" s="6" t="s">
        <v>344</v>
      </c>
      <c r="U918" s="6"/>
      <c r="V918" s="6" t="s">
        <v>1186</v>
      </c>
      <c r="W918" t="s">
        <v>1186</v>
      </c>
      <c r="X918" t="s">
        <v>1186</v>
      </c>
      <c r="Y918" t="b">
        <f>IF(Material_Master[[#This Row],[EUDR]]="Y",TRUE,FALSE)</f>
        <v>0</v>
      </c>
      <c r="Z918" t="b">
        <f>IF(Material_Master[[#This Row],[EUDR Sale]]="Y", TRUE, FALSE)</f>
        <v>0</v>
      </c>
    </row>
    <row r="919" spans="1:26" x14ac:dyDescent="0.35">
      <c r="A919">
        <v>918</v>
      </c>
      <c r="B919" s="5">
        <v>25002660</v>
      </c>
      <c r="C919" s="5" t="str">
        <f>Material_Master_SQL!B919</f>
        <v>TRIMETHYLOL PROPANE, 500 KG/JUMBO BAG</v>
      </c>
      <c r="D919">
        <f>INDEX(Class!A:A, MATCH(Material_Master[[#This Row],[Class]],Class!B:B, 0))</f>
        <v>5</v>
      </c>
      <c r="E919">
        <f>INDEX('Product Category'!A:A, MATCH(Material_Master[[#This Row],[Product Category]], 'Product Category'!B:B, 0))</f>
        <v>14</v>
      </c>
      <c r="F919" cm="1">
        <f t="array" ref="F919">MATCH(Material_Master[[#This Row],[Product Category]]&amp;Material_Master[[#This Row],[ProductMetric]], 'Product Metric'!$B$2:$B$47&amp;'Product Metric'!$D$2:$D$47, 0)</f>
        <v>41</v>
      </c>
      <c r="G919" cm="1">
        <f t="array" ref="G919">MATCH(Material_Master[[#This Row],[Product Category]]&amp;Material_Master[[#This Row],[ProductGroupSimple]], 'Product Group Simple'!$B$2:$B$202&amp;'Product Group Simple'!$D$2:$D$202, 0)</f>
        <v>142</v>
      </c>
      <c r="H919" cm="1">
        <f t="array" ref="H919">MATCH(Material_Master[[#This Row],[Product Category]]&amp;Material_Master[[#This Row],[ProductGroup]], 'Product Group'!$B$2:$B$248&amp;'Product Group'!$D$2:$D$248,0)</f>
        <v>186</v>
      </c>
      <c r="I919">
        <f>INDEX(Packaging!E:E, MATCH(Material_Master[[#This Row],[Packaging]], Packaging!F:F, 0))</f>
        <v>1</v>
      </c>
      <c r="J919">
        <f>INDEX(Packaging!A:A, MATCH(Material_Master[[#This Row],[UOM]], Packaging!B:B, 0))</f>
        <v>1</v>
      </c>
      <c r="K919">
        <v>6</v>
      </c>
      <c r="L919">
        <v>1</v>
      </c>
      <c r="N919">
        <f>MATCH(Material_Master[[#This Row],[PPClass]],Packaging!$L$2:$L$7, 0)</f>
        <v>5</v>
      </c>
      <c r="O919">
        <f>MATCH(Material_Master[[#This Row],[PVClass]],Packaging!$L$2:$L$7, 0)</f>
        <v>5</v>
      </c>
      <c r="T919" s="6" t="s">
        <v>21</v>
      </c>
      <c r="U919" s="6"/>
      <c r="V919" s="6" t="s">
        <v>1186</v>
      </c>
      <c r="W919" t="s">
        <v>1186</v>
      </c>
      <c r="X919" t="s">
        <v>1186</v>
      </c>
      <c r="Y919" t="b">
        <f>IF(Material_Master[[#This Row],[EUDR]]="Y",TRUE,FALSE)</f>
        <v>0</v>
      </c>
      <c r="Z919" t="b">
        <f>IF(Material_Master[[#This Row],[EUDR Sale]]="Y", TRUE, FALSE)</f>
        <v>0</v>
      </c>
    </row>
    <row r="920" spans="1:26" x14ac:dyDescent="0.35">
      <c r="A920">
        <v>919</v>
      </c>
      <c r="B920" s="5"/>
      <c r="C920" s="5" t="str">
        <f>Material_Master_SQL!B920</f>
        <v>UTILITY-W</v>
      </c>
      <c r="D920">
        <f>INDEX(Class!A:A, MATCH(Material_Master[[#This Row],[Class]],Class!B:B, 0))</f>
        <v>1</v>
      </c>
      <c r="E920">
        <f>INDEX('Product Category'!A:A, MATCH(Material_Master[[#This Row],[Product Category]], 'Product Category'!B:B, 0))</f>
        <v>8</v>
      </c>
      <c r="F920" cm="1">
        <f t="array" ref="F920">MATCH(Material_Master[[#This Row],[Product Category]]&amp;Material_Master[[#This Row],[ProductMetric]], 'Product Metric'!$B$2:$B$47&amp;'Product Metric'!$D$2:$D$47, 0)</f>
        <v>21</v>
      </c>
      <c r="G920" cm="1">
        <f t="array" ref="G920">MATCH(Material_Master[[#This Row],[Product Category]]&amp;Material_Master[[#This Row],[ProductGroupSimple]], 'Product Group Simple'!$B$2:$B$202&amp;'Product Group Simple'!$D$2:$D$202, 0)</f>
        <v>97</v>
      </c>
      <c r="H920" cm="1">
        <f t="array" ref="H920">MATCH(Material_Master[[#This Row],[Product Category]]&amp;Material_Master[[#This Row],[ProductGroup]], 'Product Group'!$B$2:$B$248&amp;'Product Group'!$D$2:$D$248,0)</f>
        <v>131</v>
      </c>
      <c r="I920">
        <f>INDEX(Packaging!E:E, MATCH(Material_Master[[#This Row],[Packaging]], Packaging!F:F, 0))</f>
        <v>7</v>
      </c>
      <c r="J920">
        <f>INDEX(Packaging!A:A, MATCH(Material_Master[[#This Row],[UOM]], Packaging!B:B, 0))</f>
        <v>4</v>
      </c>
      <c r="K920">
        <v>6</v>
      </c>
      <c r="L920">
        <v>1</v>
      </c>
      <c r="N920">
        <f>MATCH(Material_Master[[#This Row],[PPClass]],Packaging!$L$2:$L$7, 0)</f>
        <v>2</v>
      </c>
      <c r="O920">
        <f>MATCH(Material_Master[[#This Row],[PVClass]],Packaging!$L$2:$L$7, 0)</f>
        <v>2</v>
      </c>
      <c r="T920" s="6" t="s">
        <v>413</v>
      </c>
      <c r="U920" s="6"/>
      <c r="V920" s="6" t="s">
        <v>1186</v>
      </c>
      <c r="W920" t="s">
        <v>1186</v>
      </c>
      <c r="X920" t="s">
        <v>1186</v>
      </c>
      <c r="Y920" t="b">
        <f>IF(Material_Master[[#This Row],[EUDR]]="Y",TRUE,FALSE)</f>
        <v>0</v>
      </c>
      <c r="Z920" t="b">
        <f>IF(Material_Master[[#This Row],[EUDR Sale]]="Y", TRUE, FALSE)</f>
        <v>0</v>
      </c>
    </row>
    <row r="921" spans="1:26" x14ac:dyDescent="0.35">
      <c r="A921">
        <v>920</v>
      </c>
      <c r="B921" s="5">
        <v>5109010006010</v>
      </c>
      <c r="C921" s="5" t="str">
        <f>Material_Master_SQL!B921</f>
        <v>WAX ESTER</v>
      </c>
      <c r="D921">
        <f>INDEX(Class!A:A, MATCH(Material_Master[[#This Row],[Class]],Class!B:B, 0))</f>
        <v>2</v>
      </c>
      <c r="E921">
        <f>INDEX('Product Category'!A:A, MATCH(Material_Master[[#This Row],[Product Category]], 'Product Category'!B:B, 0))</f>
        <v>17</v>
      </c>
      <c r="F921" cm="1">
        <f t="array" ref="F921">MATCH(Material_Master[[#This Row],[Product Category]]&amp;Material_Master[[#This Row],[ProductMetric]], 'Product Metric'!$B$2:$B$47&amp;'Product Metric'!$D$2:$D$47, 0)</f>
        <v>46</v>
      </c>
      <c r="G921" cm="1">
        <f t="array" ref="G921">MATCH(Material_Master[[#This Row],[Product Category]]&amp;Material_Master[[#This Row],[ProductGroupSimple]], 'Product Group Simple'!$B$2:$B$202&amp;'Product Group Simple'!$D$2:$D$202, 0)</f>
        <v>198</v>
      </c>
      <c r="H921" cm="1">
        <f t="array" ref="H921">MATCH(Material_Master[[#This Row],[Product Category]]&amp;Material_Master[[#This Row],[ProductGroup]], 'Product Group'!$B$2:$B$248&amp;'Product Group'!$D$2:$D$248,0)</f>
        <v>244</v>
      </c>
      <c r="I921">
        <f>INDEX(Packaging!E:E, MATCH(Material_Master[[#This Row],[Packaging]], Packaging!F:F, 0))</f>
        <v>7</v>
      </c>
      <c r="J921">
        <f>INDEX(Packaging!A:A, MATCH(Material_Master[[#This Row],[UOM]], Packaging!B:B, 0))</f>
        <v>4</v>
      </c>
      <c r="K921">
        <v>6</v>
      </c>
      <c r="L921">
        <v>1</v>
      </c>
      <c r="N921">
        <f>MATCH(Material_Master[[#This Row],[PPClass]],Packaging!$L$2:$L$7, 0)</f>
        <v>6</v>
      </c>
      <c r="O921">
        <f>MATCH(Material_Master[[#This Row],[PVClass]],Packaging!$L$2:$L$7, 0)</f>
        <v>6</v>
      </c>
      <c r="Q921">
        <v>760</v>
      </c>
      <c r="T921" s="6" t="s">
        <v>344</v>
      </c>
      <c r="U921" s="6"/>
      <c r="V921" s="6" t="s">
        <v>1186</v>
      </c>
      <c r="W921" t="s">
        <v>1186</v>
      </c>
      <c r="X921" t="s">
        <v>1186</v>
      </c>
      <c r="Y921" t="b">
        <f>IF(Material_Master[[#This Row],[EUDR]]="Y",TRUE,FALSE)</f>
        <v>0</v>
      </c>
      <c r="Z921" t="b">
        <f>IF(Material_Master[[#This Row],[EUDR Sale]]="Y", TRUE, FALSE)</f>
        <v>0</v>
      </c>
    </row>
    <row r="922" spans="1:26" x14ac:dyDescent="0.35">
      <c r="A922">
        <v>921</v>
      </c>
      <c r="B922" s="5">
        <v>5202870006010</v>
      </c>
      <c r="C922" s="5" t="str">
        <f>Material_Master_SQL!B922</f>
        <v>YELLOW GLYCERINE</v>
      </c>
      <c r="D922">
        <f>INDEX(Class!A:A, MATCH(Material_Master[[#This Row],[Class]],Class!B:B, 0))</f>
        <v>4</v>
      </c>
      <c r="E922">
        <f>INDEX('Product Category'!A:A, MATCH(Material_Master[[#This Row],[Product Category]], 'Product Category'!B:B, 0))</f>
        <v>17</v>
      </c>
      <c r="F922" cm="1">
        <f t="array" ref="F922">MATCH(Material_Master[[#This Row],[Product Category]]&amp;Material_Master[[#This Row],[ProductMetric]], 'Product Metric'!$B$2:$B$47&amp;'Product Metric'!$D$2:$D$47, 0)</f>
        <v>46</v>
      </c>
      <c r="G922" cm="1">
        <f t="array" ref="G922">MATCH(Material_Master[[#This Row],[Product Category]]&amp;Material_Master[[#This Row],[ProductGroupSimple]], 'Product Group Simple'!$B$2:$B$202&amp;'Product Group Simple'!$D$2:$D$202, 0)</f>
        <v>184</v>
      </c>
      <c r="H922" cm="1">
        <f t="array" ref="H922">MATCH(Material_Master[[#This Row],[Product Category]]&amp;Material_Master[[#This Row],[ProductGroup]], 'Product Group'!$B$2:$B$248&amp;'Product Group'!$D$2:$D$248,0)</f>
        <v>230</v>
      </c>
      <c r="I922">
        <f>INDEX(Packaging!E:E, MATCH(Material_Master[[#This Row],[Packaging]], Packaging!F:F, 0))</f>
        <v>7</v>
      </c>
      <c r="J922">
        <f>INDEX(Packaging!A:A, MATCH(Material_Master[[#This Row],[UOM]], Packaging!B:B, 0))</f>
        <v>4</v>
      </c>
      <c r="K922">
        <v>6</v>
      </c>
      <c r="L922">
        <v>1</v>
      </c>
      <c r="N922">
        <f>MATCH(Material_Master[[#This Row],[PPClass]],Packaging!$L$2:$L$7, 0)</f>
        <v>6</v>
      </c>
      <c r="O922">
        <f>MATCH(Material_Master[[#This Row],[PVClass]],Packaging!$L$2:$L$7, 0)</f>
        <v>6</v>
      </c>
      <c r="Q922">
        <v>252</v>
      </c>
      <c r="R922" t="s">
        <v>1186</v>
      </c>
      <c r="S922">
        <v>20</v>
      </c>
      <c r="T922" s="6" t="s">
        <v>344</v>
      </c>
      <c r="U922" s="6"/>
      <c r="V922" s="6" t="s">
        <v>1186</v>
      </c>
      <c r="W922" t="s">
        <v>1186</v>
      </c>
      <c r="X922" t="s">
        <v>371</v>
      </c>
      <c r="Y922" t="b">
        <f>IF(Material_Master[[#This Row],[EUDR]]="Y",TRUE,FALSE)</f>
        <v>0</v>
      </c>
      <c r="Z922" t="b">
        <f>IF(Material_Master[[#This Row],[EUDR Sale]]="Y", TRUE, FALSE)</f>
        <v>0</v>
      </c>
    </row>
    <row r="923" spans="1:26" x14ac:dyDescent="0.35">
      <c r="A923">
        <v>922</v>
      </c>
      <c r="B923" s="5">
        <v>5202870007010</v>
      </c>
      <c r="C923" s="5" t="str">
        <f>Material_Master_SQL!B923</f>
        <v>YELLOW GLYCERINE-FB18000</v>
      </c>
      <c r="D923">
        <f>INDEX(Class!A:A, MATCH(Material_Master[[#This Row],[Class]],Class!B:B, 0))</f>
        <v>4</v>
      </c>
      <c r="E923">
        <f>INDEX('Product Category'!A:A, MATCH(Material_Master[[#This Row],[Product Category]], 'Product Category'!B:B, 0))</f>
        <v>17</v>
      </c>
      <c r="F923" cm="1">
        <f t="array" ref="F923">MATCH(Material_Master[[#This Row],[Product Category]]&amp;Material_Master[[#This Row],[ProductMetric]], 'Product Metric'!$B$2:$B$47&amp;'Product Metric'!$D$2:$D$47, 0)</f>
        <v>46</v>
      </c>
      <c r="G923" cm="1">
        <f t="array" ref="G923">MATCH(Material_Master[[#This Row],[Product Category]]&amp;Material_Master[[#This Row],[ProductGroupSimple]], 'Product Group Simple'!$B$2:$B$202&amp;'Product Group Simple'!$D$2:$D$202, 0)</f>
        <v>184</v>
      </c>
      <c r="H923" cm="1">
        <f t="array" ref="H923">MATCH(Material_Master[[#This Row],[Product Category]]&amp;Material_Master[[#This Row],[ProductGroup]], 'Product Group'!$B$2:$B$248&amp;'Product Group'!$D$2:$D$248,0)</f>
        <v>230</v>
      </c>
      <c r="I923">
        <f>INDEX(Packaging!E:E, MATCH(Material_Master[[#This Row],[Packaging]], Packaging!F:F, 0))</f>
        <v>5</v>
      </c>
      <c r="J923">
        <f>INDEX(Packaging!A:A, MATCH(Material_Master[[#This Row],[UOM]], Packaging!B:B, 0))</f>
        <v>4</v>
      </c>
      <c r="K923">
        <v>6</v>
      </c>
      <c r="L923">
        <v>1</v>
      </c>
      <c r="N923">
        <f>MATCH(Material_Master[[#This Row],[PPClass]],Packaging!$L$2:$L$7, 0)</f>
        <v>6</v>
      </c>
      <c r="O923">
        <f>MATCH(Material_Master[[#This Row],[PVClass]],Packaging!$L$2:$L$7, 0)</f>
        <v>6</v>
      </c>
      <c r="P923" t="s">
        <v>478</v>
      </c>
      <c r="Q923">
        <v>760</v>
      </c>
      <c r="R923" t="s">
        <v>1186</v>
      </c>
      <c r="S923">
        <v>21.9</v>
      </c>
      <c r="T923" s="6" t="s">
        <v>344</v>
      </c>
      <c r="U923" s="6"/>
      <c r="V923" s="6" t="s">
        <v>1186</v>
      </c>
      <c r="W923" t="s">
        <v>1186</v>
      </c>
      <c r="X923" t="s">
        <v>371</v>
      </c>
      <c r="Y923" t="b">
        <f>IF(Material_Master[[#This Row],[EUDR]]="Y",TRUE,FALSE)</f>
        <v>0</v>
      </c>
      <c r="Z923" t="b">
        <f>IF(Material_Master[[#This Row],[EUDR Sale]]="Y", TRUE, FALSE)</f>
        <v>0</v>
      </c>
    </row>
    <row r="924" spans="1:26" x14ac:dyDescent="0.35">
      <c r="A924">
        <v>923</v>
      </c>
      <c r="B924" s="5">
        <v>5202870002070</v>
      </c>
      <c r="C924" s="5" t="str">
        <f>Material_Master_SQL!B924</f>
        <v>YELLOW GLYCERINE-PD250</v>
      </c>
      <c r="D924">
        <f>INDEX(Class!A:A, MATCH(Material_Master[[#This Row],[Class]],Class!B:B, 0))</f>
        <v>4</v>
      </c>
      <c r="E924">
        <f>INDEX('Product Category'!A:A, MATCH(Material_Master[[#This Row],[Product Category]], 'Product Category'!B:B, 0))</f>
        <v>17</v>
      </c>
      <c r="F924" cm="1">
        <f t="array" ref="F924">MATCH(Material_Master[[#This Row],[Product Category]]&amp;Material_Master[[#This Row],[ProductMetric]], 'Product Metric'!$B$2:$B$47&amp;'Product Metric'!$D$2:$D$47, 0)</f>
        <v>46</v>
      </c>
      <c r="G924" cm="1">
        <f t="array" ref="G924">MATCH(Material_Master[[#This Row],[Product Category]]&amp;Material_Master[[#This Row],[ProductGroupSimple]], 'Product Group Simple'!$B$2:$B$202&amp;'Product Group Simple'!$D$2:$D$202, 0)</f>
        <v>184</v>
      </c>
      <c r="H924" cm="1">
        <f t="array" ref="H924">MATCH(Material_Master[[#This Row],[Product Category]]&amp;Material_Master[[#This Row],[ProductGroup]], 'Product Group'!$B$2:$B$248&amp;'Product Group'!$D$2:$D$248,0)</f>
        <v>230</v>
      </c>
      <c r="I924">
        <f>INDEX(Packaging!E:E, MATCH(Material_Master[[#This Row],[Packaging]], Packaging!F:F, 0))</f>
        <v>3</v>
      </c>
      <c r="J924">
        <f>INDEX(Packaging!A:A, MATCH(Material_Master[[#This Row],[UOM]], Packaging!B:B, 0))</f>
        <v>4</v>
      </c>
      <c r="K924">
        <v>6</v>
      </c>
      <c r="L924">
        <v>0.25</v>
      </c>
      <c r="N924">
        <f>MATCH(Material_Master[[#This Row],[PPClass]],Packaging!$L$2:$L$7, 0)</f>
        <v>6</v>
      </c>
      <c r="O924">
        <f>MATCH(Material_Master[[#This Row],[PVClass]],Packaging!$L$2:$L$7, 0)</f>
        <v>6</v>
      </c>
      <c r="P924" t="s">
        <v>473</v>
      </c>
      <c r="Q924">
        <v>252</v>
      </c>
      <c r="R924" t="s">
        <v>1186</v>
      </c>
      <c r="S924">
        <v>0.25</v>
      </c>
      <c r="T924" s="6" t="s">
        <v>344</v>
      </c>
      <c r="U924" s="6"/>
      <c r="V924" s="6" t="s">
        <v>1186</v>
      </c>
      <c r="W924" t="s">
        <v>1186</v>
      </c>
      <c r="X924" t="s">
        <v>1186</v>
      </c>
      <c r="Y924" t="b">
        <f>IF(Material_Master[[#This Row],[EUDR]]="Y",TRUE,FALSE)</f>
        <v>0</v>
      </c>
      <c r="Z924" t="b">
        <f>IF(Material_Master[[#This Row],[EUDR Sale]]="Y", TRUE, FALSE)</f>
        <v>0</v>
      </c>
    </row>
  </sheetData>
  <autoFilter ref="B1:AA924" xr:uid="{92ED87CE-35C3-42AB-B182-B00F0A71B641}">
    <sortState xmlns:xlrd2="http://schemas.microsoft.com/office/spreadsheetml/2017/richdata2" ref="B2:AA924">
      <sortCondition ref="C1:C92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CECD-026B-40B3-98AE-1119FB2FF12B}">
  <dimension ref="A1:I21"/>
  <sheetViews>
    <sheetView workbookViewId="0"/>
  </sheetViews>
  <sheetFormatPr defaultRowHeight="14.5" x14ac:dyDescent="0.35"/>
  <cols>
    <col min="1" max="1" width="18" bestFit="1" customWidth="1"/>
    <col min="2" max="2" width="21" bestFit="1" customWidth="1"/>
  </cols>
  <sheetData>
    <row r="1" spans="1:9" x14ac:dyDescent="0.35">
      <c r="A1" s="5" t="s">
        <v>1415</v>
      </c>
      <c r="B1" s="26" t="s">
        <v>307</v>
      </c>
      <c r="C1" s="5" t="str">
        <f>_xlfn.CONCAT("'",A1,"' =&gt; $row['",A1,"'],")</f>
        <v>'material' =&gt; $row['material'],</v>
      </c>
      <c r="D1" s="5"/>
      <c r="E1" s="5"/>
      <c r="F1" s="5"/>
      <c r="G1" s="5"/>
      <c r="I1" s="5"/>
    </row>
    <row r="2" spans="1:9" x14ac:dyDescent="0.35">
      <c r="A2" t="s">
        <v>1416</v>
      </c>
      <c r="B2" s="27" t="s">
        <v>308</v>
      </c>
      <c r="C2" s="5" t="str">
        <f t="shared" ref="C2:C21" si="0">_xlfn.CONCAT("'",A2,"' =&gt; $row['",A2,"'],")</f>
        <v>'material_description' =&gt; $row['material_description'],</v>
      </c>
      <c r="I2" s="5"/>
    </row>
    <row r="3" spans="1:9" x14ac:dyDescent="0.35">
      <c r="A3" t="s">
        <v>3</v>
      </c>
      <c r="B3" s="27" t="s">
        <v>1427</v>
      </c>
      <c r="C3" s="5" t="str">
        <f t="shared" si="0"/>
        <v>'id_class' =&gt; $row['id_class'],</v>
      </c>
      <c r="I3" s="5"/>
    </row>
    <row r="4" spans="1:9" x14ac:dyDescent="0.35">
      <c r="A4" t="s">
        <v>5</v>
      </c>
      <c r="B4" s="27" t="s">
        <v>1429</v>
      </c>
      <c r="C4" s="5" t="str">
        <f t="shared" si="0"/>
        <v>'id_category' =&gt; $row['id_category'],</v>
      </c>
      <c r="I4" s="5"/>
    </row>
    <row r="5" spans="1:9" x14ac:dyDescent="0.35">
      <c r="A5" t="s">
        <v>1406</v>
      </c>
      <c r="B5" s="27" t="s">
        <v>1428</v>
      </c>
      <c r="C5" s="5" t="str">
        <f t="shared" si="0"/>
        <v>'id_group_simple' =&gt; $row['id_group_simple'],</v>
      </c>
      <c r="I5" s="5"/>
    </row>
    <row r="6" spans="1:9" x14ac:dyDescent="0.35">
      <c r="A6" t="s">
        <v>1407</v>
      </c>
      <c r="B6" s="27" t="s">
        <v>1430</v>
      </c>
      <c r="C6" s="5" t="str">
        <f t="shared" si="0"/>
        <v>'id_group' =&gt; $row['id_group'],</v>
      </c>
      <c r="I6" s="5"/>
    </row>
    <row r="7" spans="1:9" x14ac:dyDescent="0.35">
      <c r="A7" t="s">
        <v>1405</v>
      </c>
      <c r="B7" s="27" t="s">
        <v>316</v>
      </c>
      <c r="C7" s="5" t="str">
        <f t="shared" si="0"/>
        <v>'id_packaging' =&gt; $row['id_packaging'],</v>
      </c>
      <c r="I7" s="5"/>
    </row>
    <row r="8" spans="1:9" x14ac:dyDescent="0.35">
      <c r="A8" t="s">
        <v>1431</v>
      </c>
      <c r="B8" s="27" t="s">
        <v>313</v>
      </c>
      <c r="C8" s="5" t="str">
        <f t="shared" si="0"/>
        <v>'uom' =&gt; $row['uom'],</v>
      </c>
      <c r="I8" s="5"/>
    </row>
    <row r="9" spans="1:9" x14ac:dyDescent="0.35">
      <c r="A9" t="s">
        <v>1417</v>
      </c>
      <c r="B9" s="27" t="s">
        <v>314</v>
      </c>
      <c r="C9" s="5" t="str">
        <f t="shared" si="0"/>
        <v>'rate' =&gt; $row['rate'],</v>
      </c>
      <c r="I9" s="5"/>
    </row>
    <row r="10" spans="1:9" x14ac:dyDescent="0.35">
      <c r="A10" t="s">
        <v>1418</v>
      </c>
      <c r="B10" s="27" t="s">
        <v>315</v>
      </c>
      <c r="C10" s="5" t="str">
        <f t="shared" si="0"/>
        <v>'conversion' =&gt; $row['conversion'],</v>
      </c>
      <c r="I10" s="5"/>
    </row>
    <row r="11" spans="1:9" x14ac:dyDescent="0.35">
      <c r="A11" t="s">
        <v>1411</v>
      </c>
      <c r="B11" s="27" t="s">
        <v>318</v>
      </c>
      <c r="C11" s="5" t="str">
        <f t="shared" si="0"/>
        <v>'id_pp_class' =&gt; $row['id_pp_class'],</v>
      </c>
      <c r="I11" s="5"/>
    </row>
    <row r="12" spans="1:9" x14ac:dyDescent="0.35">
      <c r="A12" t="s">
        <v>1412</v>
      </c>
      <c r="B12" s="27" t="s">
        <v>319</v>
      </c>
      <c r="C12" s="5" t="str">
        <f t="shared" si="0"/>
        <v>'id_pv_class' =&gt; $row['id_pv_class'],</v>
      </c>
      <c r="I12" s="5"/>
    </row>
    <row r="13" spans="1:9" x14ac:dyDescent="0.35">
      <c r="A13" t="s">
        <v>1419</v>
      </c>
      <c r="B13" s="27" t="s">
        <v>320</v>
      </c>
      <c r="C13" s="5" t="str">
        <f t="shared" si="0"/>
        <v>'kind_of_pack' =&gt; $row['kind_of_pack'],</v>
      </c>
      <c r="I13" s="5"/>
    </row>
    <row r="14" spans="1:9" x14ac:dyDescent="0.35">
      <c r="A14" t="s">
        <v>1420</v>
      </c>
      <c r="B14" s="27" t="s">
        <v>321</v>
      </c>
      <c r="C14" s="5" t="str">
        <f t="shared" si="0"/>
        <v>'base_price' =&gt; $row['base_price'],</v>
      </c>
      <c r="I14" s="5"/>
    </row>
    <row r="15" spans="1:9" x14ac:dyDescent="0.35">
      <c r="A15" t="s">
        <v>1421</v>
      </c>
      <c r="B15" s="27" t="s">
        <v>322</v>
      </c>
      <c r="C15" s="5" t="str">
        <f t="shared" si="0"/>
        <v>'pack_cost' =&gt; $row['pack_cost'],</v>
      </c>
      <c r="I15" s="5"/>
    </row>
    <row r="16" spans="1:9" x14ac:dyDescent="0.35">
      <c r="A16" t="s">
        <v>1422</v>
      </c>
      <c r="B16" s="27" t="s">
        <v>324</v>
      </c>
      <c r="C16" s="5" t="str">
        <f t="shared" si="0"/>
        <v>'devider' =&gt; $row['devider'],</v>
      </c>
      <c r="I16" s="5"/>
    </row>
    <row r="17" spans="1:9" x14ac:dyDescent="0.35">
      <c r="A17" t="s">
        <v>1423</v>
      </c>
      <c r="B17" s="27" t="s">
        <v>334</v>
      </c>
      <c r="C17" s="5" t="str">
        <f t="shared" si="0"/>
        <v>'rumus_molecul' =&gt; $row['rumus_molecul'],</v>
      </c>
      <c r="I17" s="5"/>
    </row>
    <row r="18" spans="1:9" x14ac:dyDescent="0.35">
      <c r="A18" t="s">
        <v>1424</v>
      </c>
      <c r="B18" s="27" t="s">
        <v>335</v>
      </c>
      <c r="C18" s="5" t="str">
        <f t="shared" si="0"/>
        <v>'auto_produce' =&gt; $row['auto_produce'],</v>
      </c>
      <c r="I18" s="5"/>
    </row>
    <row r="19" spans="1:9" x14ac:dyDescent="0.35">
      <c r="A19" t="s">
        <v>1432</v>
      </c>
      <c r="B19" s="27" t="s">
        <v>336</v>
      </c>
      <c r="C19" s="5" t="str">
        <f t="shared" si="0"/>
        <v>'eudr' =&gt; $row['eudr'],</v>
      </c>
      <c r="I19" s="5"/>
    </row>
    <row r="20" spans="1:9" x14ac:dyDescent="0.35">
      <c r="A20" t="s">
        <v>1433</v>
      </c>
      <c r="B20" s="27" t="s">
        <v>337</v>
      </c>
      <c r="C20" s="5" t="str">
        <f t="shared" si="0"/>
        <v>'eudr_sale' =&gt; $row['eudr_sale'],</v>
      </c>
      <c r="I20" s="5"/>
    </row>
    <row r="21" spans="1:9" x14ac:dyDescent="0.35">
      <c r="A21" t="s">
        <v>1434</v>
      </c>
      <c r="B21" s="27" t="s">
        <v>338</v>
      </c>
      <c r="C21" s="5" t="str">
        <f t="shared" si="0"/>
        <v>'hs_code' =&gt; $row['hs_code'],</v>
      </c>
      <c r="I21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EC58-ACE2-4442-9DC7-6E91420DC735}">
  <sheetPr>
    <tabColor rgb="FFC00000"/>
  </sheetPr>
  <dimension ref="A1:AP924"/>
  <sheetViews>
    <sheetView workbookViewId="0">
      <selection activeCell="B15" sqref="B15"/>
    </sheetView>
  </sheetViews>
  <sheetFormatPr defaultRowHeight="14.5" x14ac:dyDescent="0.35"/>
  <cols>
    <col min="2" max="2" width="18.1796875" bestFit="1" customWidth="1"/>
    <col min="3" max="4" width="18.1796875" customWidth="1"/>
    <col min="7" max="7" width="15.36328125" bestFit="1" customWidth="1"/>
    <col min="8" max="8" width="19.36328125" bestFit="1" customWidth="1"/>
    <col min="10" max="10" width="21.90625" style="2" customWidth="1"/>
    <col min="13" max="13" width="11.90625" customWidth="1"/>
    <col min="17" max="17" width="50.90625" style="2" customWidth="1"/>
    <col min="18" max="18" width="14" style="2" customWidth="1"/>
    <col min="24" max="24" width="45.54296875" style="2" customWidth="1"/>
    <col min="27" max="27" width="15.54296875" customWidth="1"/>
    <col min="31" max="31" width="14.90625" customWidth="1"/>
    <col min="32" max="32" width="15.36328125" bestFit="1" customWidth="1"/>
  </cols>
  <sheetData>
    <row r="1" spans="1:42" s="10" customFormat="1" ht="43.5" x14ac:dyDescent="0.35">
      <c r="A1" s="7" t="s">
        <v>0</v>
      </c>
      <c r="B1" s="8" t="s">
        <v>1</v>
      </c>
      <c r="C1" s="9"/>
      <c r="D1" s="9"/>
      <c r="F1" s="11" t="s">
        <v>0</v>
      </c>
      <c r="G1" s="8" t="s">
        <v>2</v>
      </c>
      <c r="H1" s="8" t="s">
        <v>1</v>
      </c>
      <c r="I1" s="10" t="s">
        <v>3</v>
      </c>
      <c r="L1" s="11" t="s">
        <v>0</v>
      </c>
      <c r="M1" s="12" t="s">
        <v>4</v>
      </c>
      <c r="N1" s="13" t="s">
        <v>2</v>
      </c>
      <c r="O1" s="13" t="s">
        <v>1</v>
      </c>
      <c r="P1" s="13" t="s">
        <v>5</v>
      </c>
      <c r="Q1" s="12" t="s">
        <v>6</v>
      </c>
      <c r="R1" s="14"/>
      <c r="S1" s="13" t="s">
        <v>0</v>
      </c>
      <c r="T1" s="15" t="s">
        <v>7</v>
      </c>
      <c r="U1" s="7" t="s">
        <v>2</v>
      </c>
      <c r="V1" s="7" t="s">
        <v>1</v>
      </c>
      <c r="W1" s="7" t="s">
        <v>5</v>
      </c>
      <c r="X1" s="15" t="s">
        <v>8</v>
      </c>
      <c r="Y1" s="11"/>
      <c r="AA1" s="16" t="s">
        <v>9</v>
      </c>
      <c r="AB1" s="16" t="s">
        <v>1</v>
      </c>
      <c r="AE1" s="16" t="s">
        <v>9</v>
      </c>
      <c r="AF1" s="16" t="s">
        <v>2</v>
      </c>
      <c r="AG1" s="16" t="s">
        <v>1</v>
      </c>
      <c r="AH1" s="10" t="s">
        <v>5</v>
      </c>
      <c r="AO1" s="10" t="s">
        <v>308</v>
      </c>
      <c r="AP1" s="10" t="s">
        <v>332</v>
      </c>
    </row>
    <row r="2" spans="1:42" x14ac:dyDescent="0.35">
      <c r="A2">
        <v>1</v>
      </c>
      <c r="B2" t="s">
        <v>10</v>
      </c>
      <c r="C2" t="str">
        <f>_xlfn.CONCAT("['",$A$1,"' =&gt; ",A2,", '",$B$1,"' =&gt; '",B2,"'],")</f>
        <v>['id' =&gt; 1, 'class' =&gt; 'CHE'],</v>
      </c>
      <c r="F2">
        <v>1</v>
      </c>
      <c r="G2" t="s">
        <v>11</v>
      </c>
      <c r="H2" t="s">
        <v>12</v>
      </c>
      <c r="I2">
        <f>INDEX($A$2:$A$7, MATCH(H2,$B$2:$B$7,0))</f>
        <v>2</v>
      </c>
      <c r="J2" s="2" t="str">
        <f>_xlfn.CONCAT("['",$F$1,"' =&gt; ",F2,", '",$I$1,"' =&gt; ",I2,", '",$G$1,"' =&gt; '",G2,"'],")</f>
        <v>['id' =&gt; 1, 'id_class' =&gt; 2, 'product_category' =&gt; 'Acid Longchain'],</v>
      </c>
      <c r="L2">
        <v>1</v>
      </c>
      <c r="M2" t="s">
        <v>13</v>
      </c>
      <c r="N2" t="s">
        <v>14</v>
      </c>
      <c r="O2" t="s">
        <v>12</v>
      </c>
      <c r="P2" cm="1">
        <f t="array" ref="P2">MATCH(N2&amp;O2,INDEX($G$2:$G$37&amp;$H$2:$H$37,))</f>
        <v>3</v>
      </c>
      <c r="Q2" s="2" t="str">
        <f>_xlfn.CONCAT("['",$L$1,"' =&gt; ",L2,", '",$P$1,"' =&gt; ",P2,", '",$M$1,"' =&gt; '",M2,"'],")</f>
        <v>['id' =&gt; 1, 'id_category' =&gt; 3, 'product_group_simple' =&gt; 'AC06'],</v>
      </c>
      <c r="S2">
        <v>1</v>
      </c>
      <c r="T2" t="s">
        <v>13</v>
      </c>
      <c r="U2" t="s">
        <v>14</v>
      </c>
      <c r="V2" t="s">
        <v>12</v>
      </c>
      <c r="W2" cm="1">
        <f t="array" ref="W2">MATCH(U2&amp;V2,INDEX($G$2:$G$37&amp;$H$2:$H$37,))</f>
        <v>3</v>
      </c>
      <c r="X2" s="2" t="str">
        <f>_xlfn.CONCAT("['",$S$1,"' =&gt; ",S2,", '",$W$1,"' =&gt; ",W2,", '",$T$1,"' =&gt; '",T2,"'],")</f>
        <v>['id' =&gt; 1, 'id_category' =&gt; 3, 'product_group' =&gt; 'AC06'],</v>
      </c>
      <c r="AA2" t="s">
        <v>15</v>
      </c>
      <c r="AB2" t="s">
        <v>12</v>
      </c>
      <c r="AE2" t="s">
        <v>15</v>
      </c>
      <c r="AF2" t="s">
        <v>14</v>
      </c>
      <c r="AG2" t="s">
        <v>12</v>
      </c>
      <c r="AH2" cm="1">
        <f t="array" ref="AH2">MATCH(AF2&amp;AG2,INDEX($G$2:$G$37&amp;$H$2:$H$37,))</f>
        <v>3</v>
      </c>
      <c r="AI2" t="str">
        <f>_xlfn.CONCAT("['",$AH$1,"' =&gt; ",AH2,", '",$AE$1,"' =&gt; '",AE2,"'],")</f>
        <v>['id_category' =&gt; 3, 'product_metric' =&gt; 'AC80'],</v>
      </c>
      <c r="AO2" t="s">
        <v>340</v>
      </c>
      <c r="AP2" t="s">
        <v>340</v>
      </c>
    </row>
    <row r="3" spans="1:42" x14ac:dyDescent="0.35">
      <c r="A3">
        <v>2</v>
      </c>
      <c r="B3" t="s">
        <v>12</v>
      </c>
      <c r="C3" t="str">
        <f t="shared" ref="C3:C7" si="0">_xlfn.CONCAT("['",$A$1,"' =&gt; ",A3,", '",$B$1,"' =&gt; '",B3,"'],")</f>
        <v>['id' =&gt; 2, 'class' =&gt; 'FG'],</v>
      </c>
      <c r="F3">
        <v>2</v>
      </c>
      <c r="G3" t="s">
        <v>11</v>
      </c>
      <c r="H3" t="s">
        <v>16</v>
      </c>
      <c r="I3">
        <f t="shared" ref="I3:I37" si="1">INDEX($A$2:$A$7, MATCH(H3,$B$2:$B$7,0))</f>
        <v>4</v>
      </c>
      <c r="J3" s="2" t="str">
        <f t="shared" ref="J3:J37" si="2">_xlfn.CONCAT("['",$F$1,"' =&gt; ",F3,", '",$I$1,"' =&gt; ",I3,", '",$G$1,"' =&gt; '",G3,"'],")</f>
        <v>['id' =&gt; 2, 'id_class' =&gt; 4, 'product_category' =&gt; 'Acid Longchain'],</v>
      </c>
      <c r="L3">
        <v>2</v>
      </c>
      <c r="M3" t="s">
        <v>13</v>
      </c>
      <c r="N3" t="s">
        <v>14</v>
      </c>
      <c r="O3" t="s">
        <v>16</v>
      </c>
      <c r="P3" cm="1">
        <f t="array" ref="P3">MATCH(N3&amp;O3,INDEX($G$2:$G$37&amp;$H$2:$H$37,))</f>
        <v>4</v>
      </c>
      <c r="Q3" s="2" t="str">
        <f t="shared" ref="Q3:Q66" si="3">_xlfn.CONCAT("['",$L$1,"' =&gt; ",L3,", '",$P$1,"' =&gt; ",P3,", '",$M$1,"' =&gt; '",M3,"'],")</f>
        <v>['id' =&gt; 2, 'id_category' =&gt; 4, 'product_group_simple' =&gt; 'AC06'],</v>
      </c>
      <c r="S3">
        <v>2</v>
      </c>
      <c r="T3" t="s">
        <v>13</v>
      </c>
      <c r="U3" t="s">
        <v>14</v>
      </c>
      <c r="V3" t="s">
        <v>16</v>
      </c>
      <c r="W3" cm="1">
        <f t="array" ref="W3">MATCH(U3&amp;V3,INDEX($G$2:$G$37&amp;$H$2:$H$37,))</f>
        <v>4</v>
      </c>
      <c r="X3" s="2" t="str">
        <f t="shared" ref="X3:X66" si="4">_xlfn.CONCAT("['",$S$1,"' =&gt; ",S3,", '",$W$1,"' =&gt; ",W3,", '",$T$1,"' =&gt; '",T3,"'],")</f>
        <v>['id' =&gt; 2, 'id_category' =&gt; 4, 'product_group' =&gt; 'AC06'],</v>
      </c>
      <c r="AA3" t="s">
        <v>15</v>
      </c>
      <c r="AB3" t="s">
        <v>16</v>
      </c>
      <c r="AE3" t="s">
        <v>15</v>
      </c>
      <c r="AF3" t="s">
        <v>14</v>
      </c>
      <c r="AG3" t="s">
        <v>16</v>
      </c>
      <c r="AH3" cm="1">
        <f t="array" ref="AH3">MATCH(AF3&amp;AG3,INDEX($G$2:$G$37&amp;$H$2:$H$37,))</f>
        <v>4</v>
      </c>
      <c r="AI3" t="str">
        <f t="shared" ref="AI3:AI66" si="5">_xlfn.CONCAT("['",$AH$1,"' =&gt; ",AH3,", '",$AE$1,"' =&gt; '",AE3,"'],")</f>
        <v>['id_category' =&gt; 4, 'product_metric' =&gt; 'AC80'],</v>
      </c>
      <c r="AO3" t="s">
        <v>95</v>
      </c>
      <c r="AP3" t="s">
        <v>347</v>
      </c>
    </row>
    <row r="4" spans="1:42" x14ac:dyDescent="0.35">
      <c r="A4">
        <v>3</v>
      </c>
      <c r="B4" t="s">
        <v>17</v>
      </c>
      <c r="C4" t="str">
        <f t="shared" si="0"/>
        <v>['id' =&gt; 3, 'class' =&gt; 'FGB'],</v>
      </c>
      <c r="F4">
        <v>3</v>
      </c>
      <c r="G4" t="s">
        <v>14</v>
      </c>
      <c r="H4" t="s">
        <v>12</v>
      </c>
      <c r="I4">
        <f t="shared" si="1"/>
        <v>2</v>
      </c>
      <c r="J4" s="2" t="str">
        <f t="shared" si="2"/>
        <v>['id' =&gt; 3, 'id_class' =&gt; 2, 'product_category' =&gt; 'Acid Shortchain'],</v>
      </c>
      <c r="L4">
        <v>3</v>
      </c>
      <c r="M4" t="s">
        <v>18</v>
      </c>
      <c r="N4" t="s">
        <v>14</v>
      </c>
      <c r="O4" t="s">
        <v>12</v>
      </c>
      <c r="P4" cm="1">
        <f t="array" ref="P4">MATCH(N4&amp;O4,INDEX($G$2:$G$37&amp;$H$2:$H$37,))</f>
        <v>3</v>
      </c>
      <c r="Q4" s="2" t="str">
        <f t="shared" si="3"/>
        <v>['id' =&gt; 3, 'id_category' =&gt; 3, 'product_group_simple' =&gt; 'AC06-C'],</v>
      </c>
      <c r="S4">
        <v>3</v>
      </c>
      <c r="T4" t="s">
        <v>18</v>
      </c>
      <c r="U4" t="s">
        <v>14</v>
      </c>
      <c r="V4" t="s">
        <v>12</v>
      </c>
      <c r="W4" cm="1">
        <f t="array" ref="W4">MATCH(U4&amp;V4,INDEX($G$2:$G$37&amp;$H$2:$H$37,))</f>
        <v>3</v>
      </c>
      <c r="X4" s="2" t="str">
        <f t="shared" si="4"/>
        <v>['id' =&gt; 3, 'id_category' =&gt; 3, 'product_group' =&gt; 'AC06-C'],</v>
      </c>
      <c r="AA4" t="s">
        <v>19</v>
      </c>
      <c r="AB4" t="s">
        <v>12</v>
      </c>
      <c r="AE4" t="s">
        <v>19</v>
      </c>
      <c r="AF4" t="s">
        <v>11</v>
      </c>
      <c r="AG4" t="s">
        <v>12</v>
      </c>
      <c r="AH4" cm="1">
        <f t="array" ref="AH4">MATCH(AF4&amp;AG4,INDEX($G$2:$G$37&amp;$H$2:$H$37,))</f>
        <v>1</v>
      </c>
      <c r="AI4" t="str">
        <f t="shared" si="5"/>
        <v>['id_category' =&gt; 1, 'product_metric' =&gt; 'Acid LC Others'],</v>
      </c>
      <c r="AO4" t="s">
        <v>348</v>
      </c>
      <c r="AP4" t="s">
        <v>347</v>
      </c>
    </row>
    <row r="5" spans="1:42" x14ac:dyDescent="0.35">
      <c r="A5">
        <v>4</v>
      </c>
      <c r="B5" t="s">
        <v>16</v>
      </c>
      <c r="C5" t="str">
        <f t="shared" si="0"/>
        <v>['id' =&gt; 4, 'class' =&gt; 'FGP'],</v>
      </c>
      <c r="F5">
        <v>4</v>
      </c>
      <c r="G5" t="s">
        <v>14</v>
      </c>
      <c r="H5" t="s">
        <v>16</v>
      </c>
      <c r="I5">
        <f t="shared" si="1"/>
        <v>4</v>
      </c>
      <c r="J5" s="2" t="str">
        <f t="shared" si="2"/>
        <v>['id' =&gt; 4, 'id_class' =&gt; 4, 'product_category' =&gt; 'Acid Shortchain'],</v>
      </c>
      <c r="L5">
        <v>4</v>
      </c>
      <c r="M5" t="s">
        <v>20</v>
      </c>
      <c r="N5" t="s">
        <v>14</v>
      </c>
      <c r="O5" t="s">
        <v>12</v>
      </c>
      <c r="P5" cm="1">
        <f t="array" ref="P5">MATCH(N5&amp;O5,INDEX($G$2:$G$37&amp;$H$2:$H$37,))</f>
        <v>3</v>
      </c>
      <c r="Q5" s="2" t="str">
        <f t="shared" si="3"/>
        <v>['id' =&gt; 4, 'id_category' =&gt; 3, 'product_group_simple' =&gt; 'AC08'],</v>
      </c>
      <c r="S5">
        <v>4</v>
      </c>
      <c r="T5" t="s">
        <v>20</v>
      </c>
      <c r="U5" t="s">
        <v>14</v>
      </c>
      <c r="V5" t="s">
        <v>12</v>
      </c>
      <c r="W5" cm="1">
        <f t="array" ref="W5">MATCH(U5&amp;V5,INDEX($G$2:$G$37&amp;$H$2:$H$37,))</f>
        <v>3</v>
      </c>
      <c r="X5" s="2" t="str">
        <f t="shared" si="4"/>
        <v>['id' =&gt; 4, 'id_category' =&gt; 3, 'product_group' =&gt; 'AC08'],</v>
      </c>
      <c r="AA5" t="s">
        <v>19</v>
      </c>
      <c r="AB5" t="s">
        <v>16</v>
      </c>
      <c r="AE5" t="s">
        <v>19</v>
      </c>
      <c r="AF5" t="s">
        <v>11</v>
      </c>
      <c r="AG5" t="s">
        <v>16</v>
      </c>
      <c r="AH5" cm="1">
        <f t="array" ref="AH5">MATCH(AF5&amp;AG5,INDEX($G$2:$G$37&amp;$H$2:$H$37,))</f>
        <v>2</v>
      </c>
      <c r="AI5" t="str">
        <f t="shared" si="5"/>
        <v>['id_category' =&gt; 2, 'product_metric' =&gt; 'Acid LC Others'],</v>
      </c>
      <c r="AO5" t="s">
        <v>349</v>
      </c>
      <c r="AP5" t="s">
        <v>349</v>
      </c>
    </row>
    <row r="6" spans="1:42" x14ac:dyDescent="0.35">
      <c r="A6">
        <v>5</v>
      </c>
      <c r="B6" t="s">
        <v>21</v>
      </c>
      <c r="C6" t="str">
        <f t="shared" si="0"/>
        <v>['id' =&gt; 5, 'class' =&gt; 'RM'],</v>
      </c>
      <c r="F6">
        <v>5</v>
      </c>
      <c r="G6" t="s">
        <v>22</v>
      </c>
      <c r="H6" t="s">
        <v>12</v>
      </c>
      <c r="I6">
        <f t="shared" si="1"/>
        <v>2</v>
      </c>
      <c r="J6" s="2" t="str">
        <f t="shared" si="2"/>
        <v>['id' =&gt; 5, 'id_class' =&gt; 2, 'product_category' =&gt; 'AEO'],</v>
      </c>
      <c r="L6">
        <v>5</v>
      </c>
      <c r="M6" t="s">
        <v>23</v>
      </c>
      <c r="N6" t="s">
        <v>14</v>
      </c>
      <c r="O6" t="s">
        <v>12</v>
      </c>
      <c r="P6" cm="1">
        <f t="array" ref="P6">MATCH(N6&amp;O6,INDEX($G$2:$G$37&amp;$H$2:$H$37,))</f>
        <v>3</v>
      </c>
      <c r="Q6" s="2" t="str">
        <f t="shared" si="3"/>
        <v>['id' =&gt; 5, 'id_category' =&gt; 3, 'product_group_simple' =&gt; 'AC10'],</v>
      </c>
      <c r="S6">
        <v>5</v>
      </c>
      <c r="T6" t="s">
        <v>24</v>
      </c>
      <c r="U6" t="s">
        <v>14</v>
      </c>
      <c r="V6" t="s">
        <v>12</v>
      </c>
      <c r="W6" cm="1">
        <f t="array" ref="W6">MATCH(U6&amp;V6,INDEX($G$2:$G$37&amp;$H$2:$H$37,))</f>
        <v>3</v>
      </c>
      <c r="X6" s="2" t="str">
        <f t="shared" si="4"/>
        <v>['id' =&gt; 5, 'id_category' =&gt; 3, 'product_group' =&gt; 'AC10/90'],</v>
      </c>
      <c r="AA6" t="s">
        <v>25</v>
      </c>
      <c r="AB6" t="s">
        <v>12</v>
      </c>
      <c r="AE6" t="s">
        <v>25</v>
      </c>
      <c r="AF6" t="s">
        <v>14</v>
      </c>
      <c r="AG6" t="s">
        <v>12</v>
      </c>
      <c r="AH6" cm="1">
        <f t="array" ref="AH6">MATCH(AF6&amp;AG6,INDEX($G$2:$G$37&amp;$H$2:$H$37,))</f>
        <v>3</v>
      </c>
      <c r="AI6" t="str">
        <f t="shared" si="5"/>
        <v>['id_category' =&gt; 3, 'product_metric' =&gt; 'Acid SC Others'],</v>
      </c>
      <c r="AO6" t="s">
        <v>350</v>
      </c>
      <c r="AP6" t="s">
        <v>350</v>
      </c>
    </row>
    <row r="7" spans="1:42" x14ac:dyDescent="0.35">
      <c r="A7">
        <v>6</v>
      </c>
      <c r="B7" t="s">
        <v>26</v>
      </c>
      <c r="C7" t="str">
        <f t="shared" si="0"/>
        <v>['id' =&gt; 6, 'class' =&gt; 'WIP'],</v>
      </c>
      <c r="F7">
        <v>6</v>
      </c>
      <c r="G7" t="s">
        <v>22</v>
      </c>
      <c r="H7" t="s">
        <v>16</v>
      </c>
      <c r="I7">
        <f t="shared" si="1"/>
        <v>4</v>
      </c>
      <c r="J7" s="2" t="str">
        <f t="shared" si="2"/>
        <v>['id' =&gt; 6, 'id_class' =&gt; 4, 'product_category' =&gt; 'AEO'],</v>
      </c>
      <c r="L7">
        <v>6</v>
      </c>
      <c r="M7" t="s">
        <v>27</v>
      </c>
      <c r="N7" t="s">
        <v>11</v>
      </c>
      <c r="O7" t="s">
        <v>12</v>
      </c>
      <c r="P7" cm="1">
        <f t="array" ref="P7">MATCH(N7&amp;O7,INDEX($G$2:$G$37&amp;$H$2:$H$37,))</f>
        <v>1</v>
      </c>
      <c r="Q7" s="2" t="str">
        <f t="shared" si="3"/>
        <v>['id' =&gt; 6, 'id_category' =&gt; 1, 'product_group_simple' =&gt; 'AC16'],</v>
      </c>
      <c r="S7">
        <v>6</v>
      </c>
      <c r="T7" t="s">
        <v>28</v>
      </c>
      <c r="U7" t="s">
        <v>14</v>
      </c>
      <c r="V7" t="s">
        <v>12</v>
      </c>
      <c r="W7" cm="1">
        <f t="array" ref="W7">MATCH(U7&amp;V7,INDEX($G$2:$G$37&amp;$H$2:$H$37,))</f>
        <v>3</v>
      </c>
      <c r="X7" s="2" t="str">
        <f t="shared" si="4"/>
        <v>['id' =&gt; 6, 'id_category' =&gt; 3, 'product_group' =&gt; 'AC10/98'],</v>
      </c>
      <c r="AA7" t="s">
        <v>25</v>
      </c>
      <c r="AB7" t="s">
        <v>16</v>
      </c>
      <c r="AE7" t="s">
        <v>25</v>
      </c>
      <c r="AF7" t="s">
        <v>14</v>
      </c>
      <c r="AG7" t="s">
        <v>16</v>
      </c>
      <c r="AH7" cm="1">
        <f t="array" ref="AH7">MATCH(AF7&amp;AG7,INDEX($G$2:$G$37&amp;$H$2:$H$37,))</f>
        <v>4</v>
      </c>
      <c r="AI7" t="str">
        <f t="shared" si="5"/>
        <v>['id_category' =&gt; 4, 'product_metric' =&gt; 'Acid SC Others'],</v>
      </c>
      <c r="AO7" t="s">
        <v>351</v>
      </c>
      <c r="AP7" t="s">
        <v>351</v>
      </c>
    </row>
    <row r="8" spans="1:42" x14ac:dyDescent="0.35">
      <c r="F8">
        <v>7</v>
      </c>
      <c r="G8" t="s">
        <v>29</v>
      </c>
      <c r="H8" t="s">
        <v>12</v>
      </c>
      <c r="I8">
        <f t="shared" si="1"/>
        <v>2</v>
      </c>
      <c r="J8" s="2" t="str">
        <f t="shared" si="2"/>
        <v>['id' =&gt; 7, 'id_class' =&gt; 2, 'product_category' =&gt; 'Alc Longchain'],</v>
      </c>
      <c r="L8">
        <v>7</v>
      </c>
      <c r="M8" t="s">
        <v>30</v>
      </c>
      <c r="N8" t="s">
        <v>11</v>
      </c>
      <c r="O8" t="s">
        <v>12</v>
      </c>
      <c r="P8" cm="1">
        <f t="array" ref="P8">MATCH(N8&amp;O8,INDEX($G$2:$G$37&amp;$H$2:$H$37,))</f>
        <v>1</v>
      </c>
      <c r="Q8" s="2" t="str">
        <f t="shared" si="3"/>
        <v>['id' =&gt; 7, 'id_category' =&gt; 1, 'product_group_simple' =&gt; 'AC18IRR'],</v>
      </c>
      <c r="S8">
        <v>7</v>
      </c>
      <c r="T8" t="s">
        <v>31</v>
      </c>
      <c r="U8" t="s">
        <v>11</v>
      </c>
      <c r="V8" t="s">
        <v>12</v>
      </c>
      <c r="W8" cm="1">
        <f t="array" ref="W8">MATCH(U8&amp;V8,INDEX($G$2:$G$37&amp;$H$2:$H$37,))</f>
        <v>1</v>
      </c>
      <c r="X8" s="2" t="str">
        <f t="shared" si="4"/>
        <v>['id' =&gt; 7, 'id_category' =&gt; 1, 'product_group' =&gt; 'AC16/90'],</v>
      </c>
      <c r="AA8" t="s">
        <v>22</v>
      </c>
      <c r="AB8" t="s">
        <v>12</v>
      </c>
      <c r="AE8" t="s">
        <v>22</v>
      </c>
      <c r="AF8" t="s">
        <v>22</v>
      </c>
      <c r="AG8" t="s">
        <v>12</v>
      </c>
      <c r="AH8" cm="1">
        <f t="array" ref="AH8">MATCH(AF8&amp;AG8,INDEX($G$2:$G$37&amp;$H$2:$H$37,))</f>
        <v>5</v>
      </c>
      <c r="AI8" t="str">
        <f t="shared" si="5"/>
        <v>['id_category' =&gt; 5, 'product_metric' =&gt; 'AEO'],</v>
      </c>
      <c r="AO8" t="s">
        <v>352</v>
      </c>
      <c r="AP8" t="s">
        <v>350</v>
      </c>
    </row>
    <row r="9" spans="1:42" x14ac:dyDescent="0.35">
      <c r="B9">
        <f>COUNTA(B2:B7)</f>
        <v>6</v>
      </c>
      <c r="F9">
        <v>8</v>
      </c>
      <c r="G9" t="s">
        <v>29</v>
      </c>
      <c r="H9" t="s">
        <v>16</v>
      </c>
      <c r="I9">
        <f t="shared" si="1"/>
        <v>4</v>
      </c>
      <c r="J9" s="2" t="str">
        <f t="shared" si="2"/>
        <v>['id' =&gt; 8, 'id_class' =&gt; 4, 'product_category' =&gt; 'Alc Longchain'],</v>
      </c>
      <c r="L9">
        <v>8</v>
      </c>
      <c r="M9" t="s">
        <v>32</v>
      </c>
      <c r="N9" t="s">
        <v>11</v>
      </c>
      <c r="O9" t="s">
        <v>12</v>
      </c>
      <c r="P9" cm="1">
        <f t="array" ref="P9">MATCH(N9&amp;O9,INDEX($G$2:$G$37&amp;$H$2:$H$37,))</f>
        <v>1</v>
      </c>
      <c r="Q9" s="2" t="str">
        <f t="shared" si="3"/>
        <v>['id' =&gt; 8, 'id_category' =&gt; 1, 'product_group_simple' =&gt; 'AC18W'],</v>
      </c>
      <c r="S9">
        <v>8</v>
      </c>
      <c r="T9" t="s">
        <v>33</v>
      </c>
      <c r="U9" t="s">
        <v>11</v>
      </c>
      <c r="V9" t="s">
        <v>12</v>
      </c>
      <c r="W9" cm="1">
        <f t="array" ref="W9">MATCH(U9&amp;V9,INDEX($G$2:$G$37&amp;$H$2:$H$37,))</f>
        <v>1</v>
      </c>
      <c r="X9" s="2" t="str">
        <f t="shared" si="4"/>
        <v>['id' =&gt; 8, 'id_category' =&gt; 1, 'product_group' =&gt; 'AC18/98'],</v>
      </c>
      <c r="AA9" t="s">
        <v>22</v>
      </c>
      <c r="AB9" t="s">
        <v>16</v>
      </c>
      <c r="AE9" t="s">
        <v>22</v>
      </c>
      <c r="AF9" t="s">
        <v>22</v>
      </c>
      <c r="AG9" t="s">
        <v>16</v>
      </c>
      <c r="AH9" cm="1">
        <f t="array" ref="AH9">MATCH(AF9&amp;AG9,INDEX($G$2:$G$37&amp;$H$2:$H$37,))</f>
        <v>6</v>
      </c>
      <c r="AI9" t="str">
        <f t="shared" si="5"/>
        <v>['id_category' =&gt; 6, 'product_metric' =&gt; 'AEO'],</v>
      </c>
      <c r="AO9" t="s">
        <v>353</v>
      </c>
      <c r="AP9" t="s">
        <v>353</v>
      </c>
    </row>
    <row r="10" spans="1:42" x14ac:dyDescent="0.35">
      <c r="F10">
        <v>9</v>
      </c>
      <c r="G10" t="s">
        <v>34</v>
      </c>
      <c r="H10" t="s">
        <v>12</v>
      </c>
      <c r="I10">
        <f t="shared" si="1"/>
        <v>2</v>
      </c>
      <c r="J10" s="2" t="str">
        <f t="shared" si="2"/>
        <v>['id' =&gt; 9, 'id_class' =&gt; 2, 'product_category' =&gt; 'Alc Midcut'],</v>
      </c>
      <c r="L10">
        <v>9</v>
      </c>
      <c r="M10" t="s">
        <v>35</v>
      </c>
      <c r="N10" t="s">
        <v>11</v>
      </c>
      <c r="O10" t="s">
        <v>12</v>
      </c>
      <c r="P10" cm="1">
        <f t="array" ref="P10">MATCH(N10&amp;O10,INDEX($G$2:$G$37&amp;$H$2:$H$37,))</f>
        <v>1</v>
      </c>
      <c r="Q10" s="2" t="str">
        <f t="shared" si="3"/>
        <v>['id' =&gt; 9, 'id_category' =&gt; 1, 'product_group_simple' =&gt; 'AC18W/75'],</v>
      </c>
      <c r="S10">
        <v>9</v>
      </c>
      <c r="T10" t="s">
        <v>30</v>
      </c>
      <c r="U10" t="s">
        <v>11</v>
      </c>
      <c r="V10" t="s">
        <v>12</v>
      </c>
      <c r="W10" cm="1">
        <f t="array" ref="W10">MATCH(U10&amp;V10,INDEX($G$2:$G$37&amp;$H$2:$H$37,))</f>
        <v>1</v>
      </c>
      <c r="X10" s="2" t="str">
        <f t="shared" si="4"/>
        <v>['id' =&gt; 9, 'id_category' =&gt; 1, 'product_group' =&gt; 'AC18IRR'],</v>
      </c>
      <c r="AA10" t="s">
        <v>36</v>
      </c>
      <c r="AB10" t="s">
        <v>12</v>
      </c>
      <c r="AE10" t="s">
        <v>36</v>
      </c>
      <c r="AF10" t="s">
        <v>37</v>
      </c>
      <c r="AG10" t="s">
        <v>12</v>
      </c>
      <c r="AH10" cm="1">
        <f t="array" ref="AH10">MATCH(AF10&amp;AG10,INDEX($G$2:$G$37&amp;$H$2:$H$37,))</f>
        <v>12</v>
      </c>
      <c r="AI10" t="str">
        <f t="shared" si="5"/>
        <v>['id_category' =&gt; 12, 'product_metric' =&gt; 'Alc SC Blends'],</v>
      </c>
      <c r="AO10" t="s">
        <v>354</v>
      </c>
      <c r="AP10" t="s">
        <v>354</v>
      </c>
    </row>
    <row r="11" spans="1:42" x14ac:dyDescent="0.35">
      <c r="F11">
        <v>10</v>
      </c>
      <c r="G11" t="s">
        <v>34</v>
      </c>
      <c r="H11" t="s">
        <v>16</v>
      </c>
      <c r="I11">
        <f t="shared" si="1"/>
        <v>4</v>
      </c>
      <c r="J11" s="2" t="str">
        <f t="shared" si="2"/>
        <v>['id' =&gt; 10, 'id_class' =&gt; 4, 'product_category' =&gt; 'Alc Midcut'],</v>
      </c>
      <c r="L11">
        <v>10</v>
      </c>
      <c r="M11" t="s">
        <v>35</v>
      </c>
      <c r="N11" t="s">
        <v>11</v>
      </c>
      <c r="O11" t="s">
        <v>16</v>
      </c>
      <c r="P11" cm="1">
        <f t="array" ref="P11">MATCH(N11&amp;O11,INDEX($G$2:$G$37&amp;$H$2:$H$37,))</f>
        <v>2</v>
      </c>
      <c r="Q11" s="2" t="str">
        <f t="shared" si="3"/>
        <v>['id' =&gt; 10, 'id_category' =&gt; 2, 'product_group_simple' =&gt; 'AC18W/75'],</v>
      </c>
      <c r="S11">
        <v>10</v>
      </c>
      <c r="T11" t="s">
        <v>35</v>
      </c>
      <c r="U11" t="s">
        <v>11</v>
      </c>
      <c r="V11" t="s">
        <v>12</v>
      </c>
      <c r="W11" cm="1">
        <f t="array" ref="W11">MATCH(U11&amp;V11,INDEX($G$2:$G$37&amp;$H$2:$H$37,))</f>
        <v>1</v>
      </c>
      <c r="X11" s="2" t="str">
        <f t="shared" si="4"/>
        <v>['id' =&gt; 10, 'id_category' =&gt; 1, 'product_group' =&gt; 'AC18W/75'],</v>
      </c>
      <c r="AA11" t="s">
        <v>36</v>
      </c>
      <c r="AB11" t="s">
        <v>16</v>
      </c>
      <c r="AE11" t="s">
        <v>36</v>
      </c>
      <c r="AF11" t="s">
        <v>37</v>
      </c>
      <c r="AG11" t="s">
        <v>16</v>
      </c>
      <c r="AH11" cm="1">
        <f t="array" ref="AH11">MATCH(AF11&amp;AG11,INDEX($G$2:$G$37&amp;$H$2:$H$37,))</f>
        <v>13</v>
      </c>
      <c r="AI11" t="str">
        <f t="shared" si="5"/>
        <v>['id_category' =&gt; 13, 'product_metric' =&gt; 'Alc SC Blends'],</v>
      </c>
      <c r="AO11" t="s">
        <v>355</v>
      </c>
      <c r="AP11" t="s">
        <v>355</v>
      </c>
    </row>
    <row r="12" spans="1:42" x14ac:dyDescent="0.35">
      <c r="A12" s="3" t="s">
        <v>38</v>
      </c>
      <c r="F12">
        <v>11</v>
      </c>
      <c r="G12" t="s">
        <v>34</v>
      </c>
      <c r="H12" t="s">
        <v>17</v>
      </c>
      <c r="I12">
        <f t="shared" si="1"/>
        <v>3</v>
      </c>
      <c r="J12" s="2" t="str">
        <f t="shared" si="2"/>
        <v>['id' =&gt; 11, 'id_class' =&gt; 3, 'product_category' =&gt; 'Alc Midcut'],</v>
      </c>
      <c r="L12">
        <v>11</v>
      </c>
      <c r="M12" t="s">
        <v>39</v>
      </c>
      <c r="N12" t="s">
        <v>11</v>
      </c>
      <c r="O12" t="s">
        <v>12</v>
      </c>
      <c r="P12" cm="1">
        <f t="array" ref="P12">MATCH(N12&amp;O12,INDEX($G$2:$G$37&amp;$H$2:$H$37,))</f>
        <v>1</v>
      </c>
      <c r="Q12" s="2" t="str">
        <f t="shared" si="3"/>
        <v>['id' =&gt; 11, 'id_category' =&gt; 1, 'product_group_simple' =&gt; 'AC18W/80'],</v>
      </c>
      <c r="S12">
        <v>11</v>
      </c>
      <c r="T12" t="s">
        <v>35</v>
      </c>
      <c r="U12" t="s">
        <v>11</v>
      </c>
      <c r="V12" t="s">
        <v>16</v>
      </c>
      <c r="W12" cm="1">
        <f t="array" ref="W12">MATCH(U12&amp;V12,INDEX($G$2:$G$37&amp;$H$2:$H$37,))</f>
        <v>2</v>
      </c>
      <c r="X12" s="2" t="str">
        <f t="shared" si="4"/>
        <v>['id' =&gt; 11, 'id_category' =&gt; 2, 'product_group' =&gt; 'AC18W/75'],</v>
      </c>
      <c r="AA12" t="s">
        <v>40</v>
      </c>
      <c r="AB12" t="s">
        <v>12</v>
      </c>
      <c r="AE12" t="s">
        <v>40</v>
      </c>
      <c r="AF12" t="s">
        <v>41</v>
      </c>
      <c r="AG12" t="s">
        <v>12</v>
      </c>
      <c r="AH12" cm="1">
        <f t="array" ref="AH12">MATCH(AF12&amp;AG12,INDEX($G$2:$G$37&amp;$H$2:$H$37,))</f>
        <v>14</v>
      </c>
      <c r="AI12" t="str">
        <f t="shared" si="5"/>
        <v>['id_category' =&gt; 14, 'product_metric' =&gt; 'BD OTHERS'],</v>
      </c>
      <c r="AO12" t="s">
        <v>347</v>
      </c>
      <c r="AP12" t="s">
        <v>347</v>
      </c>
    </row>
    <row r="13" spans="1:42" x14ac:dyDescent="0.35">
      <c r="A13" s="31" t="s">
        <v>1435</v>
      </c>
      <c r="F13">
        <v>12</v>
      </c>
      <c r="G13" t="s">
        <v>37</v>
      </c>
      <c r="H13" t="s">
        <v>12</v>
      </c>
      <c r="I13">
        <f t="shared" si="1"/>
        <v>2</v>
      </c>
      <c r="J13" s="2" t="str">
        <f t="shared" si="2"/>
        <v>['id' =&gt; 12, 'id_class' =&gt; 2, 'product_category' =&gt; 'Alc Shortchain'],</v>
      </c>
      <c r="L13">
        <v>12</v>
      </c>
      <c r="M13" t="s">
        <v>39</v>
      </c>
      <c r="N13" t="s">
        <v>11</v>
      </c>
      <c r="O13" t="s">
        <v>16</v>
      </c>
      <c r="P13" cm="1">
        <f t="array" ref="P13">MATCH(N13&amp;O13,INDEX($G$2:$G$37&amp;$H$2:$H$37,))</f>
        <v>2</v>
      </c>
      <c r="Q13" s="2" t="str">
        <f t="shared" si="3"/>
        <v>['id' =&gt; 12, 'id_category' =&gt; 2, 'product_group_simple' =&gt; 'AC18W/80'],</v>
      </c>
      <c r="S13">
        <v>12</v>
      </c>
      <c r="T13" t="s">
        <v>39</v>
      </c>
      <c r="U13" t="s">
        <v>11</v>
      </c>
      <c r="V13" t="s">
        <v>12</v>
      </c>
      <c r="W13" cm="1">
        <f t="array" ref="W13">MATCH(U13&amp;V13,INDEX($G$2:$G$37&amp;$H$2:$H$37,))</f>
        <v>1</v>
      </c>
      <c r="X13" s="2" t="str">
        <f t="shared" si="4"/>
        <v>['id' =&gt; 12, 'id_category' =&gt; 1, 'product_group' =&gt; 'AC18W/80'],</v>
      </c>
      <c r="AA13" t="s">
        <v>40</v>
      </c>
      <c r="AB13" t="s">
        <v>16</v>
      </c>
      <c r="AE13" t="s">
        <v>40</v>
      </c>
      <c r="AF13" t="s">
        <v>41</v>
      </c>
      <c r="AG13" t="s">
        <v>16</v>
      </c>
      <c r="AH13" cm="1">
        <f t="array" ref="AH13">MATCH(AF13&amp;AG13,INDEX($G$2:$G$37&amp;$H$2:$H$37,))</f>
        <v>15</v>
      </c>
      <c r="AI13" t="str">
        <f t="shared" si="5"/>
        <v>['id_category' =&gt; 15, 'product_metric' =&gt; 'BD OTHERS'],</v>
      </c>
      <c r="AO13" t="s">
        <v>96</v>
      </c>
      <c r="AP13" t="s">
        <v>96</v>
      </c>
    </row>
    <row r="14" spans="1:42" x14ac:dyDescent="0.35">
      <c r="F14">
        <v>13</v>
      </c>
      <c r="G14" t="s">
        <v>37</v>
      </c>
      <c r="H14" t="s">
        <v>16</v>
      </c>
      <c r="I14">
        <f t="shared" si="1"/>
        <v>4</v>
      </c>
      <c r="J14" s="2" t="str">
        <f t="shared" si="2"/>
        <v>['id' =&gt; 13, 'id_class' =&gt; 4, 'product_category' =&gt; 'Alc Shortchain'],</v>
      </c>
      <c r="L14">
        <v>13</v>
      </c>
      <c r="M14" t="s">
        <v>42</v>
      </c>
      <c r="N14" t="s">
        <v>26</v>
      </c>
      <c r="O14" t="s">
        <v>12</v>
      </c>
      <c r="P14" cm="1">
        <f t="array" ref="P14">MATCH(N14&amp;O14,INDEX($G$2:$G$37&amp;$H$2:$H$37,))</f>
        <v>34</v>
      </c>
      <c r="Q14" s="2" t="str">
        <f t="shared" si="3"/>
        <v>['id' =&gt; 13, 'id_category' =&gt; 34, 'product_group_simple' =&gt; 'AC24'],</v>
      </c>
      <c r="S14">
        <v>13</v>
      </c>
      <c r="T14" t="s">
        <v>39</v>
      </c>
      <c r="U14" t="s">
        <v>11</v>
      </c>
      <c r="V14" t="s">
        <v>16</v>
      </c>
      <c r="W14" cm="1">
        <f t="array" ref="W14">MATCH(U14&amp;V14,INDEX($G$2:$G$37&amp;$H$2:$H$37,))</f>
        <v>2</v>
      </c>
      <c r="X14" s="2" t="str">
        <f t="shared" si="4"/>
        <v>['id' =&gt; 13, 'id_category' =&gt; 2, 'product_group' =&gt; 'AC18W/80'],</v>
      </c>
      <c r="AA14" t="s">
        <v>40</v>
      </c>
      <c r="AB14" t="s">
        <v>26</v>
      </c>
      <c r="AE14" t="s">
        <v>40</v>
      </c>
      <c r="AF14" t="s">
        <v>41</v>
      </c>
      <c r="AG14" t="s">
        <v>26</v>
      </c>
      <c r="AH14" cm="1">
        <f t="array" ref="AH14">MATCH(AF14&amp;AG14,INDEX($G$2:$G$37&amp;$H$2:$H$37,))</f>
        <v>16</v>
      </c>
      <c r="AI14" t="str">
        <f t="shared" si="5"/>
        <v>['id_category' =&gt; 16, 'product_metric' =&gt; 'BD OTHERS'],</v>
      </c>
      <c r="AO14" t="s">
        <v>100</v>
      </c>
      <c r="AP14" t="s">
        <v>347</v>
      </c>
    </row>
    <row r="15" spans="1:42" x14ac:dyDescent="0.35">
      <c r="F15">
        <v>14</v>
      </c>
      <c r="G15" t="s">
        <v>41</v>
      </c>
      <c r="H15" t="s">
        <v>12</v>
      </c>
      <c r="I15">
        <f t="shared" si="1"/>
        <v>2</v>
      </c>
      <c r="J15" s="2" t="str">
        <f t="shared" si="2"/>
        <v>['id' =&gt; 14, 'id_class' =&gt; 2, 'product_category' =&gt; 'BD'],</v>
      </c>
      <c r="L15">
        <v>14</v>
      </c>
      <c r="M15" t="s">
        <v>43</v>
      </c>
      <c r="N15" t="s">
        <v>26</v>
      </c>
      <c r="O15" t="s">
        <v>12</v>
      </c>
      <c r="P15" cm="1">
        <f t="array" ref="P15">MATCH(N15&amp;O15,INDEX($G$2:$G$37&amp;$H$2:$H$37,))</f>
        <v>34</v>
      </c>
      <c r="Q15" s="2" t="str">
        <f t="shared" si="3"/>
        <v>['id' =&gt; 14, 'id_category' =&gt; 34, 'product_group_simple' =&gt; 'AC24-C'],</v>
      </c>
      <c r="S15">
        <v>14</v>
      </c>
      <c r="T15" t="s">
        <v>44</v>
      </c>
      <c r="U15" t="s">
        <v>11</v>
      </c>
      <c r="V15" t="s">
        <v>12</v>
      </c>
      <c r="W15" cm="1">
        <f t="array" ref="W15">MATCH(U15&amp;V15,INDEX($G$2:$G$37&amp;$H$2:$H$37,))</f>
        <v>1</v>
      </c>
      <c r="X15" s="2" t="str">
        <f t="shared" si="4"/>
        <v>['id' =&gt; 14, 'id_category' =&gt; 1, 'product_group' =&gt; 'AC18W/98'],</v>
      </c>
      <c r="AA15" t="s">
        <v>45</v>
      </c>
      <c r="AB15" t="s">
        <v>10</v>
      </c>
      <c r="AE15" t="s">
        <v>45</v>
      </c>
      <c r="AF15" t="s">
        <v>45</v>
      </c>
      <c r="AG15" t="s">
        <v>10</v>
      </c>
      <c r="AH15" cm="1">
        <f t="array" ref="AH15">MATCH(AF15&amp;AG15,INDEX($G$2:$G$37&amp;$H$2:$H$37,))</f>
        <v>17</v>
      </c>
      <c r="AI15" t="str">
        <f t="shared" si="5"/>
        <v>['id_category' =&gt; 17, 'product_metric' =&gt; 'Chemicals'],</v>
      </c>
      <c r="AO15" t="s">
        <v>356</v>
      </c>
      <c r="AP15" t="s">
        <v>347</v>
      </c>
    </row>
    <row r="16" spans="1:42" x14ac:dyDescent="0.35">
      <c r="F16">
        <v>15</v>
      </c>
      <c r="G16" t="s">
        <v>41</v>
      </c>
      <c r="H16" t="s">
        <v>16</v>
      </c>
      <c r="I16">
        <f t="shared" si="1"/>
        <v>4</v>
      </c>
      <c r="J16" s="2" t="str">
        <f t="shared" si="2"/>
        <v>['id' =&gt; 15, 'id_class' =&gt; 4, 'product_category' =&gt; 'BD'],</v>
      </c>
      <c r="L16">
        <v>15</v>
      </c>
      <c r="M16" t="s">
        <v>46</v>
      </c>
      <c r="N16" t="s">
        <v>26</v>
      </c>
      <c r="O16" t="s">
        <v>12</v>
      </c>
      <c r="P16" cm="1">
        <f t="array" ref="P16">MATCH(N16&amp;O16,INDEX($G$2:$G$37&amp;$H$2:$H$37,))</f>
        <v>34</v>
      </c>
      <c r="Q16" s="2" t="str">
        <f t="shared" si="3"/>
        <v>['id' =&gt; 15, 'id_category' =&gt; 34, 'product_group_simple' =&gt; 'AC26'],</v>
      </c>
      <c r="S16">
        <v>15</v>
      </c>
      <c r="T16" t="s">
        <v>42</v>
      </c>
      <c r="U16" t="s">
        <v>26</v>
      </c>
      <c r="V16" t="s">
        <v>12</v>
      </c>
      <c r="W16" cm="1">
        <f t="array" ref="W16">MATCH(U16&amp;V16,INDEX($G$2:$G$37&amp;$H$2:$H$37,))</f>
        <v>34</v>
      </c>
      <c r="X16" s="2" t="str">
        <f t="shared" si="4"/>
        <v>['id' =&gt; 15, 'id_category' =&gt; 34, 'product_group' =&gt; 'AC24'],</v>
      </c>
      <c r="AA16" t="s">
        <v>45</v>
      </c>
      <c r="AB16" t="s">
        <v>12</v>
      </c>
      <c r="AE16" t="s">
        <v>45</v>
      </c>
      <c r="AF16" t="s">
        <v>45</v>
      </c>
      <c r="AG16" t="s">
        <v>12</v>
      </c>
      <c r="AH16" cm="1">
        <f t="array" ref="AH16">MATCH(AF16&amp;AG16,INDEX($G$2:$G$37&amp;$H$2:$H$37,))</f>
        <v>18</v>
      </c>
      <c r="AI16" t="str">
        <f t="shared" si="5"/>
        <v>['id_category' =&gt; 18, 'product_metric' =&gt; 'Chemicals'],</v>
      </c>
      <c r="AO16" t="s">
        <v>357</v>
      </c>
      <c r="AP16" t="s">
        <v>357</v>
      </c>
    </row>
    <row r="17" spans="6:42" x14ac:dyDescent="0.35">
      <c r="F17">
        <v>16</v>
      </c>
      <c r="G17" t="s">
        <v>41</v>
      </c>
      <c r="H17" t="s">
        <v>26</v>
      </c>
      <c r="I17">
        <f t="shared" si="1"/>
        <v>6</v>
      </c>
      <c r="J17" s="2" t="str">
        <f t="shared" si="2"/>
        <v>['id' =&gt; 16, 'id_class' =&gt; 6, 'product_category' =&gt; 'BD'],</v>
      </c>
      <c r="L17">
        <v>16</v>
      </c>
      <c r="M17" t="s">
        <v>47</v>
      </c>
      <c r="N17" t="s">
        <v>26</v>
      </c>
      <c r="O17" t="s">
        <v>12</v>
      </c>
      <c r="P17" cm="1">
        <f t="array" ref="P17">MATCH(N17&amp;O17,INDEX($G$2:$G$37&amp;$H$2:$H$37,))</f>
        <v>34</v>
      </c>
      <c r="Q17" s="2" t="str">
        <f t="shared" si="3"/>
        <v>['id' =&gt; 16, 'id_category' =&gt; 34, 'product_group_simple' =&gt; 'AC26-C'],</v>
      </c>
      <c r="S17">
        <v>16</v>
      </c>
      <c r="T17" t="s">
        <v>43</v>
      </c>
      <c r="U17" t="s">
        <v>26</v>
      </c>
      <c r="V17" t="s">
        <v>12</v>
      </c>
      <c r="W17" cm="1">
        <f t="array" ref="W17">MATCH(U17&amp;V17,INDEX($G$2:$G$37&amp;$H$2:$H$37,))</f>
        <v>34</v>
      </c>
      <c r="X17" s="2" t="str">
        <f t="shared" si="4"/>
        <v>['id' =&gt; 16, 'id_category' =&gt; 34, 'product_group' =&gt; 'AC24-C'],</v>
      </c>
      <c r="AA17" t="s">
        <v>45</v>
      </c>
      <c r="AB17" t="s">
        <v>26</v>
      </c>
      <c r="AE17" t="s">
        <v>45</v>
      </c>
      <c r="AF17" t="s">
        <v>45</v>
      </c>
      <c r="AG17" t="s">
        <v>26</v>
      </c>
      <c r="AH17" cm="1">
        <f t="array" ref="AH17">MATCH(AF17&amp;AG17,INDEX($G$2:$G$37&amp;$H$2:$H$37,))</f>
        <v>19</v>
      </c>
      <c r="AI17" t="str">
        <f t="shared" si="5"/>
        <v>['id_category' =&gt; 19, 'product_metric' =&gt; 'Chemicals'],</v>
      </c>
      <c r="AO17" t="s">
        <v>358</v>
      </c>
      <c r="AP17" t="s">
        <v>358</v>
      </c>
    </row>
    <row r="18" spans="6:42" x14ac:dyDescent="0.35">
      <c r="F18">
        <v>17</v>
      </c>
      <c r="G18" t="s">
        <v>45</v>
      </c>
      <c r="H18" t="s">
        <v>10</v>
      </c>
      <c r="I18">
        <f t="shared" si="1"/>
        <v>1</v>
      </c>
      <c r="J18" s="2" t="str">
        <f t="shared" si="2"/>
        <v>['id' =&gt; 17, 'id_class' =&gt; 1, 'product_category' =&gt; 'Chemicals'],</v>
      </c>
      <c r="L18">
        <v>17</v>
      </c>
      <c r="M18" t="s">
        <v>48</v>
      </c>
      <c r="N18" t="s">
        <v>26</v>
      </c>
      <c r="O18" t="s">
        <v>12</v>
      </c>
      <c r="P18" cm="1">
        <f t="array" ref="P18">MATCH(N18&amp;O18,INDEX($G$2:$G$37&amp;$H$2:$H$37,))</f>
        <v>34</v>
      </c>
      <c r="Q18" s="2" t="str">
        <f t="shared" si="3"/>
        <v>['id' =&gt; 17, 'id_category' =&gt; 34, 'product_group_simple' =&gt; 'AC28'],</v>
      </c>
      <c r="S18">
        <v>17</v>
      </c>
      <c r="T18" t="s">
        <v>46</v>
      </c>
      <c r="U18" t="s">
        <v>26</v>
      </c>
      <c r="V18" t="s">
        <v>12</v>
      </c>
      <c r="W18" cm="1">
        <f t="array" ref="W18">MATCH(U18&amp;V18,INDEX($G$2:$G$37&amp;$H$2:$H$37,))</f>
        <v>34</v>
      </c>
      <c r="X18" s="2" t="str">
        <f t="shared" si="4"/>
        <v>['id' =&gt; 17, 'id_category' =&gt; 34, 'product_group' =&gt; 'AC26'],</v>
      </c>
      <c r="AA18" t="s">
        <v>49</v>
      </c>
      <c r="AB18" t="s">
        <v>12</v>
      </c>
      <c r="AE18" t="s">
        <v>49</v>
      </c>
      <c r="AF18" t="s">
        <v>21</v>
      </c>
      <c r="AG18" t="s">
        <v>12</v>
      </c>
      <c r="AH18" cm="1">
        <f t="array" ref="AH18">MATCH(AF18&amp;AG18,INDEX($G$2:$G$37&amp;$H$2:$H$37,))</f>
        <v>29</v>
      </c>
      <c r="AI18" t="str">
        <f t="shared" si="5"/>
        <v>['id_category' =&gt; 29, 'product_metric' =&gt; 'CNO'],</v>
      </c>
      <c r="AO18" t="s">
        <v>359</v>
      </c>
      <c r="AP18" t="s">
        <v>359</v>
      </c>
    </row>
    <row r="19" spans="6:42" x14ac:dyDescent="0.35">
      <c r="F19">
        <v>18</v>
      </c>
      <c r="G19" t="s">
        <v>45</v>
      </c>
      <c r="H19" t="s">
        <v>12</v>
      </c>
      <c r="I19">
        <f t="shared" si="1"/>
        <v>2</v>
      </c>
      <c r="J19" s="2" t="str">
        <f t="shared" si="2"/>
        <v>['id' =&gt; 18, 'id_class' =&gt; 2, 'product_category' =&gt; 'Chemicals'],</v>
      </c>
      <c r="L19">
        <v>18</v>
      </c>
      <c r="M19" t="s">
        <v>50</v>
      </c>
      <c r="N19" t="s">
        <v>14</v>
      </c>
      <c r="O19" t="s">
        <v>12</v>
      </c>
      <c r="P19" cm="1">
        <f t="array" ref="P19">MATCH(N19&amp;O19,INDEX($G$2:$G$37&amp;$H$2:$H$37,))</f>
        <v>3</v>
      </c>
      <c r="Q19" s="2" t="str">
        <f t="shared" si="3"/>
        <v>['id' =&gt; 18, 'id_category' =&gt; 3, 'product_group_simple' =&gt; 'AC60'],</v>
      </c>
      <c r="S19">
        <v>18</v>
      </c>
      <c r="T19" t="s">
        <v>47</v>
      </c>
      <c r="U19" t="s">
        <v>26</v>
      </c>
      <c r="V19" t="s">
        <v>12</v>
      </c>
      <c r="W19" cm="1">
        <f t="array" ref="W19">MATCH(U19&amp;V19,INDEX($G$2:$G$37&amp;$H$2:$H$37,))</f>
        <v>34</v>
      </c>
      <c r="X19" s="2" t="str">
        <f t="shared" si="4"/>
        <v>['id' =&gt; 18, 'id_category' =&gt; 34, 'product_group' =&gt; 'AC26-C'],</v>
      </c>
      <c r="AA19" t="s">
        <v>49</v>
      </c>
      <c r="AB19" t="s">
        <v>21</v>
      </c>
      <c r="AE19" t="s">
        <v>49</v>
      </c>
      <c r="AF19" t="s">
        <v>21</v>
      </c>
      <c r="AG19" t="s">
        <v>21</v>
      </c>
      <c r="AH19" cm="1">
        <f t="array" ref="AH19">MATCH(AF19&amp;AG19,INDEX($G$2:$G$37&amp;$H$2:$H$37,))</f>
        <v>30</v>
      </c>
      <c r="AI19" t="str">
        <f t="shared" si="5"/>
        <v>['id_category' =&gt; 30, 'product_metric' =&gt; 'CNO'],</v>
      </c>
      <c r="AO19" t="s">
        <v>360</v>
      </c>
      <c r="AP19" t="s">
        <v>361</v>
      </c>
    </row>
    <row r="20" spans="6:42" x14ac:dyDescent="0.35">
      <c r="F20">
        <v>19</v>
      </c>
      <c r="G20" t="s">
        <v>45</v>
      </c>
      <c r="H20" t="s">
        <v>26</v>
      </c>
      <c r="I20">
        <f t="shared" si="1"/>
        <v>6</v>
      </c>
      <c r="J20" s="2" t="str">
        <f t="shared" si="2"/>
        <v>['id' =&gt; 19, 'id_class' =&gt; 6, 'product_category' =&gt; 'Chemicals'],</v>
      </c>
      <c r="L20">
        <v>19</v>
      </c>
      <c r="M20" t="s">
        <v>51</v>
      </c>
      <c r="N20" t="s">
        <v>11</v>
      </c>
      <c r="O20" t="s">
        <v>12</v>
      </c>
      <c r="P20" cm="1">
        <f t="array" ref="P20">MATCH(N20&amp;O20,INDEX($G$2:$G$37&amp;$H$2:$H$37,))</f>
        <v>1</v>
      </c>
      <c r="Q20" s="2" t="str">
        <f t="shared" si="3"/>
        <v>['id' =&gt; 19, 'id_category' =&gt; 1, 'product_group_simple' =&gt; 'AC68'],</v>
      </c>
      <c r="S20">
        <v>19</v>
      </c>
      <c r="T20" t="s">
        <v>48</v>
      </c>
      <c r="U20" t="s">
        <v>26</v>
      </c>
      <c r="V20" t="s">
        <v>12</v>
      </c>
      <c r="W20" cm="1">
        <f t="array" ref="W20">MATCH(U20&amp;V20,INDEX($G$2:$G$37&amp;$H$2:$H$37,))</f>
        <v>34</v>
      </c>
      <c r="X20" s="2" t="str">
        <f t="shared" si="4"/>
        <v>['id' =&gt; 19, 'id_category' =&gt; 34, 'product_group' =&gt; 'AC28'],</v>
      </c>
      <c r="AA20" t="s">
        <v>52</v>
      </c>
      <c r="AB20" t="s">
        <v>21</v>
      </c>
      <c r="AE20" t="s">
        <v>52</v>
      </c>
      <c r="AF20" t="s">
        <v>21</v>
      </c>
      <c r="AG20" t="s">
        <v>21</v>
      </c>
      <c r="AH20" cm="1">
        <f t="array" ref="AH20">MATCH(AF20&amp;AG20,INDEX($G$2:$G$37&amp;$H$2:$H$37,))</f>
        <v>30</v>
      </c>
      <c r="AI20" t="str">
        <f t="shared" si="5"/>
        <v>['id_category' =&gt; 30, 'product_metric' =&gt; 'CPKO'],</v>
      </c>
      <c r="AO20" t="s">
        <v>362</v>
      </c>
      <c r="AP20" t="s">
        <v>361</v>
      </c>
    </row>
    <row r="21" spans="6:42" x14ac:dyDescent="0.35">
      <c r="F21">
        <v>20</v>
      </c>
      <c r="G21" t="s">
        <v>53</v>
      </c>
      <c r="H21" t="s">
        <v>12</v>
      </c>
      <c r="I21">
        <f t="shared" si="1"/>
        <v>2</v>
      </c>
      <c r="J21" s="2" t="str">
        <f t="shared" si="2"/>
        <v>['id' =&gt; 20, 'id_class' =&gt; 2, 'product_category' =&gt; 'Ester'],</v>
      </c>
      <c r="L21">
        <v>20</v>
      </c>
      <c r="M21" t="s">
        <v>54</v>
      </c>
      <c r="N21" t="s">
        <v>11</v>
      </c>
      <c r="O21" t="s">
        <v>12</v>
      </c>
      <c r="P21" cm="1">
        <f t="array" ref="P21">MATCH(N21&amp;O21,INDEX($G$2:$G$37&amp;$H$2:$H$37,))</f>
        <v>1</v>
      </c>
      <c r="Q21" s="2" t="str">
        <f t="shared" si="3"/>
        <v>['id' =&gt; 20, 'id_category' =&gt; 1, 'product_group_simple' =&gt; 'AC68 SA'],</v>
      </c>
      <c r="S21">
        <v>20</v>
      </c>
      <c r="T21" t="s">
        <v>50</v>
      </c>
      <c r="U21" t="s">
        <v>14</v>
      </c>
      <c r="V21" t="s">
        <v>12</v>
      </c>
      <c r="W21" cm="1">
        <f t="array" ref="W21">MATCH(U21&amp;V21,INDEX($G$2:$G$37&amp;$H$2:$H$37,))</f>
        <v>3</v>
      </c>
      <c r="X21" s="2" t="str">
        <f t="shared" si="4"/>
        <v>['id' =&gt; 20, 'id_category' =&gt; 3, 'product_group' =&gt; 'AC60'],</v>
      </c>
      <c r="AA21" t="s">
        <v>55</v>
      </c>
      <c r="AB21" t="s">
        <v>21</v>
      </c>
      <c r="AE21" t="s">
        <v>55</v>
      </c>
      <c r="AF21" t="s">
        <v>21</v>
      </c>
      <c r="AG21" t="s">
        <v>21</v>
      </c>
      <c r="AH21" cm="1">
        <f t="array" ref="AH21">MATCH(AF21&amp;AG21,INDEX($G$2:$G$37&amp;$H$2:$H$37,))</f>
        <v>30</v>
      </c>
      <c r="AI21" t="str">
        <f t="shared" si="5"/>
        <v>['id_category' =&gt; 30, 'product_metric' =&gt; 'CPKOL'],</v>
      </c>
      <c r="AO21" t="s">
        <v>363</v>
      </c>
      <c r="AP21" t="s">
        <v>361</v>
      </c>
    </row>
    <row r="22" spans="6:42" x14ac:dyDescent="0.35">
      <c r="F22">
        <v>21</v>
      </c>
      <c r="G22" t="s">
        <v>53</v>
      </c>
      <c r="H22" t="s">
        <v>16</v>
      </c>
      <c r="I22">
        <f t="shared" si="1"/>
        <v>4</v>
      </c>
      <c r="J22" s="2" t="str">
        <f t="shared" si="2"/>
        <v>['id' =&gt; 21, 'id_class' =&gt; 4, 'product_category' =&gt; 'Ester'],</v>
      </c>
      <c r="L22">
        <v>21</v>
      </c>
      <c r="M22" t="s">
        <v>56</v>
      </c>
      <c r="N22" t="s">
        <v>11</v>
      </c>
      <c r="O22" t="s">
        <v>12</v>
      </c>
      <c r="P22" cm="1">
        <f t="array" ref="P22">MATCH(N22&amp;O22,INDEX($G$2:$G$37&amp;$H$2:$H$37,))</f>
        <v>1</v>
      </c>
      <c r="Q22" s="2" t="str">
        <f t="shared" si="3"/>
        <v>['id' =&gt; 21, 'id_category' =&gt; 1, 'product_group_simple' =&gt; 'AC68 TA'],</v>
      </c>
      <c r="S22">
        <v>21</v>
      </c>
      <c r="T22" t="s">
        <v>51</v>
      </c>
      <c r="U22" t="s">
        <v>11</v>
      </c>
      <c r="V22" t="s">
        <v>12</v>
      </c>
      <c r="W22" cm="1">
        <f t="array" ref="W22">MATCH(U22&amp;V22,INDEX($G$2:$G$37&amp;$H$2:$H$37,))</f>
        <v>1</v>
      </c>
      <c r="X22" s="2" t="str">
        <f t="shared" si="4"/>
        <v>['id' =&gt; 21, 'id_category' =&gt; 1, 'product_group' =&gt; 'AC68'],</v>
      </c>
      <c r="AA22" t="s">
        <v>57</v>
      </c>
      <c r="AB22" t="s">
        <v>21</v>
      </c>
      <c r="AE22" t="s">
        <v>57</v>
      </c>
      <c r="AF22" t="s">
        <v>21</v>
      </c>
      <c r="AG22" t="s">
        <v>21</v>
      </c>
      <c r="AH22" cm="1">
        <f t="array" ref="AH22">MATCH(AF22&amp;AG22,INDEX($G$2:$G$37&amp;$H$2:$H$37,))</f>
        <v>30</v>
      </c>
      <c r="AI22" t="str">
        <f t="shared" si="5"/>
        <v>['id_category' =&gt; 30, 'product_metric' =&gt; 'CPO'],</v>
      </c>
      <c r="AO22" t="s">
        <v>364</v>
      </c>
      <c r="AP22" t="s">
        <v>364</v>
      </c>
    </row>
    <row r="23" spans="6:42" x14ac:dyDescent="0.35">
      <c r="F23">
        <v>22</v>
      </c>
      <c r="G23" t="s">
        <v>58</v>
      </c>
      <c r="H23" t="s">
        <v>16</v>
      </c>
      <c r="I23">
        <f t="shared" si="1"/>
        <v>4</v>
      </c>
      <c r="J23" s="2" t="str">
        <f t="shared" si="2"/>
        <v>['id' =&gt; 22, 'id_class' =&gt; 4, 'product_category' =&gt; 'Fatty Amine'],</v>
      </c>
      <c r="L23">
        <v>22</v>
      </c>
      <c r="M23" t="s">
        <v>56</v>
      </c>
      <c r="N23" t="s">
        <v>11</v>
      </c>
      <c r="O23" t="s">
        <v>16</v>
      </c>
      <c r="P23" cm="1">
        <f t="array" ref="P23">MATCH(N23&amp;O23,INDEX($G$2:$G$37&amp;$H$2:$H$37,))</f>
        <v>2</v>
      </c>
      <c r="Q23" s="2" t="str">
        <f t="shared" si="3"/>
        <v>['id' =&gt; 22, 'id_category' =&gt; 2, 'product_group_simple' =&gt; 'AC68 TA'],</v>
      </c>
      <c r="S23">
        <v>22</v>
      </c>
      <c r="T23" t="s">
        <v>54</v>
      </c>
      <c r="U23" t="s">
        <v>11</v>
      </c>
      <c r="V23" t="s">
        <v>12</v>
      </c>
      <c r="W23" cm="1">
        <f t="array" ref="W23">MATCH(U23&amp;V23,INDEX($G$2:$G$37&amp;$H$2:$H$37,))</f>
        <v>1</v>
      </c>
      <c r="X23" s="2" t="str">
        <f t="shared" si="4"/>
        <v>['id' =&gt; 22, 'id_category' =&gt; 1, 'product_group' =&gt; 'AC68 SA'],</v>
      </c>
      <c r="AA23" t="s">
        <v>59</v>
      </c>
      <c r="AB23" t="s">
        <v>21</v>
      </c>
      <c r="AE23" t="s">
        <v>59</v>
      </c>
      <c r="AF23" t="s">
        <v>21</v>
      </c>
      <c r="AG23" t="s">
        <v>21</v>
      </c>
      <c r="AH23" cm="1">
        <f t="array" ref="AH23">MATCH(AF23&amp;AG23,INDEX($G$2:$G$37&amp;$H$2:$H$37,))</f>
        <v>30</v>
      </c>
      <c r="AI23" t="str">
        <f t="shared" si="5"/>
        <v>['id_category' =&gt; 30, 'product_metric' =&gt; 'CPO-DMO'],</v>
      </c>
      <c r="AO23" t="s">
        <v>365</v>
      </c>
      <c r="AP23" t="s">
        <v>365</v>
      </c>
    </row>
    <row r="24" spans="6:42" x14ac:dyDescent="0.35">
      <c r="F24">
        <v>23</v>
      </c>
      <c r="G24" t="s">
        <v>60</v>
      </c>
      <c r="H24" t="s">
        <v>12</v>
      </c>
      <c r="I24">
        <f t="shared" si="1"/>
        <v>2</v>
      </c>
      <c r="J24" s="2" t="str">
        <f t="shared" si="2"/>
        <v>['id' =&gt; 23, 'id_class' =&gt; 2, 'product_category' =&gt; 'Gly'],</v>
      </c>
      <c r="L24">
        <v>23</v>
      </c>
      <c r="M24" t="s">
        <v>61</v>
      </c>
      <c r="N24" t="s">
        <v>11</v>
      </c>
      <c r="O24" t="s">
        <v>12</v>
      </c>
      <c r="P24" cm="1">
        <f t="array" ref="P24">MATCH(N24&amp;O24,INDEX($G$2:$G$37&amp;$H$2:$H$37,))</f>
        <v>1</v>
      </c>
      <c r="Q24" s="2" t="str">
        <f t="shared" si="3"/>
        <v>['id' =&gt; 23, 'id_category' =&gt; 1, 'product_group_simple' =&gt; 'AC68 TA-C'],</v>
      </c>
      <c r="S24">
        <v>23</v>
      </c>
      <c r="T24" t="s">
        <v>56</v>
      </c>
      <c r="U24" t="s">
        <v>11</v>
      </c>
      <c r="V24" t="s">
        <v>12</v>
      </c>
      <c r="W24" cm="1">
        <f t="array" ref="W24">MATCH(U24&amp;V24,INDEX($G$2:$G$37&amp;$H$2:$H$37,))</f>
        <v>1</v>
      </c>
      <c r="X24" s="2" t="str">
        <f t="shared" si="4"/>
        <v>['id' =&gt; 23, 'id_category' =&gt; 1, 'product_group' =&gt; 'AC68 TA'],</v>
      </c>
      <c r="AA24" t="s">
        <v>62</v>
      </c>
      <c r="AB24" t="s">
        <v>12</v>
      </c>
      <c r="AE24" t="s">
        <v>62</v>
      </c>
      <c r="AF24" t="s">
        <v>41</v>
      </c>
      <c r="AG24" t="s">
        <v>12</v>
      </c>
      <c r="AH24" cm="1">
        <f t="array" ref="AH24">MATCH(AF24&amp;AG24,INDEX($G$2:$G$37&amp;$H$2:$H$37,))</f>
        <v>14</v>
      </c>
      <c r="AI24" t="str">
        <f t="shared" si="5"/>
        <v>['id_category' =&gt; 14, 'product_metric' =&gt; 'ECOROL-WAX B'],</v>
      </c>
      <c r="AO24" t="s">
        <v>366</v>
      </c>
      <c r="AP24" t="s">
        <v>366</v>
      </c>
    </row>
    <row r="25" spans="6:42" x14ac:dyDescent="0.35">
      <c r="F25">
        <v>24</v>
      </c>
      <c r="G25" t="s">
        <v>60</v>
      </c>
      <c r="H25" t="s">
        <v>16</v>
      </c>
      <c r="I25">
        <f t="shared" si="1"/>
        <v>4</v>
      </c>
      <c r="J25" s="2" t="str">
        <f t="shared" si="2"/>
        <v>['id' =&gt; 24, 'id_class' =&gt; 4, 'product_category' =&gt; 'Gly'],</v>
      </c>
      <c r="L25">
        <v>24</v>
      </c>
      <c r="M25" t="s">
        <v>61</v>
      </c>
      <c r="N25" t="s">
        <v>11</v>
      </c>
      <c r="O25" t="s">
        <v>16</v>
      </c>
      <c r="P25" cm="1">
        <f t="array" ref="P25">MATCH(N25&amp;O25,INDEX($G$2:$G$37&amp;$H$2:$H$37,))</f>
        <v>2</v>
      </c>
      <c r="Q25" s="2" t="str">
        <f t="shared" si="3"/>
        <v>['id' =&gt; 24, 'id_category' =&gt; 2, 'product_group_simple' =&gt; 'AC68 TA-C'],</v>
      </c>
      <c r="S25">
        <v>24</v>
      </c>
      <c r="T25" t="s">
        <v>56</v>
      </c>
      <c r="U25" t="s">
        <v>11</v>
      </c>
      <c r="V25" t="s">
        <v>16</v>
      </c>
      <c r="W25" cm="1">
        <f t="array" ref="W25">MATCH(U25&amp;V25,INDEX($G$2:$G$37&amp;$H$2:$H$37,))</f>
        <v>2</v>
      </c>
      <c r="X25" s="2" t="str">
        <f t="shared" si="4"/>
        <v>['id' =&gt; 24, 'id_category' =&gt; 2, 'product_group' =&gt; 'AC68 TA'],</v>
      </c>
      <c r="AA25" t="s">
        <v>62</v>
      </c>
      <c r="AB25" t="s">
        <v>16</v>
      </c>
      <c r="AE25" t="s">
        <v>62</v>
      </c>
      <c r="AF25" t="s">
        <v>41</v>
      </c>
      <c r="AG25" t="s">
        <v>16</v>
      </c>
      <c r="AH25" cm="1">
        <f t="array" ref="AH25">MATCH(AF25&amp;AG25,INDEX($G$2:$G$37&amp;$H$2:$H$37,))</f>
        <v>15</v>
      </c>
      <c r="AI25" t="str">
        <f t="shared" si="5"/>
        <v>['id_category' =&gt; 15, 'product_metric' =&gt; 'ECOROL-WAX B'],</v>
      </c>
      <c r="AO25" t="s">
        <v>98</v>
      </c>
      <c r="AP25" t="s">
        <v>368</v>
      </c>
    </row>
    <row r="26" spans="6:42" x14ac:dyDescent="0.35">
      <c r="F26">
        <v>25</v>
      </c>
      <c r="G26" t="s">
        <v>63</v>
      </c>
      <c r="H26" t="s">
        <v>12</v>
      </c>
      <c r="I26">
        <f t="shared" si="1"/>
        <v>2</v>
      </c>
      <c r="J26" s="2" t="str">
        <f t="shared" si="2"/>
        <v>['id' =&gt; 25, 'id_class' =&gt; 2, 'product_category' =&gt; 'ME Longchain'],</v>
      </c>
      <c r="L26">
        <v>25</v>
      </c>
      <c r="M26" t="s">
        <v>64</v>
      </c>
      <c r="N26" t="s">
        <v>11</v>
      </c>
      <c r="O26" t="s">
        <v>12</v>
      </c>
      <c r="P26" cm="1">
        <f t="array" ref="P26">MATCH(N26&amp;O26,INDEX($G$2:$G$37&amp;$H$2:$H$37,))</f>
        <v>1</v>
      </c>
      <c r="Q26" s="2" t="str">
        <f t="shared" si="3"/>
        <v>['id' =&gt; 25, 'id_category' =&gt; 1, 'product_group_simple' =&gt; 'AC68/10'],</v>
      </c>
      <c r="S26">
        <v>25</v>
      </c>
      <c r="T26" t="s">
        <v>61</v>
      </c>
      <c r="U26" t="s">
        <v>11</v>
      </c>
      <c r="V26" t="s">
        <v>12</v>
      </c>
      <c r="W26" cm="1">
        <f t="array" ref="W26">MATCH(U26&amp;V26,INDEX($G$2:$G$37&amp;$H$2:$H$37,))</f>
        <v>1</v>
      </c>
      <c r="X26" s="2" t="str">
        <f t="shared" si="4"/>
        <v>['id' =&gt; 25, 'id_category' =&gt; 1, 'product_group' =&gt; 'AC68 TA-C'],</v>
      </c>
      <c r="AA26" t="s">
        <v>62</v>
      </c>
      <c r="AB26" t="s">
        <v>26</v>
      </c>
      <c r="AE26" t="s">
        <v>62</v>
      </c>
      <c r="AF26" t="s">
        <v>41</v>
      </c>
      <c r="AG26" t="s">
        <v>26</v>
      </c>
      <c r="AH26" cm="1">
        <f t="array" ref="AH26">MATCH(AF26&amp;AG26,INDEX($G$2:$G$37&amp;$H$2:$H$37,))</f>
        <v>16</v>
      </c>
      <c r="AI26" t="str">
        <f t="shared" si="5"/>
        <v>['id_category' =&gt; 16, 'product_metric' =&gt; 'ECOROL-WAX B'],</v>
      </c>
      <c r="AO26" t="s">
        <v>369</v>
      </c>
      <c r="AP26" t="s">
        <v>368</v>
      </c>
    </row>
    <row r="27" spans="6:42" x14ac:dyDescent="0.35">
      <c r="F27">
        <v>26</v>
      </c>
      <c r="G27" t="s">
        <v>63</v>
      </c>
      <c r="H27" t="s">
        <v>16</v>
      </c>
      <c r="I27">
        <f t="shared" si="1"/>
        <v>4</v>
      </c>
      <c r="J27" s="2" t="str">
        <f t="shared" si="2"/>
        <v>['id' =&gt; 26, 'id_class' =&gt; 4, 'product_category' =&gt; 'ME Longchain'],</v>
      </c>
      <c r="L27">
        <v>26</v>
      </c>
      <c r="M27" t="s">
        <v>64</v>
      </c>
      <c r="N27" t="s">
        <v>11</v>
      </c>
      <c r="O27" t="s">
        <v>16</v>
      </c>
      <c r="P27" cm="1">
        <f t="array" ref="P27">MATCH(N27&amp;O27,INDEX($G$2:$G$37&amp;$H$2:$H$37,))</f>
        <v>2</v>
      </c>
      <c r="Q27" s="2" t="str">
        <f t="shared" si="3"/>
        <v>['id' =&gt; 26, 'id_category' =&gt; 2, 'product_group_simple' =&gt; 'AC68/10'],</v>
      </c>
      <c r="S27">
        <v>26</v>
      </c>
      <c r="T27" t="s">
        <v>61</v>
      </c>
      <c r="U27" t="s">
        <v>11</v>
      </c>
      <c r="V27" t="s">
        <v>16</v>
      </c>
      <c r="W27" cm="1">
        <f t="array" ref="W27">MATCH(U27&amp;V27,INDEX($G$2:$G$37&amp;$H$2:$H$37,))</f>
        <v>2</v>
      </c>
      <c r="X27" s="2" t="str">
        <f t="shared" si="4"/>
        <v>['id' =&gt; 26, 'id_category' =&gt; 2, 'product_group' =&gt; 'AC68 TA-C'],</v>
      </c>
      <c r="AA27" t="s">
        <v>65</v>
      </c>
      <c r="AB27" t="s">
        <v>12</v>
      </c>
      <c r="AE27" t="s">
        <v>65</v>
      </c>
      <c r="AF27" t="s">
        <v>41</v>
      </c>
      <c r="AG27" t="s">
        <v>12</v>
      </c>
      <c r="AH27" cm="1">
        <f t="array" ref="AH27">MATCH(AF27&amp;AG27,INDEX($G$2:$G$37&amp;$H$2:$H$37,))</f>
        <v>14</v>
      </c>
      <c r="AI27" t="str">
        <f t="shared" si="5"/>
        <v>['id_category' =&gt; 14, 'product_metric' =&gt; 'ECOROL-WAX BF'],</v>
      </c>
      <c r="AO27" t="s">
        <v>102</v>
      </c>
      <c r="AP27" t="s">
        <v>102</v>
      </c>
    </row>
    <row r="28" spans="6:42" x14ac:dyDescent="0.35">
      <c r="F28">
        <v>27</v>
      </c>
      <c r="G28" t="s">
        <v>66</v>
      </c>
      <c r="H28" t="s">
        <v>12</v>
      </c>
      <c r="I28">
        <f t="shared" si="1"/>
        <v>2</v>
      </c>
      <c r="J28" s="2" t="str">
        <f t="shared" si="2"/>
        <v>['id' =&gt; 27, 'id_class' =&gt; 2, 'product_category' =&gt; 'ME Shortchain'],</v>
      </c>
      <c r="L28">
        <v>27</v>
      </c>
      <c r="M28" t="s">
        <v>67</v>
      </c>
      <c r="N28" t="s">
        <v>11</v>
      </c>
      <c r="O28" t="s">
        <v>12</v>
      </c>
      <c r="P28" cm="1">
        <f t="array" ref="P28">MATCH(N28&amp;O28,INDEX($G$2:$G$37&amp;$H$2:$H$37,))</f>
        <v>1</v>
      </c>
      <c r="Q28" s="2" t="str">
        <f t="shared" si="3"/>
        <v>['id' =&gt; 27, 'id_category' =&gt; 1, 'product_group_simple' =&gt; 'AC68/15'],</v>
      </c>
      <c r="S28">
        <v>27</v>
      </c>
      <c r="T28" t="s">
        <v>64</v>
      </c>
      <c r="U28" t="s">
        <v>11</v>
      </c>
      <c r="V28" t="s">
        <v>12</v>
      </c>
      <c r="W28" cm="1">
        <f t="array" ref="W28">MATCH(U28&amp;V28,INDEX($G$2:$G$37&amp;$H$2:$H$37,))</f>
        <v>1</v>
      </c>
      <c r="X28" s="2" t="str">
        <f t="shared" si="4"/>
        <v>['id' =&gt; 27, 'id_category' =&gt; 1, 'product_group' =&gt; 'AC68/10'],</v>
      </c>
      <c r="AA28" t="s">
        <v>65</v>
      </c>
      <c r="AB28" t="s">
        <v>16</v>
      </c>
      <c r="AE28" t="s">
        <v>65</v>
      </c>
      <c r="AF28" t="s">
        <v>41</v>
      </c>
      <c r="AG28" t="s">
        <v>16</v>
      </c>
      <c r="AH28" cm="1">
        <f t="array" ref="AH28">MATCH(AF28&amp;AG28,INDEX($G$2:$G$37&amp;$H$2:$H$37,))</f>
        <v>15</v>
      </c>
      <c r="AI28" t="str">
        <f t="shared" si="5"/>
        <v>['id_category' =&gt; 15, 'product_metric' =&gt; 'ECOROL-WAX BF'],</v>
      </c>
      <c r="AO28" t="s">
        <v>103</v>
      </c>
      <c r="AP28" t="s">
        <v>103</v>
      </c>
    </row>
    <row r="29" spans="6:42" x14ac:dyDescent="0.35">
      <c r="F29">
        <v>28</v>
      </c>
      <c r="G29" t="s">
        <v>66</v>
      </c>
      <c r="H29" t="s">
        <v>26</v>
      </c>
      <c r="I29">
        <f t="shared" si="1"/>
        <v>6</v>
      </c>
      <c r="J29" s="2" t="str">
        <f t="shared" si="2"/>
        <v>['id' =&gt; 28, 'id_class' =&gt; 6, 'product_category' =&gt; 'ME Shortchain'],</v>
      </c>
      <c r="L29">
        <v>28</v>
      </c>
      <c r="M29" t="s">
        <v>67</v>
      </c>
      <c r="N29" t="s">
        <v>11</v>
      </c>
      <c r="O29" t="s">
        <v>16</v>
      </c>
      <c r="P29" cm="1">
        <f t="array" ref="P29">MATCH(N29&amp;O29,INDEX($G$2:$G$37&amp;$H$2:$H$37,))</f>
        <v>2</v>
      </c>
      <c r="Q29" s="2" t="str">
        <f t="shared" si="3"/>
        <v>['id' =&gt; 28, 'id_category' =&gt; 2, 'product_group_simple' =&gt; 'AC68/15'],</v>
      </c>
      <c r="S29">
        <v>28</v>
      </c>
      <c r="T29" t="s">
        <v>64</v>
      </c>
      <c r="U29" t="s">
        <v>11</v>
      </c>
      <c r="V29" t="s">
        <v>16</v>
      </c>
      <c r="W29" cm="1">
        <f t="array" ref="W29">MATCH(U29&amp;V29,INDEX($G$2:$G$37&amp;$H$2:$H$37,))</f>
        <v>2</v>
      </c>
      <c r="X29" s="2" t="str">
        <f t="shared" si="4"/>
        <v>['id' =&gt; 28, 'id_category' =&gt; 2, 'product_group' =&gt; 'AC68/10'],</v>
      </c>
      <c r="AA29" t="s">
        <v>65</v>
      </c>
      <c r="AB29" t="s">
        <v>26</v>
      </c>
      <c r="AE29" t="s">
        <v>65</v>
      </c>
      <c r="AF29" t="s">
        <v>41</v>
      </c>
      <c r="AG29" t="s">
        <v>26</v>
      </c>
      <c r="AH29" cm="1">
        <f t="array" ref="AH29">MATCH(AF29&amp;AG29,INDEX($G$2:$G$37&amp;$H$2:$H$37,))</f>
        <v>16</v>
      </c>
      <c r="AI29" t="str">
        <f t="shared" si="5"/>
        <v>['id_category' =&gt; 16, 'product_metric' =&gt; 'ECOROL-WAX BF'],</v>
      </c>
      <c r="AO29" t="s">
        <v>372</v>
      </c>
      <c r="AP29" t="s">
        <v>103</v>
      </c>
    </row>
    <row r="30" spans="6:42" x14ac:dyDescent="0.35">
      <c r="F30">
        <v>29</v>
      </c>
      <c r="G30" t="s">
        <v>21</v>
      </c>
      <c r="H30" t="s">
        <v>12</v>
      </c>
      <c r="I30">
        <f t="shared" si="1"/>
        <v>2</v>
      </c>
      <c r="J30" s="2" t="str">
        <f t="shared" si="2"/>
        <v>['id' =&gt; 29, 'id_class' =&gt; 2, 'product_category' =&gt; 'RM'],</v>
      </c>
      <c r="L30">
        <v>29</v>
      </c>
      <c r="M30" t="s">
        <v>67</v>
      </c>
      <c r="N30" t="s">
        <v>26</v>
      </c>
      <c r="O30" t="s">
        <v>12</v>
      </c>
      <c r="P30" cm="1">
        <f t="array" ref="P30">MATCH(N30&amp;O30,INDEX($G$2:$G$37&amp;$H$2:$H$37,))</f>
        <v>34</v>
      </c>
      <c r="Q30" s="2" t="str">
        <f t="shared" si="3"/>
        <v>['id' =&gt; 29, 'id_category' =&gt; 34, 'product_group_simple' =&gt; 'AC68/15'],</v>
      </c>
      <c r="S30">
        <v>29</v>
      </c>
      <c r="T30" t="s">
        <v>67</v>
      </c>
      <c r="U30" t="s">
        <v>11</v>
      </c>
      <c r="V30" t="s">
        <v>12</v>
      </c>
      <c r="W30" cm="1">
        <f t="array" ref="W30">MATCH(U30&amp;V30,INDEX($G$2:$G$37&amp;$H$2:$H$37,))</f>
        <v>1</v>
      </c>
      <c r="X30" s="2" t="str">
        <f t="shared" si="4"/>
        <v>['id' =&gt; 29, 'id_category' =&gt; 1, 'product_group' =&gt; 'AC68/15'],</v>
      </c>
      <c r="AA30" t="s">
        <v>68</v>
      </c>
      <c r="AB30" t="s">
        <v>12</v>
      </c>
      <c r="AE30" t="s">
        <v>68</v>
      </c>
      <c r="AF30" t="s">
        <v>41</v>
      </c>
      <c r="AG30" t="s">
        <v>12</v>
      </c>
      <c r="AH30" cm="1">
        <f t="array" ref="AH30">MATCH(AF30&amp;AG30,INDEX($G$2:$G$37&amp;$H$2:$H$37,))</f>
        <v>14</v>
      </c>
      <c r="AI30" t="str">
        <f t="shared" si="5"/>
        <v>['id_category' =&gt; 14, 'product_metric' =&gt; 'ECOROL-WAX M'],</v>
      </c>
      <c r="AO30" t="s">
        <v>373</v>
      </c>
      <c r="AP30" t="s">
        <v>103</v>
      </c>
    </row>
    <row r="31" spans="6:42" x14ac:dyDescent="0.35">
      <c r="F31">
        <v>30</v>
      </c>
      <c r="G31" t="s">
        <v>21</v>
      </c>
      <c r="H31" t="s">
        <v>21</v>
      </c>
      <c r="I31">
        <f t="shared" si="1"/>
        <v>5</v>
      </c>
      <c r="J31" s="2" t="str">
        <f t="shared" si="2"/>
        <v>['id' =&gt; 30, 'id_class' =&gt; 5, 'product_category' =&gt; 'RM'],</v>
      </c>
      <c r="L31">
        <v>30</v>
      </c>
      <c r="M31" t="s">
        <v>69</v>
      </c>
      <c r="N31" t="s">
        <v>11</v>
      </c>
      <c r="O31" t="s">
        <v>12</v>
      </c>
      <c r="P31" cm="1">
        <f t="array" ref="P31">MATCH(N31&amp;O31,INDEX($G$2:$G$37&amp;$H$2:$H$37,))</f>
        <v>1</v>
      </c>
      <c r="Q31" s="2" t="str">
        <f t="shared" si="3"/>
        <v>['id' =&gt; 30, 'id_category' =&gt; 1, 'product_group_simple' =&gt; 'AC68/20'],</v>
      </c>
      <c r="S31">
        <v>30</v>
      </c>
      <c r="T31" t="s">
        <v>67</v>
      </c>
      <c r="U31" t="s">
        <v>11</v>
      </c>
      <c r="V31" t="s">
        <v>16</v>
      </c>
      <c r="W31" cm="1">
        <f t="array" ref="W31">MATCH(U31&amp;V31,INDEX($G$2:$G$37&amp;$H$2:$H$37,))</f>
        <v>2</v>
      </c>
      <c r="X31" s="2" t="str">
        <f t="shared" si="4"/>
        <v>['id' =&gt; 30, 'id_category' =&gt; 2, 'product_group' =&gt; 'AC68/15'],</v>
      </c>
      <c r="AA31" t="s">
        <v>68</v>
      </c>
      <c r="AB31" t="s">
        <v>16</v>
      </c>
      <c r="AE31" t="s">
        <v>68</v>
      </c>
      <c r="AF31" t="s">
        <v>41</v>
      </c>
      <c r="AG31" t="s">
        <v>16</v>
      </c>
      <c r="AH31" cm="1">
        <f t="array" ref="AH31">MATCH(AF31&amp;AG31,INDEX($G$2:$G$37&amp;$H$2:$H$37,))</f>
        <v>15</v>
      </c>
      <c r="AI31" t="str">
        <f t="shared" si="5"/>
        <v>['id_category' =&gt; 15, 'product_metric' =&gt; 'ECOROL-WAX M'],</v>
      </c>
      <c r="AO31" t="s">
        <v>375</v>
      </c>
      <c r="AP31" t="s">
        <v>103</v>
      </c>
    </row>
    <row r="32" spans="6:42" x14ac:dyDescent="0.35">
      <c r="F32">
        <v>31</v>
      </c>
      <c r="G32" t="s">
        <v>70</v>
      </c>
      <c r="H32" t="s">
        <v>16</v>
      </c>
      <c r="I32">
        <f t="shared" si="1"/>
        <v>4</v>
      </c>
      <c r="J32" s="2" t="str">
        <f t="shared" si="2"/>
        <v>['id' =&gt; 31, 'id_class' =&gt; 4, 'product_category' =&gt; 'Sorbitol'],</v>
      </c>
      <c r="L32">
        <v>31</v>
      </c>
      <c r="M32" t="s">
        <v>69</v>
      </c>
      <c r="N32" t="s">
        <v>26</v>
      </c>
      <c r="O32" t="s">
        <v>12</v>
      </c>
      <c r="P32" cm="1">
        <f t="array" ref="P32">MATCH(N32&amp;O32,INDEX($G$2:$G$37&amp;$H$2:$H$37,))</f>
        <v>34</v>
      </c>
      <c r="Q32" s="2" t="str">
        <f t="shared" si="3"/>
        <v>['id' =&gt; 31, 'id_category' =&gt; 34, 'product_group_simple' =&gt; 'AC68/20'],</v>
      </c>
      <c r="S32">
        <v>31</v>
      </c>
      <c r="T32" t="s">
        <v>67</v>
      </c>
      <c r="U32" t="s">
        <v>26</v>
      </c>
      <c r="V32" t="s">
        <v>12</v>
      </c>
      <c r="W32" cm="1">
        <f t="array" ref="W32">MATCH(U32&amp;V32,INDEX($G$2:$G$37&amp;$H$2:$H$37,))</f>
        <v>34</v>
      </c>
      <c r="X32" s="2" t="str">
        <f t="shared" si="4"/>
        <v>['id' =&gt; 31, 'id_category' =&gt; 34, 'product_group' =&gt; 'AC68/15'],</v>
      </c>
      <c r="AA32" t="s">
        <v>71</v>
      </c>
      <c r="AB32" t="s">
        <v>21</v>
      </c>
      <c r="AE32" t="s">
        <v>71</v>
      </c>
      <c r="AF32" t="s">
        <v>21</v>
      </c>
      <c r="AG32" t="s">
        <v>21</v>
      </c>
      <c r="AH32" cm="1">
        <f t="array" ref="AH32">MATCH(AF32&amp;AG32,INDEX($G$2:$G$37&amp;$H$2:$H$37,))</f>
        <v>30</v>
      </c>
      <c r="AI32" t="str">
        <f t="shared" si="5"/>
        <v>['id_category' =&gt; 30, 'product_metric' =&gt; 'EO'],</v>
      </c>
      <c r="AO32" t="s">
        <v>105</v>
      </c>
      <c r="AP32" t="s">
        <v>105</v>
      </c>
    </row>
    <row r="33" spans="6:42" x14ac:dyDescent="0.35">
      <c r="F33">
        <v>32</v>
      </c>
      <c r="G33" t="s">
        <v>72</v>
      </c>
      <c r="H33" t="s">
        <v>12</v>
      </c>
      <c r="I33">
        <f t="shared" si="1"/>
        <v>2</v>
      </c>
      <c r="J33" s="2" t="str">
        <f t="shared" si="2"/>
        <v>['id' =&gt; 32, 'id_class' =&gt; 2, 'product_category' =&gt; 'UFA'],</v>
      </c>
      <c r="L33">
        <v>32</v>
      </c>
      <c r="M33" t="s">
        <v>73</v>
      </c>
      <c r="N33" t="s">
        <v>11</v>
      </c>
      <c r="O33" t="s">
        <v>12</v>
      </c>
      <c r="P33" cm="1">
        <f t="array" ref="P33">MATCH(N33&amp;O33,INDEX($G$2:$G$37&amp;$H$2:$H$37,))</f>
        <v>1</v>
      </c>
      <c r="Q33" s="2" t="str">
        <f t="shared" si="3"/>
        <v>['id' =&gt; 32, 'id_category' =&gt; 1, 'product_group_simple' =&gt; 'AC68/25'],</v>
      </c>
      <c r="S33">
        <v>32</v>
      </c>
      <c r="T33" t="s">
        <v>69</v>
      </c>
      <c r="U33" t="s">
        <v>11</v>
      </c>
      <c r="V33" t="s">
        <v>12</v>
      </c>
      <c r="W33" cm="1">
        <f t="array" ref="W33">MATCH(U33&amp;V33,INDEX($G$2:$G$37&amp;$H$2:$H$37,))</f>
        <v>1</v>
      </c>
      <c r="X33" s="2" t="str">
        <f t="shared" si="4"/>
        <v>['id' =&gt; 32, 'id_category' =&gt; 1, 'product_group' =&gt; 'AC68/20'],</v>
      </c>
      <c r="AA33" t="s">
        <v>74</v>
      </c>
      <c r="AB33" t="s">
        <v>12</v>
      </c>
      <c r="AE33" t="s">
        <v>74</v>
      </c>
      <c r="AF33" t="s">
        <v>53</v>
      </c>
      <c r="AG33" t="s">
        <v>12</v>
      </c>
      <c r="AH33" cm="1">
        <f t="array" ref="AH33">MATCH(AF33&amp;AG33,INDEX($G$2:$G$37&amp;$H$2:$H$37,))</f>
        <v>20</v>
      </c>
      <c r="AI33" t="str">
        <f t="shared" si="5"/>
        <v>['id_category' =&gt; 20, 'product_metric' =&gt; 'Ester Others'],</v>
      </c>
      <c r="AO33" t="s">
        <v>377</v>
      </c>
      <c r="AP33" t="s">
        <v>105</v>
      </c>
    </row>
    <row r="34" spans="6:42" x14ac:dyDescent="0.35">
      <c r="F34">
        <v>33</v>
      </c>
      <c r="G34" t="s">
        <v>72</v>
      </c>
      <c r="H34" t="s">
        <v>16</v>
      </c>
      <c r="I34">
        <f t="shared" si="1"/>
        <v>4</v>
      </c>
      <c r="J34" s="2" t="str">
        <f t="shared" si="2"/>
        <v>['id' =&gt; 33, 'id_class' =&gt; 4, 'product_category' =&gt; 'UFA'],</v>
      </c>
      <c r="L34">
        <v>33</v>
      </c>
      <c r="M34" t="s">
        <v>73</v>
      </c>
      <c r="N34" t="s">
        <v>11</v>
      </c>
      <c r="O34" t="s">
        <v>16</v>
      </c>
      <c r="P34" cm="1">
        <f t="array" ref="P34">MATCH(N34&amp;O34,INDEX($G$2:$G$37&amp;$H$2:$H$37,))</f>
        <v>2</v>
      </c>
      <c r="Q34" s="2" t="str">
        <f t="shared" si="3"/>
        <v>['id' =&gt; 33, 'id_category' =&gt; 2, 'product_group_simple' =&gt; 'AC68/25'],</v>
      </c>
      <c r="S34">
        <v>33</v>
      </c>
      <c r="T34" t="s">
        <v>69</v>
      </c>
      <c r="U34" t="s">
        <v>26</v>
      </c>
      <c r="V34" t="s">
        <v>12</v>
      </c>
      <c r="W34" cm="1">
        <f t="array" ref="W34">MATCH(U34&amp;V34,INDEX($G$2:$G$37&amp;$H$2:$H$37,))</f>
        <v>34</v>
      </c>
      <c r="X34" s="2" t="str">
        <f t="shared" si="4"/>
        <v>['id' =&gt; 33, 'id_category' =&gt; 34, 'product_group' =&gt; 'AC68/20'],</v>
      </c>
      <c r="AA34" t="s">
        <v>74</v>
      </c>
      <c r="AB34" t="s">
        <v>16</v>
      </c>
      <c r="AE34" t="s">
        <v>74</v>
      </c>
      <c r="AF34" t="s">
        <v>53</v>
      </c>
      <c r="AG34" t="s">
        <v>16</v>
      </c>
      <c r="AH34" cm="1">
        <f t="array" ref="AH34">MATCH(AF34&amp;AG34,INDEX($G$2:$G$37&amp;$H$2:$H$37,))</f>
        <v>21</v>
      </c>
      <c r="AI34" t="str">
        <f t="shared" si="5"/>
        <v>['id_category' =&gt; 21, 'product_metric' =&gt; 'Ester Others'],</v>
      </c>
      <c r="AO34" t="s">
        <v>378</v>
      </c>
      <c r="AP34" t="s">
        <v>105</v>
      </c>
    </row>
    <row r="35" spans="6:42" x14ac:dyDescent="0.35">
      <c r="F35">
        <v>34</v>
      </c>
      <c r="G35" t="s">
        <v>26</v>
      </c>
      <c r="H35" t="s">
        <v>12</v>
      </c>
      <c r="I35">
        <f t="shared" si="1"/>
        <v>2</v>
      </c>
      <c r="J35" s="2" t="str">
        <f t="shared" si="2"/>
        <v>['id' =&gt; 34, 'id_class' =&gt; 2, 'product_category' =&gt; 'WIP'],</v>
      </c>
      <c r="L35">
        <v>34</v>
      </c>
      <c r="M35" t="s">
        <v>75</v>
      </c>
      <c r="N35" t="s">
        <v>11</v>
      </c>
      <c r="O35" t="s">
        <v>12</v>
      </c>
      <c r="P35" cm="1">
        <f t="array" ref="P35">MATCH(N35&amp;O35,INDEX($G$2:$G$37&amp;$H$2:$H$37,))</f>
        <v>1</v>
      </c>
      <c r="Q35" s="2" t="str">
        <f t="shared" si="3"/>
        <v>['id' =&gt; 34, 'id_category' =&gt; 1, 'product_group_simple' =&gt; 'AC68/40'],</v>
      </c>
      <c r="S35">
        <v>34</v>
      </c>
      <c r="T35" t="s">
        <v>73</v>
      </c>
      <c r="U35" t="s">
        <v>11</v>
      </c>
      <c r="V35" t="s">
        <v>12</v>
      </c>
      <c r="W35" cm="1">
        <f t="array" ref="W35">MATCH(U35&amp;V35,INDEX($G$2:$G$37&amp;$H$2:$H$37,))</f>
        <v>1</v>
      </c>
      <c r="X35" s="2" t="str">
        <f t="shared" si="4"/>
        <v>['id' =&gt; 34, 'id_category' =&gt; 1, 'product_group' =&gt; 'AC68/25'],</v>
      </c>
      <c r="AA35" t="s">
        <v>76</v>
      </c>
      <c r="AB35" t="s">
        <v>12</v>
      </c>
      <c r="AE35" t="s">
        <v>76</v>
      </c>
      <c r="AF35" t="s">
        <v>37</v>
      </c>
      <c r="AG35" t="s">
        <v>12</v>
      </c>
      <c r="AH35" cm="1">
        <f t="array" ref="AH35">MATCH(AF35&amp;AG35,INDEX($G$2:$G$37&amp;$H$2:$H$37,))</f>
        <v>12</v>
      </c>
      <c r="AI35" t="str">
        <f t="shared" si="5"/>
        <v>['id_category' =&gt; 12, 'product_metric' =&gt; 'FA10'],</v>
      </c>
      <c r="AO35" t="s">
        <v>379</v>
      </c>
      <c r="AP35" t="s">
        <v>105</v>
      </c>
    </row>
    <row r="36" spans="6:42" x14ac:dyDescent="0.35">
      <c r="F36">
        <v>35</v>
      </c>
      <c r="G36" t="s">
        <v>26</v>
      </c>
      <c r="H36" t="s">
        <v>26</v>
      </c>
      <c r="I36">
        <f t="shared" si="1"/>
        <v>6</v>
      </c>
      <c r="J36" s="2" t="str">
        <f t="shared" si="2"/>
        <v>['id' =&gt; 35, 'id_class' =&gt; 6, 'product_category' =&gt; 'WIP'],</v>
      </c>
      <c r="L36">
        <v>35</v>
      </c>
      <c r="M36" t="s">
        <v>75</v>
      </c>
      <c r="N36" t="s">
        <v>11</v>
      </c>
      <c r="O36" t="s">
        <v>16</v>
      </c>
      <c r="P36" cm="1">
        <f t="array" ref="P36">MATCH(N36&amp;O36,INDEX($G$2:$G$37&amp;$H$2:$H$37,))</f>
        <v>2</v>
      </c>
      <c r="Q36" s="2" t="str">
        <f t="shared" si="3"/>
        <v>['id' =&gt; 35, 'id_category' =&gt; 2, 'product_group_simple' =&gt; 'AC68/40'],</v>
      </c>
      <c r="S36">
        <v>35</v>
      </c>
      <c r="T36" t="s">
        <v>73</v>
      </c>
      <c r="U36" t="s">
        <v>11</v>
      </c>
      <c r="V36" t="s">
        <v>16</v>
      </c>
      <c r="W36" cm="1">
        <f t="array" ref="W36">MATCH(U36&amp;V36,INDEX($G$2:$G$37&amp;$H$2:$H$37,))</f>
        <v>2</v>
      </c>
      <c r="X36" s="2" t="str">
        <f t="shared" si="4"/>
        <v>['id' =&gt; 35, 'id_category' =&gt; 2, 'product_group' =&gt; 'AC68/25'],</v>
      </c>
      <c r="AA36" t="s">
        <v>76</v>
      </c>
      <c r="AB36" t="s">
        <v>16</v>
      </c>
      <c r="AE36" t="s">
        <v>76</v>
      </c>
      <c r="AF36" t="s">
        <v>37</v>
      </c>
      <c r="AG36" t="s">
        <v>16</v>
      </c>
      <c r="AH36" cm="1">
        <f t="array" ref="AH36">MATCH(AF36&amp;AG36,INDEX($G$2:$G$37&amp;$H$2:$H$37,))</f>
        <v>13</v>
      </c>
      <c r="AI36" t="str">
        <f t="shared" si="5"/>
        <v>['id_category' =&gt; 13, 'product_metric' =&gt; 'FA10'],</v>
      </c>
      <c r="AO36" t="s">
        <v>380</v>
      </c>
      <c r="AP36" t="s">
        <v>380</v>
      </c>
    </row>
    <row r="37" spans="6:42" x14ac:dyDescent="0.35">
      <c r="F37">
        <v>36</v>
      </c>
      <c r="G37" t="s">
        <v>26</v>
      </c>
      <c r="H37" t="s">
        <v>16</v>
      </c>
      <c r="I37">
        <f t="shared" si="1"/>
        <v>4</v>
      </c>
      <c r="J37" s="2" t="str">
        <f t="shared" si="2"/>
        <v>['id' =&gt; 36, 'id_class' =&gt; 4, 'product_category' =&gt; 'WIP'],</v>
      </c>
      <c r="L37">
        <v>36</v>
      </c>
      <c r="M37" t="s">
        <v>75</v>
      </c>
      <c r="N37" t="s">
        <v>26</v>
      </c>
      <c r="O37" t="s">
        <v>12</v>
      </c>
      <c r="P37" cm="1">
        <f t="array" ref="P37">MATCH(N37&amp;O37,INDEX($G$2:$G$37&amp;$H$2:$H$37,))</f>
        <v>34</v>
      </c>
      <c r="Q37" s="2" t="str">
        <f t="shared" si="3"/>
        <v>['id' =&gt; 36, 'id_category' =&gt; 34, 'product_group_simple' =&gt; 'AC68/40'],</v>
      </c>
      <c r="S37">
        <v>36</v>
      </c>
      <c r="T37" t="s">
        <v>75</v>
      </c>
      <c r="U37" t="s">
        <v>11</v>
      </c>
      <c r="V37" t="s">
        <v>12</v>
      </c>
      <c r="W37" cm="1">
        <f t="array" ref="W37">MATCH(U37&amp;V37,INDEX($G$2:$G$37&amp;$H$2:$H$37,))</f>
        <v>1</v>
      </c>
      <c r="X37" s="2" t="str">
        <f t="shared" si="4"/>
        <v>['id' =&gt; 36, 'id_category' =&gt; 1, 'product_group' =&gt; 'AC68/40'],</v>
      </c>
      <c r="AA37" t="s">
        <v>77</v>
      </c>
      <c r="AB37" t="s">
        <v>12</v>
      </c>
      <c r="AE37" t="s">
        <v>77</v>
      </c>
      <c r="AF37" t="s">
        <v>34</v>
      </c>
      <c r="AG37" t="s">
        <v>12</v>
      </c>
      <c r="AH37" cm="1">
        <f t="array" ref="AH37">MATCH(AF37&amp;AG37,INDEX($G$2:$G$37&amp;$H$2:$H$37,))</f>
        <v>9</v>
      </c>
      <c r="AI37" t="str">
        <f t="shared" si="5"/>
        <v>['id_category' =&gt; 9, 'product_metric' =&gt; 'FA12/FA14 Single Cut'],</v>
      </c>
      <c r="AO37" t="s">
        <v>381</v>
      </c>
      <c r="AP37" t="s">
        <v>381</v>
      </c>
    </row>
    <row r="38" spans="6:42" x14ac:dyDescent="0.35">
      <c r="L38">
        <v>37</v>
      </c>
      <c r="M38" t="s">
        <v>78</v>
      </c>
      <c r="N38" t="s">
        <v>11</v>
      </c>
      <c r="O38" t="s">
        <v>12</v>
      </c>
      <c r="P38" cm="1">
        <f t="array" ref="P38">MATCH(N38&amp;O38,INDEX($G$2:$G$37&amp;$H$2:$H$37,))</f>
        <v>1</v>
      </c>
      <c r="Q38" s="2" t="str">
        <f t="shared" si="3"/>
        <v>['id' =&gt; 37, 'id_category' =&gt; 1, 'product_group_simple' =&gt; 'AC68/40D'],</v>
      </c>
      <c r="S38">
        <v>37</v>
      </c>
      <c r="T38" t="s">
        <v>75</v>
      </c>
      <c r="U38" t="s">
        <v>11</v>
      </c>
      <c r="V38" t="s">
        <v>16</v>
      </c>
      <c r="W38" cm="1">
        <f t="array" ref="W38">MATCH(U38&amp;V38,INDEX($G$2:$G$37&amp;$H$2:$H$37,))</f>
        <v>2</v>
      </c>
      <c r="X38" s="2" t="str">
        <f t="shared" si="4"/>
        <v>['id' =&gt; 37, 'id_category' =&gt; 2, 'product_group' =&gt; 'AC68/40'],</v>
      </c>
      <c r="AA38" t="s">
        <v>77</v>
      </c>
      <c r="AB38" t="s">
        <v>16</v>
      </c>
      <c r="AE38" t="s">
        <v>77</v>
      </c>
      <c r="AF38" t="s">
        <v>34</v>
      </c>
      <c r="AG38" t="s">
        <v>16</v>
      </c>
      <c r="AH38" cm="1">
        <f t="array" ref="AH38">MATCH(AF38&amp;AG38,INDEX($G$2:$G$37&amp;$H$2:$H$37,))</f>
        <v>11</v>
      </c>
      <c r="AI38" t="str">
        <f t="shared" si="5"/>
        <v>['id_category' =&gt; 11, 'product_metric' =&gt; 'FA12/FA14 Single Cut'],</v>
      </c>
      <c r="AO38" t="s">
        <v>383</v>
      </c>
      <c r="AP38" t="s">
        <v>383</v>
      </c>
    </row>
    <row r="39" spans="6:42" x14ac:dyDescent="0.35">
      <c r="F39" s="1" t="s">
        <v>79</v>
      </c>
      <c r="G39">
        <f>COUNTA(_xlfn.UNIQUE(G2:G37))</f>
        <v>17</v>
      </c>
      <c r="L39">
        <v>38</v>
      </c>
      <c r="M39" t="s">
        <v>80</v>
      </c>
      <c r="N39" t="s">
        <v>11</v>
      </c>
      <c r="O39" t="s">
        <v>12</v>
      </c>
      <c r="P39" cm="1">
        <f t="array" ref="P39">MATCH(N39&amp;O39,INDEX($G$2:$G$37&amp;$H$2:$H$37,))</f>
        <v>1</v>
      </c>
      <c r="Q39" s="2" t="str">
        <f t="shared" si="3"/>
        <v>['id' =&gt; 38, 'id_category' =&gt; 1, 'product_group_simple' =&gt; 'AC68/50'],</v>
      </c>
      <c r="S39">
        <v>38</v>
      </c>
      <c r="T39" t="s">
        <v>75</v>
      </c>
      <c r="U39" t="s">
        <v>26</v>
      </c>
      <c r="V39" t="s">
        <v>12</v>
      </c>
      <c r="W39" cm="1">
        <f t="array" ref="W39">MATCH(U39&amp;V39,INDEX($G$2:$G$37&amp;$H$2:$H$37,))</f>
        <v>34</v>
      </c>
      <c r="X39" s="2" t="str">
        <f t="shared" si="4"/>
        <v>['id' =&gt; 38, 'id_category' =&gt; 34, 'product_group' =&gt; 'AC68/40'],</v>
      </c>
      <c r="AA39" t="s">
        <v>81</v>
      </c>
      <c r="AB39" t="s">
        <v>12</v>
      </c>
      <c r="AE39" t="s">
        <v>81</v>
      </c>
      <c r="AF39" t="s">
        <v>29</v>
      </c>
      <c r="AG39" t="s">
        <v>12</v>
      </c>
      <c r="AH39" cm="1">
        <f t="array" ref="AH39">MATCH(AF39&amp;AG39,INDEX($G$2:$G$37&amp;$H$2:$H$37,))</f>
        <v>7</v>
      </c>
      <c r="AI39" t="str">
        <f t="shared" si="5"/>
        <v>['id_category' =&gt; 7, 'product_metric' =&gt; 'FA16'],</v>
      </c>
      <c r="AO39" t="s">
        <v>384</v>
      </c>
      <c r="AP39" t="s">
        <v>383</v>
      </c>
    </row>
    <row r="40" spans="6:42" x14ac:dyDescent="0.35">
      <c r="L40">
        <v>39</v>
      </c>
      <c r="M40" t="s">
        <v>82</v>
      </c>
      <c r="N40" t="s">
        <v>11</v>
      </c>
      <c r="O40" t="s">
        <v>12</v>
      </c>
      <c r="P40" cm="1">
        <f t="array" ref="P40">MATCH(N40&amp;O40,INDEX($G$2:$G$37&amp;$H$2:$H$37,))</f>
        <v>1</v>
      </c>
      <c r="Q40" s="2" t="str">
        <f t="shared" si="3"/>
        <v>['id' =&gt; 39, 'id_category' =&gt; 1, 'product_group_simple' =&gt; 'AC68SA'],</v>
      </c>
      <c r="S40">
        <v>39</v>
      </c>
      <c r="T40" t="s">
        <v>78</v>
      </c>
      <c r="U40" t="s">
        <v>11</v>
      </c>
      <c r="V40" t="s">
        <v>12</v>
      </c>
      <c r="W40" cm="1">
        <f t="array" ref="W40">MATCH(U40&amp;V40,INDEX($G$2:$G$37&amp;$H$2:$H$37,))</f>
        <v>1</v>
      </c>
      <c r="X40" s="2" t="str">
        <f t="shared" si="4"/>
        <v>['id' =&gt; 39, 'id_category' =&gt; 1, 'product_group' =&gt; 'AC68/40D'],</v>
      </c>
      <c r="AA40" t="s">
        <v>81</v>
      </c>
      <c r="AB40" t="s">
        <v>16</v>
      </c>
      <c r="AE40" t="s">
        <v>81</v>
      </c>
      <c r="AF40" t="s">
        <v>29</v>
      </c>
      <c r="AG40" t="s">
        <v>16</v>
      </c>
      <c r="AH40" cm="1">
        <f t="array" ref="AH40">MATCH(AF40&amp;AG40,INDEX($G$2:$G$37&amp;$H$2:$H$37,))</f>
        <v>8</v>
      </c>
      <c r="AI40" t="str">
        <f t="shared" si="5"/>
        <v>['id_category' =&gt; 8, 'product_metric' =&gt; 'FA16'],</v>
      </c>
      <c r="AO40" t="s">
        <v>385</v>
      </c>
      <c r="AP40" t="s">
        <v>386</v>
      </c>
    </row>
    <row r="41" spans="6:42" x14ac:dyDescent="0.35">
      <c r="L41">
        <v>40</v>
      </c>
      <c r="M41" t="s">
        <v>83</v>
      </c>
      <c r="N41" t="s">
        <v>14</v>
      </c>
      <c r="O41" t="s">
        <v>12</v>
      </c>
      <c r="P41" cm="1">
        <f t="array" ref="P41">MATCH(N41&amp;O41,INDEX($G$2:$G$37&amp;$H$2:$H$37,))</f>
        <v>3</v>
      </c>
      <c r="Q41" s="2" t="str">
        <f t="shared" si="3"/>
        <v>['id' =&gt; 40, 'id_category' =&gt; 3, 'product_group_simple' =&gt; 'AC8'],</v>
      </c>
      <c r="S41">
        <v>40</v>
      </c>
      <c r="T41" t="s">
        <v>80</v>
      </c>
      <c r="U41" t="s">
        <v>11</v>
      </c>
      <c r="V41" t="s">
        <v>12</v>
      </c>
      <c r="W41" cm="1">
        <f t="array" ref="W41">MATCH(U41&amp;V41,INDEX($G$2:$G$37&amp;$H$2:$H$37,))</f>
        <v>1</v>
      </c>
      <c r="X41" s="2" t="str">
        <f t="shared" si="4"/>
        <v>['id' =&gt; 40, 'id_category' =&gt; 1, 'product_group' =&gt; 'AC68/50'],</v>
      </c>
      <c r="AA41" t="s">
        <v>84</v>
      </c>
      <c r="AB41" t="s">
        <v>12</v>
      </c>
      <c r="AE41" t="s">
        <v>84</v>
      </c>
      <c r="AF41" t="s">
        <v>29</v>
      </c>
      <c r="AG41" t="s">
        <v>12</v>
      </c>
      <c r="AH41" cm="1">
        <f t="array" ref="AH41">MATCH(AF41&amp;AG41,INDEX($G$2:$G$37&amp;$H$2:$H$37,))</f>
        <v>7</v>
      </c>
      <c r="AI41" t="str">
        <f t="shared" si="5"/>
        <v>['id_category' =&gt; 7, 'product_metric' =&gt; 'FA18'],</v>
      </c>
      <c r="AO41" t="s">
        <v>387</v>
      </c>
      <c r="AP41" t="s">
        <v>387</v>
      </c>
    </row>
    <row r="42" spans="6:42" x14ac:dyDescent="0.35">
      <c r="L42">
        <v>41</v>
      </c>
      <c r="M42" t="s">
        <v>83</v>
      </c>
      <c r="N42" t="s">
        <v>14</v>
      </c>
      <c r="O42" t="s">
        <v>16</v>
      </c>
      <c r="P42" cm="1">
        <f t="array" ref="P42">MATCH(N42&amp;O42,INDEX($G$2:$G$37&amp;$H$2:$H$37,))</f>
        <v>4</v>
      </c>
      <c r="Q42" s="2" t="str">
        <f t="shared" si="3"/>
        <v>['id' =&gt; 41, 'id_category' =&gt; 4, 'product_group_simple' =&gt; 'AC8'],</v>
      </c>
      <c r="S42">
        <v>41</v>
      </c>
      <c r="T42" t="s">
        <v>82</v>
      </c>
      <c r="U42" t="s">
        <v>11</v>
      </c>
      <c r="V42" t="s">
        <v>12</v>
      </c>
      <c r="W42" cm="1">
        <f t="array" ref="W42">MATCH(U42&amp;V42,INDEX($G$2:$G$37&amp;$H$2:$H$37,))</f>
        <v>1</v>
      </c>
      <c r="X42" s="2" t="str">
        <f t="shared" si="4"/>
        <v>['id' =&gt; 41, 'id_category' =&gt; 1, 'product_group' =&gt; 'AC68SA'],</v>
      </c>
      <c r="AA42" t="s">
        <v>84</v>
      </c>
      <c r="AB42" t="s">
        <v>16</v>
      </c>
      <c r="AE42" t="s">
        <v>84</v>
      </c>
      <c r="AF42" t="s">
        <v>29</v>
      </c>
      <c r="AG42" t="s">
        <v>16</v>
      </c>
      <c r="AH42" cm="1">
        <f t="array" ref="AH42">MATCH(AF42&amp;AG42,INDEX($G$2:$G$37&amp;$H$2:$H$37,))</f>
        <v>8</v>
      </c>
      <c r="AI42" t="str">
        <f t="shared" si="5"/>
        <v>['id_category' =&gt; 8, 'product_metric' =&gt; 'FA18'],</v>
      </c>
      <c r="AO42" t="s">
        <v>388</v>
      </c>
      <c r="AP42" t="s">
        <v>387</v>
      </c>
    </row>
    <row r="43" spans="6:42" x14ac:dyDescent="0.35">
      <c r="L43">
        <v>42</v>
      </c>
      <c r="M43" t="s">
        <v>15</v>
      </c>
      <c r="N43" t="s">
        <v>14</v>
      </c>
      <c r="O43" t="s">
        <v>12</v>
      </c>
      <c r="P43" cm="1">
        <f t="array" ref="P43">MATCH(N43&amp;O43,INDEX($G$2:$G$37&amp;$H$2:$H$37,))</f>
        <v>3</v>
      </c>
      <c r="Q43" s="2" t="str">
        <f t="shared" si="3"/>
        <v>['id' =&gt; 42, 'id_category' =&gt; 3, 'product_group_simple' =&gt; 'AC80'],</v>
      </c>
      <c r="S43">
        <v>42</v>
      </c>
      <c r="T43" t="s">
        <v>85</v>
      </c>
      <c r="U43" t="s">
        <v>14</v>
      </c>
      <c r="V43" t="s">
        <v>12</v>
      </c>
      <c r="W43" cm="1">
        <f t="array" ref="W43">MATCH(U43&amp;V43,INDEX($G$2:$G$37&amp;$H$2:$H$37,))</f>
        <v>3</v>
      </c>
      <c r="X43" s="2" t="str">
        <f t="shared" si="4"/>
        <v>['id' =&gt; 42, 'id_category' =&gt; 3, 'product_group' =&gt; 'AC8/99'],</v>
      </c>
      <c r="AA43" t="s">
        <v>86</v>
      </c>
      <c r="AB43" t="s">
        <v>12</v>
      </c>
      <c r="AE43" t="s">
        <v>86</v>
      </c>
      <c r="AF43" t="s">
        <v>34</v>
      </c>
      <c r="AG43" t="s">
        <v>12</v>
      </c>
      <c r="AH43" cm="1">
        <f t="array" ref="AH43">MATCH(AF43&amp;AG43,INDEX($G$2:$G$37&amp;$H$2:$H$37,))</f>
        <v>9</v>
      </c>
      <c r="AI43" t="str">
        <f t="shared" si="5"/>
        <v>['id_category' =&gt; 9, 'product_metric' =&gt; 'FA24'],</v>
      </c>
      <c r="AO43" t="s">
        <v>389</v>
      </c>
      <c r="AP43" t="s">
        <v>389</v>
      </c>
    </row>
    <row r="44" spans="6:42" x14ac:dyDescent="0.35">
      <c r="L44">
        <v>43</v>
      </c>
      <c r="M44" t="s">
        <v>15</v>
      </c>
      <c r="N44" t="s">
        <v>14</v>
      </c>
      <c r="O44" t="s">
        <v>16</v>
      </c>
      <c r="P44" cm="1">
        <f t="array" ref="P44">MATCH(N44&amp;O44,INDEX($G$2:$G$37&amp;$H$2:$H$37,))</f>
        <v>4</v>
      </c>
      <c r="Q44" s="2" t="str">
        <f t="shared" si="3"/>
        <v>['id' =&gt; 43, 'id_category' =&gt; 4, 'product_group_simple' =&gt; 'AC80'],</v>
      </c>
      <c r="S44">
        <v>43</v>
      </c>
      <c r="T44" t="s">
        <v>85</v>
      </c>
      <c r="U44" t="s">
        <v>14</v>
      </c>
      <c r="V44" t="s">
        <v>16</v>
      </c>
      <c r="W44" cm="1">
        <f t="array" ref="W44">MATCH(U44&amp;V44,INDEX($G$2:$G$37&amp;$H$2:$H$37,))</f>
        <v>4</v>
      </c>
      <c r="X44" s="2" t="str">
        <f t="shared" si="4"/>
        <v>['id' =&gt; 43, 'id_category' =&gt; 4, 'product_group' =&gt; 'AC8/99'],</v>
      </c>
      <c r="AA44" t="s">
        <v>86</v>
      </c>
      <c r="AB44" t="s">
        <v>16</v>
      </c>
      <c r="AE44" t="s">
        <v>86</v>
      </c>
      <c r="AF44" t="s">
        <v>34</v>
      </c>
      <c r="AG44" t="s">
        <v>16</v>
      </c>
      <c r="AH44" cm="1">
        <f t="array" ref="AH44">MATCH(AF44&amp;AG44,INDEX($G$2:$G$37&amp;$H$2:$H$37,))</f>
        <v>11</v>
      </c>
      <c r="AI44" t="str">
        <f t="shared" si="5"/>
        <v>['id_category' =&gt; 11, 'product_metric' =&gt; 'FA24'],</v>
      </c>
      <c r="AO44" t="s">
        <v>390</v>
      </c>
      <c r="AP44" t="s">
        <v>390</v>
      </c>
    </row>
    <row r="45" spans="6:42" x14ac:dyDescent="0.35">
      <c r="L45">
        <v>44</v>
      </c>
      <c r="M45" t="s">
        <v>87</v>
      </c>
      <c r="N45" t="s">
        <v>14</v>
      </c>
      <c r="O45" t="s">
        <v>12</v>
      </c>
      <c r="P45" cm="1">
        <f t="array" ref="P45">MATCH(N45&amp;O45,INDEX($G$2:$G$37&amp;$H$2:$H$37,))</f>
        <v>3</v>
      </c>
      <c r="Q45" s="2" t="str">
        <f t="shared" si="3"/>
        <v>['id' =&gt; 44, 'id_category' =&gt; 3, 'product_group_simple' =&gt; 'AC80-C'],</v>
      </c>
      <c r="S45">
        <v>44</v>
      </c>
      <c r="T45" t="s">
        <v>15</v>
      </c>
      <c r="U45" t="s">
        <v>14</v>
      </c>
      <c r="V45" t="s">
        <v>12</v>
      </c>
      <c r="W45" cm="1">
        <f t="array" ref="W45">MATCH(U45&amp;V45,INDEX($G$2:$G$37&amp;$H$2:$H$37,))</f>
        <v>3</v>
      </c>
      <c r="X45" s="2" t="str">
        <f t="shared" si="4"/>
        <v>['id' =&gt; 44, 'id_category' =&gt; 3, 'product_group' =&gt; 'AC80'],</v>
      </c>
      <c r="AA45" t="s">
        <v>86</v>
      </c>
      <c r="AB45" t="s">
        <v>17</v>
      </c>
      <c r="AE45" t="s">
        <v>86</v>
      </c>
      <c r="AF45" t="s">
        <v>34</v>
      </c>
      <c r="AG45" t="s">
        <v>17</v>
      </c>
      <c r="AH45" cm="1">
        <f t="array" ref="AH45">MATCH(AF45&amp;AG45,INDEX($G$2:$G$37&amp;$H$2:$H$37,))</f>
        <v>11</v>
      </c>
      <c r="AI45" t="str">
        <f t="shared" si="5"/>
        <v>['id_category' =&gt; 11, 'product_metric' =&gt; 'FA24'],</v>
      </c>
      <c r="AO45" t="s">
        <v>391</v>
      </c>
      <c r="AP45" t="s">
        <v>390</v>
      </c>
    </row>
    <row r="46" spans="6:42" x14ac:dyDescent="0.35">
      <c r="L46">
        <v>45</v>
      </c>
      <c r="M46" t="s">
        <v>88</v>
      </c>
      <c r="N46" t="s">
        <v>14</v>
      </c>
      <c r="O46" t="s">
        <v>12</v>
      </c>
      <c r="P46" cm="1">
        <f t="array" ref="P46">MATCH(N46&amp;O46,INDEX($G$2:$G$37&amp;$H$2:$H$37,))</f>
        <v>3</v>
      </c>
      <c r="Q46" s="2" t="str">
        <f t="shared" si="3"/>
        <v>['id' =&gt; 45, 'id_category' =&gt; 3, 'product_group_simple' =&gt; 'AC810'],</v>
      </c>
      <c r="S46">
        <v>45</v>
      </c>
      <c r="T46" t="s">
        <v>15</v>
      </c>
      <c r="U46" t="s">
        <v>14</v>
      </c>
      <c r="V46" t="s">
        <v>16</v>
      </c>
      <c r="W46" cm="1">
        <f t="array" ref="W46">MATCH(U46&amp;V46,INDEX($G$2:$G$37&amp;$H$2:$H$37,))</f>
        <v>4</v>
      </c>
      <c r="X46" s="2" t="str">
        <f t="shared" si="4"/>
        <v>['id' =&gt; 45, 'id_category' =&gt; 4, 'product_group' =&gt; 'AC80'],</v>
      </c>
      <c r="AA46" t="s">
        <v>89</v>
      </c>
      <c r="AB46" t="s">
        <v>12</v>
      </c>
      <c r="AE46" t="s">
        <v>89</v>
      </c>
      <c r="AF46" t="s">
        <v>34</v>
      </c>
      <c r="AG46" t="s">
        <v>12</v>
      </c>
      <c r="AH46" cm="1">
        <f t="array" ref="AH46">MATCH(AF46&amp;AG46,INDEX($G$2:$G$37&amp;$H$2:$H$37,))</f>
        <v>9</v>
      </c>
      <c r="AI46" t="str">
        <f t="shared" si="5"/>
        <v>['id_category' =&gt; 9, 'product_metric' =&gt; 'FA24 Other Blends'],</v>
      </c>
      <c r="AO46" t="s">
        <v>392</v>
      </c>
      <c r="AP46" t="s">
        <v>392</v>
      </c>
    </row>
    <row r="47" spans="6:42" x14ac:dyDescent="0.35">
      <c r="L47">
        <v>46</v>
      </c>
      <c r="M47" t="s">
        <v>88</v>
      </c>
      <c r="N47" t="s">
        <v>26</v>
      </c>
      <c r="O47" t="s">
        <v>12</v>
      </c>
      <c r="P47" cm="1">
        <f t="array" ref="P47">MATCH(N47&amp;O47,INDEX($G$2:$G$37&amp;$H$2:$H$37,))</f>
        <v>34</v>
      </c>
      <c r="Q47" s="2" t="str">
        <f t="shared" si="3"/>
        <v>['id' =&gt; 46, 'id_category' =&gt; 34, 'product_group_simple' =&gt; 'AC810'],</v>
      </c>
      <c r="S47">
        <v>46</v>
      </c>
      <c r="T47" t="s">
        <v>87</v>
      </c>
      <c r="U47" t="s">
        <v>14</v>
      </c>
      <c r="V47" t="s">
        <v>12</v>
      </c>
      <c r="W47" cm="1">
        <f t="array" ref="W47">MATCH(U47&amp;V47,INDEX($G$2:$G$37&amp;$H$2:$H$37,))</f>
        <v>3</v>
      </c>
      <c r="X47" s="2" t="str">
        <f t="shared" si="4"/>
        <v>['id' =&gt; 46, 'id_category' =&gt; 3, 'product_group' =&gt; 'AC80-C'],</v>
      </c>
      <c r="AA47" t="s">
        <v>89</v>
      </c>
      <c r="AB47" t="s">
        <v>16</v>
      </c>
      <c r="AE47" t="s">
        <v>89</v>
      </c>
      <c r="AF47" t="s">
        <v>34</v>
      </c>
      <c r="AG47" t="s">
        <v>16</v>
      </c>
      <c r="AH47" cm="1">
        <f t="array" ref="AH47">MATCH(AF47&amp;AG47,INDEX($G$2:$G$37&amp;$H$2:$H$37,))</f>
        <v>11</v>
      </c>
      <c r="AI47" t="str">
        <f t="shared" si="5"/>
        <v>['id_category' =&gt; 11, 'product_metric' =&gt; 'FA24 Other Blends'],</v>
      </c>
      <c r="AO47" t="s">
        <v>393</v>
      </c>
      <c r="AP47" t="s">
        <v>392</v>
      </c>
    </row>
    <row r="48" spans="6:42" x14ac:dyDescent="0.35">
      <c r="L48">
        <v>47</v>
      </c>
      <c r="M48" t="s">
        <v>90</v>
      </c>
      <c r="N48" t="s">
        <v>14</v>
      </c>
      <c r="O48" t="s">
        <v>12</v>
      </c>
      <c r="P48" cm="1">
        <f t="array" ref="P48">MATCH(N48&amp;O48,INDEX($G$2:$G$37&amp;$H$2:$H$37,))</f>
        <v>3</v>
      </c>
      <c r="Q48" s="2" t="str">
        <f t="shared" si="3"/>
        <v>['id' =&gt; 47, 'id_category' =&gt; 3, 'product_group_simple' =&gt; 'AC810 (EXCESS)'],</v>
      </c>
      <c r="S48">
        <v>47</v>
      </c>
      <c r="T48" t="s">
        <v>88</v>
      </c>
      <c r="U48" t="s">
        <v>14</v>
      </c>
      <c r="V48" t="s">
        <v>12</v>
      </c>
      <c r="W48" cm="1">
        <f t="array" ref="W48">MATCH(U48&amp;V48,INDEX($G$2:$G$37&amp;$H$2:$H$37,))</f>
        <v>3</v>
      </c>
      <c r="X48" s="2" t="str">
        <f t="shared" si="4"/>
        <v>['id' =&gt; 47, 'id_category' =&gt; 3, 'product_group' =&gt; 'AC810'],</v>
      </c>
      <c r="AA48" t="s">
        <v>91</v>
      </c>
      <c r="AB48" t="s">
        <v>12</v>
      </c>
      <c r="AE48" t="s">
        <v>91</v>
      </c>
      <c r="AF48" t="s">
        <v>29</v>
      </c>
      <c r="AG48" t="s">
        <v>12</v>
      </c>
      <c r="AH48" cm="1">
        <f t="array" ref="AH48">MATCH(AF48&amp;AG48,INDEX($G$2:$G$37&amp;$H$2:$H$37,))</f>
        <v>7</v>
      </c>
      <c r="AI48" t="str">
        <f t="shared" si="5"/>
        <v>['id_category' =&gt; 7, 'product_metric' =&gt; 'FA68 Other Blend'],</v>
      </c>
      <c r="AO48" t="s">
        <v>394</v>
      </c>
      <c r="AP48" t="s">
        <v>394</v>
      </c>
    </row>
    <row r="49" spans="12:42" x14ac:dyDescent="0.35">
      <c r="L49">
        <v>48</v>
      </c>
      <c r="M49" t="s">
        <v>92</v>
      </c>
      <c r="N49" t="s">
        <v>26</v>
      </c>
      <c r="O49" t="s">
        <v>12</v>
      </c>
      <c r="P49" cm="1">
        <f t="array" ref="P49">MATCH(N49&amp;O49,INDEX($G$2:$G$37&amp;$H$2:$H$37,))</f>
        <v>34</v>
      </c>
      <c r="Q49" s="2" t="str">
        <f t="shared" si="3"/>
        <v>['id' =&gt; 48, 'id_category' =&gt; 34, 'product_group_simple' =&gt; 'AC810/70'],</v>
      </c>
      <c r="S49">
        <v>48</v>
      </c>
      <c r="T49" t="s">
        <v>88</v>
      </c>
      <c r="U49" t="s">
        <v>26</v>
      </c>
      <c r="V49" t="s">
        <v>12</v>
      </c>
      <c r="W49" cm="1">
        <f t="array" ref="W49">MATCH(U49&amp;V49,INDEX($G$2:$G$37&amp;$H$2:$H$37,))</f>
        <v>34</v>
      </c>
      <c r="X49" s="2" t="str">
        <f t="shared" si="4"/>
        <v>['id' =&gt; 48, 'id_category' =&gt; 34, 'product_group' =&gt; 'AC810'],</v>
      </c>
      <c r="AA49" t="s">
        <v>91</v>
      </c>
      <c r="AB49" t="s">
        <v>16</v>
      </c>
      <c r="AE49" t="s">
        <v>91</v>
      </c>
      <c r="AF49" t="s">
        <v>29</v>
      </c>
      <c r="AG49" t="s">
        <v>16</v>
      </c>
      <c r="AH49" cm="1">
        <f t="array" ref="AH49">MATCH(AF49&amp;AG49,INDEX($G$2:$G$37&amp;$H$2:$H$37,))</f>
        <v>8</v>
      </c>
      <c r="AI49" t="str">
        <f t="shared" si="5"/>
        <v>['id_category' =&gt; 8, 'product_metric' =&gt; 'FA68 Other Blend'],</v>
      </c>
      <c r="AO49" t="s">
        <v>395</v>
      </c>
      <c r="AP49" t="s">
        <v>394</v>
      </c>
    </row>
    <row r="50" spans="12:42" x14ac:dyDescent="0.35">
      <c r="L50">
        <v>49</v>
      </c>
      <c r="M50" t="s">
        <v>93</v>
      </c>
      <c r="N50" t="s">
        <v>14</v>
      </c>
      <c r="O50" t="s">
        <v>12</v>
      </c>
      <c r="P50" cm="1">
        <f t="array" ref="P50">MATCH(N50&amp;O50,INDEX($G$2:$G$37&amp;$H$2:$H$37,))</f>
        <v>3</v>
      </c>
      <c r="Q50" s="2" t="str">
        <f t="shared" si="3"/>
        <v>['id' =&gt; 49, 'id_category' =&gt; 3, 'product_group_simple' =&gt; 'AC810-C'],</v>
      </c>
      <c r="S50">
        <v>49</v>
      </c>
      <c r="T50" t="s">
        <v>90</v>
      </c>
      <c r="U50" t="s">
        <v>14</v>
      </c>
      <c r="V50" t="s">
        <v>12</v>
      </c>
      <c r="W50" cm="1">
        <f t="array" ref="W50">MATCH(U50&amp;V50,INDEX($G$2:$G$37&amp;$H$2:$H$37,))</f>
        <v>3</v>
      </c>
      <c r="X50" s="2" t="str">
        <f t="shared" si="4"/>
        <v>['id' =&gt; 49, 'id_category' =&gt; 3, 'product_group' =&gt; 'AC810 (EXCESS)'],</v>
      </c>
      <c r="AA50" t="s">
        <v>94</v>
      </c>
      <c r="AB50" t="s">
        <v>12</v>
      </c>
      <c r="AE50" t="s">
        <v>94</v>
      </c>
      <c r="AF50" t="s">
        <v>29</v>
      </c>
      <c r="AG50" t="s">
        <v>12</v>
      </c>
      <c r="AH50" cm="1">
        <f t="array" ref="AH50">MATCH(AF50&amp;AG50,INDEX($G$2:$G$37&amp;$H$2:$H$37,))</f>
        <v>7</v>
      </c>
      <c r="AI50" t="str">
        <f t="shared" si="5"/>
        <v>['id_category' =&gt; 7, 'product_metric' =&gt; 'FA68/30'],</v>
      </c>
      <c r="AO50" t="s">
        <v>396</v>
      </c>
      <c r="AP50" t="s">
        <v>396</v>
      </c>
    </row>
    <row r="51" spans="12:42" x14ac:dyDescent="0.35">
      <c r="L51">
        <v>50</v>
      </c>
      <c r="M51" t="s">
        <v>95</v>
      </c>
      <c r="N51" t="s">
        <v>11</v>
      </c>
      <c r="O51" t="s">
        <v>12</v>
      </c>
      <c r="P51" cm="1">
        <f t="array" ref="P51">MATCH(N51&amp;O51,INDEX($G$2:$G$37&amp;$H$2:$H$37,))</f>
        <v>1</v>
      </c>
      <c r="Q51" s="2" t="str">
        <f t="shared" si="3"/>
        <v>['id' =&gt; 50, 'id_category' =&gt; 1, 'product_group_simple' =&gt; 'ACID 18 IRR'],</v>
      </c>
      <c r="S51">
        <v>50</v>
      </c>
      <c r="T51" t="s">
        <v>92</v>
      </c>
      <c r="U51" t="s">
        <v>26</v>
      </c>
      <c r="V51" t="s">
        <v>12</v>
      </c>
      <c r="W51" cm="1">
        <f t="array" ref="W51">MATCH(U51&amp;V51,INDEX($G$2:$G$37&amp;$H$2:$H$37,))</f>
        <v>34</v>
      </c>
      <c r="X51" s="2" t="str">
        <f t="shared" si="4"/>
        <v>['id' =&gt; 50, 'id_category' =&gt; 34, 'product_group' =&gt; 'AC810/70'],</v>
      </c>
      <c r="AA51" t="s">
        <v>94</v>
      </c>
      <c r="AB51" t="s">
        <v>16</v>
      </c>
      <c r="AE51" t="s">
        <v>94</v>
      </c>
      <c r="AF51" t="s">
        <v>29</v>
      </c>
      <c r="AG51" t="s">
        <v>16</v>
      </c>
      <c r="AH51" cm="1">
        <f t="array" ref="AH51">MATCH(AF51&amp;AG51,INDEX($G$2:$G$37&amp;$H$2:$H$37,))</f>
        <v>8</v>
      </c>
      <c r="AI51" t="str">
        <f t="shared" si="5"/>
        <v>['id_category' =&gt; 8, 'product_metric' =&gt; 'FA68/30'],</v>
      </c>
      <c r="AO51" t="s">
        <v>397</v>
      </c>
      <c r="AP51" t="s">
        <v>397</v>
      </c>
    </row>
    <row r="52" spans="12:42" x14ac:dyDescent="0.35">
      <c r="L52">
        <v>51</v>
      </c>
      <c r="M52" t="s">
        <v>96</v>
      </c>
      <c r="N52" t="s">
        <v>11</v>
      </c>
      <c r="O52" t="s">
        <v>12</v>
      </c>
      <c r="P52" cm="1">
        <f t="array" ref="P52">MATCH(N52&amp;O52,INDEX($G$2:$G$37&amp;$H$2:$H$37,))</f>
        <v>1</v>
      </c>
      <c r="Q52" s="2" t="str">
        <f t="shared" si="3"/>
        <v>['id' =&gt; 51, 'id_category' =&gt; 1, 'product_group_simple' =&gt; 'ACID 68 IRR'],</v>
      </c>
      <c r="S52">
        <v>51</v>
      </c>
      <c r="T52" t="s">
        <v>93</v>
      </c>
      <c r="U52" t="s">
        <v>14</v>
      </c>
      <c r="V52" t="s">
        <v>12</v>
      </c>
      <c r="W52" cm="1">
        <f t="array" ref="W52">MATCH(U52&amp;V52,INDEX($G$2:$G$37&amp;$H$2:$H$37,))</f>
        <v>3</v>
      </c>
      <c r="X52" s="2" t="str">
        <f t="shared" si="4"/>
        <v>['id' =&gt; 51, 'id_category' =&gt; 3, 'product_group' =&gt; 'AC810-C'],</v>
      </c>
      <c r="AA52" t="s">
        <v>97</v>
      </c>
      <c r="AB52" t="s">
        <v>12</v>
      </c>
      <c r="AE52" t="s">
        <v>97</v>
      </c>
      <c r="AF52" t="s">
        <v>37</v>
      </c>
      <c r="AG52" t="s">
        <v>12</v>
      </c>
      <c r="AH52" cm="1">
        <f t="array" ref="AH52">MATCH(AF52&amp;AG52,INDEX($G$2:$G$37&amp;$H$2:$H$37,))</f>
        <v>12</v>
      </c>
      <c r="AI52" t="str">
        <f t="shared" si="5"/>
        <v>['id_category' =&gt; 12, 'product_metric' =&gt; 'FA8'],</v>
      </c>
      <c r="AO52" t="s">
        <v>398</v>
      </c>
      <c r="AP52" t="s">
        <v>398</v>
      </c>
    </row>
    <row r="53" spans="12:42" x14ac:dyDescent="0.35">
      <c r="L53">
        <v>52</v>
      </c>
      <c r="M53" t="s">
        <v>98</v>
      </c>
      <c r="N53" t="s">
        <v>41</v>
      </c>
      <c r="O53" t="s">
        <v>12</v>
      </c>
      <c r="P53" cm="1">
        <f t="array" ref="P53">MATCH(N53&amp;O53,INDEX($G$2:$G$37&amp;$H$2:$H$37,))</f>
        <v>14</v>
      </c>
      <c r="Q53" s="2" t="str">
        <f t="shared" si="3"/>
        <v>['id' =&gt; 52, 'id_category' =&gt; 14, 'product_group_simple' =&gt; 'ACID OIL'],</v>
      </c>
      <c r="S53">
        <v>52</v>
      </c>
      <c r="T53" t="s">
        <v>95</v>
      </c>
      <c r="U53" t="s">
        <v>11</v>
      </c>
      <c r="V53" t="s">
        <v>12</v>
      </c>
      <c r="W53" cm="1">
        <f t="array" ref="W53">MATCH(U53&amp;V53,INDEX($G$2:$G$37&amp;$H$2:$H$37,))</f>
        <v>1</v>
      </c>
      <c r="X53" s="2" t="str">
        <f t="shared" si="4"/>
        <v>['id' =&gt; 52, 'id_category' =&gt; 1, 'product_group' =&gt; 'ACID 18 IRR'],</v>
      </c>
      <c r="AA53" t="s">
        <v>97</v>
      </c>
      <c r="AB53" t="s">
        <v>16</v>
      </c>
      <c r="AE53" t="s">
        <v>97</v>
      </c>
      <c r="AF53" t="s">
        <v>37</v>
      </c>
      <c r="AG53" t="s">
        <v>16</v>
      </c>
      <c r="AH53" cm="1">
        <f t="array" ref="AH53">MATCH(AF53&amp;AG53,INDEX($G$2:$G$37&amp;$H$2:$H$37,))</f>
        <v>13</v>
      </c>
      <c r="AI53" t="str">
        <f t="shared" si="5"/>
        <v>['id_category' =&gt; 13, 'product_metric' =&gt; 'FA8'],</v>
      </c>
      <c r="AO53" t="s">
        <v>399</v>
      </c>
      <c r="AP53" t="s">
        <v>399</v>
      </c>
    </row>
    <row r="54" spans="12:42" x14ac:dyDescent="0.35">
      <c r="L54">
        <v>53</v>
      </c>
      <c r="M54" t="s">
        <v>99</v>
      </c>
      <c r="N54" t="s">
        <v>41</v>
      </c>
      <c r="O54" t="s">
        <v>12</v>
      </c>
      <c r="P54" cm="1">
        <f t="array" ref="P54">MATCH(N54&amp;O54,INDEX($G$2:$G$37&amp;$H$2:$H$37,))</f>
        <v>14</v>
      </c>
      <c r="Q54" s="2" t="str">
        <f t="shared" si="3"/>
        <v>['id' =&gt; 53, 'id_category' =&gt; 14, 'product_group_simple' =&gt; 'ACID OIL A'],</v>
      </c>
      <c r="S54">
        <v>53</v>
      </c>
      <c r="T54" t="s">
        <v>96</v>
      </c>
      <c r="U54" t="s">
        <v>11</v>
      </c>
      <c r="V54" t="s">
        <v>12</v>
      </c>
      <c r="W54" cm="1">
        <f t="array" ref="W54">MATCH(U54&amp;V54,INDEX($G$2:$G$37&amp;$H$2:$H$37,))</f>
        <v>1</v>
      </c>
      <c r="X54" s="2" t="str">
        <f t="shared" si="4"/>
        <v>['id' =&gt; 53, 'id_category' =&gt; 1, 'product_group' =&gt; 'ACID 68 IRR'],</v>
      </c>
      <c r="AA54" t="s">
        <v>58</v>
      </c>
      <c r="AB54" t="s">
        <v>16</v>
      </c>
      <c r="AE54" t="s">
        <v>58</v>
      </c>
      <c r="AF54" t="s">
        <v>58</v>
      </c>
      <c r="AG54" t="s">
        <v>16</v>
      </c>
      <c r="AH54" cm="1">
        <f t="array" ref="AH54">MATCH(AF54&amp;AG54,INDEX($G$2:$G$37&amp;$H$2:$H$37,))</f>
        <v>22</v>
      </c>
      <c r="AI54" t="str">
        <f t="shared" si="5"/>
        <v>['id_category' =&gt; 22, 'product_metric' =&gt; 'Fatty Amine'],</v>
      </c>
      <c r="AO54" t="s">
        <v>400</v>
      </c>
      <c r="AP54" t="s">
        <v>399</v>
      </c>
    </row>
    <row r="55" spans="12:42" x14ac:dyDescent="0.35">
      <c r="L55">
        <v>54</v>
      </c>
      <c r="M55" t="s">
        <v>99</v>
      </c>
      <c r="N55" t="s">
        <v>41</v>
      </c>
      <c r="O55" t="s">
        <v>16</v>
      </c>
      <c r="P55" cm="1">
        <f t="array" ref="P55">MATCH(N55&amp;O55,INDEX($G$2:$G$37&amp;$H$2:$H$37,))</f>
        <v>15</v>
      </c>
      <c r="Q55" s="2" t="str">
        <f t="shared" si="3"/>
        <v>['id' =&gt; 54, 'id_category' =&gt; 15, 'product_group_simple' =&gt; 'ACID OIL A'],</v>
      </c>
      <c r="S55">
        <v>54</v>
      </c>
      <c r="T55" t="s">
        <v>100</v>
      </c>
      <c r="U55" t="s">
        <v>11</v>
      </c>
      <c r="V55" t="s">
        <v>12</v>
      </c>
      <c r="W55" cm="1">
        <f t="array" ref="W55">MATCH(U55&amp;V55,INDEX($G$2:$G$37&amp;$H$2:$H$37,))</f>
        <v>1</v>
      </c>
      <c r="X55" s="2" t="str">
        <f t="shared" si="4"/>
        <v>['id' =&gt; 54, 'id_category' =&gt; 1, 'product_group' =&gt; 'ACID 68 PURCHASE'],</v>
      </c>
      <c r="AA55" t="s">
        <v>101</v>
      </c>
      <c r="AB55" t="s">
        <v>12</v>
      </c>
      <c r="AE55" t="s">
        <v>101</v>
      </c>
      <c r="AF55" t="s">
        <v>41</v>
      </c>
      <c r="AG55" t="s">
        <v>12</v>
      </c>
      <c r="AH55" cm="1">
        <f t="array" ref="AH55">MATCH(AF55&amp;AG55,INDEX($G$2:$G$37&amp;$H$2:$H$37,))</f>
        <v>14</v>
      </c>
      <c r="AI55" t="str">
        <f t="shared" si="5"/>
        <v>['id_category' =&gt; 14, 'product_metric' =&gt; 'FFA'],</v>
      </c>
      <c r="AO55" t="s">
        <v>401</v>
      </c>
      <c r="AP55" t="s">
        <v>401</v>
      </c>
    </row>
    <row r="56" spans="12:42" x14ac:dyDescent="0.35">
      <c r="L56">
        <v>55</v>
      </c>
      <c r="M56" t="s">
        <v>99</v>
      </c>
      <c r="N56" t="s">
        <v>41</v>
      </c>
      <c r="O56" t="s">
        <v>26</v>
      </c>
      <c r="P56" cm="1">
        <f t="array" ref="P56">MATCH(N56&amp;O56,INDEX($G$2:$G$37&amp;$H$2:$H$37,))</f>
        <v>16</v>
      </c>
      <c r="Q56" s="2" t="str">
        <f t="shared" si="3"/>
        <v>['id' =&gt; 55, 'id_category' =&gt; 16, 'product_group_simple' =&gt; 'ACID OIL A'],</v>
      </c>
      <c r="S56">
        <v>55</v>
      </c>
      <c r="T56" t="s">
        <v>98</v>
      </c>
      <c r="U56" t="s">
        <v>41</v>
      </c>
      <c r="V56" t="s">
        <v>12</v>
      </c>
      <c r="W56" cm="1">
        <f t="array" ref="W56">MATCH(U56&amp;V56,INDEX($G$2:$G$37&amp;$H$2:$H$37,))</f>
        <v>14</v>
      </c>
      <c r="X56" s="2" t="str">
        <f t="shared" si="4"/>
        <v>['id' =&gt; 55, 'id_category' =&gt; 14, 'product_group' =&gt; 'ACID OIL'],</v>
      </c>
      <c r="AA56" t="s">
        <v>101</v>
      </c>
      <c r="AB56" t="s">
        <v>16</v>
      </c>
      <c r="AE56" t="s">
        <v>101</v>
      </c>
      <c r="AF56" t="s">
        <v>41</v>
      </c>
      <c r="AG56" t="s">
        <v>16</v>
      </c>
      <c r="AH56" cm="1">
        <f t="array" ref="AH56">MATCH(AF56&amp;AG56,INDEX($G$2:$G$37&amp;$H$2:$H$37,))</f>
        <v>15</v>
      </c>
      <c r="AI56" t="str">
        <f t="shared" si="5"/>
        <v>['id_category' =&gt; 15, 'product_metric' =&gt; 'FFA'],</v>
      </c>
      <c r="AO56" t="s">
        <v>403</v>
      </c>
      <c r="AP56" t="s">
        <v>401</v>
      </c>
    </row>
    <row r="57" spans="12:42" x14ac:dyDescent="0.35">
      <c r="L57">
        <v>56</v>
      </c>
      <c r="M57" t="s">
        <v>102</v>
      </c>
      <c r="N57" t="s">
        <v>41</v>
      </c>
      <c r="O57" t="s">
        <v>12</v>
      </c>
      <c r="P57" cm="1">
        <f t="array" ref="P57">MATCH(N57&amp;O57,INDEX($G$2:$G$37&amp;$H$2:$H$37,))</f>
        <v>14</v>
      </c>
      <c r="Q57" s="2" t="str">
        <f t="shared" si="3"/>
        <v>['id' =&gt; 56, 'id_category' =&gt; 14, 'product_group_simple' =&gt; 'ACID OIL B'],</v>
      </c>
      <c r="S57">
        <v>56</v>
      </c>
      <c r="T57" t="s">
        <v>99</v>
      </c>
      <c r="U57" t="s">
        <v>41</v>
      </c>
      <c r="V57" t="s">
        <v>12</v>
      </c>
      <c r="W57" cm="1">
        <f t="array" ref="W57">MATCH(U57&amp;V57,INDEX($G$2:$G$37&amp;$H$2:$H$37,))</f>
        <v>14</v>
      </c>
      <c r="X57" s="2" t="str">
        <f t="shared" si="4"/>
        <v>['id' =&gt; 56, 'id_category' =&gt; 14, 'product_group' =&gt; 'ACID OIL A'],</v>
      </c>
      <c r="AA57" t="s">
        <v>60</v>
      </c>
      <c r="AB57" t="s">
        <v>12</v>
      </c>
      <c r="AE57" t="s">
        <v>60</v>
      </c>
      <c r="AF57" t="s">
        <v>60</v>
      </c>
      <c r="AG57" t="s">
        <v>12</v>
      </c>
      <c r="AH57" cm="1">
        <f t="array" ref="AH57">MATCH(AF57&amp;AG57,INDEX($G$2:$G$37&amp;$H$2:$H$37,))</f>
        <v>23</v>
      </c>
      <c r="AI57" t="str">
        <f t="shared" si="5"/>
        <v>['id_category' =&gt; 23, 'product_metric' =&gt; 'Gly'],</v>
      </c>
      <c r="AO57" t="s">
        <v>408</v>
      </c>
      <c r="AP57" t="s">
        <v>408</v>
      </c>
    </row>
    <row r="58" spans="12:42" x14ac:dyDescent="0.35">
      <c r="L58">
        <v>57</v>
      </c>
      <c r="M58" t="s">
        <v>102</v>
      </c>
      <c r="N58" t="s">
        <v>41</v>
      </c>
      <c r="O58" t="s">
        <v>16</v>
      </c>
      <c r="P58" cm="1">
        <f t="array" ref="P58">MATCH(N58&amp;O58,INDEX($G$2:$G$37&amp;$H$2:$H$37,))</f>
        <v>15</v>
      </c>
      <c r="Q58" s="2" t="str">
        <f t="shared" si="3"/>
        <v>['id' =&gt; 57, 'id_category' =&gt; 15, 'product_group_simple' =&gt; 'ACID OIL B'],</v>
      </c>
      <c r="S58">
        <v>57</v>
      </c>
      <c r="T58" t="s">
        <v>99</v>
      </c>
      <c r="U58" t="s">
        <v>41</v>
      </c>
      <c r="V58" t="s">
        <v>16</v>
      </c>
      <c r="W58" cm="1">
        <f t="array" ref="W58">MATCH(U58&amp;V58,INDEX($G$2:$G$37&amp;$H$2:$H$37,))</f>
        <v>15</v>
      </c>
      <c r="X58" s="2" t="str">
        <f t="shared" si="4"/>
        <v>['id' =&gt; 57, 'id_category' =&gt; 15, 'product_group' =&gt; 'ACID OIL A'],</v>
      </c>
      <c r="AA58" t="s">
        <v>60</v>
      </c>
      <c r="AB58" t="s">
        <v>16</v>
      </c>
      <c r="AE58" t="s">
        <v>60</v>
      </c>
      <c r="AF58" t="s">
        <v>60</v>
      </c>
      <c r="AG58" t="s">
        <v>16</v>
      </c>
      <c r="AH58" cm="1">
        <f t="array" ref="AH58">MATCH(AF58&amp;AG58,INDEX($G$2:$G$37&amp;$H$2:$H$37,))</f>
        <v>24</v>
      </c>
      <c r="AI58" t="str">
        <f t="shared" si="5"/>
        <v>['id_category' =&gt; 24, 'product_metric' =&gt; 'Gly'],</v>
      </c>
      <c r="AO58" t="s">
        <v>409</v>
      </c>
      <c r="AP58" t="s">
        <v>408</v>
      </c>
    </row>
    <row r="59" spans="12:42" x14ac:dyDescent="0.35">
      <c r="L59">
        <v>58</v>
      </c>
      <c r="M59" t="s">
        <v>103</v>
      </c>
      <c r="N59" t="s">
        <v>41</v>
      </c>
      <c r="O59" t="s">
        <v>12</v>
      </c>
      <c r="P59" cm="1">
        <f t="array" ref="P59">MATCH(N59&amp;O59,INDEX($G$2:$G$37&amp;$H$2:$H$37,))</f>
        <v>14</v>
      </c>
      <c r="Q59" s="2" t="str">
        <f t="shared" si="3"/>
        <v>['id' =&gt; 58, 'id_category' =&gt; 14, 'product_group_simple' =&gt; 'ACID OIL C'],</v>
      </c>
      <c r="S59">
        <v>58</v>
      </c>
      <c r="T59" t="s">
        <v>99</v>
      </c>
      <c r="U59" t="s">
        <v>41</v>
      </c>
      <c r="V59" t="s">
        <v>26</v>
      </c>
      <c r="W59" cm="1">
        <f t="array" ref="W59">MATCH(U59&amp;V59,INDEX($G$2:$G$37&amp;$H$2:$H$37,))</f>
        <v>16</v>
      </c>
      <c r="X59" s="2" t="str">
        <f t="shared" si="4"/>
        <v>['id' =&gt; 58, 'id_category' =&gt; 16, 'product_group' =&gt; 'ACID OIL A'],</v>
      </c>
      <c r="AA59" t="s">
        <v>104</v>
      </c>
      <c r="AB59" t="s">
        <v>12</v>
      </c>
      <c r="AE59" t="s">
        <v>104</v>
      </c>
      <c r="AF59" t="s">
        <v>53</v>
      </c>
      <c r="AG59" t="s">
        <v>12</v>
      </c>
      <c r="AH59" cm="1">
        <f t="array" ref="AH59">MATCH(AF59&amp;AG59,INDEX($G$2:$G$37&amp;$H$2:$H$37,))</f>
        <v>20</v>
      </c>
      <c r="AI59" t="str">
        <f t="shared" si="5"/>
        <v>['id_category' =&gt; 20, 'product_metric' =&gt; 'GTCC'],</v>
      </c>
      <c r="AO59" t="s">
        <v>410</v>
      </c>
      <c r="AP59" t="s">
        <v>410</v>
      </c>
    </row>
    <row r="60" spans="12:42" x14ac:dyDescent="0.35">
      <c r="L60">
        <v>59</v>
      </c>
      <c r="M60" t="s">
        <v>103</v>
      </c>
      <c r="N60" t="s">
        <v>41</v>
      </c>
      <c r="O60" t="s">
        <v>16</v>
      </c>
      <c r="P60" cm="1">
        <f t="array" ref="P60">MATCH(N60&amp;O60,INDEX($G$2:$G$37&amp;$H$2:$H$37,))</f>
        <v>15</v>
      </c>
      <c r="Q60" s="2" t="str">
        <f t="shared" si="3"/>
        <v>['id' =&gt; 59, 'id_category' =&gt; 15, 'product_group_simple' =&gt; 'ACID OIL C'],</v>
      </c>
      <c r="S60">
        <v>59</v>
      </c>
      <c r="T60" t="s">
        <v>102</v>
      </c>
      <c r="U60" t="s">
        <v>41</v>
      </c>
      <c r="V60" t="s">
        <v>12</v>
      </c>
      <c r="W60" cm="1">
        <f t="array" ref="W60">MATCH(U60&amp;V60,INDEX($G$2:$G$37&amp;$H$2:$H$37,))</f>
        <v>14</v>
      </c>
      <c r="X60" s="2" t="str">
        <f t="shared" si="4"/>
        <v>['id' =&gt; 59, 'id_category' =&gt; 14, 'product_group' =&gt; 'ACID OIL B'],</v>
      </c>
      <c r="AA60" t="s">
        <v>104</v>
      </c>
      <c r="AB60" t="s">
        <v>16</v>
      </c>
      <c r="AE60" t="s">
        <v>104</v>
      </c>
      <c r="AF60" t="s">
        <v>53</v>
      </c>
      <c r="AG60" t="s">
        <v>16</v>
      </c>
      <c r="AH60" cm="1">
        <f t="array" ref="AH60">MATCH(AF60&amp;AG60,INDEX($G$2:$G$37&amp;$H$2:$H$37,))</f>
        <v>21</v>
      </c>
      <c r="AI60" t="str">
        <f t="shared" si="5"/>
        <v>['id_category' =&gt; 21, 'product_metric' =&gt; 'GTCC'],</v>
      </c>
      <c r="AO60" t="s">
        <v>411</v>
      </c>
      <c r="AP60" t="s">
        <v>410</v>
      </c>
    </row>
    <row r="61" spans="12:42" x14ac:dyDescent="0.35">
      <c r="L61">
        <v>60</v>
      </c>
      <c r="M61" t="s">
        <v>105</v>
      </c>
      <c r="N61" t="s">
        <v>41</v>
      </c>
      <c r="O61" t="s">
        <v>12</v>
      </c>
      <c r="P61" cm="1">
        <f t="array" ref="P61">MATCH(N61&amp;O61,INDEX($G$2:$G$37&amp;$H$2:$H$37,))</f>
        <v>14</v>
      </c>
      <c r="Q61" s="2" t="str">
        <f t="shared" si="3"/>
        <v>['id' =&gt; 60, 'id_category' =&gt; 14, 'product_group_simple' =&gt; 'ACID OIL D'],</v>
      </c>
      <c r="S61">
        <v>60</v>
      </c>
      <c r="T61" t="s">
        <v>102</v>
      </c>
      <c r="U61" t="s">
        <v>41</v>
      </c>
      <c r="V61" t="s">
        <v>16</v>
      </c>
      <c r="W61" cm="1">
        <f t="array" ref="W61">MATCH(U61&amp;V61,INDEX($G$2:$G$37&amp;$H$2:$H$37,))</f>
        <v>15</v>
      </c>
      <c r="X61" s="2" t="str">
        <f t="shared" si="4"/>
        <v>['id' =&gt; 60, 'id_category' =&gt; 15, 'product_group' =&gt; 'ACID OIL B'],</v>
      </c>
      <c r="AA61" t="s">
        <v>63</v>
      </c>
      <c r="AB61" t="s">
        <v>12</v>
      </c>
      <c r="AE61" t="s">
        <v>63</v>
      </c>
      <c r="AF61" t="s">
        <v>63</v>
      </c>
      <c r="AG61" t="s">
        <v>12</v>
      </c>
      <c r="AH61" cm="1">
        <f t="array" ref="AH61">MATCH(AF61&amp;AG61,INDEX($G$2:$G$37&amp;$H$2:$H$37,))</f>
        <v>25</v>
      </c>
      <c r="AI61" t="str">
        <f t="shared" si="5"/>
        <v>['id_category' =&gt; 25, 'product_metric' =&gt; 'ME Longchain'],</v>
      </c>
      <c r="AO61" t="s">
        <v>412</v>
      </c>
      <c r="AP61" t="s">
        <v>412</v>
      </c>
    </row>
    <row r="62" spans="12:42" x14ac:dyDescent="0.35">
      <c r="L62">
        <v>61</v>
      </c>
      <c r="M62" t="s">
        <v>105</v>
      </c>
      <c r="N62" t="s">
        <v>41</v>
      </c>
      <c r="O62" t="s">
        <v>16</v>
      </c>
      <c r="P62" cm="1">
        <f t="array" ref="P62">MATCH(N62&amp;O62,INDEX($G$2:$G$37&amp;$H$2:$H$37,))</f>
        <v>15</v>
      </c>
      <c r="Q62" s="2" t="str">
        <f t="shared" si="3"/>
        <v>['id' =&gt; 61, 'id_category' =&gt; 15, 'product_group_simple' =&gt; 'ACID OIL D'],</v>
      </c>
      <c r="S62">
        <v>61</v>
      </c>
      <c r="T62" t="s">
        <v>103</v>
      </c>
      <c r="U62" t="s">
        <v>41</v>
      </c>
      <c r="V62" t="s">
        <v>12</v>
      </c>
      <c r="W62" cm="1">
        <f t="array" ref="W62">MATCH(U62&amp;V62,INDEX($G$2:$G$37&amp;$H$2:$H$37,))</f>
        <v>14</v>
      </c>
      <c r="X62" s="2" t="str">
        <f t="shared" si="4"/>
        <v>['id' =&gt; 61, 'id_category' =&gt; 14, 'product_group' =&gt; 'ACID OIL C'],</v>
      </c>
      <c r="AA62" t="s">
        <v>63</v>
      </c>
      <c r="AB62" t="s">
        <v>16</v>
      </c>
      <c r="AE62" t="s">
        <v>63</v>
      </c>
      <c r="AF62" t="s">
        <v>63</v>
      </c>
      <c r="AG62" t="s">
        <v>16</v>
      </c>
      <c r="AH62" cm="1">
        <f t="array" ref="AH62">MATCH(AF62&amp;AG62,INDEX($G$2:$G$37&amp;$H$2:$H$37,))</f>
        <v>26</v>
      </c>
      <c r="AI62" t="str">
        <f t="shared" si="5"/>
        <v>['id_category' =&gt; 26, 'product_metric' =&gt; 'ME Longchain'],</v>
      </c>
      <c r="AO62" t="s">
        <v>414</v>
      </c>
      <c r="AP62" t="s">
        <v>102</v>
      </c>
    </row>
    <row r="63" spans="12:42" x14ac:dyDescent="0.35">
      <c r="L63">
        <v>62</v>
      </c>
      <c r="M63" t="s">
        <v>105</v>
      </c>
      <c r="N63" t="s">
        <v>41</v>
      </c>
      <c r="O63" t="s">
        <v>26</v>
      </c>
      <c r="P63" cm="1">
        <f t="array" ref="P63">MATCH(N63&amp;O63,INDEX($G$2:$G$37&amp;$H$2:$H$37,))</f>
        <v>16</v>
      </c>
      <c r="Q63" s="2" t="str">
        <f t="shared" si="3"/>
        <v>['id' =&gt; 62, 'id_category' =&gt; 16, 'product_group_simple' =&gt; 'ACID OIL D'],</v>
      </c>
      <c r="S63">
        <v>62</v>
      </c>
      <c r="T63" t="s">
        <v>103</v>
      </c>
      <c r="U63" t="s">
        <v>41</v>
      </c>
      <c r="V63" t="s">
        <v>16</v>
      </c>
      <c r="W63" cm="1">
        <f t="array" ref="W63">MATCH(U63&amp;V63,INDEX($G$2:$G$37&amp;$H$2:$H$37,))</f>
        <v>15</v>
      </c>
      <c r="X63" s="2" t="str">
        <f t="shared" si="4"/>
        <v>['id' =&gt; 62, 'id_category' =&gt; 15, 'product_group' =&gt; 'ACID OIL C'],</v>
      </c>
      <c r="AA63" t="s">
        <v>66</v>
      </c>
      <c r="AB63" t="s">
        <v>12</v>
      </c>
      <c r="AE63" t="s">
        <v>66</v>
      </c>
      <c r="AF63" t="s">
        <v>66</v>
      </c>
      <c r="AG63" t="s">
        <v>12</v>
      </c>
      <c r="AH63" cm="1">
        <f t="array" ref="AH63">MATCH(AF63&amp;AG63,INDEX($G$2:$G$37&amp;$H$2:$H$37,))</f>
        <v>27</v>
      </c>
      <c r="AI63" t="str">
        <f t="shared" si="5"/>
        <v>['id_category' =&gt; 27, 'product_metric' =&gt; 'ME Shortchain'],</v>
      </c>
      <c r="AO63" t="s">
        <v>415</v>
      </c>
      <c r="AP63" t="s">
        <v>102</v>
      </c>
    </row>
    <row r="64" spans="12:42" x14ac:dyDescent="0.35">
      <c r="L64">
        <v>63</v>
      </c>
      <c r="M64" t="s">
        <v>106</v>
      </c>
      <c r="N64" t="s">
        <v>22</v>
      </c>
      <c r="O64" t="s">
        <v>12</v>
      </c>
      <c r="P64" cm="1">
        <f t="array" ref="P64">MATCH(N64&amp;O64,INDEX($G$2:$G$37&amp;$H$2:$H$37,))</f>
        <v>5</v>
      </c>
      <c r="Q64" s="2" t="str">
        <f t="shared" si="3"/>
        <v>['id' =&gt; 63, 'id_category' =&gt; 5, 'product_group_simple' =&gt; 'AEO 24-1'],</v>
      </c>
      <c r="S64">
        <v>63</v>
      </c>
      <c r="T64" t="s">
        <v>105</v>
      </c>
      <c r="U64" t="s">
        <v>41</v>
      </c>
      <c r="V64" t="s">
        <v>12</v>
      </c>
      <c r="W64" cm="1">
        <f t="array" ref="W64">MATCH(U64&amp;V64,INDEX($G$2:$G$37&amp;$H$2:$H$37,))</f>
        <v>14</v>
      </c>
      <c r="X64" s="2" t="str">
        <f t="shared" si="4"/>
        <v>['id' =&gt; 63, 'id_category' =&gt; 14, 'product_group' =&gt; 'ACID OIL D'],</v>
      </c>
      <c r="AA64" t="s">
        <v>66</v>
      </c>
      <c r="AB64" t="s">
        <v>26</v>
      </c>
      <c r="AE64" t="s">
        <v>66</v>
      </c>
      <c r="AF64" t="s">
        <v>66</v>
      </c>
      <c r="AG64" t="s">
        <v>26</v>
      </c>
      <c r="AH64" cm="1">
        <f t="array" ref="AH64">MATCH(AF64&amp;AG64,INDEX($G$2:$G$37&amp;$H$2:$H$37,))</f>
        <v>28</v>
      </c>
      <c r="AI64" t="str">
        <f t="shared" si="5"/>
        <v>['id_category' =&gt; 28, 'product_metric' =&gt; 'ME Shortchain'],</v>
      </c>
      <c r="AO64" t="s">
        <v>141</v>
      </c>
      <c r="AP64" t="s">
        <v>141</v>
      </c>
    </row>
    <row r="65" spans="12:42" x14ac:dyDescent="0.35">
      <c r="L65">
        <v>64</v>
      </c>
      <c r="M65" t="s">
        <v>106</v>
      </c>
      <c r="N65" t="s">
        <v>22</v>
      </c>
      <c r="O65" t="s">
        <v>16</v>
      </c>
      <c r="P65" cm="1">
        <f t="array" ref="P65">MATCH(N65&amp;O65,INDEX($G$2:$G$37&amp;$H$2:$H$37,))</f>
        <v>6</v>
      </c>
      <c r="Q65" s="2" t="str">
        <f t="shared" si="3"/>
        <v>['id' =&gt; 64, 'id_category' =&gt; 6, 'product_group_simple' =&gt; 'AEO 24-1'],</v>
      </c>
      <c r="S65">
        <v>64</v>
      </c>
      <c r="T65" t="s">
        <v>105</v>
      </c>
      <c r="U65" t="s">
        <v>41</v>
      </c>
      <c r="V65" t="s">
        <v>16</v>
      </c>
      <c r="W65" cm="1">
        <f t="array" ref="W65">MATCH(U65&amp;V65,INDEX($G$2:$G$37&amp;$H$2:$H$37,))</f>
        <v>15</v>
      </c>
      <c r="X65" s="2" t="str">
        <f t="shared" si="4"/>
        <v>['id' =&gt; 64, 'id_category' =&gt; 15, 'product_group' =&gt; 'ACID OIL D'],</v>
      </c>
      <c r="AA65" t="s">
        <v>107</v>
      </c>
      <c r="AB65" t="s">
        <v>12</v>
      </c>
      <c r="AE65" t="s">
        <v>107</v>
      </c>
      <c r="AF65" t="s">
        <v>53</v>
      </c>
      <c r="AG65" t="s">
        <v>12</v>
      </c>
      <c r="AH65" cm="1">
        <f t="array" ref="AH65">MATCH(AF65&amp;AG65,INDEX($G$2:$G$37&amp;$H$2:$H$37,))</f>
        <v>20</v>
      </c>
      <c r="AI65" t="str">
        <f t="shared" si="5"/>
        <v>['id_category' =&gt; 20, 'product_metric' =&gt; 'OE'],</v>
      </c>
      <c r="AO65" t="s">
        <v>416</v>
      </c>
      <c r="AP65" t="s">
        <v>416</v>
      </c>
    </row>
    <row r="66" spans="12:42" x14ac:dyDescent="0.35">
      <c r="L66">
        <v>65</v>
      </c>
      <c r="M66" t="s">
        <v>108</v>
      </c>
      <c r="N66" t="s">
        <v>22</v>
      </c>
      <c r="O66" t="s">
        <v>12</v>
      </c>
      <c r="P66" cm="1">
        <f t="array" ref="P66">MATCH(N66&amp;O66,INDEX($G$2:$G$37&amp;$H$2:$H$37,))</f>
        <v>5</v>
      </c>
      <c r="Q66" s="2" t="str">
        <f t="shared" si="3"/>
        <v>['id' =&gt; 65, 'id_category' =&gt; 5, 'product_group_simple' =&gt; 'AEO 24-2'],</v>
      </c>
      <c r="S66">
        <v>65</v>
      </c>
      <c r="T66" t="s">
        <v>105</v>
      </c>
      <c r="U66" t="s">
        <v>41</v>
      </c>
      <c r="V66" t="s">
        <v>26</v>
      </c>
      <c r="W66" cm="1">
        <f t="array" ref="W66">MATCH(U66&amp;V66,INDEX($G$2:$G$37&amp;$H$2:$H$37,))</f>
        <v>16</v>
      </c>
      <c r="X66" s="2" t="str">
        <f t="shared" si="4"/>
        <v>['id' =&gt; 65, 'id_category' =&gt; 16, 'product_group' =&gt; 'ACID OIL D'],</v>
      </c>
      <c r="AA66" t="s">
        <v>107</v>
      </c>
      <c r="AB66" t="s">
        <v>16</v>
      </c>
      <c r="AE66" t="s">
        <v>107</v>
      </c>
      <c r="AF66" t="s">
        <v>53</v>
      </c>
      <c r="AG66" t="s">
        <v>16</v>
      </c>
      <c r="AH66" cm="1">
        <f t="array" ref="AH66">MATCH(AF66&amp;AG66,INDEX($G$2:$G$37&amp;$H$2:$H$37,))</f>
        <v>21</v>
      </c>
      <c r="AI66" t="str">
        <f t="shared" si="5"/>
        <v>['id_category' =&gt; 21, 'product_metric' =&gt; 'OE'],</v>
      </c>
      <c r="AO66" t="s">
        <v>417</v>
      </c>
      <c r="AP66" t="s">
        <v>141</v>
      </c>
    </row>
    <row r="67" spans="12:42" x14ac:dyDescent="0.35">
      <c r="L67">
        <v>66</v>
      </c>
      <c r="M67" t="s">
        <v>108</v>
      </c>
      <c r="N67" t="s">
        <v>22</v>
      </c>
      <c r="O67" t="s">
        <v>16</v>
      </c>
      <c r="P67" cm="1">
        <f t="array" ref="P67">MATCH(N67&amp;O67,INDEX($G$2:$G$37&amp;$H$2:$H$37,))</f>
        <v>6</v>
      </c>
      <c r="Q67" s="2" t="str">
        <f t="shared" ref="Q67:Q130" si="6">_xlfn.CONCAT("['",$L$1,"' =&gt; ",L67,", '",$P$1,"' =&gt; ",P67,", '",$M$1,"' =&gt; '",M67,"'],")</f>
        <v>['id' =&gt; 66, 'id_category' =&gt; 6, 'product_group_simple' =&gt; 'AEO 24-2'],</v>
      </c>
      <c r="S67">
        <v>66</v>
      </c>
      <c r="T67" t="s">
        <v>109</v>
      </c>
      <c r="U67" t="s">
        <v>22</v>
      </c>
      <c r="V67" t="s">
        <v>12</v>
      </c>
      <c r="W67" cm="1">
        <f t="array" ref="W67">MATCH(U67&amp;V67,INDEX($G$2:$G$37&amp;$H$2:$H$37,))</f>
        <v>5</v>
      </c>
      <c r="X67" s="2" t="str">
        <f t="shared" ref="X67:X130" si="7">_xlfn.CONCAT("['",$S$1,"' =&gt; ",S67,", '",$W$1,"' =&gt; ",W67,", '",$T$1,"' =&gt; '",T67,"'],")</f>
        <v>['id' =&gt; 66, 'id_category' =&gt; 5, 'product_group' =&gt; 'AEO 12-1'],</v>
      </c>
      <c r="AA67" t="s">
        <v>110</v>
      </c>
      <c r="AB67" t="s">
        <v>12</v>
      </c>
      <c r="AE67" t="s">
        <v>110</v>
      </c>
      <c r="AF67" t="s">
        <v>11</v>
      </c>
      <c r="AG67" t="s">
        <v>12</v>
      </c>
      <c r="AH67" cm="1">
        <f t="array" ref="AH67">MATCH(AF67&amp;AG67,INDEX($G$2:$G$37&amp;$H$2:$H$37,))</f>
        <v>1</v>
      </c>
      <c r="AI67" t="str">
        <f t="shared" ref="AI67:AI87" si="8">_xlfn.CONCAT("['",$AH$1,"' =&gt; ",AH67,", '",$AE$1,"' =&gt; '",AE67,"'],")</f>
        <v>['id_category' =&gt; 1, 'product_metric' =&gt; 'Oleic Acid'],</v>
      </c>
      <c r="AO67" t="s">
        <v>418</v>
      </c>
      <c r="AP67" t="s">
        <v>62</v>
      </c>
    </row>
    <row r="68" spans="12:42" x14ac:dyDescent="0.35">
      <c r="L68">
        <v>67</v>
      </c>
      <c r="M68" t="s">
        <v>111</v>
      </c>
      <c r="N68" t="s">
        <v>22</v>
      </c>
      <c r="O68" t="s">
        <v>12</v>
      </c>
      <c r="P68" cm="1">
        <f t="array" ref="P68">MATCH(N68&amp;O68,INDEX($G$2:$G$37&amp;$H$2:$H$37,))</f>
        <v>5</v>
      </c>
      <c r="Q68" s="2" t="str">
        <f t="shared" si="6"/>
        <v>['id' =&gt; 67, 'id_category' =&gt; 5, 'product_group_simple' =&gt; 'AEO 24-3'],</v>
      </c>
      <c r="S68">
        <v>67</v>
      </c>
      <c r="T68" t="s">
        <v>106</v>
      </c>
      <c r="U68" t="s">
        <v>22</v>
      </c>
      <c r="V68" t="s">
        <v>12</v>
      </c>
      <c r="W68" cm="1">
        <f t="array" ref="W68">MATCH(U68&amp;V68,INDEX($G$2:$G$37&amp;$H$2:$H$37,))</f>
        <v>5</v>
      </c>
      <c r="X68" s="2" t="str">
        <f t="shared" si="7"/>
        <v>['id' =&gt; 67, 'id_category' =&gt; 5, 'product_group' =&gt; 'AEO 24-1'],</v>
      </c>
      <c r="AA68" t="s">
        <v>110</v>
      </c>
      <c r="AB68" t="s">
        <v>16</v>
      </c>
      <c r="AE68" t="s">
        <v>110</v>
      </c>
      <c r="AF68" t="s">
        <v>11</v>
      </c>
      <c r="AG68" t="s">
        <v>16</v>
      </c>
      <c r="AH68" cm="1">
        <f t="array" ref="AH68">MATCH(AF68&amp;AG68,INDEX($G$2:$G$37&amp;$H$2:$H$37,))</f>
        <v>2</v>
      </c>
      <c r="AI68" t="str">
        <f t="shared" si="8"/>
        <v>['id_category' =&gt; 2, 'product_metric' =&gt; 'Oleic Acid'],</v>
      </c>
      <c r="AO68" t="s">
        <v>162</v>
      </c>
      <c r="AP68" t="s">
        <v>162</v>
      </c>
    </row>
    <row r="69" spans="12:42" x14ac:dyDescent="0.35">
      <c r="L69">
        <v>68</v>
      </c>
      <c r="M69" t="s">
        <v>111</v>
      </c>
      <c r="N69" t="s">
        <v>22</v>
      </c>
      <c r="O69" t="s">
        <v>16</v>
      </c>
      <c r="P69" cm="1">
        <f t="array" ref="P69">MATCH(N69&amp;O69,INDEX($G$2:$G$37&amp;$H$2:$H$37,))</f>
        <v>6</v>
      </c>
      <c r="Q69" s="2" t="str">
        <f t="shared" si="6"/>
        <v>['id' =&gt; 68, 'id_category' =&gt; 6, 'product_group_simple' =&gt; 'AEO 24-3'],</v>
      </c>
      <c r="S69">
        <v>68</v>
      </c>
      <c r="T69" t="s">
        <v>106</v>
      </c>
      <c r="U69" t="s">
        <v>22</v>
      </c>
      <c r="V69" t="s">
        <v>16</v>
      </c>
      <c r="W69" cm="1">
        <f t="array" ref="W69">MATCH(U69&amp;V69,INDEX($G$2:$G$37&amp;$H$2:$H$37,))</f>
        <v>6</v>
      </c>
      <c r="X69" s="2" t="str">
        <f t="shared" si="7"/>
        <v>['id' =&gt; 68, 'id_category' =&gt; 6, 'product_group' =&gt; 'AEO 24-1'],</v>
      </c>
      <c r="AA69" t="s">
        <v>112</v>
      </c>
      <c r="AB69" t="s">
        <v>12</v>
      </c>
      <c r="AE69" t="s">
        <v>112</v>
      </c>
      <c r="AF69" t="s">
        <v>21</v>
      </c>
      <c r="AG69" t="s">
        <v>12</v>
      </c>
      <c r="AH69" cm="1">
        <f t="array" ref="AH69">MATCH(AF69&amp;AG69,INDEX($G$2:$G$37&amp;$H$2:$H$37,))</f>
        <v>29</v>
      </c>
      <c r="AI69" t="str">
        <f t="shared" si="8"/>
        <v>['id_category' =&gt; 29, 'product_metric' =&gt; 'RBDPKO'],</v>
      </c>
      <c r="AO69" t="s">
        <v>420</v>
      </c>
      <c r="AP69" t="s">
        <v>420</v>
      </c>
    </row>
    <row r="70" spans="12:42" x14ac:dyDescent="0.35">
      <c r="L70">
        <v>69</v>
      </c>
      <c r="M70" t="s">
        <v>113</v>
      </c>
      <c r="N70" t="s">
        <v>22</v>
      </c>
      <c r="O70" t="s">
        <v>12</v>
      </c>
      <c r="P70" cm="1">
        <f t="array" ref="P70">MATCH(N70&amp;O70,INDEX($G$2:$G$37&amp;$H$2:$H$37,))</f>
        <v>5</v>
      </c>
      <c r="Q70" s="2" t="str">
        <f t="shared" si="6"/>
        <v>['id' =&gt; 69, 'id_category' =&gt; 5, 'product_group_simple' =&gt; 'AEO 24-4'],</v>
      </c>
      <c r="S70">
        <v>69</v>
      </c>
      <c r="T70" t="s">
        <v>114</v>
      </c>
      <c r="U70" t="s">
        <v>22</v>
      </c>
      <c r="V70" t="s">
        <v>12</v>
      </c>
      <c r="W70" cm="1">
        <f t="array" ref="W70">MATCH(U70&amp;V70,INDEX($G$2:$G$37&amp;$H$2:$H$37,))</f>
        <v>5</v>
      </c>
      <c r="X70" s="2" t="str">
        <f t="shared" si="7"/>
        <v>['id' =&gt; 69, 'id_category' =&gt; 5, 'product_group' =&gt; 'AEO 24-10'],</v>
      </c>
      <c r="AA70" t="s">
        <v>115</v>
      </c>
      <c r="AB70" t="s">
        <v>12</v>
      </c>
      <c r="AE70" t="s">
        <v>115</v>
      </c>
      <c r="AF70" t="s">
        <v>21</v>
      </c>
      <c r="AG70" t="s">
        <v>12</v>
      </c>
      <c r="AH70" cm="1">
        <f t="array" ref="AH70">MATCH(AF70&amp;AG70,INDEX($G$2:$G$37&amp;$H$2:$H$37,))</f>
        <v>29</v>
      </c>
      <c r="AI70" t="str">
        <f t="shared" si="8"/>
        <v>['id_category' =&gt; 29, 'product_metric' =&gt; 'RBDPKOL'],</v>
      </c>
      <c r="AO70" t="s">
        <v>421</v>
      </c>
      <c r="AP70" t="s">
        <v>420</v>
      </c>
    </row>
    <row r="71" spans="12:42" x14ac:dyDescent="0.35">
      <c r="L71">
        <v>70</v>
      </c>
      <c r="M71" t="s">
        <v>113</v>
      </c>
      <c r="N71" t="s">
        <v>22</v>
      </c>
      <c r="O71" t="s">
        <v>16</v>
      </c>
      <c r="P71" cm="1">
        <f t="array" ref="P71">MATCH(N71&amp;O71,INDEX($G$2:$G$37&amp;$H$2:$H$37,))</f>
        <v>6</v>
      </c>
      <c r="Q71" s="2" t="str">
        <f t="shared" si="6"/>
        <v>['id' =&gt; 70, 'id_category' =&gt; 6, 'product_group_simple' =&gt; 'AEO 24-4'],</v>
      </c>
      <c r="S71">
        <v>70</v>
      </c>
      <c r="T71" t="s">
        <v>114</v>
      </c>
      <c r="U71" t="s">
        <v>22</v>
      </c>
      <c r="V71" t="s">
        <v>16</v>
      </c>
      <c r="W71" cm="1">
        <f t="array" ref="W71">MATCH(U71&amp;V71,INDEX($G$2:$G$37&amp;$H$2:$H$37,))</f>
        <v>6</v>
      </c>
      <c r="X71" s="2" t="str">
        <f t="shared" si="7"/>
        <v>['id' =&gt; 70, 'id_category' =&gt; 6, 'product_group' =&gt; 'AEO 24-10'],</v>
      </c>
      <c r="AA71" t="s">
        <v>116</v>
      </c>
      <c r="AB71" t="s">
        <v>12</v>
      </c>
      <c r="AE71" t="s">
        <v>116</v>
      </c>
      <c r="AF71" t="s">
        <v>21</v>
      </c>
      <c r="AG71" t="s">
        <v>12</v>
      </c>
      <c r="AH71" cm="1">
        <f t="array" ref="AH71">MATCH(AF71&amp;AG71,INDEX($G$2:$G$37&amp;$H$2:$H$37,))</f>
        <v>29</v>
      </c>
      <c r="AI71" t="str">
        <f t="shared" si="8"/>
        <v>['id_category' =&gt; 29, 'product_metric' =&gt; 'RBDPO'],</v>
      </c>
      <c r="AO71" t="s">
        <v>423</v>
      </c>
      <c r="AP71" t="s">
        <v>420</v>
      </c>
    </row>
    <row r="72" spans="12:42" x14ac:dyDescent="0.35">
      <c r="L72">
        <v>71</v>
      </c>
      <c r="M72" t="s">
        <v>117</v>
      </c>
      <c r="N72" t="s">
        <v>22</v>
      </c>
      <c r="O72" t="s">
        <v>12</v>
      </c>
      <c r="P72" cm="1">
        <f t="array" ref="P72">MATCH(N72&amp;O72,INDEX($G$2:$G$37&amp;$H$2:$H$37,))</f>
        <v>5</v>
      </c>
      <c r="Q72" s="2" t="str">
        <f t="shared" si="6"/>
        <v>['id' =&gt; 71, 'id_category' =&gt; 5, 'product_group_simple' =&gt; 'AEO 24-5'],</v>
      </c>
      <c r="S72">
        <v>71</v>
      </c>
      <c r="T72" t="s">
        <v>118</v>
      </c>
      <c r="U72" t="s">
        <v>22</v>
      </c>
      <c r="V72" t="s">
        <v>12</v>
      </c>
      <c r="W72" cm="1">
        <f t="array" ref="W72">MATCH(U72&amp;V72,INDEX($G$2:$G$37&amp;$H$2:$H$37,))</f>
        <v>5</v>
      </c>
      <c r="X72" s="2" t="str">
        <f t="shared" si="7"/>
        <v>['id' =&gt; 71, 'id_category' =&gt; 5, 'product_group' =&gt; 'AEO 24-11'],</v>
      </c>
      <c r="AA72" t="s">
        <v>119</v>
      </c>
      <c r="AB72" t="s">
        <v>21</v>
      </c>
      <c r="AE72" t="s">
        <v>119</v>
      </c>
      <c r="AF72" t="s">
        <v>21</v>
      </c>
      <c r="AG72" t="s">
        <v>21</v>
      </c>
      <c r="AH72" cm="1">
        <f t="array" ref="AH72">MATCH(AF72&amp;AG72,INDEX($G$2:$G$37&amp;$H$2:$H$37,))</f>
        <v>30</v>
      </c>
      <c r="AI72" t="str">
        <f t="shared" si="8"/>
        <v>['id_category' =&gt; 30, 'product_metric' =&gt; 'RBDPOL-DMO'],</v>
      </c>
      <c r="AO72" t="s">
        <v>424</v>
      </c>
      <c r="AP72" t="s">
        <v>420</v>
      </c>
    </row>
    <row r="73" spans="12:42" x14ac:dyDescent="0.35">
      <c r="L73">
        <v>72</v>
      </c>
      <c r="M73" t="s">
        <v>117</v>
      </c>
      <c r="N73" t="s">
        <v>22</v>
      </c>
      <c r="O73" t="s">
        <v>16</v>
      </c>
      <c r="P73" cm="1">
        <f t="array" ref="P73">MATCH(N73&amp;O73,INDEX($G$2:$G$37&amp;$H$2:$H$37,))</f>
        <v>6</v>
      </c>
      <c r="Q73" s="2" t="str">
        <f t="shared" si="6"/>
        <v>['id' =&gt; 72, 'id_category' =&gt; 6, 'product_group_simple' =&gt; 'AEO 24-5'],</v>
      </c>
      <c r="S73">
        <v>72</v>
      </c>
      <c r="T73" t="s">
        <v>118</v>
      </c>
      <c r="U73" t="s">
        <v>22</v>
      </c>
      <c r="V73" t="s">
        <v>16</v>
      </c>
      <c r="W73" cm="1">
        <f t="array" ref="W73">MATCH(U73&amp;V73,INDEX($G$2:$G$37&amp;$H$2:$H$37,))</f>
        <v>6</v>
      </c>
      <c r="X73" s="2" t="str">
        <f t="shared" si="7"/>
        <v>['id' =&gt; 72, 'id_category' =&gt; 6, 'product_group' =&gt; 'AEO 24-11'],</v>
      </c>
      <c r="AA73" t="s">
        <v>120</v>
      </c>
      <c r="AB73" t="s">
        <v>21</v>
      </c>
      <c r="AE73" t="s">
        <v>120</v>
      </c>
      <c r="AF73" t="s">
        <v>21</v>
      </c>
      <c r="AG73" t="s">
        <v>21</v>
      </c>
      <c r="AH73" cm="1">
        <f t="array" ref="AH73">MATCH(AF73&amp;AG73,INDEX($G$2:$G$37&amp;$H$2:$H$37,))</f>
        <v>30</v>
      </c>
      <c r="AI73" t="str">
        <f t="shared" si="8"/>
        <v>['id_category' =&gt; 30, 'product_metric' =&gt; 'RBDPS'],</v>
      </c>
      <c r="AO73" t="s">
        <v>425</v>
      </c>
      <c r="AP73" t="s">
        <v>420</v>
      </c>
    </row>
    <row r="74" spans="12:42" x14ac:dyDescent="0.35">
      <c r="L74">
        <v>73</v>
      </c>
      <c r="M74" t="s">
        <v>121</v>
      </c>
      <c r="N74" t="s">
        <v>22</v>
      </c>
      <c r="O74" t="s">
        <v>12</v>
      </c>
      <c r="P74" cm="1">
        <f t="array" ref="P74">MATCH(N74&amp;O74,INDEX($G$2:$G$37&amp;$H$2:$H$37,))</f>
        <v>5</v>
      </c>
      <c r="Q74" s="2" t="str">
        <f t="shared" si="6"/>
        <v>['id' =&gt; 73, 'id_category' =&gt; 5, 'product_group_simple' =&gt; 'AEO 24-6'],</v>
      </c>
      <c r="S74">
        <v>73</v>
      </c>
      <c r="T74" t="s">
        <v>122</v>
      </c>
      <c r="U74" t="s">
        <v>22</v>
      </c>
      <c r="V74" t="s">
        <v>12</v>
      </c>
      <c r="W74" cm="1">
        <f t="array" ref="W74">MATCH(U74&amp;V74,INDEX($G$2:$G$37&amp;$H$2:$H$37,))</f>
        <v>5</v>
      </c>
      <c r="X74" s="2" t="str">
        <f t="shared" si="7"/>
        <v>['id' =&gt; 73, 'id_category' =&gt; 5, 'product_group' =&gt; 'AEO 24-11.5'],</v>
      </c>
      <c r="AA74" t="s">
        <v>70</v>
      </c>
      <c r="AB74" t="s">
        <v>16</v>
      </c>
      <c r="AE74" t="s">
        <v>70</v>
      </c>
      <c r="AF74" t="s">
        <v>70</v>
      </c>
      <c r="AG74" t="s">
        <v>16</v>
      </c>
      <c r="AH74" cm="1">
        <f t="array" ref="AH74">MATCH(AF74&amp;AG74,INDEX($G$2:$G$37&amp;$H$2:$H$37,))</f>
        <v>31</v>
      </c>
      <c r="AI74" t="str">
        <f t="shared" si="8"/>
        <v>['id_category' =&gt; 31, 'product_metric' =&gt; 'Sorbitol'],</v>
      </c>
      <c r="AO74" t="s">
        <v>427</v>
      </c>
      <c r="AP74" t="s">
        <v>420</v>
      </c>
    </row>
    <row r="75" spans="12:42" x14ac:dyDescent="0.35">
      <c r="L75">
        <v>74</v>
      </c>
      <c r="M75" t="s">
        <v>121</v>
      </c>
      <c r="N75" t="s">
        <v>22</v>
      </c>
      <c r="O75" t="s">
        <v>16</v>
      </c>
      <c r="P75" cm="1">
        <f t="array" ref="P75">MATCH(N75&amp;O75,INDEX($G$2:$G$37&amp;$H$2:$H$37,))</f>
        <v>6</v>
      </c>
      <c r="Q75" s="2" t="str">
        <f t="shared" si="6"/>
        <v>['id' =&gt; 74, 'id_category' =&gt; 6, 'product_group_simple' =&gt; 'AEO 24-6'],</v>
      </c>
      <c r="S75">
        <v>74</v>
      </c>
      <c r="T75" t="s">
        <v>122</v>
      </c>
      <c r="U75" t="s">
        <v>22</v>
      </c>
      <c r="V75" t="s">
        <v>16</v>
      </c>
      <c r="W75" cm="1">
        <f t="array" ref="W75">MATCH(U75&amp;V75,INDEX($G$2:$G$37&amp;$H$2:$H$37,))</f>
        <v>6</v>
      </c>
      <c r="X75" s="2" t="str">
        <f t="shared" si="7"/>
        <v>['id' =&gt; 74, 'id_category' =&gt; 6, 'product_group' =&gt; 'AEO 24-11.5'],</v>
      </c>
      <c r="AA75" t="s">
        <v>123</v>
      </c>
      <c r="AB75" t="s">
        <v>12</v>
      </c>
      <c r="AE75" t="s">
        <v>123</v>
      </c>
      <c r="AF75" t="s">
        <v>21</v>
      </c>
      <c r="AG75" t="s">
        <v>12</v>
      </c>
      <c r="AH75" cm="1">
        <f t="array" ref="AH75">MATCH(AF75&amp;AG75,INDEX($G$2:$G$37&amp;$H$2:$H$37,))</f>
        <v>29</v>
      </c>
      <c r="AI75" t="str">
        <f t="shared" si="8"/>
        <v>['id_category' =&gt; 29, 'product_metric' =&gt; 'TMP'],</v>
      </c>
      <c r="AO75" t="s">
        <v>428</v>
      </c>
      <c r="AP75" t="s">
        <v>420</v>
      </c>
    </row>
    <row r="76" spans="12:42" x14ac:dyDescent="0.35">
      <c r="L76">
        <v>75</v>
      </c>
      <c r="M76" t="s">
        <v>124</v>
      </c>
      <c r="N76" t="s">
        <v>22</v>
      </c>
      <c r="O76" t="s">
        <v>12</v>
      </c>
      <c r="P76" cm="1">
        <f t="array" ref="P76">MATCH(N76&amp;O76,INDEX($G$2:$G$37&amp;$H$2:$H$37,))</f>
        <v>5</v>
      </c>
      <c r="Q76" s="2" t="str">
        <f t="shared" si="6"/>
        <v>['id' =&gt; 75, 'id_category' =&gt; 5, 'product_group_simple' =&gt; 'AEO 24-7'],</v>
      </c>
      <c r="S76">
        <v>75</v>
      </c>
      <c r="T76" t="s">
        <v>125</v>
      </c>
      <c r="U76" t="s">
        <v>22</v>
      </c>
      <c r="V76" t="s">
        <v>12</v>
      </c>
      <c r="W76" cm="1">
        <f t="array" ref="W76">MATCH(U76&amp;V76,INDEX($G$2:$G$37&amp;$H$2:$H$37,))</f>
        <v>5</v>
      </c>
      <c r="X76" s="2" t="str">
        <f t="shared" si="7"/>
        <v>['id' =&gt; 75, 'id_category' =&gt; 5, 'product_group' =&gt; 'AEO 24-12'],</v>
      </c>
      <c r="AA76" t="s">
        <v>123</v>
      </c>
      <c r="AB76" t="s">
        <v>21</v>
      </c>
      <c r="AE76" t="s">
        <v>123</v>
      </c>
      <c r="AF76" t="s">
        <v>21</v>
      </c>
      <c r="AG76" t="s">
        <v>21</v>
      </c>
      <c r="AH76" cm="1">
        <f t="array" ref="AH76">MATCH(AF76&amp;AG76,INDEX($G$2:$G$37&amp;$H$2:$H$37,))</f>
        <v>30</v>
      </c>
      <c r="AI76" t="str">
        <f t="shared" si="8"/>
        <v>['id_category' =&gt; 30, 'product_metric' =&gt; 'TMP'],</v>
      </c>
      <c r="AO76" t="s">
        <v>429</v>
      </c>
      <c r="AP76" t="s">
        <v>429</v>
      </c>
    </row>
    <row r="77" spans="12:42" x14ac:dyDescent="0.35">
      <c r="L77">
        <v>76</v>
      </c>
      <c r="M77" t="s">
        <v>124</v>
      </c>
      <c r="N77" t="s">
        <v>22</v>
      </c>
      <c r="O77" t="s">
        <v>16</v>
      </c>
      <c r="P77" cm="1">
        <f t="array" ref="P77">MATCH(N77&amp;O77,INDEX($G$2:$G$37&amp;$H$2:$H$37,))</f>
        <v>6</v>
      </c>
      <c r="Q77" s="2" t="str">
        <f t="shared" si="6"/>
        <v>['id' =&gt; 76, 'id_category' =&gt; 6, 'product_group_simple' =&gt; 'AEO 24-7'],</v>
      </c>
      <c r="S77">
        <v>76</v>
      </c>
      <c r="T77" t="s">
        <v>125</v>
      </c>
      <c r="U77" t="s">
        <v>22</v>
      </c>
      <c r="V77" t="s">
        <v>16</v>
      </c>
      <c r="W77" cm="1">
        <f t="array" ref="W77">MATCH(U77&amp;V77,INDEX($G$2:$G$37&amp;$H$2:$H$37,))</f>
        <v>6</v>
      </c>
      <c r="X77" s="2" t="str">
        <f t="shared" si="7"/>
        <v>['id' =&gt; 76, 'id_category' =&gt; 6, 'product_group' =&gt; 'AEO 24-12'],</v>
      </c>
      <c r="AA77" t="s">
        <v>126</v>
      </c>
      <c r="AB77" t="s">
        <v>12</v>
      </c>
      <c r="AE77" t="s">
        <v>126</v>
      </c>
      <c r="AF77" t="s">
        <v>53</v>
      </c>
      <c r="AG77" t="s">
        <v>12</v>
      </c>
      <c r="AH77" cm="1">
        <f t="array" ref="AH77">MATCH(AF77&amp;AG77,INDEX($G$2:$G$37&amp;$H$2:$H$37,))</f>
        <v>20</v>
      </c>
      <c r="AI77" t="str">
        <f t="shared" si="8"/>
        <v>['id_category' =&gt; 20, 'product_metric' =&gt; 'TMPTO'],</v>
      </c>
      <c r="AO77" t="s">
        <v>430</v>
      </c>
      <c r="AP77" t="s">
        <v>429</v>
      </c>
    </row>
    <row r="78" spans="12:42" x14ac:dyDescent="0.35">
      <c r="L78">
        <v>77</v>
      </c>
      <c r="M78" t="s">
        <v>127</v>
      </c>
      <c r="N78" t="s">
        <v>22</v>
      </c>
      <c r="O78" t="s">
        <v>12</v>
      </c>
      <c r="P78" cm="1">
        <f t="array" ref="P78">MATCH(N78&amp;O78,INDEX($G$2:$G$37&amp;$H$2:$H$37,))</f>
        <v>5</v>
      </c>
      <c r="Q78" s="2" t="str">
        <f t="shared" si="6"/>
        <v>['id' =&gt; 77, 'id_category' =&gt; 5, 'product_group_simple' =&gt; 'AEO 24-8'],</v>
      </c>
      <c r="S78">
        <v>77</v>
      </c>
      <c r="T78" t="s">
        <v>128</v>
      </c>
      <c r="U78" t="s">
        <v>22</v>
      </c>
      <c r="V78" t="s">
        <v>12</v>
      </c>
      <c r="W78" cm="1">
        <f t="array" ref="W78">MATCH(U78&amp;V78,INDEX($G$2:$G$37&amp;$H$2:$H$37,))</f>
        <v>5</v>
      </c>
      <c r="X78" s="2" t="str">
        <f t="shared" si="7"/>
        <v>['id' =&gt; 77, 'id_category' =&gt; 5, 'product_group' =&gt; 'AEO 24-15'],</v>
      </c>
      <c r="AA78" t="s">
        <v>126</v>
      </c>
      <c r="AB78" t="s">
        <v>16</v>
      </c>
      <c r="AE78" t="s">
        <v>126</v>
      </c>
      <c r="AF78" t="s">
        <v>53</v>
      </c>
      <c r="AG78" t="s">
        <v>16</v>
      </c>
      <c r="AH78" cm="1">
        <f t="array" ref="AH78">MATCH(AF78&amp;AG78,INDEX($G$2:$G$37&amp;$H$2:$H$37,))</f>
        <v>21</v>
      </c>
      <c r="AI78" t="str">
        <f t="shared" si="8"/>
        <v>['id_category' =&gt; 21, 'product_metric' =&gt; 'TMPTO'],</v>
      </c>
      <c r="AO78" t="s">
        <v>431</v>
      </c>
      <c r="AP78" t="s">
        <v>429</v>
      </c>
    </row>
    <row r="79" spans="12:42" x14ac:dyDescent="0.35">
      <c r="L79">
        <v>78</v>
      </c>
      <c r="M79" t="s">
        <v>127</v>
      </c>
      <c r="N79" t="s">
        <v>22</v>
      </c>
      <c r="O79" t="s">
        <v>16</v>
      </c>
      <c r="P79" cm="1">
        <f t="array" ref="P79">MATCH(N79&amp;O79,INDEX($G$2:$G$37&amp;$H$2:$H$37,))</f>
        <v>6</v>
      </c>
      <c r="Q79" s="2" t="str">
        <f t="shared" si="6"/>
        <v>['id' =&gt; 78, 'id_category' =&gt; 6, 'product_group_simple' =&gt; 'AEO 24-8'],</v>
      </c>
      <c r="S79">
        <v>78</v>
      </c>
      <c r="T79" t="s">
        <v>128</v>
      </c>
      <c r="U79" t="s">
        <v>22</v>
      </c>
      <c r="V79" t="s">
        <v>16</v>
      </c>
      <c r="W79" cm="1">
        <f t="array" ref="W79">MATCH(U79&amp;V79,INDEX($G$2:$G$37&amp;$H$2:$H$37,))</f>
        <v>6</v>
      </c>
      <c r="X79" s="2" t="str">
        <f t="shared" si="7"/>
        <v>['id' =&gt; 78, 'id_category' =&gt; 6, 'product_group' =&gt; 'AEO 24-15'],</v>
      </c>
      <c r="AA79" t="s">
        <v>129</v>
      </c>
      <c r="AB79" t="s">
        <v>12</v>
      </c>
      <c r="AE79" t="s">
        <v>129</v>
      </c>
      <c r="AF79" t="s">
        <v>72</v>
      </c>
      <c r="AG79" t="s">
        <v>12</v>
      </c>
      <c r="AH79" cm="1">
        <f t="array" ref="AH79">MATCH(AF79&amp;AG79,INDEX($G$2:$G$37&amp;$H$2:$H$37,))</f>
        <v>32</v>
      </c>
      <c r="AI79" t="str">
        <f t="shared" si="8"/>
        <v>['id_category' =&gt; 32, 'product_metric' =&gt; 'UFA OTHERS'],</v>
      </c>
      <c r="AO79" t="s">
        <v>432</v>
      </c>
      <c r="AP79" t="s">
        <v>429</v>
      </c>
    </row>
    <row r="80" spans="12:42" x14ac:dyDescent="0.35">
      <c r="L80">
        <v>79</v>
      </c>
      <c r="M80" t="s">
        <v>130</v>
      </c>
      <c r="N80" t="s">
        <v>22</v>
      </c>
      <c r="O80" t="s">
        <v>12</v>
      </c>
      <c r="P80" cm="1">
        <f t="array" ref="P80">MATCH(N80&amp;O80,INDEX($G$2:$G$37&amp;$H$2:$H$37,))</f>
        <v>5</v>
      </c>
      <c r="Q80" s="2" t="str">
        <f t="shared" si="6"/>
        <v>['id' =&gt; 79, 'id_category' =&gt; 5, 'product_group_simple' =&gt; 'AEO 24-9'],</v>
      </c>
      <c r="S80">
        <v>79</v>
      </c>
      <c r="T80" t="s">
        <v>131</v>
      </c>
      <c r="U80" t="s">
        <v>22</v>
      </c>
      <c r="V80" t="s">
        <v>12</v>
      </c>
      <c r="W80" cm="1">
        <f t="array" ref="W80">MATCH(U80&amp;V80,INDEX($G$2:$G$37&amp;$H$2:$H$37,))</f>
        <v>5</v>
      </c>
      <c r="X80" s="2" t="str">
        <f t="shared" si="7"/>
        <v>['id' =&gt; 79, 'id_category' =&gt; 5, 'product_group' =&gt; 'AEO 24-15/85'],</v>
      </c>
      <c r="AA80" t="s">
        <v>129</v>
      </c>
      <c r="AB80" t="s">
        <v>16</v>
      </c>
      <c r="AE80" t="s">
        <v>129</v>
      </c>
      <c r="AF80" t="s">
        <v>72</v>
      </c>
      <c r="AG80" t="s">
        <v>16</v>
      </c>
      <c r="AH80" cm="1">
        <f t="array" ref="AH80">MATCH(AF80&amp;AG80,INDEX($G$2:$G$37&amp;$H$2:$H$37,))</f>
        <v>33</v>
      </c>
      <c r="AI80" t="str">
        <f t="shared" si="8"/>
        <v>['id_category' =&gt; 33, 'product_metric' =&gt; 'UFA OTHERS'],</v>
      </c>
      <c r="AO80" t="s">
        <v>434</v>
      </c>
      <c r="AP80" t="s">
        <v>429</v>
      </c>
    </row>
    <row r="81" spans="12:42" x14ac:dyDescent="0.35">
      <c r="L81">
        <v>80</v>
      </c>
      <c r="M81" t="s">
        <v>130</v>
      </c>
      <c r="N81" t="s">
        <v>22</v>
      </c>
      <c r="O81" t="s">
        <v>16</v>
      </c>
      <c r="P81" cm="1">
        <f t="array" ref="P81">MATCH(N81&amp;O81,INDEX($G$2:$G$37&amp;$H$2:$H$37,))</f>
        <v>6</v>
      </c>
      <c r="Q81" s="2" t="str">
        <f t="shared" si="6"/>
        <v>['id' =&gt; 80, 'id_category' =&gt; 6, 'product_group_simple' =&gt; 'AEO 24-9'],</v>
      </c>
      <c r="S81">
        <v>80</v>
      </c>
      <c r="T81" t="s">
        <v>131</v>
      </c>
      <c r="U81" t="s">
        <v>22</v>
      </c>
      <c r="V81" t="s">
        <v>16</v>
      </c>
      <c r="W81" cm="1">
        <f t="array" ref="W81">MATCH(U81&amp;V81,INDEX($G$2:$G$37&amp;$H$2:$H$37,))</f>
        <v>6</v>
      </c>
      <c r="X81" s="2" t="str">
        <f t="shared" si="7"/>
        <v>['id' =&gt; 80, 'id_category' =&gt; 6, 'product_group' =&gt; 'AEO 24-15/85'],</v>
      </c>
      <c r="AA81" t="s">
        <v>132</v>
      </c>
      <c r="AB81" t="s">
        <v>12</v>
      </c>
      <c r="AE81" t="s">
        <v>132</v>
      </c>
      <c r="AF81" t="s">
        <v>72</v>
      </c>
      <c r="AG81" t="s">
        <v>12</v>
      </c>
      <c r="AH81" cm="1">
        <f t="array" ref="AH81">MATCH(AF81&amp;AG81,INDEX($G$2:$G$37&amp;$H$2:$H$37,))</f>
        <v>32</v>
      </c>
      <c r="AI81" t="str">
        <f t="shared" si="8"/>
        <v>['id_category' =&gt; 32, 'product_metric' =&gt; 'UFA50/55'],</v>
      </c>
      <c r="AO81" t="s">
        <v>435</v>
      </c>
      <c r="AP81" t="s">
        <v>429</v>
      </c>
    </row>
    <row r="82" spans="12:42" x14ac:dyDescent="0.35">
      <c r="L82">
        <v>81</v>
      </c>
      <c r="M82" t="s">
        <v>133</v>
      </c>
      <c r="N82" t="s">
        <v>22</v>
      </c>
      <c r="O82" t="s">
        <v>12</v>
      </c>
      <c r="P82" cm="1">
        <f t="array" ref="P82">MATCH(N82&amp;O82,INDEX($G$2:$G$37&amp;$H$2:$H$37,))</f>
        <v>5</v>
      </c>
      <c r="Q82" s="2" t="str">
        <f t="shared" si="6"/>
        <v>['id' =&gt; 81, 'id_category' =&gt; 5, 'product_group_simple' =&gt; 'AEO 26-2'],</v>
      </c>
      <c r="S82">
        <v>81</v>
      </c>
      <c r="T82" t="s">
        <v>134</v>
      </c>
      <c r="U82" t="s">
        <v>22</v>
      </c>
      <c r="V82" t="s">
        <v>12</v>
      </c>
      <c r="W82" cm="1">
        <f t="array" ref="W82">MATCH(U82&amp;V82,INDEX($G$2:$G$37&amp;$H$2:$H$37,))</f>
        <v>5</v>
      </c>
      <c r="X82" s="2" t="str">
        <f t="shared" si="7"/>
        <v>['id' =&gt; 81, 'id_category' =&gt; 5, 'product_group' =&gt; 'AEO 24-15/90'],</v>
      </c>
      <c r="AA82" t="s">
        <v>132</v>
      </c>
      <c r="AB82" t="s">
        <v>16</v>
      </c>
      <c r="AE82" t="s">
        <v>132</v>
      </c>
      <c r="AF82" t="s">
        <v>72</v>
      </c>
      <c r="AG82" t="s">
        <v>16</v>
      </c>
      <c r="AH82" cm="1">
        <f t="array" ref="AH82">MATCH(AF82&amp;AG82,INDEX($G$2:$G$37&amp;$H$2:$H$37,))</f>
        <v>33</v>
      </c>
      <c r="AI82" t="str">
        <f t="shared" si="8"/>
        <v>['id_category' =&gt; 33, 'product_metric' =&gt; 'UFA50/55'],</v>
      </c>
      <c r="AO82" t="s">
        <v>436</v>
      </c>
      <c r="AP82" t="s">
        <v>429</v>
      </c>
    </row>
    <row r="83" spans="12:42" x14ac:dyDescent="0.35">
      <c r="L83">
        <v>82</v>
      </c>
      <c r="M83" t="s">
        <v>133</v>
      </c>
      <c r="N83" t="s">
        <v>22</v>
      </c>
      <c r="O83" t="s">
        <v>16</v>
      </c>
      <c r="P83" cm="1">
        <f t="array" ref="P83">MATCH(N83&amp;O83,INDEX($G$2:$G$37&amp;$H$2:$H$37,))</f>
        <v>6</v>
      </c>
      <c r="Q83" s="2" t="str">
        <f t="shared" si="6"/>
        <v>['id' =&gt; 82, 'id_category' =&gt; 6, 'product_group_simple' =&gt; 'AEO 26-2'],</v>
      </c>
      <c r="S83">
        <v>82</v>
      </c>
      <c r="T83" t="s">
        <v>134</v>
      </c>
      <c r="U83" t="s">
        <v>22</v>
      </c>
      <c r="V83" t="s">
        <v>16</v>
      </c>
      <c r="W83" cm="1">
        <f t="array" ref="W83">MATCH(U83&amp;V83,INDEX($G$2:$G$37&amp;$H$2:$H$37,))</f>
        <v>6</v>
      </c>
      <c r="X83" s="2" t="str">
        <f t="shared" si="7"/>
        <v>['id' =&gt; 82, 'id_category' =&gt; 6, 'product_group' =&gt; 'AEO 24-15/90'],</v>
      </c>
      <c r="AA83" t="s">
        <v>135</v>
      </c>
      <c r="AB83" t="s">
        <v>12</v>
      </c>
      <c r="AE83" t="s">
        <v>135</v>
      </c>
      <c r="AF83" t="s">
        <v>72</v>
      </c>
      <c r="AG83" t="s">
        <v>12</v>
      </c>
      <c r="AH83" cm="1">
        <f t="array" ref="AH83">MATCH(AF83&amp;AG83,INDEX($G$2:$G$37&amp;$H$2:$H$37,))</f>
        <v>32</v>
      </c>
      <c r="AI83" t="str">
        <f t="shared" si="8"/>
        <v>['id_category' =&gt; 32, 'product_metric' =&gt; 'UFA70/75'],</v>
      </c>
      <c r="AO83" t="s">
        <v>437</v>
      </c>
      <c r="AP83" t="s">
        <v>429</v>
      </c>
    </row>
    <row r="84" spans="12:42" x14ac:dyDescent="0.35">
      <c r="L84">
        <v>83</v>
      </c>
      <c r="M84" t="s">
        <v>136</v>
      </c>
      <c r="N84" t="s">
        <v>22</v>
      </c>
      <c r="O84" t="s">
        <v>12</v>
      </c>
      <c r="P84" cm="1">
        <f t="array" ref="P84">MATCH(N84&amp;O84,INDEX($G$2:$G$37&amp;$H$2:$H$37,))</f>
        <v>5</v>
      </c>
      <c r="Q84" s="2" t="str">
        <f t="shared" si="6"/>
        <v>['id' =&gt; 83, 'id_category' =&gt; 5, 'product_group_simple' =&gt; 'AEO 26-3'],</v>
      </c>
      <c r="S84">
        <v>83</v>
      </c>
      <c r="T84" t="s">
        <v>108</v>
      </c>
      <c r="U84" t="s">
        <v>22</v>
      </c>
      <c r="V84" t="s">
        <v>12</v>
      </c>
      <c r="W84" cm="1">
        <f t="array" ref="W84">MATCH(U84&amp;V84,INDEX($G$2:$G$37&amp;$H$2:$H$37,))</f>
        <v>5</v>
      </c>
      <c r="X84" s="2" t="str">
        <f t="shared" si="7"/>
        <v>['id' =&gt; 83, 'id_category' =&gt; 5, 'product_group' =&gt; 'AEO 24-2'],</v>
      </c>
      <c r="AA84" t="s">
        <v>135</v>
      </c>
      <c r="AB84" t="s">
        <v>16</v>
      </c>
      <c r="AE84" t="s">
        <v>135</v>
      </c>
      <c r="AF84" t="s">
        <v>72</v>
      </c>
      <c r="AG84" t="s">
        <v>16</v>
      </c>
      <c r="AH84" cm="1">
        <f t="array" ref="AH84">MATCH(AF84&amp;AG84,INDEX($G$2:$G$37&amp;$H$2:$H$37,))</f>
        <v>33</v>
      </c>
      <c r="AI84" t="str">
        <f t="shared" si="8"/>
        <v>['id_category' =&gt; 33, 'product_metric' =&gt; 'UFA70/75'],</v>
      </c>
      <c r="AO84" t="s">
        <v>438</v>
      </c>
      <c r="AP84" t="s">
        <v>429</v>
      </c>
    </row>
    <row r="85" spans="12:42" x14ac:dyDescent="0.35">
      <c r="L85">
        <v>84</v>
      </c>
      <c r="M85" t="s">
        <v>136</v>
      </c>
      <c r="N85" t="s">
        <v>22</v>
      </c>
      <c r="O85" t="s">
        <v>16</v>
      </c>
      <c r="P85" cm="1">
        <f t="array" ref="P85">MATCH(N85&amp;O85,INDEX($G$2:$G$37&amp;$H$2:$H$37,))</f>
        <v>6</v>
      </c>
      <c r="Q85" s="2" t="str">
        <f t="shared" si="6"/>
        <v>['id' =&gt; 84, 'id_category' =&gt; 6, 'product_group_simple' =&gt; 'AEO 26-3'],</v>
      </c>
      <c r="S85">
        <v>84</v>
      </c>
      <c r="T85" t="s">
        <v>108</v>
      </c>
      <c r="U85" t="s">
        <v>22</v>
      </c>
      <c r="V85" t="s">
        <v>16</v>
      </c>
      <c r="W85" cm="1">
        <f t="array" ref="W85">MATCH(U85&amp;V85,INDEX($G$2:$G$37&amp;$H$2:$H$37,))</f>
        <v>6</v>
      </c>
      <c r="X85" s="2" t="str">
        <f t="shared" si="7"/>
        <v>['id' =&gt; 84, 'id_category' =&gt; 6, 'product_group' =&gt; 'AEO 24-2'],</v>
      </c>
      <c r="AA85" t="s">
        <v>26</v>
      </c>
      <c r="AB85" t="s">
        <v>12</v>
      </c>
      <c r="AE85" t="s">
        <v>26</v>
      </c>
      <c r="AF85" t="s">
        <v>26</v>
      </c>
      <c r="AG85" t="s">
        <v>12</v>
      </c>
      <c r="AH85" cm="1">
        <f t="array" ref="AH85">MATCH(AF85&amp;AG85,INDEX($G$2:$G$37&amp;$H$2:$H$37,))</f>
        <v>34</v>
      </c>
      <c r="AI85" t="str">
        <f t="shared" si="8"/>
        <v>['id_category' =&gt; 34, 'product_metric' =&gt; 'WIP'],</v>
      </c>
      <c r="AO85" t="s">
        <v>439</v>
      </c>
      <c r="AP85" t="s">
        <v>439</v>
      </c>
    </row>
    <row r="86" spans="12:42" x14ac:dyDescent="0.35">
      <c r="L86">
        <v>85</v>
      </c>
      <c r="M86" t="s">
        <v>137</v>
      </c>
      <c r="N86" t="s">
        <v>22</v>
      </c>
      <c r="O86" t="s">
        <v>16</v>
      </c>
      <c r="P86" cm="1">
        <f t="array" ref="P86">MATCH(N86&amp;O86,INDEX($G$2:$G$37&amp;$H$2:$H$37,))</f>
        <v>6</v>
      </c>
      <c r="Q86" s="2" t="str">
        <f t="shared" si="6"/>
        <v>['id' =&gt; 85, 'id_category' =&gt; 6, 'product_group_simple' =&gt; 'AEO 2900'],</v>
      </c>
      <c r="S86">
        <v>85</v>
      </c>
      <c r="T86" t="s">
        <v>111</v>
      </c>
      <c r="U86" t="s">
        <v>22</v>
      </c>
      <c r="V86" t="s">
        <v>12</v>
      </c>
      <c r="W86" cm="1">
        <f t="array" ref="W86">MATCH(U86&amp;V86,INDEX($G$2:$G$37&amp;$H$2:$H$37,))</f>
        <v>5</v>
      </c>
      <c r="X86" s="2" t="str">
        <f t="shared" si="7"/>
        <v>['id' =&gt; 85, 'id_category' =&gt; 5, 'product_group' =&gt; 'AEO 24-3'],</v>
      </c>
      <c r="AA86" t="s">
        <v>26</v>
      </c>
      <c r="AB86" t="s">
        <v>26</v>
      </c>
      <c r="AE86" t="s">
        <v>26</v>
      </c>
      <c r="AF86" t="s">
        <v>26</v>
      </c>
      <c r="AG86" t="s">
        <v>26</v>
      </c>
      <c r="AH86" cm="1">
        <f t="array" ref="AH86">MATCH(AF86&amp;AG86,INDEX($G$2:$G$37&amp;$H$2:$H$37,))</f>
        <v>35</v>
      </c>
      <c r="AI86" t="str">
        <f t="shared" si="8"/>
        <v>['id_category' =&gt; 35, 'product_metric' =&gt; 'WIP'],</v>
      </c>
      <c r="AO86" t="s">
        <v>440</v>
      </c>
      <c r="AP86" t="s">
        <v>440</v>
      </c>
    </row>
    <row r="87" spans="12:42" x14ac:dyDescent="0.35">
      <c r="L87">
        <v>86</v>
      </c>
      <c r="M87" t="s">
        <v>138</v>
      </c>
      <c r="N87" t="s">
        <v>22</v>
      </c>
      <c r="O87" t="s">
        <v>12</v>
      </c>
      <c r="P87" cm="1">
        <f t="array" ref="P87">MATCH(N87&amp;O87,INDEX($G$2:$G$37&amp;$H$2:$H$37,))</f>
        <v>5</v>
      </c>
      <c r="Q87" s="2" t="str">
        <f t="shared" si="6"/>
        <v>['id' =&gt; 86, 'id_category' =&gt; 5, 'product_group_simple' =&gt; 'AEO 2901'],</v>
      </c>
      <c r="S87">
        <v>86</v>
      </c>
      <c r="T87" t="s">
        <v>111</v>
      </c>
      <c r="U87" t="s">
        <v>22</v>
      </c>
      <c r="V87" t="s">
        <v>16</v>
      </c>
      <c r="W87" cm="1">
        <f t="array" ref="W87">MATCH(U87&amp;V87,INDEX($G$2:$G$37&amp;$H$2:$H$37,))</f>
        <v>6</v>
      </c>
      <c r="X87" s="2" t="str">
        <f t="shared" si="7"/>
        <v>['id' =&gt; 86, 'id_category' =&gt; 6, 'product_group' =&gt; 'AEO 24-3'],</v>
      </c>
      <c r="AA87" t="s">
        <v>26</v>
      </c>
      <c r="AB87" t="s">
        <v>16</v>
      </c>
      <c r="AE87" t="s">
        <v>26</v>
      </c>
      <c r="AF87" t="s">
        <v>26</v>
      </c>
      <c r="AG87" t="s">
        <v>16</v>
      </c>
      <c r="AH87" cm="1">
        <f t="array" ref="AH87">MATCH(AF87&amp;AG87,INDEX($G$2:$G$37&amp;$H$2:$H$37,))</f>
        <v>34</v>
      </c>
      <c r="AI87" t="str">
        <f t="shared" si="8"/>
        <v>['id_category' =&gt; 34, 'product_metric' =&gt; 'WIP'],</v>
      </c>
      <c r="AO87" t="s">
        <v>441</v>
      </c>
      <c r="AP87" t="s">
        <v>441</v>
      </c>
    </row>
    <row r="88" spans="12:42" x14ac:dyDescent="0.35">
      <c r="L88">
        <v>87</v>
      </c>
      <c r="M88" t="s">
        <v>138</v>
      </c>
      <c r="N88" t="s">
        <v>22</v>
      </c>
      <c r="O88" t="s">
        <v>16</v>
      </c>
      <c r="P88" cm="1">
        <f t="array" ref="P88">MATCH(N88&amp;O88,INDEX($G$2:$G$37&amp;$H$2:$H$37,))</f>
        <v>6</v>
      </c>
      <c r="Q88" s="2" t="str">
        <f t="shared" si="6"/>
        <v>['id' =&gt; 87, 'id_category' =&gt; 6, 'product_group_simple' =&gt; 'AEO 2901'],</v>
      </c>
      <c r="S88">
        <v>87</v>
      </c>
      <c r="T88" t="s">
        <v>113</v>
      </c>
      <c r="U88" t="s">
        <v>22</v>
      </c>
      <c r="V88" t="s">
        <v>12</v>
      </c>
      <c r="W88" cm="1">
        <f t="array" ref="W88">MATCH(U88&amp;V88,INDEX($G$2:$G$37&amp;$H$2:$H$37,))</f>
        <v>5</v>
      </c>
      <c r="X88" s="2" t="str">
        <f t="shared" si="7"/>
        <v>['id' =&gt; 87, 'id_category' =&gt; 5, 'product_group' =&gt; 'AEO 24-4'],</v>
      </c>
      <c r="AO88" t="s">
        <v>442</v>
      </c>
      <c r="AP88" t="s">
        <v>442</v>
      </c>
    </row>
    <row r="89" spans="12:42" x14ac:dyDescent="0.35">
      <c r="L89">
        <v>88</v>
      </c>
      <c r="M89" t="s">
        <v>138</v>
      </c>
      <c r="N89" t="s">
        <v>72</v>
      </c>
      <c r="O89" t="s">
        <v>16</v>
      </c>
      <c r="P89" cm="1">
        <f t="array" ref="P89">MATCH(N89&amp;O89,INDEX($G$2:$G$37&amp;$H$2:$H$37,))</f>
        <v>33</v>
      </c>
      <c r="Q89" s="2" t="str">
        <f t="shared" si="6"/>
        <v>['id' =&gt; 88, 'id_category' =&gt; 33, 'product_group_simple' =&gt; 'AEO 2901'],</v>
      </c>
      <c r="S89">
        <v>88</v>
      </c>
      <c r="T89" t="s">
        <v>113</v>
      </c>
      <c r="U89" t="s">
        <v>22</v>
      </c>
      <c r="V89" t="s">
        <v>16</v>
      </c>
      <c r="W89" cm="1">
        <f t="array" ref="W89">MATCH(U89&amp;V89,INDEX($G$2:$G$37&amp;$H$2:$H$37,))</f>
        <v>6</v>
      </c>
      <c r="X89" s="2" t="str">
        <f t="shared" si="7"/>
        <v>['id' =&gt; 88, 'id_category' =&gt; 6, 'product_group' =&gt; 'AEO 24-4'],</v>
      </c>
      <c r="AI89">
        <f>COUNTA(AI2:AI87)</f>
        <v>86</v>
      </c>
      <c r="AO89" t="s">
        <v>443</v>
      </c>
      <c r="AP89" t="s">
        <v>443</v>
      </c>
    </row>
    <row r="90" spans="12:42" x14ac:dyDescent="0.35">
      <c r="L90">
        <v>89</v>
      </c>
      <c r="M90" t="s">
        <v>139</v>
      </c>
      <c r="N90" t="s">
        <v>53</v>
      </c>
      <c r="O90" t="s">
        <v>12</v>
      </c>
      <c r="P90" cm="1">
        <f t="array" ref="P90">MATCH(N90&amp;O90,INDEX($G$2:$G$37&amp;$H$2:$H$37,))</f>
        <v>20</v>
      </c>
      <c r="Q90" s="2" t="str">
        <f t="shared" si="6"/>
        <v>['id' =&gt; 89, 'id_category' =&gt; 20, 'product_group_simple' =&gt; 'AMISOL'],</v>
      </c>
      <c r="S90">
        <v>89</v>
      </c>
      <c r="T90" t="s">
        <v>117</v>
      </c>
      <c r="U90" t="s">
        <v>22</v>
      </c>
      <c r="V90" t="s">
        <v>12</v>
      </c>
      <c r="W90" cm="1">
        <f t="array" ref="W90">MATCH(U90&amp;V90,INDEX($G$2:$G$37&amp;$H$2:$H$37,))</f>
        <v>5</v>
      </c>
      <c r="X90" s="2" t="str">
        <f t="shared" si="7"/>
        <v>['id' =&gt; 89, 'id_category' =&gt; 5, 'product_group' =&gt; 'AEO 24-5'],</v>
      </c>
      <c r="AO90" t="s">
        <v>444</v>
      </c>
      <c r="AP90" t="s">
        <v>444</v>
      </c>
    </row>
    <row r="91" spans="12:42" x14ac:dyDescent="0.35">
      <c r="L91">
        <v>90</v>
      </c>
      <c r="M91" t="s">
        <v>139</v>
      </c>
      <c r="N91" t="s">
        <v>53</v>
      </c>
      <c r="O91" t="s">
        <v>16</v>
      </c>
      <c r="P91" cm="1">
        <f t="array" ref="P91">MATCH(N91&amp;O91,INDEX($G$2:$G$37&amp;$H$2:$H$37,))</f>
        <v>21</v>
      </c>
      <c r="Q91" s="2" t="str">
        <f t="shared" si="6"/>
        <v>['id' =&gt; 90, 'id_category' =&gt; 21, 'product_group_simple' =&gt; 'AMISOL'],</v>
      </c>
      <c r="S91">
        <v>90</v>
      </c>
      <c r="T91" t="s">
        <v>117</v>
      </c>
      <c r="U91" t="s">
        <v>22</v>
      </c>
      <c r="V91" t="s">
        <v>16</v>
      </c>
      <c r="W91" cm="1">
        <f t="array" ref="W91">MATCH(U91&amp;V91,INDEX($G$2:$G$37&amp;$H$2:$H$37,))</f>
        <v>6</v>
      </c>
      <c r="X91" s="2" t="str">
        <f t="shared" si="7"/>
        <v>['id' =&gt; 90, 'id_category' =&gt; 6, 'product_group' =&gt; 'AEO 24-5'],</v>
      </c>
      <c r="AO91" t="s">
        <v>49</v>
      </c>
      <c r="AP91" t="s">
        <v>49</v>
      </c>
    </row>
    <row r="92" spans="12:42" x14ac:dyDescent="0.35">
      <c r="L92">
        <v>91</v>
      </c>
      <c r="M92" t="s">
        <v>140</v>
      </c>
      <c r="N92" t="s">
        <v>53</v>
      </c>
      <c r="O92" t="s">
        <v>12</v>
      </c>
      <c r="P92" cm="1">
        <f t="array" ref="P92">MATCH(N92&amp;O92,INDEX($G$2:$G$37&amp;$H$2:$H$37,))</f>
        <v>20</v>
      </c>
      <c r="Q92" s="2" t="str">
        <f t="shared" si="6"/>
        <v>['id' =&gt; 91, 'id_category' =&gt; 20, 'product_group_simple' =&gt; 'AMISOL-3G'],</v>
      </c>
      <c r="S92">
        <v>91</v>
      </c>
      <c r="T92" t="s">
        <v>121</v>
      </c>
      <c r="U92" t="s">
        <v>22</v>
      </c>
      <c r="V92" t="s">
        <v>12</v>
      </c>
      <c r="W92" cm="1">
        <f t="array" ref="W92">MATCH(U92&amp;V92,INDEX($G$2:$G$37&amp;$H$2:$H$37,))</f>
        <v>5</v>
      </c>
      <c r="X92" s="2" t="str">
        <f t="shared" si="7"/>
        <v>['id' =&gt; 91, 'id_category' =&gt; 5, 'product_group' =&gt; 'AEO 24-6'],</v>
      </c>
      <c r="AO92" t="s">
        <v>52</v>
      </c>
      <c r="AP92" t="s">
        <v>52</v>
      </c>
    </row>
    <row r="93" spans="12:42" x14ac:dyDescent="0.35">
      <c r="L93">
        <v>92</v>
      </c>
      <c r="M93" t="s">
        <v>140</v>
      </c>
      <c r="N93" t="s">
        <v>53</v>
      </c>
      <c r="O93" t="s">
        <v>16</v>
      </c>
      <c r="P93" cm="1">
        <f t="array" ref="P93">MATCH(N93&amp;O93,INDEX($G$2:$G$37&amp;$H$2:$H$37,))</f>
        <v>21</v>
      </c>
      <c r="Q93" s="2" t="str">
        <f t="shared" si="6"/>
        <v>['id' =&gt; 92, 'id_category' =&gt; 21, 'product_group_simple' =&gt; 'AMISOL-3G'],</v>
      </c>
      <c r="S93">
        <v>92</v>
      </c>
      <c r="T93" t="s">
        <v>121</v>
      </c>
      <c r="U93" t="s">
        <v>22</v>
      </c>
      <c r="V93" t="s">
        <v>16</v>
      </c>
      <c r="W93" cm="1">
        <f t="array" ref="W93">MATCH(U93&amp;V93,INDEX($G$2:$G$37&amp;$H$2:$H$37,))</f>
        <v>6</v>
      </c>
      <c r="X93" s="2" t="str">
        <f t="shared" si="7"/>
        <v>['id' =&gt; 92, 'id_category' =&gt; 6, 'product_group' =&gt; 'AEO 24-6'],</v>
      </c>
      <c r="AO93" t="s">
        <v>445</v>
      </c>
      <c r="AP93" t="s">
        <v>52</v>
      </c>
    </row>
    <row r="94" spans="12:42" x14ac:dyDescent="0.35">
      <c r="L94">
        <v>93</v>
      </c>
      <c r="M94" t="s">
        <v>141</v>
      </c>
      <c r="N94" t="s">
        <v>41</v>
      </c>
      <c r="O94" t="s">
        <v>12</v>
      </c>
      <c r="P94" cm="1">
        <f t="array" ref="P94">MATCH(N94&amp;O94,INDEX($G$2:$G$37&amp;$H$2:$H$37,))</f>
        <v>14</v>
      </c>
      <c r="Q94" s="2" t="str">
        <f t="shared" si="6"/>
        <v>['id' =&gt; 93, 'id_category' =&gt; 14, 'product_group_simple' =&gt; 'BDAC BM'],</v>
      </c>
      <c r="S94">
        <v>93</v>
      </c>
      <c r="T94" t="s">
        <v>124</v>
      </c>
      <c r="U94" t="s">
        <v>22</v>
      </c>
      <c r="V94" t="s">
        <v>12</v>
      </c>
      <c r="W94" cm="1">
        <f t="array" ref="W94">MATCH(U94&amp;V94,INDEX($G$2:$G$37&amp;$H$2:$H$37,))</f>
        <v>5</v>
      </c>
      <c r="X94" s="2" t="str">
        <f t="shared" si="7"/>
        <v>['id' =&gt; 93, 'id_category' =&gt; 5, 'product_group' =&gt; 'AEO 24-7'],</v>
      </c>
      <c r="AO94" t="s">
        <v>446</v>
      </c>
      <c r="AP94" t="s">
        <v>52</v>
      </c>
    </row>
    <row r="95" spans="12:42" x14ac:dyDescent="0.35">
      <c r="L95">
        <v>94</v>
      </c>
      <c r="M95" t="s">
        <v>141</v>
      </c>
      <c r="N95" t="s">
        <v>41</v>
      </c>
      <c r="O95" t="s">
        <v>16</v>
      </c>
      <c r="P95" cm="1">
        <f t="array" ref="P95">MATCH(N95&amp;O95,INDEX($G$2:$G$37&amp;$H$2:$H$37,))</f>
        <v>15</v>
      </c>
      <c r="Q95" s="2" t="str">
        <f t="shared" si="6"/>
        <v>['id' =&gt; 94, 'id_category' =&gt; 15, 'product_group_simple' =&gt; 'BDAC BM'],</v>
      </c>
      <c r="S95">
        <v>94</v>
      </c>
      <c r="T95" t="s">
        <v>124</v>
      </c>
      <c r="U95" t="s">
        <v>22</v>
      </c>
      <c r="V95" t="s">
        <v>16</v>
      </c>
      <c r="W95" cm="1">
        <f t="array" ref="W95">MATCH(U95&amp;V95,INDEX($G$2:$G$37&amp;$H$2:$H$37,))</f>
        <v>6</v>
      </c>
      <c r="X95" s="2" t="str">
        <f t="shared" si="7"/>
        <v>['id' =&gt; 94, 'id_category' =&gt; 6, 'product_group' =&gt; 'AEO 24-7'],</v>
      </c>
      <c r="AO95" t="s">
        <v>57</v>
      </c>
      <c r="AP95" t="s">
        <v>57</v>
      </c>
    </row>
    <row r="96" spans="12:42" x14ac:dyDescent="0.35">
      <c r="L96">
        <v>95</v>
      </c>
      <c r="M96" t="s">
        <v>142</v>
      </c>
      <c r="N96" t="s">
        <v>41</v>
      </c>
      <c r="O96" t="s">
        <v>12</v>
      </c>
      <c r="P96" cm="1">
        <f t="array" ref="P96">MATCH(N96&amp;O96,INDEX($G$2:$G$37&amp;$H$2:$H$37,))</f>
        <v>14</v>
      </c>
      <c r="Q96" s="2" t="str">
        <f t="shared" si="6"/>
        <v>['id' =&gt; 95, 'id_category' =&gt; 14, 'product_group_simple' =&gt; 'BDG'],</v>
      </c>
      <c r="S96">
        <v>95</v>
      </c>
      <c r="T96" t="s">
        <v>143</v>
      </c>
      <c r="U96" t="s">
        <v>22</v>
      </c>
      <c r="V96" t="s">
        <v>12</v>
      </c>
      <c r="W96" cm="1">
        <f t="array" ref="W96">MATCH(U96&amp;V96,INDEX($G$2:$G$37&amp;$H$2:$H$37,))</f>
        <v>5</v>
      </c>
      <c r="X96" s="2" t="str">
        <f t="shared" si="7"/>
        <v>['id' =&gt; 95, 'id_category' =&gt; 5, 'product_group' =&gt; 'AEO 24-7.8'],</v>
      </c>
      <c r="AO96" t="s">
        <v>447</v>
      </c>
      <c r="AP96" t="s">
        <v>57</v>
      </c>
    </row>
    <row r="97" spans="12:42" x14ac:dyDescent="0.35">
      <c r="L97">
        <v>96</v>
      </c>
      <c r="M97" t="s">
        <v>142</v>
      </c>
      <c r="N97" t="s">
        <v>41</v>
      </c>
      <c r="O97" t="s">
        <v>16</v>
      </c>
      <c r="P97" cm="1">
        <f t="array" ref="P97">MATCH(N97&amp;O97,INDEX($G$2:$G$37&amp;$H$2:$H$37,))</f>
        <v>15</v>
      </c>
      <c r="Q97" s="2" t="str">
        <f t="shared" si="6"/>
        <v>['id' =&gt; 96, 'id_category' =&gt; 15, 'product_group_simple' =&gt; 'BDG'],</v>
      </c>
      <c r="S97">
        <v>96</v>
      </c>
      <c r="T97" t="s">
        <v>143</v>
      </c>
      <c r="U97" t="s">
        <v>22</v>
      </c>
      <c r="V97" t="s">
        <v>16</v>
      </c>
      <c r="W97" cm="1">
        <f t="array" ref="W97">MATCH(U97&amp;V97,INDEX($G$2:$G$37&amp;$H$2:$H$37,))</f>
        <v>6</v>
      </c>
      <c r="X97" s="2" t="str">
        <f t="shared" si="7"/>
        <v>['id' =&gt; 96, 'id_category' =&gt; 6, 'product_group' =&gt; 'AEO 24-7.8'],</v>
      </c>
      <c r="AO97" t="s">
        <v>448</v>
      </c>
      <c r="AP97" t="s">
        <v>57</v>
      </c>
    </row>
    <row r="98" spans="12:42" x14ac:dyDescent="0.35">
      <c r="L98">
        <v>97</v>
      </c>
      <c r="M98" t="s">
        <v>142</v>
      </c>
      <c r="N98" t="s">
        <v>41</v>
      </c>
      <c r="O98" t="s">
        <v>26</v>
      </c>
      <c r="P98" cm="1">
        <f t="array" ref="P98">MATCH(N98&amp;O98,INDEX($G$2:$G$37&amp;$H$2:$H$37,))</f>
        <v>16</v>
      </c>
      <c r="Q98" s="2" t="str">
        <f t="shared" si="6"/>
        <v>['id' =&gt; 97, 'id_category' =&gt; 16, 'product_group_simple' =&gt; 'BDG'],</v>
      </c>
      <c r="S98">
        <v>97</v>
      </c>
      <c r="T98" t="s">
        <v>144</v>
      </c>
      <c r="U98" t="s">
        <v>22</v>
      </c>
      <c r="V98" t="s">
        <v>12</v>
      </c>
      <c r="W98" cm="1">
        <f t="array" ref="W98">MATCH(U98&amp;V98,INDEX($G$2:$G$37&amp;$H$2:$H$37,))</f>
        <v>5</v>
      </c>
      <c r="X98" s="2" t="str">
        <f t="shared" si="7"/>
        <v>['id' =&gt; 97, 'id_category' =&gt; 5, 'product_group' =&gt; 'AEO 24-7.8/90'],</v>
      </c>
      <c r="AO98" t="s">
        <v>169</v>
      </c>
      <c r="AP98" t="s">
        <v>169</v>
      </c>
    </row>
    <row r="99" spans="12:42" x14ac:dyDescent="0.35">
      <c r="L99">
        <v>98</v>
      </c>
      <c r="M99" t="s">
        <v>145</v>
      </c>
      <c r="N99" t="s">
        <v>41</v>
      </c>
      <c r="O99" t="s">
        <v>12</v>
      </c>
      <c r="P99" cm="1">
        <f t="array" ref="P99">MATCH(N99&amp;O99,INDEX($G$2:$G$37&amp;$H$2:$H$37,))</f>
        <v>14</v>
      </c>
      <c r="Q99" s="2" t="str">
        <f t="shared" si="6"/>
        <v>['id' =&gt; 98, 'id_category' =&gt; 14, 'product_group_simple' =&gt; 'BDME'],</v>
      </c>
      <c r="S99">
        <v>98</v>
      </c>
      <c r="T99" t="s">
        <v>144</v>
      </c>
      <c r="U99" t="s">
        <v>22</v>
      </c>
      <c r="V99" t="s">
        <v>16</v>
      </c>
      <c r="W99" cm="1">
        <f t="array" ref="W99">MATCH(U99&amp;V99,INDEX($G$2:$G$37&amp;$H$2:$H$37,))</f>
        <v>6</v>
      </c>
      <c r="X99" s="2" t="str">
        <f t="shared" si="7"/>
        <v>['id' =&gt; 98, 'id_category' =&gt; 6, 'product_group' =&gt; 'AEO 24-7.8/90'],</v>
      </c>
      <c r="AO99" t="s">
        <v>449</v>
      </c>
      <c r="AP99" t="s">
        <v>49</v>
      </c>
    </row>
    <row r="100" spans="12:42" x14ac:dyDescent="0.35">
      <c r="L100">
        <v>99</v>
      </c>
      <c r="M100" t="s">
        <v>145</v>
      </c>
      <c r="N100" t="s">
        <v>41</v>
      </c>
      <c r="O100" t="s">
        <v>16</v>
      </c>
      <c r="P100" cm="1">
        <f t="array" ref="P100">MATCH(N100&amp;O100,INDEX($G$2:$G$37&amp;$H$2:$H$37,))</f>
        <v>15</v>
      </c>
      <c r="Q100" s="2" t="str">
        <f t="shared" si="6"/>
        <v>['id' =&gt; 99, 'id_category' =&gt; 15, 'product_group_simple' =&gt; 'BDME'],</v>
      </c>
      <c r="S100">
        <v>99</v>
      </c>
      <c r="T100" t="s">
        <v>146</v>
      </c>
      <c r="U100" t="s">
        <v>22</v>
      </c>
      <c r="V100" t="s">
        <v>16</v>
      </c>
      <c r="W100" cm="1">
        <f t="array" ref="W100">MATCH(U100&amp;V100,INDEX($G$2:$G$37&amp;$H$2:$H$37,))</f>
        <v>6</v>
      </c>
      <c r="X100" s="2" t="str">
        <f t="shared" si="7"/>
        <v>['id' =&gt; 99, 'id_category' =&gt; 6, 'product_group' =&gt; 'AEO 24-7/90'],</v>
      </c>
      <c r="AO100" t="s">
        <v>450</v>
      </c>
      <c r="AP100" t="s">
        <v>49</v>
      </c>
    </row>
    <row r="101" spans="12:42" x14ac:dyDescent="0.35">
      <c r="L101">
        <v>100</v>
      </c>
      <c r="M101" t="s">
        <v>145</v>
      </c>
      <c r="N101" t="s">
        <v>41</v>
      </c>
      <c r="O101" t="s">
        <v>26</v>
      </c>
      <c r="P101" cm="1">
        <f t="array" ref="P101">MATCH(N101&amp;O101,INDEX($G$2:$G$37&amp;$H$2:$H$37,))</f>
        <v>16</v>
      </c>
      <c r="Q101" s="2" t="str">
        <f t="shared" si="6"/>
        <v>['id' =&gt; 100, 'id_category' =&gt; 16, 'product_group_simple' =&gt; 'BDME'],</v>
      </c>
      <c r="S101">
        <v>100</v>
      </c>
      <c r="T101" t="s">
        <v>127</v>
      </c>
      <c r="U101" t="s">
        <v>22</v>
      </c>
      <c r="V101" t="s">
        <v>12</v>
      </c>
      <c r="W101" cm="1">
        <f t="array" ref="W101">MATCH(U101&amp;V101,INDEX($G$2:$G$37&amp;$H$2:$H$37,))</f>
        <v>5</v>
      </c>
      <c r="X101" s="2" t="str">
        <f t="shared" si="7"/>
        <v>['id' =&gt; 100, 'id_category' =&gt; 5, 'product_group' =&gt; 'AEO 24-8'],</v>
      </c>
      <c r="AO101" t="s">
        <v>451</v>
      </c>
      <c r="AP101" t="s">
        <v>451</v>
      </c>
    </row>
    <row r="102" spans="12:42" x14ac:dyDescent="0.35">
      <c r="L102">
        <v>101</v>
      </c>
      <c r="M102" t="s">
        <v>147</v>
      </c>
      <c r="N102" t="s">
        <v>26</v>
      </c>
      <c r="O102" t="s">
        <v>26</v>
      </c>
      <c r="P102" cm="1">
        <f t="array" ref="P102">MATCH(N102&amp;O102,INDEX($G$2:$G$37&amp;$H$2:$H$37,))</f>
        <v>35</v>
      </c>
      <c r="Q102" s="2" t="str">
        <f t="shared" si="6"/>
        <v>['id' =&gt; 101, 'id_category' =&gt; 35, 'product_group_simple' =&gt; 'C.F.ACID'],</v>
      </c>
      <c r="S102">
        <v>101</v>
      </c>
      <c r="T102" t="s">
        <v>127</v>
      </c>
      <c r="U102" t="s">
        <v>22</v>
      </c>
      <c r="V102" t="s">
        <v>16</v>
      </c>
      <c r="W102" cm="1">
        <f t="array" ref="W102">MATCH(U102&amp;V102,INDEX($G$2:$G$37&amp;$H$2:$H$37,))</f>
        <v>6</v>
      </c>
      <c r="X102" s="2" t="str">
        <f t="shared" si="7"/>
        <v>['id' =&gt; 101, 'id_category' =&gt; 6, 'product_group' =&gt; 'AEO 24-8'],</v>
      </c>
      <c r="AO102" t="s">
        <v>452</v>
      </c>
      <c r="AP102" t="s">
        <v>452</v>
      </c>
    </row>
    <row r="103" spans="12:42" x14ac:dyDescent="0.35">
      <c r="L103">
        <v>102</v>
      </c>
      <c r="M103" t="s">
        <v>148</v>
      </c>
      <c r="N103" t="s">
        <v>26</v>
      </c>
      <c r="O103" t="s">
        <v>12</v>
      </c>
      <c r="P103" cm="1">
        <f t="array" ref="P103">MATCH(N103&amp;O103,INDEX($G$2:$G$37&amp;$H$2:$H$37,))</f>
        <v>34</v>
      </c>
      <c r="Q103" s="2" t="str">
        <f t="shared" si="6"/>
        <v>['id' =&gt; 102, 'id_category' =&gt; 34, 'product_group_simple' =&gt; 'CAC'],</v>
      </c>
      <c r="S103">
        <v>102</v>
      </c>
      <c r="T103" t="s">
        <v>130</v>
      </c>
      <c r="U103" t="s">
        <v>22</v>
      </c>
      <c r="V103" t="s">
        <v>12</v>
      </c>
      <c r="W103" cm="1">
        <f t="array" ref="W103">MATCH(U103&amp;V103,INDEX($G$2:$G$37&amp;$H$2:$H$37,))</f>
        <v>5</v>
      </c>
      <c r="X103" s="2" t="str">
        <f t="shared" si="7"/>
        <v>['id' =&gt; 102, 'id_category' =&gt; 5, 'product_group' =&gt; 'AEO 24-9'],</v>
      </c>
      <c r="AO103" t="s">
        <v>453</v>
      </c>
      <c r="AP103" t="s">
        <v>453</v>
      </c>
    </row>
    <row r="104" spans="12:42" x14ac:dyDescent="0.35">
      <c r="L104">
        <v>103</v>
      </c>
      <c r="M104" t="s">
        <v>149</v>
      </c>
      <c r="N104" t="s">
        <v>26</v>
      </c>
      <c r="O104" t="s">
        <v>26</v>
      </c>
      <c r="P104" cm="1">
        <f t="array" ref="P104">MATCH(N104&amp;O104,INDEX($G$2:$G$37&amp;$H$2:$H$37,))</f>
        <v>35</v>
      </c>
      <c r="Q104" s="2" t="str">
        <f t="shared" si="6"/>
        <v>['id' =&gt; 103, 'id_category' =&gt; 35, 'product_group_simple' =&gt; 'CAC68'],</v>
      </c>
      <c r="S104">
        <v>103</v>
      </c>
      <c r="T104" t="s">
        <v>130</v>
      </c>
      <c r="U104" t="s">
        <v>22</v>
      </c>
      <c r="V104" t="s">
        <v>16</v>
      </c>
      <c r="W104" cm="1">
        <f t="array" ref="W104">MATCH(U104&amp;V104,INDEX($G$2:$G$37&amp;$H$2:$H$37,))</f>
        <v>6</v>
      </c>
      <c r="X104" s="2" t="str">
        <f t="shared" si="7"/>
        <v>['id' =&gt; 103, 'id_category' =&gt; 6, 'product_group' =&gt; 'AEO 24-9'],</v>
      </c>
      <c r="AO104" t="s">
        <v>454</v>
      </c>
      <c r="AP104" t="s">
        <v>454</v>
      </c>
    </row>
    <row r="105" spans="12:42" x14ac:dyDescent="0.35">
      <c r="L105">
        <v>104</v>
      </c>
      <c r="M105" t="s">
        <v>150</v>
      </c>
      <c r="N105" t="s">
        <v>26</v>
      </c>
      <c r="O105" t="s">
        <v>12</v>
      </c>
      <c r="P105" cm="1">
        <f t="array" ref="P105">MATCH(N105&amp;O105,INDEX($G$2:$G$37&amp;$H$2:$H$37,))</f>
        <v>34</v>
      </c>
      <c r="Q105" s="2" t="str">
        <f t="shared" si="6"/>
        <v>['id' =&gt; 104, 'id_category' =&gt; 34, 'product_group_simple' =&gt; 'CAC-C'],</v>
      </c>
      <c r="S105">
        <v>104</v>
      </c>
      <c r="T105" t="s">
        <v>151</v>
      </c>
      <c r="U105" t="s">
        <v>22</v>
      </c>
      <c r="V105" t="s">
        <v>12</v>
      </c>
      <c r="W105" cm="1">
        <f t="array" ref="W105">MATCH(U105&amp;V105,INDEX($G$2:$G$37&amp;$H$2:$H$37,))</f>
        <v>5</v>
      </c>
      <c r="X105" s="2" t="str">
        <f t="shared" si="7"/>
        <v>['id' =&gt; 104, 'id_category' =&gt; 5, 'product_group' =&gt; 'AEO 24L-12'],</v>
      </c>
      <c r="AO105" t="s">
        <v>455</v>
      </c>
      <c r="AP105" t="s">
        <v>455</v>
      </c>
    </row>
    <row r="106" spans="12:42" x14ac:dyDescent="0.35">
      <c r="L106">
        <v>105</v>
      </c>
      <c r="M106" t="s">
        <v>152</v>
      </c>
      <c r="N106" t="s">
        <v>45</v>
      </c>
      <c r="O106" t="s">
        <v>10</v>
      </c>
      <c r="P106" cm="1">
        <f t="array" ref="P106">MATCH(N106&amp;O106,INDEX($G$2:$G$37&amp;$H$2:$H$37,))</f>
        <v>17</v>
      </c>
      <c r="Q106" s="2" t="str">
        <f t="shared" si="6"/>
        <v>['id' =&gt; 105, 'id_category' =&gt; 17, 'product_group_simple' =&gt; 'CARBON.A'],</v>
      </c>
      <c r="S106">
        <v>105</v>
      </c>
      <c r="T106" t="s">
        <v>151</v>
      </c>
      <c r="U106" t="s">
        <v>22</v>
      </c>
      <c r="V106" t="s">
        <v>16</v>
      </c>
      <c r="W106" cm="1">
        <f t="array" ref="W106">MATCH(U106&amp;V106,INDEX($G$2:$G$37&amp;$H$2:$H$37,))</f>
        <v>6</v>
      </c>
      <c r="X106" s="2" t="str">
        <f t="shared" si="7"/>
        <v>['id' =&gt; 105, 'id_category' =&gt; 6, 'product_group' =&gt; 'AEO 24L-12'],</v>
      </c>
      <c r="AO106" t="s">
        <v>456</v>
      </c>
      <c r="AP106" t="s">
        <v>456</v>
      </c>
    </row>
    <row r="107" spans="12:42" x14ac:dyDescent="0.35">
      <c r="L107">
        <v>106</v>
      </c>
      <c r="M107" t="s">
        <v>153</v>
      </c>
      <c r="N107" t="s">
        <v>45</v>
      </c>
      <c r="O107" t="s">
        <v>12</v>
      </c>
      <c r="P107" cm="1">
        <f t="array" ref="P107">MATCH(N107&amp;O107,INDEX($G$2:$G$37&amp;$H$2:$H$37,))</f>
        <v>18</v>
      </c>
      <c r="Q107" s="2" t="str">
        <f t="shared" si="6"/>
        <v>['id' =&gt; 106, 'id_category' =&gt; 18, 'product_group_simple' =&gt; 'CATALYST'],</v>
      </c>
      <c r="S107">
        <v>106</v>
      </c>
      <c r="T107" t="s">
        <v>133</v>
      </c>
      <c r="U107" t="s">
        <v>22</v>
      </c>
      <c r="V107" t="s">
        <v>12</v>
      </c>
      <c r="W107" cm="1">
        <f t="array" ref="W107">MATCH(U107&amp;V107,INDEX($G$2:$G$37&amp;$H$2:$H$37,))</f>
        <v>5</v>
      </c>
      <c r="X107" s="2" t="str">
        <f t="shared" si="7"/>
        <v>['id' =&gt; 106, 'id_category' =&gt; 5, 'product_group' =&gt; 'AEO 26-2'],</v>
      </c>
      <c r="AO107" t="s">
        <v>457</v>
      </c>
      <c r="AP107" t="s">
        <v>457</v>
      </c>
    </row>
    <row r="108" spans="12:42" x14ac:dyDescent="0.35">
      <c r="L108">
        <v>107</v>
      </c>
      <c r="M108" t="s">
        <v>154</v>
      </c>
      <c r="N108" t="s">
        <v>26</v>
      </c>
      <c r="O108" t="s">
        <v>26</v>
      </c>
      <c r="P108" cm="1">
        <f t="array" ref="P108">MATCH(N108&amp;O108,INDEX($G$2:$G$37&amp;$H$2:$H$37,))</f>
        <v>35</v>
      </c>
      <c r="Q108" s="2" t="str">
        <f t="shared" si="6"/>
        <v>['id' =&gt; 107, 'id_category' =&gt; 35, 'product_group_simple' =&gt; 'CFA 1'],</v>
      </c>
      <c r="S108">
        <v>107</v>
      </c>
      <c r="T108" t="s">
        <v>133</v>
      </c>
      <c r="U108" t="s">
        <v>22</v>
      </c>
      <c r="V108" t="s">
        <v>16</v>
      </c>
      <c r="W108" cm="1">
        <f t="array" ref="W108">MATCH(U108&amp;V108,INDEX($G$2:$G$37&amp;$H$2:$H$37,))</f>
        <v>6</v>
      </c>
      <c r="X108" s="2" t="str">
        <f t="shared" si="7"/>
        <v>['id' =&gt; 107, 'id_category' =&gt; 6, 'product_group' =&gt; 'AEO 26-2'],</v>
      </c>
      <c r="AO108" t="s">
        <v>170</v>
      </c>
      <c r="AP108" t="s">
        <v>170</v>
      </c>
    </row>
    <row r="109" spans="12:42" x14ac:dyDescent="0.35">
      <c r="L109">
        <v>108</v>
      </c>
      <c r="M109" t="s">
        <v>155</v>
      </c>
      <c r="N109" t="s">
        <v>26</v>
      </c>
      <c r="O109" t="s">
        <v>26</v>
      </c>
      <c r="P109" cm="1">
        <f t="array" ref="P109">MATCH(N109&amp;O109,INDEX($G$2:$G$37&amp;$H$2:$H$37,))</f>
        <v>35</v>
      </c>
      <c r="Q109" s="2" t="str">
        <f t="shared" si="6"/>
        <v>['id' =&gt; 108, 'id_category' =&gt; 35, 'product_group_simple' =&gt; 'CFA 2'],</v>
      </c>
      <c r="S109">
        <v>108</v>
      </c>
      <c r="T109" t="s">
        <v>136</v>
      </c>
      <c r="U109" t="s">
        <v>22</v>
      </c>
      <c r="V109" t="s">
        <v>12</v>
      </c>
      <c r="W109" cm="1">
        <f t="array" ref="W109">MATCH(U109&amp;V109,INDEX($G$2:$G$37&amp;$H$2:$H$37,))</f>
        <v>5</v>
      </c>
      <c r="X109" s="2" t="str">
        <f t="shared" si="7"/>
        <v>['id' =&gt; 108, 'id_category' =&gt; 5, 'product_group' =&gt; 'AEO 26-3'],</v>
      </c>
      <c r="AO109" t="s">
        <v>171</v>
      </c>
      <c r="AP109" t="s">
        <v>171</v>
      </c>
    </row>
    <row r="110" spans="12:42" x14ac:dyDescent="0.35">
      <c r="L110">
        <v>109</v>
      </c>
      <c r="M110" t="s">
        <v>156</v>
      </c>
      <c r="N110" t="s">
        <v>26</v>
      </c>
      <c r="O110" t="s">
        <v>12</v>
      </c>
      <c r="P110" cm="1">
        <f t="array" ref="P110">MATCH(N110&amp;O110,INDEX($G$2:$G$37&amp;$H$2:$H$37,))</f>
        <v>34</v>
      </c>
      <c r="Q110" s="2" t="str">
        <f t="shared" si="6"/>
        <v>['id' =&gt; 109, 'id_category' =&gt; 34, 'product_group_simple' =&gt; 'CFA0608'],</v>
      </c>
      <c r="S110">
        <v>109</v>
      </c>
      <c r="T110" t="s">
        <v>136</v>
      </c>
      <c r="U110" t="s">
        <v>22</v>
      </c>
      <c r="V110" t="s">
        <v>16</v>
      </c>
      <c r="W110" cm="1">
        <f t="array" ref="W110">MATCH(U110&amp;V110,INDEX($G$2:$G$37&amp;$H$2:$H$37,))</f>
        <v>6</v>
      </c>
      <c r="X110" s="2" t="str">
        <f t="shared" si="7"/>
        <v>['id' =&gt; 109, 'id_category' =&gt; 6, 'product_group' =&gt; 'AEO 26-3'],</v>
      </c>
      <c r="AO110" t="s">
        <v>458</v>
      </c>
      <c r="AP110" t="s">
        <v>458</v>
      </c>
    </row>
    <row r="111" spans="12:42" x14ac:dyDescent="0.35">
      <c r="L111">
        <v>110</v>
      </c>
      <c r="M111" t="s">
        <v>157</v>
      </c>
      <c r="N111" t="s">
        <v>26</v>
      </c>
      <c r="O111" t="s">
        <v>12</v>
      </c>
      <c r="P111" cm="1">
        <f t="array" ref="P111">MATCH(N111&amp;O111,INDEX($G$2:$G$37&amp;$H$2:$H$37,))</f>
        <v>34</v>
      </c>
      <c r="Q111" s="2" t="str">
        <f t="shared" si="6"/>
        <v>['id' =&gt; 110, 'id_category' =&gt; 34, 'product_group_simple' =&gt; 'CFA28'],</v>
      </c>
      <c r="S111">
        <v>110</v>
      </c>
      <c r="T111" t="s">
        <v>139</v>
      </c>
      <c r="U111" t="s">
        <v>53</v>
      </c>
      <c r="V111" t="s">
        <v>12</v>
      </c>
      <c r="W111" cm="1">
        <f t="array" ref="W111">MATCH(U111&amp;V111,INDEX($G$2:$G$37&amp;$H$2:$H$37,))</f>
        <v>20</v>
      </c>
      <c r="X111" s="2" t="str">
        <f t="shared" si="7"/>
        <v>['id' =&gt; 110, 'id_category' =&gt; 20, 'product_group' =&gt; 'AMISOL'],</v>
      </c>
      <c r="AO111" t="s">
        <v>459</v>
      </c>
      <c r="AP111" t="s">
        <v>458</v>
      </c>
    </row>
    <row r="112" spans="12:42" x14ac:dyDescent="0.35">
      <c r="L112">
        <v>111</v>
      </c>
      <c r="M112" t="s">
        <v>157</v>
      </c>
      <c r="N112" t="s">
        <v>26</v>
      </c>
      <c r="O112" t="s">
        <v>26</v>
      </c>
      <c r="P112" cm="1">
        <f t="array" ref="P112">MATCH(N112&amp;O112,INDEX($G$2:$G$37&amp;$H$2:$H$37,))</f>
        <v>35</v>
      </c>
      <c r="Q112" s="2" t="str">
        <f t="shared" si="6"/>
        <v>['id' =&gt; 111, 'id_category' =&gt; 35, 'product_group_simple' =&gt; 'CFA28'],</v>
      </c>
      <c r="S112">
        <v>111</v>
      </c>
      <c r="T112" t="s">
        <v>139</v>
      </c>
      <c r="U112" t="s">
        <v>53</v>
      </c>
      <c r="V112" t="s">
        <v>16</v>
      </c>
      <c r="W112" cm="1">
        <f t="array" ref="W112">MATCH(U112&amp;V112,INDEX($G$2:$G$37&amp;$H$2:$H$37,))</f>
        <v>21</v>
      </c>
      <c r="X112" s="2" t="str">
        <f t="shared" si="7"/>
        <v>['id' =&gt; 111, 'id_category' =&gt; 21, 'product_group' =&gt; 'AMISOL'],</v>
      </c>
      <c r="AO112" t="s">
        <v>460</v>
      </c>
      <c r="AP112" t="s">
        <v>460</v>
      </c>
    </row>
    <row r="113" spans="12:42" x14ac:dyDescent="0.35">
      <c r="L113">
        <v>112</v>
      </c>
      <c r="M113" t="s">
        <v>158</v>
      </c>
      <c r="N113" t="s">
        <v>26</v>
      </c>
      <c r="O113" t="s">
        <v>12</v>
      </c>
      <c r="P113" cm="1">
        <f t="array" ref="P113">MATCH(N113&amp;O113,INDEX($G$2:$G$37&amp;$H$2:$H$37,))</f>
        <v>34</v>
      </c>
      <c r="Q113" s="2" t="str">
        <f t="shared" si="6"/>
        <v>['id' =&gt; 112, 'id_category' =&gt; 34, 'product_group_simple' =&gt; 'CFA60'],</v>
      </c>
      <c r="S113">
        <v>112</v>
      </c>
      <c r="T113" t="s">
        <v>140</v>
      </c>
      <c r="U113" t="s">
        <v>53</v>
      </c>
      <c r="V113" t="s">
        <v>12</v>
      </c>
      <c r="W113" cm="1">
        <f t="array" ref="W113">MATCH(U113&amp;V113,INDEX($G$2:$G$37&amp;$H$2:$H$37,))</f>
        <v>20</v>
      </c>
      <c r="X113" s="2" t="str">
        <f t="shared" si="7"/>
        <v>['id' =&gt; 112, 'id_category' =&gt; 20, 'product_group' =&gt; 'AMISOL-3G'],</v>
      </c>
      <c r="AO113" t="s">
        <v>173</v>
      </c>
      <c r="AP113" t="s">
        <v>173</v>
      </c>
    </row>
    <row r="114" spans="12:42" x14ac:dyDescent="0.35">
      <c r="L114">
        <v>113</v>
      </c>
      <c r="M114" t="s">
        <v>158</v>
      </c>
      <c r="N114" t="s">
        <v>26</v>
      </c>
      <c r="O114" t="s">
        <v>26</v>
      </c>
      <c r="P114" cm="1">
        <f t="array" ref="P114">MATCH(N114&amp;O114,INDEX($G$2:$G$37&amp;$H$2:$H$37,))</f>
        <v>35</v>
      </c>
      <c r="Q114" s="2" t="str">
        <f t="shared" si="6"/>
        <v>['id' =&gt; 113, 'id_category' =&gt; 35, 'product_group_simple' =&gt; 'CFA60'],</v>
      </c>
      <c r="S114">
        <v>113</v>
      </c>
      <c r="T114" t="s">
        <v>140</v>
      </c>
      <c r="U114" t="s">
        <v>53</v>
      </c>
      <c r="V114" t="s">
        <v>16</v>
      </c>
      <c r="W114" cm="1">
        <f t="array" ref="W114">MATCH(U114&amp;V114,INDEX($G$2:$G$37&amp;$H$2:$H$37,))</f>
        <v>21</v>
      </c>
      <c r="X114" s="2" t="str">
        <f t="shared" si="7"/>
        <v>['id' =&gt; 113, 'id_category' =&gt; 21, 'product_group' =&gt; 'AMISOL-3G'],</v>
      </c>
      <c r="AO114" t="s">
        <v>174</v>
      </c>
      <c r="AP114" t="s">
        <v>174</v>
      </c>
    </row>
    <row r="115" spans="12:42" x14ac:dyDescent="0.35">
      <c r="L115">
        <v>114</v>
      </c>
      <c r="M115" t="s">
        <v>159</v>
      </c>
      <c r="N115" t="s">
        <v>26</v>
      </c>
      <c r="O115" t="s">
        <v>12</v>
      </c>
      <c r="P115" cm="1">
        <f t="array" ref="P115">MATCH(N115&amp;O115,INDEX($G$2:$G$37&amp;$H$2:$H$37,))</f>
        <v>34</v>
      </c>
      <c r="Q115" s="2" t="str">
        <f t="shared" si="6"/>
        <v>['id' =&gt; 114, 'id_category' =&gt; 34, 'product_group_simple' =&gt; 'CFA68'],</v>
      </c>
      <c r="S115">
        <v>114</v>
      </c>
      <c r="T115" t="s">
        <v>141</v>
      </c>
      <c r="U115" t="s">
        <v>41</v>
      </c>
      <c r="V115" t="s">
        <v>12</v>
      </c>
      <c r="W115" cm="1">
        <f t="array" ref="W115">MATCH(U115&amp;V115,INDEX($G$2:$G$37&amp;$H$2:$H$37,))</f>
        <v>14</v>
      </c>
      <c r="X115" s="2" t="str">
        <f t="shared" si="7"/>
        <v>['id' =&gt; 114, 'id_category' =&gt; 14, 'product_group' =&gt; 'BDAC BM'],</v>
      </c>
      <c r="AO115" t="s">
        <v>462</v>
      </c>
      <c r="AP115" t="s">
        <v>174</v>
      </c>
    </row>
    <row r="116" spans="12:42" x14ac:dyDescent="0.35">
      <c r="L116">
        <v>115</v>
      </c>
      <c r="M116" t="s">
        <v>160</v>
      </c>
      <c r="N116" t="s">
        <v>26</v>
      </c>
      <c r="O116" t="s">
        <v>12</v>
      </c>
      <c r="P116" cm="1">
        <f t="array" ref="P116">MATCH(N116&amp;O116,INDEX($G$2:$G$37&amp;$H$2:$H$37,))</f>
        <v>34</v>
      </c>
      <c r="Q116" s="2" t="str">
        <f t="shared" si="6"/>
        <v>['id' =&gt; 115, 'id_category' =&gt; 34, 'product_group_simple' =&gt; 'CFA80'],</v>
      </c>
      <c r="S116">
        <v>115</v>
      </c>
      <c r="T116" t="s">
        <v>141</v>
      </c>
      <c r="U116" t="s">
        <v>41</v>
      </c>
      <c r="V116" t="s">
        <v>16</v>
      </c>
      <c r="W116" cm="1">
        <f t="array" ref="W116">MATCH(U116&amp;V116,INDEX($G$2:$G$37&amp;$H$2:$H$37,))</f>
        <v>15</v>
      </c>
      <c r="X116" s="2" t="str">
        <f t="shared" si="7"/>
        <v>['id' =&gt; 115, 'id_category' =&gt; 15, 'product_group' =&gt; 'BDAC BM'],</v>
      </c>
      <c r="AO116" t="s">
        <v>463</v>
      </c>
      <c r="AP116" t="s">
        <v>463</v>
      </c>
    </row>
    <row r="117" spans="12:42" x14ac:dyDescent="0.35">
      <c r="L117">
        <v>116</v>
      </c>
      <c r="M117" t="s">
        <v>161</v>
      </c>
      <c r="N117" t="s">
        <v>26</v>
      </c>
      <c r="O117" t="s">
        <v>26</v>
      </c>
      <c r="P117" cm="1">
        <f t="array" ref="P117">MATCH(N117&amp;O117,INDEX($G$2:$G$37&amp;$H$2:$H$37,))</f>
        <v>35</v>
      </c>
      <c r="Q117" s="2" t="str">
        <f t="shared" si="6"/>
        <v>['id' =&gt; 116, 'id_category' =&gt; 35, 'product_group_simple' =&gt; 'CFADEO'],</v>
      </c>
      <c r="S117">
        <v>116</v>
      </c>
      <c r="T117" t="s">
        <v>162</v>
      </c>
      <c r="U117" t="s">
        <v>41</v>
      </c>
      <c r="V117" t="s">
        <v>12</v>
      </c>
      <c r="W117" cm="1">
        <f t="array" ref="W117">MATCH(U117&amp;V117,INDEX($G$2:$G$37&amp;$H$2:$H$37,))</f>
        <v>14</v>
      </c>
      <c r="X117" s="2" t="str">
        <f t="shared" si="7"/>
        <v>['id' =&gt; 116, 'id_category' =&gt; 14, 'product_group' =&gt; 'BDFA BM11'],</v>
      </c>
      <c r="AO117" t="s">
        <v>464</v>
      </c>
      <c r="AP117" t="s">
        <v>465</v>
      </c>
    </row>
    <row r="118" spans="12:42" x14ac:dyDescent="0.35">
      <c r="L118">
        <v>117</v>
      </c>
      <c r="M118" t="s">
        <v>163</v>
      </c>
      <c r="N118" t="s">
        <v>45</v>
      </c>
      <c r="O118" t="s">
        <v>10</v>
      </c>
      <c r="P118" cm="1">
        <f t="array" ref="P118">MATCH(N118&amp;O118,INDEX($G$2:$G$37&amp;$H$2:$H$37,))</f>
        <v>17</v>
      </c>
      <c r="Q118" s="2" t="str">
        <f t="shared" si="6"/>
        <v>['id' =&gt; 117, 'id_category' =&gt; 17, 'product_group_simple' =&gt; 'CH3OH'],</v>
      </c>
      <c r="S118">
        <v>117</v>
      </c>
      <c r="T118" t="s">
        <v>142</v>
      </c>
      <c r="U118" t="s">
        <v>41</v>
      </c>
      <c r="V118" t="s">
        <v>12</v>
      </c>
      <c r="W118" cm="1">
        <f t="array" ref="W118">MATCH(U118&amp;V118,INDEX($G$2:$G$37&amp;$H$2:$H$37,))</f>
        <v>14</v>
      </c>
      <c r="X118" s="2" t="str">
        <f t="shared" si="7"/>
        <v>['id' =&gt; 117, 'id_category' =&gt; 14, 'product_group' =&gt; 'BDG'],</v>
      </c>
      <c r="AO118" t="s">
        <v>466</v>
      </c>
      <c r="AP118" t="s">
        <v>466</v>
      </c>
    </row>
    <row r="119" spans="12:42" x14ac:dyDescent="0.35">
      <c r="L119">
        <v>118</v>
      </c>
      <c r="M119" t="s">
        <v>163</v>
      </c>
      <c r="N119" t="s">
        <v>45</v>
      </c>
      <c r="O119" t="s">
        <v>26</v>
      </c>
      <c r="P119" cm="1">
        <f t="array" ref="P119">MATCH(N119&amp;O119,INDEX($G$2:$G$37&amp;$H$2:$H$37,))</f>
        <v>19</v>
      </c>
      <c r="Q119" s="2" t="str">
        <f t="shared" si="6"/>
        <v>['id' =&gt; 118, 'id_category' =&gt; 19, 'product_group_simple' =&gt; 'CH3OH'],</v>
      </c>
      <c r="S119">
        <v>118</v>
      </c>
      <c r="T119" t="s">
        <v>142</v>
      </c>
      <c r="U119" t="s">
        <v>41</v>
      </c>
      <c r="V119" t="s">
        <v>16</v>
      </c>
      <c r="W119" cm="1">
        <f t="array" ref="W119">MATCH(U119&amp;V119,INDEX($G$2:$G$37&amp;$H$2:$H$37,))</f>
        <v>15</v>
      </c>
      <c r="X119" s="2" t="str">
        <f t="shared" si="7"/>
        <v>['id' =&gt; 118, 'id_category' =&gt; 15, 'product_group' =&gt; 'BDG'],</v>
      </c>
      <c r="AO119" t="s">
        <v>468</v>
      </c>
      <c r="AP119" t="s">
        <v>468</v>
      </c>
    </row>
    <row r="120" spans="12:42" x14ac:dyDescent="0.35">
      <c r="L120">
        <v>119</v>
      </c>
      <c r="M120" t="s">
        <v>164</v>
      </c>
      <c r="N120" t="s">
        <v>45</v>
      </c>
      <c r="O120" t="s">
        <v>10</v>
      </c>
      <c r="P120" cm="1">
        <f t="array" ref="P120">MATCH(N120&amp;O120,INDEX($G$2:$G$37&amp;$H$2:$H$37,))</f>
        <v>17</v>
      </c>
      <c r="Q120" s="2" t="str">
        <f t="shared" si="6"/>
        <v>['id' =&gt; 119, 'id_category' =&gt; 17, 'product_group_simple' =&gt; 'CH3ONA'],</v>
      </c>
      <c r="S120">
        <v>119</v>
      </c>
      <c r="T120" t="s">
        <v>142</v>
      </c>
      <c r="U120" t="s">
        <v>41</v>
      </c>
      <c r="V120" t="s">
        <v>26</v>
      </c>
      <c r="W120" cm="1">
        <f t="array" ref="W120">MATCH(U120&amp;V120,INDEX($G$2:$G$37&amp;$H$2:$H$37,))</f>
        <v>16</v>
      </c>
      <c r="X120" s="2" t="str">
        <f t="shared" si="7"/>
        <v>['id' =&gt; 119, 'id_category' =&gt; 16, 'product_group' =&gt; 'BDG'],</v>
      </c>
      <c r="AO120" t="s">
        <v>469</v>
      </c>
      <c r="AP120" t="s">
        <v>468</v>
      </c>
    </row>
    <row r="121" spans="12:42" x14ac:dyDescent="0.35">
      <c r="L121">
        <v>120</v>
      </c>
      <c r="M121" t="s">
        <v>10</v>
      </c>
      <c r="N121" t="s">
        <v>45</v>
      </c>
      <c r="O121" t="s">
        <v>10</v>
      </c>
      <c r="P121" cm="1">
        <f t="array" ref="P121">MATCH(N121&amp;O121,INDEX($G$2:$G$37&amp;$H$2:$H$37,))</f>
        <v>17</v>
      </c>
      <c r="Q121" s="2" t="str">
        <f t="shared" si="6"/>
        <v>['id' =&gt; 120, 'id_category' =&gt; 17, 'product_group_simple' =&gt; 'CHE'],</v>
      </c>
      <c r="S121">
        <v>120</v>
      </c>
      <c r="T121" t="s">
        <v>145</v>
      </c>
      <c r="U121" t="s">
        <v>41</v>
      </c>
      <c r="V121" t="s">
        <v>12</v>
      </c>
      <c r="W121" cm="1">
        <f t="array" ref="W121">MATCH(U121&amp;V121,INDEX($G$2:$G$37&amp;$H$2:$H$37,))</f>
        <v>14</v>
      </c>
      <c r="X121" s="2" t="str">
        <f t="shared" si="7"/>
        <v>['id' =&gt; 120, 'id_category' =&gt; 14, 'product_group' =&gt; 'BDME'],</v>
      </c>
      <c r="AO121" t="s">
        <v>472</v>
      </c>
      <c r="AP121" t="s">
        <v>468</v>
      </c>
    </row>
    <row r="122" spans="12:42" x14ac:dyDescent="0.35">
      <c r="L122">
        <v>121</v>
      </c>
      <c r="M122" t="s">
        <v>165</v>
      </c>
      <c r="N122" t="s">
        <v>26</v>
      </c>
      <c r="O122" t="s">
        <v>12</v>
      </c>
      <c r="P122" cm="1">
        <f t="array" ref="P122">MATCH(N122&amp;O122,INDEX($G$2:$G$37&amp;$H$2:$H$37,))</f>
        <v>34</v>
      </c>
      <c r="Q122" s="2" t="str">
        <f t="shared" si="6"/>
        <v>['id' =&gt; 121, 'id_category' =&gt; 34, 'product_group_simple' =&gt; 'CME'],</v>
      </c>
      <c r="S122">
        <v>121</v>
      </c>
      <c r="T122" t="s">
        <v>145</v>
      </c>
      <c r="U122" t="s">
        <v>41</v>
      </c>
      <c r="V122" t="s">
        <v>16</v>
      </c>
      <c r="W122" cm="1">
        <f t="array" ref="W122">MATCH(U122&amp;V122,INDEX($G$2:$G$37&amp;$H$2:$H$37,))</f>
        <v>15</v>
      </c>
      <c r="X122" s="2" t="str">
        <f t="shared" si="7"/>
        <v>['id' =&gt; 121, 'id_category' =&gt; 15, 'product_group' =&gt; 'BDME'],</v>
      </c>
      <c r="AO122" t="s">
        <v>475</v>
      </c>
      <c r="AP122" t="s">
        <v>466</v>
      </c>
    </row>
    <row r="123" spans="12:42" x14ac:dyDescent="0.35">
      <c r="L123">
        <v>122</v>
      </c>
      <c r="M123" t="s">
        <v>165</v>
      </c>
      <c r="N123" t="s">
        <v>26</v>
      </c>
      <c r="O123" t="s">
        <v>26</v>
      </c>
      <c r="P123" cm="1">
        <f t="array" ref="P123">MATCH(N123&amp;O123,INDEX($G$2:$G$37&amp;$H$2:$H$37,))</f>
        <v>35</v>
      </c>
      <c r="Q123" s="2" t="str">
        <f t="shared" si="6"/>
        <v>['id' =&gt; 122, 'id_category' =&gt; 35, 'product_group_simple' =&gt; 'CME'],</v>
      </c>
      <c r="S123">
        <v>122</v>
      </c>
      <c r="T123" t="s">
        <v>145</v>
      </c>
      <c r="U123" t="s">
        <v>41</v>
      </c>
      <c r="V123" t="s">
        <v>26</v>
      </c>
      <c r="W123" cm="1">
        <f t="array" ref="W123">MATCH(U123&amp;V123,INDEX($G$2:$G$37&amp;$H$2:$H$37,))</f>
        <v>16</v>
      </c>
      <c r="X123" s="2" t="str">
        <f t="shared" si="7"/>
        <v>['id' =&gt; 122, 'id_category' =&gt; 16, 'product_group' =&gt; 'BDME'],</v>
      </c>
      <c r="AO123" t="s">
        <v>476</v>
      </c>
      <c r="AP123" t="s">
        <v>466</v>
      </c>
    </row>
    <row r="124" spans="12:42" x14ac:dyDescent="0.35">
      <c r="L124">
        <v>123</v>
      </c>
      <c r="M124" t="s">
        <v>166</v>
      </c>
      <c r="N124" t="s">
        <v>26</v>
      </c>
      <c r="O124" t="s">
        <v>12</v>
      </c>
      <c r="P124" cm="1">
        <f t="array" ref="P124">MATCH(N124&amp;O124,INDEX($G$2:$G$37&amp;$H$2:$H$37,))</f>
        <v>34</v>
      </c>
      <c r="Q124" s="2" t="str">
        <f t="shared" si="6"/>
        <v>['id' =&gt; 123, 'id_category' =&gt; 34, 'product_group_simple' =&gt; 'CME80'],</v>
      </c>
      <c r="S124">
        <v>123</v>
      </c>
      <c r="T124" t="s">
        <v>147</v>
      </c>
      <c r="U124" t="s">
        <v>26</v>
      </c>
      <c r="V124" t="s">
        <v>26</v>
      </c>
      <c r="W124" cm="1">
        <f t="array" ref="W124">MATCH(U124&amp;V124,INDEX($G$2:$G$37&amp;$H$2:$H$37,))</f>
        <v>35</v>
      </c>
      <c r="X124" s="2" t="str">
        <f t="shared" si="7"/>
        <v>['id' =&gt; 123, 'id_category' =&gt; 35, 'product_group' =&gt; 'C.F.ACID'],</v>
      </c>
      <c r="AO124" t="s">
        <v>477</v>
      </c>
      <c r="AP124" t="s">
        <v>466</v>
      </c>
    </row>
    <row r="125" spans="12:42" x14ac:dyDescent="0.35">
      <c r="L125">
        <v>124</v>
      </c>
      <c r="M125" t="s">
        <v>167</v>
      </c>
      <c r="N125" t="s">
        <v>26</v>
      </c>
      <c r="O125" t="s">
        <v>12</v>
      </c>
      <c r="P125" cm="1">
        <f t="array" ref="P125">MATCH(N125&amp;O125,INDEX($G$2:$G$37&amp;$H$2:$H$37,))</f>
        <v>34</v>
      </c>
      <c r="Q125" s="2" t="str">
        <f t="shared" si="6"/>
        <v>['id' =&gt; 124, 'id_category' =&gt; 34, 'product_group_simple' =&gt; 'CME-C'],</v>
      </c>
      <c r="S125">
        <v>124</v>
      </c>
      <c r="T125" t="s">
        <v>148</v>
      </c>
      <c r="U125" t="s">
        <v>26</v>
      </c>
      <c r="V125" t="s">
        <v>12</v>
      </c>
      <c r="W125" cm="1">
        <f t="array" ref="W125">MATCH(U125&amp;V125,INDEX($G$2:$G$37&amp;$H$2:$H$37,))</f>
        <v>34</v>
      </c>
      <c r="X125" s="2" t="str">
        <f t="shared" si="7"/>
        <v>['id' =&gt; 124, 'id_category' =&gt; 34, 'product_group' =&gt; 'CAC'],</v>
      </c>
      <c r="AO125" t="s">
        <v>479</v>
      </c>
      <c r="AP125" t="s">
        <v>466</v>
      </c>
    </row>
    <row r="126" spans="12:42" x14ac:dyDescent="0.35">
      <c r="L126">
        <v>125</v>
      </c>
      <c r="M126" t="s">
        <v>49</v>
      </c>
      <c r="N126" t="s">
        <v>21</v>
      </c>
      <c r="O126" t="s">
        <v>12</v>
      </c>
      <c r="P126" cm="1">
        <f t="array" ref="P126">MATCH(N126&amp;O126,INDEX($G$2:$G$37&amp;$H$2:$H$37,))</f>
        <v>29</v>
      </c>
      <c r="Q126" s="2" t="str">
        <f t="shared" si="6"/>
        <v>['id' =&gt; 125, 'id_category' =&gt; 29, 'product_group_simple' =&gt; 'CNO'],</v>
      </c>
      <c r="S126">
        <v>125</v>
      </c>
      <c r="T126" t="s">
        <v>149</v>
      </c>
      <c r="U126" t="s">
        <v>26</v>
      </c>
      <c r="V126" t="s">
        <v>26</v>
      </c>
      <c r="W126" cm="1">
        <f t="array" ref="W126">MATCH(U126&amp;V126,INDEX($G$2:$G$37&amp;$H$2:$H$37,))</f>
        <v>35</v>
      </c>
      <c r="X126" s="2" t="str">
        <f t="shared" si="7"/>
        <v>['id' =&gt; 125, 'id_category' =&gt; 35, 'product_group' =&gt; 'CAC68'],</v>
      </c>
      <c r="AO126" t="s">
        <v>480</v>
      </c>
      <c r="AP126" t="s">
        <v>466</v>
      </c>
    </row>
    <row r="127" spans="12:42" x14ac:dyDescent="0.35">
      <c r="L127">
        <v>126</v>
      </c>
      <c r="M127" t="s">
        <v>49</v>
      </c>
      <c r="N127" t="s">
        <v>21</v>
      </c>
      <c r="O127" t="s">
        <v>21</v>
      </c>
      <c r="P127" cm="1">
        <f t="array" ref="P127">MATCH(N127&amp;O127,INDEX($G$2:$G$37&amp;$H$2:$H$37,))</f>
        <v>30</v>
      </c>
      <c r="Q127" s="2" t="str">
        <f t="shared" si="6"/>
        <v>['id' =&gt; 126, 'id_category' =&gt; 30, 'product_group_simple' =&gt; 'CNO'],</v>
      </c>
      <c r="S127">
        <v>126</v>
      </c>
      <c r="T127" t="s">
        <v>150</v>
      </c>
      <c r="U127" t="s">
        <v>26</v>
      </c>
      <c r="V127" t="s">
        <v>12</v>
      </c>
      <c r="W127" cm="1">
        <f t="array" ref="W127">MATCH(U127&amp;V127,INDEX($G$2:$G$37&amp;$H$2:$H$37,))</f>
        <v>34</v>
      </c>
      <c r="X127" s="2" t="str">
        <f t="shared" si="7"/>
        <v>['id' =&gt; 126, 'id_category' =&gt; 34, 'product_group' =&gt; 'CAC-C'],</v>
      </c>
      <c r="AO127" t="s">
        <v>481</v>
      </c>
      <c r="AP127" t="s">
        <v>466</v>
      </c>
    </row>
    <row r="128" spans="12:42" x14ac:dyDescent="0.35">
      <c r="L128">
        <v>127</v>
      </c>
      <c r="M128" t="s">
        <v>52</v>
      </c>
      <c r="N128" t="s">
        <v>21</v>
      </c>
      <c r="O128" t="s">
        <v>21</v>
      </c>
      <c r="P128" cm="1">
        <f t="array" ref="P128">MATCH(N128&amp;O128,INDEX($G$2:$G$37&amp;$H$2:$H$37,))</f>
        <v>30</v>
      </c>
      <c r="Q128" s="2" t="str">
        <f t="shared" si="6"/>
        <v>['id' =&gt; 127, 'id_category' =&gt; 30, 'product_group_simple' =&gt; 'CPKO'],</v>
      </c>
      <c r="S128">
        <v>127</v>
      </c>
      <c r="T128" t="s">
        <v>152</v>
      </c>
      <c r="U128" t="s">
        <v>45</v>
      </c>
      <c r="V128" t="s">
        <v>10</v>
      </c>
      <c r="W128" cm="1">
        <f t="array" ref="W128">MATCH(U128&amp;V128,INDEX($G$2:$G$37&amp;$H$2:$H$37,))</f>
        <v>17</v>
      </c>
      <c r="X128" s="2" t="str">
        <f t="shared" si="7"/>
        <v>['id' =&gt; 127, 'id_category' =&gt; 17, 'product_group' =&gt; 'CARBON.A'],</v>
      </c>
      <c r="AO128" t="s">
        <v>482</v>
      </c>
      <c r="AP128" t="s">
        <v>466</v>
      </c>
    </row>
    <row r="129" spans="12:42" x14ac:dyDescent="0.35">
      <c r="L129">
        <v>128</v>
      </c>
      <c r="M129" t="s">
        <v>55</v>
      </c>
      <c r="N129" t="s">
        <v>21</v>
      </c>
      <c r="O129" t="s">
        <v>21</v>
      </c>
      <c r="P129" cm="1">
        <f t="array" ref="P129">MATCH(N129&amp;O129,INDEX($G$2:$G$37&amp;$H$2:$H$37,))</f>
        <v>30</v>
      </c>
      <c r="Q129" s="2" t="str">
        <f t="shared" si="6"/>
        <v>['id' =&gt; 128, 'id_category' =&gt; 30, 'product_group_simple' =&gt; 'CPKOL'],</v>
      </c>
      <c r="S129">
        <v>128</v>
      </c>
      <c r="T129" t="s">
        <v>153</v>
      </c>
      <c r="U129" t="s">
        <v>45</v>
      </c>
      <c r="V129" t="s">
        <v>12</v>
      </c>
      <c r="W129" cm="1">
        <f t="array" ref="W129">MATCH(U129&amp;V129,INDEX($G$2:$G$37&amp;$H$2:$H$37,))</f>
        <v>18</v>
      </c>
      <c r="X129" s="2" t="str">
        <f t="shared" si="7"/>
        <v>['id' =&gt; 128, 'id_category' =&gt; 18, 'product_group' =&gt; 'CATALYST'],</v>
      </c>
      <c r="AO129" t="s">
        <v>483</v>
      </c>
      <c r="AP129" t="s">
        <v>466</v>
      </c>
    </row>
    <row r="130" spans="12:42" x14ac:dyDescent="0.35">
      <c r="L130">
        <v>129</v>
      </c>
      <c r="M130" t="s">
        <v>57</v>
      </c>
      <c r="N130" t="s">
        <v>21</v>
      </c>
      <c r="O130" t="s">
        <v>21</v>
      </c>
      <c r="P130" cm="1">
        <f t="array" ref="P130">MATCH(N130&amp;O130,INDEX($G$2:$G$37&amp;$H$2:$H$37,))</f>
        <v>30</v>
      </c>
      <c r="Q130" s="2" t="str">
        <f t="shared" si="6"/>
        <v>['id' =&gt; 129, 'id_category' =&gt; 30, 'product_group_simple' =&gt; 'CPO'],</v>
      </c>
      <c r="S130">
        <v>129</v>
      </c>
      <c r="T130" t="s">
        <v>154</v>
      </c>
      <c r="U130" t="s">
        <v>26</v>
      </c>
      <c r="V130" t="s">
        <v>26</v>
      </c>
      <c r="W130" cm="1">
        <f t="array" ref="W130">MATCH(U130&amp;V130,INDEX($G$2:$G$37&amp;$H$2:$H$37,))</f>
        <v>35</v>
      </c>
      <c r="X130" s="2" t="str">
        <f t="shared" si="7"/>
        <v>['id' =&gt; 129, 'id_category' =&gt; 35, 'product_group' =&gt; 'CFA 1'],</v>
      </c>
      <c r="AO130" t="s">
        <v>484</v>
      </c>
      <c r="AP130" t="s">
        <v>466</v>
      </c>
    </row>
    <row r="131" spans="12:42" x14ac:dyDescent="0.35">
      <c r="L131">
        <v>130</v>
      </c>
      <c r="M131" t="s">
        <v>168</v>
      </c>
      <c r="N131" t="s">
        <v>26</v>
      </c>
      <c r="O131" t="s">
        <v>26</v>
      </c>
      <c r="P131" cm="1">
        <f t="array" ref="P131">MATCH(N131&amp;O131,INDEX($G$2:$G$37&amp;$H$2:$H$37,))</f>
        <v>35</v>
      </c>
      <c r="Q131" s="2" t="str">
        <f t="shared" ref="Q131:Q194" si="9">_xlfn.CONCAT("['",$L$1,"' =&gt; ",L131,", '",$P$1,"' =&gt; ",P131,", '",$M$1,"' =&gt; '",M131,"'],")</f>
        <v>['id' =&gt; 130, 'id_category' =&gt; 35, 'product_group_simple' =&gt; 'CROE'],</v>
      </c>
      <c r="S131">
        <v>130</v>
      </c>
      <c r="T131" t="s">
        <v>155</v>
      </c>
      <c r="U131" t="s">
        <v>26</v>
      </c>
      <c r="V131" t="s">
        <v>26</v>
      </c>
      <c r="W131" cm="1">
        <f t="array" ref="W131">MATCH(U131&amp;V131,INDEX($G$2:$G$37&amp;$H$2:$H$37,))</f>
        <v>35</v>
      </c>
      <c r="X131" s="2" t="str">
        <f t="shared" ref="X131:X194" si="10">_xlfn.CONCAT("['",$S$1,"' =&gt; ",S131,", '",$W$1,"' =&gt; ",W131,", '",$T$1,"' =&gt; '",T131,"'],")</f>
        <v>['id' =&gt; 130, 'id_category' =&gt; 35, 'product_group' =&gt; 'CFA 2'],</v>
      </c>
      <c r="AO131" t="s">
        <v>485</v>
      </c>
      <c r="AP131" t="s">
        <v>466</v>
      </c>
    </row>
    <row r="132" spans="12:42" x14ac:dyDescent="0.35">
      <c r="L132">
        <v>131</v>
      </c>
      <c r="M132" t="s">
        <v>169</v>
      </c>
      <c r="N132" t="s">
        <v>11</v>
      </c>
      <c r="O132" t="s">
        <v>12</v>
      </c>
      <c r="P132" cm="1">
        <f t="array" ref="P132">MATCH(N132&amp;O132,INDEX($G$2:$G$37&amp;$H$2:$H$37,))</f>
        <v>1</v>
      </c>
      <c r="Q132" s="2" t="str">
        <f t="shared" si="9"/>
        <v>['id' =&gt; 131, 'id_category' =&gt; 1, 'product_group_simple' =&gt; 'CRUDE ACID 68'],</v>
      </c>
      <c r="S132">
        <v>131</v>
      </c>
      <c r="T132" t="s">
        <v>156</v>
      </c>
      <c r="U132" t="s">
        <v>26</v>
      </c>
      <c r="V132" t="s">
        <v>12</v>
      </c>
      <c r="W132" cm="1">
        <f t="array" ref="W132">MATCH(U132&amp;V132,INDEX($G$2:$G$37&amp;$H$2:$H$37,))</f>
        <v>34</v>
      </c>
      <c r="X132" s="2" t="str">
        <f t="shared" si="10"/>
        <v>['id' =&gt; 131, 'id_category' =&gt; 34, 'product_group' =&gt; 'CFA0608'],</v>
      </c>
      <c r="AO132" t="s">
        <v>486</v>
      </c>
      <c r="AP132" t="s">
        <v>466</v>
      </c>
    </row>
    <row r="133" spans="12:42" x14ac:dyDescent="0.35">
      <c r="L133">
        <v>132</v>
      </c>
      <c r="M133" t="s">
        <v>170</v>
      </c>
      <c r="N133" t="s">
        <v>26</v>
      </c>
      <c r="O133" t="s">
        <v>12</v>
      </c>
      <c r="P133" cm="1">
        <f t="array" ref="P133">MATCH(N133&amp;O133,INDEX($G$2:$G$37&amp;$H$2:$H$37,))</f>
        <v>34</v>
      </c>
      <c r="Q133" s="2" t="str">
        <f t="shared" si="9"/>
        <v>['id' =&gt; 132, 'id_category' =&gt; 34, 'product_group_simple' =&gt; 'CRUDE UFA HIGH IV'],</v>
      </c>
      <c r="S133">
        <v>132</v>
      </c>
      <c r="T133" t="s">
        <v>157</v>
      </c>
      <c r="U133" t="s">
        <v>26</v>
      </c>
      <c r="V133" t="s">
        <v>12</v>
      </c>
      <c r="W133" cm="1">
        <f t="array" ref="W133">MATCH(U133&amp;V133,INDEX($G$2:$G$37&amp;$H$2:$H$37,))</f>
        <v>34</v>
      </c>
      <c r="X133" s="2" t="str">
        <f t="shared" si="10"/>
        <v>['id' =&gt; 132, 'id_category' =&gt; 34, 'product_group' =&gt; 'CFA28'],</v>
      </c>
      <c r="AO133" t="s">
        <v>487</v>
      </c>
      <c r="AP133" t="s">
        <v>466</v>
      </c>
    </row>
    <row r="134" spans="12:42" x14ac:dyDescent="0.35">
      <c r="L134">
        <v>133</v>
      </c>
      <c r="M134" t="s">
        <v>171</v>
      </c>
      <c r="N134" t="s">
        <v>26</v>
      </c>
      <c r="O134" t="s">
        <v>12</v>
      </c>
      <c r="P134" cm="1">
        <f t="array" ref="P134">MATCH(N134&amp;O134,INDEX($G$2:$G$37&amp;$H$2:$H$37,))</f>
        <v>34</v>
      </c>
      <c r="Q134" s="2" t="str">
        <f t="shared" si="9"/>
        <v>['id' =&gt; 133, 'id_category' =&gt; 34, 'product_group_simple' =&gt; 'CRUDE UFA LOW IV'],</v>
      </c>
      <c r="S134">
        <v>133</v>
      </c>
      <c r="T134" t="s">
        <v>157</v>
      </c>
      <c r="U134" t="s">
        <v>26</v>
      </c>
      <c r="V134" t="s">
        <v>26</v>
      </c>
      <c r="W134" cm="1">
        <f t="array" ref="W134">MATCH(U134&amp;V134,INDEX($G$2:$G$37&amp;$H$2:$H$37,))</f>
        <v>35</v>
      </c>
      <c r="X134" s="2" t="str">
        <f t="shared" si="10"/>
        <v>['id' =&gt; 133, 'id_category' =&gt; 35, 'product_group' =&gt; 'CFA28'],</v>
      </c>
      <c r="AO134" t="s">
        <v>489</v>
      </c>
      <c r="AP134" t="s">
        <v>466</v>
      </c>
    </row>
    <row r="135" spans="12:42" x14ac:dyDescent="0.35">
      <c r="L135">
        <v>134</v>
      </c>
      <c r="M135" t="s">
        <v>172</v>
      </c>
      <c r="N135" t="s">
        <v>26</v>
      </c>
      <c r="O135" t="s">
        <v>12</v>
      </c>
      <c r="P135" cm="1">
        <f t="array" ref="P135">MATCH(N135&amp;O135,INDEX($G$2:$G$37&amp;$H$2:$H$37,))</f>
        <v>34</v>
      </c>
      <c r="Q135" s="2" t="str">
        <f t="shared" si="9"/>
        <v>['id' =&gt; 134, 'id_category' =&gt; 34, 'product_group_simple' =&gt; 'DAOIL'],</v>
      </c>
      <c r="S135">
        <v>134</v>
      </c>
      <c r="T135" t="s">
        <v>158</v>
      </c>
      <c r="U135" t="s">
        <v>26</v>
      </c>
      <c r="V135" t="s">
        <v>12</v>
      </c>
      <c r="W135" cm="1">
        <f t="array" ref="W135">MATCH(U135&amp;V135,INDEX($G$2:$G$37&amp;$H$2:$H$37,))</f>
        <v>34</v>
      </c>
      <c r="X135" s="2" t="str">
        <f t="shared" si="10"/>
        <v>['id' =&gt; 134, 'id_category' =&gt; 34, 'product_group' =&gt; 'CFA60'],</v>
      </c>
      <c r="AO135" t="s">
        <v>490</v>
      </c>
      <c r="AP135" t="s">
        <v>466</v>
      </c>
    </row>
    <row r="136" spans="12:42" x14ac:dyDescent="0.35">
      <c r="L136">
        <v>135</v>
      </c>
      <c r="M136" t="s">
        <v>172</v>
      </c>
      <c r="N136" t="s">
        <v>26</v>
      </c>
      <c r="O136" t="s">
        <v>26</v>
      </c>
      <c r="P136" cm="1">
        <f t="array" ref="P136">MATCH(N136&amp;O136,INDEX($G$2:$G$37&amp;$H$2:$H$37,))</f>
        <v>35</v>
      </c>
      <c r="Q136" s="2" t="str">
        <f t="shared" si="9"/>
        <v>['id' =&gt; 135, 'id_category' =&gt; 35, 'product_group_simple' =&gt; 'DAOIL'],</v>
      </c>
      <c r="S136">
        <v>135</v>
      </c>
      <c r="T136" t="s">
        <v>158</v>
      </c>
      <c r="U136" t="s">
        <v>26</v>
      </c>
      <c r="V136" t="s">
        <v>26</v>
      </c>
      <c r="W136" cm="1">
        <f t="array" ref="W136">MATCH(U136&amp;V136,INDEX($G$2:$G$37&amp;$H$2:$H$37,))</f>
        <v>35</v>
      </c>
      <c r="X136" s="2" t="str">
        <f t="shared" si="10"/>
        <v>['id' =&gt; 135, 'id_category' =&gt; 35, 'product_group' =&gt; 'CFA60'],</v>
      </c>
      <c r="AO136" t="s">
        <v>491</v>
      </c>
      <c r="AP136" t="s">
        <v>466</v>
      </c>
    </row>
    <row r="137" spans="12:42" x14ac:dyDescent="0.35">
      <c r="L137">
        <v>136</v>
      </c>
      <c r="M137" t="s">
        <v>173</v>
      </c>
      <c r="N137" t="s">
        <v>72</v>
      </c>
      <c r="O137" t="s">
        <v>12</v>
      </c>
      <c r="P137" cm="1">
        <f t="array" ref="P137">MATCH(N137&amp;O137,INDEX($G$2:$G$37&amp;$H$2:$H$37,))</f>
        <v>32</v>
      </c>
      <c r="Q137" s="2" t="str">
        <f t="shared" si="9"/>
        <v>['id' =&gt; 136, 'id_category' =&gt; 32, 'product_group_simple' =&gt; 'DIST. UFA HIGH IV'],</v>
      </c>
      <c r="S137">
        <v>136</v>
      </c>
      <c r="T137" t="s">
        <v>159</v>
      </c>
      <c r="U137" t="s">
        <v>26</v>
      </c>
      <c r="V137" t="s">
        <v>12</v>
      </c>
      <c r="W137" cm="1">
        <f t="array" ref="W137">MATCH(U137&amp;V137,INDEX($G$2:$G$37&amp;$H$2:$H$37,))</f>
        <v>34</v>
      </c>
      <c r="X137" s="2" t="str">
        <f t="shared" si="10"/>
        <v>['id' =&gt; 136, 'id_category' =&gt; 34, 'product_group' =&gt; 'CFA68'],</v>
      </c>
      <c r="AO137" t="s">
        <v>492</v>
      </c>
      <c r="AP137" t="s">
        <v>492</v>
      </c>
    </row>
    <row r="138" spans="12:42" x14ac:dyDescent="0.35">
      <c r="L138">
        <v>137</v>
      </c>
      <c r="M138" t="s">
        <v>174</v>
      </c>
      <c r="N138" t="s">
        <v>72</v>
      </c>
      <c r="O138" t="s">
        <v>12</v>
      </c>
      <c r="P138" cm="1">
        <f t="array" ref="P138">MATCH(N138&amp;O138,INDEX($G$2:$G$37&amp;$H$2:$H$37,))</f>
        <v>32</v>
      </c>
      <c r="Q138" s="2" t="str">
        <f t="shared" si="9"/>
        <v>['id' =&gt; 137, 'id_category' =&gt; 32, 'product_group_simple' =&gt; 'DIST. UFA LOW IV'],</v>
      </c>
      <c r="S138">
        <v>137</v>
      </c>
      <c r="T138" t="s">
        <v>160</v>
      </c>
      <c r="U138" t="s">
        <v>26</v>
      </c>
      <c r="V138" t="s">
        <v>12</v>
      </c>
      <c r="W138" cm="1">
        <f t="array" ref="W138">MATCH(U138&amp;V138,INDEX($G$2:$G$37&amp;$H$2:$H$37,))</f>
        <v>34</v>
      </c>
      <c r="X138" s="2" t="str">
        <f t="shared" si="10"/>
        <v>['id' =&gt; 137, 'id_category' =&gt; 34, 'product_group' =&gt; 'CFA80'],</v>
      </c>
      <c r="AO138" t="s">
        <v>493</v>
      </c>
      <c r="AP138" t="s">
        <v>492</v>
      </c>
    </row>
    <row r="139" spans="12:42" x14ac:dyDescent="0.35">
      <c r="L139">
        <v>138</v>
      </c>
      <c r="M139" t="s">
        <v>175</v>
      </c>
      <c r="N139" t="s">
        <v>41</v>
      </c>
      <c r="O139" t="s">
        <v>12</v>
      </c>
      <c r="P139" cm="1">
        <f t="array" ref="P139">MATCH(N139&amp;O139,INDEX($G$2:$G$37&amp;$H$2:$H$37,))</f>
        <v>14</v>
      </c>
      <c r="Q139" s="2" t="str">
        <f t="shared" si="9"/>
        <v>['id' =&gt; 138, 'id_category' =&gt; 14, 'product_group_simple' =&gt; 'ECOROL WAX'],</v>
      </c>
      <c r="S139">
        <v>138</v>
      </c>
      <c r="T139" t="s">
        <v>161</v>
      </c>
      <c r="U139" t="s">
        <v>26</v>
      </c>
      <c r="V139" t="s">
        <v>26</v>
      </c>
      <c r="W139" cm="1">
        <f t="array" ref="W139">MATCH(U139&amp;V139,INDEX($G$2:$G$37&amp;$H$2:$H$37,))</f>
        <v>35</v>
      </c>
      <c r="X139" s="2" t="str">
        <f t="shared" si="10"/>
        <v>['id' =&gt; 138, 'id_category' =&gt; 35, 'product_group' =&gt; 'CFADEO'],</v>
      </c>
      <c r="AO139" t="s">
        <v>494</v>
      </c>
      <c r="AP139" t="s">
        <v>492</v>
      </c>
    </row>
    <row r="140" spans="12:42" x14ac:dyDescent="0.35">
      <c r="L140">
        <v>139</v>
      </c>
      <c r="M140" t="s">
        <v>175</v>
      </c>
      <c r="N140" t="s">
        <v>41</v>
      </c>
      <c r="O140" t="s">
        <v>16</v>
      </c>
      <c r="P140" cm="1">
        <f t="array" ref="P140">MATCH(N140&amp;O140,INDEX($G$2:$G$37&amp;$H$2:$H$37,))</f>
        <v>15</v>
      </c>
      <c r="Q140" s="2" t="str">
        <f t="shared" si="9"/>
        <v>['id' =&gt; 139, 'id_category' =&gt; 15, 'product_group_simple' =&gt; 'ECOROL WAX'],</v>
      </c>
      <c r="S140">
        <v>139</v>
      </c>
      <c r="T140" t="s">
        <v>163</v>
      </c>
      <c r="U140" t="s">
        <v>45</v>
      </c>
      <c r="V140" t="s">
        <v>10</v>
      </c>
      <c r="W140" cm="1">
        <f t="array" ref="W140">MATCH(U140&amp;V140,INDEX($G$2:$G$37&amp;$H$2:$H$37,))</f>
        <v>17</v>
      </c>
      <c r="X140" s="2" t="str">
        <f t="shared" si="10"/>
        <v>['id' =&gt; 139, 'id_category' =&gt; 17, 'product_group' =&gt; 'CH3OH'],</v>
      </c>
      <c r="AO140" t="s">
        <v>495</v>
      </c>
      <c r="AP140" t="s">
        <v>492</v>
      </c>
    </row>
    <row r="141" spans="12:42" x14ac:dyDescent="0.35">
      <c r="L141">
        <v>140</v>
      </c>
      <c r="M141" t="s">
        <v>175</v>
      </c>
      <c r="N141" t="s">
        <v>41</v>
      </c>
      <c r="O141" t="s">
        <v>26</v>
      </c>
      <c r="P141" cm="1">
        <f t="array" ref="P141">MATCH(N141&amp;O141,INDEX($G$2:$G$37&amp;$H$2:$H$37,))</f>
        <v>16</v>
      </c>
      <c r="Q141" s="2" t="str">
        <f t="shared" si="9"/>
        <v>['id' =&gt; 140, 'id_category' =&gt; 16, 'product_group_simple' =&gt; 'ECOROL WAX'],</v>
      </c>
      <c r="S141">
        <v>140</v>
      </c>
      <c r="T141" t="s">
        <v>163</v>
      </c>
      <c r="U141" t="s">
        <v>45</v>
      </c>
      <c r="V141" t="s">
        <v>26</v>
      </c>
      <c r="W141" cm="1">
        <f t="array" ref="W141">MATCH(U141&amp;V141,INDEX($G$2:$G$37&amp;$H$2:$H$37,))</f>
        <v>19</v>
      </c>
      <c r="X141" s="2" t="str">
        <f t="shared" si="10"/>
        <v>['id' =&gt; 140, 'id_category' =&gt; 19, 'product_group' =&gt; 'CH3OH'],</v>
      </c>
      <c r="AO141" t="s">
        <v>496</v>
      </c>
      <c r="AP141" t="s">
        <v>492</v>
      </c>
    </row>
    <row r="142" spans="12:42" x14ac:dyDescent="0.35">
      <c r="L142">
        <v>141</v>
      </c>
      <c r="M142" t="s">
        <v>175</v>
      </c>
      <c r="N142" t="s">
        <v>26</v>
      </c>
      <c r="O142" t="s">
        <v>26</v>
      </c>
      <c r="P142" cm="1">
        <f t="array" ref="P142">MATCH(N142&amp;O142,INDEX($G$2:$G$37&amp;$H$2:$H$37,))</f>
        <v>35</v>
      </c>
      <c r="Q142" s="2" t="str">
        <f t="shared" si="9"/>
        <v>['id' =&gt; 141, 'id_category' =&gt; 35, 'product_group_simple' =&gt; 'ECOROL WAX'],</v>
      </c>
      <c r="S142">
        <v>141</v>
      </c>
      <c r="T142" t="s">
        <v>164</v>
      </c>
      <c r="U142" t="s">
        <v>45</v>
      </c>
      <c r="V142" t="s">
        <v>10</v>
      </c>
      <c r="W142" cm="1">
        <f t="array" ref="W142">MATCH(U142&amp;V142,INDEX($G$2:$G$37&amp;$H$2:$H$37,))</f>
        <v>17</v>
      </c>
      <c r="X142" s="2" t="str">
        <f t="shared" si="10"/>
        <v>['id' =&gt; 141, 'id_category' =&gt; 17, 'product_group' =&gt; 'CH3ONA'],</v>
      </c>
      <c r="AO142" t="s">
        <v>497</v>
      </c>
      <c r="AP142" t="s">
        <v>492</v>
      </c>
    </row>
    <row r="143" spans="12:42" x14ac:dyDescent="0.35">
      <c r="L143">
        <v>142</v>
      </c>
      <c r="M143" t="s">
        <v>71</v>
      </c>
      <c r="N143" t="s">
        <v>21</v>
      </c>
      <c r="O143" t="s">
        <v>21</v>
      </c>
      <c r="P143" cm="1">
        <f t="array" ref="P143">MATCH(N143&amp;O143,INDEX($G$2:$G$37&amp;$H$2:$H$37,))</f>
        <v>30</v>
      </c>
      <c r="Q143" s="2" t="str">
        <f t="shared" si="9"/>
        <v>['id' =&gt; 142, 'id_category' =&gt; 30, 'product_group_simple' =&gt; 'EO'],</v>
      </c>
      <c r="S143">
        <v>142</v>
      </c>
      <c r="T143" t="s">
        <v>10</v>
      </c>
      <c r="U143" t="s">
        <v>45</v>
      </c>
      <c r="V143" t="s">
        <v>10</v>
      </c>
      <c r="W143" cm="1">
        <f t="array" ref="W143">MATCH(U143&amp;V143,INDEX($G$2:$G$37&amp;$H$2:$H$37,))</f>
        <v>17</v>
      </c>
      <c r="X143" s="2" t="str">
        <f t="shared" si="10"/>
        <v>['id' =&gt; 142, 'id_category' =&gt; 17, 'product_group' =&gt; 'CHE'],</v>
      </c>
      <c r="AO143" t="s">
        <v>498</v>
      </c>
      <c r="AP143" t="s">
        <v>492</v>
      </c>
    </row>
    <row r="144" spans="12:42" x14ac:dyDescent="0.35">
      <c r="L144">
        <v>143</v>
      </c>
      <c r="M144" t="s">
        <v>176</v>
      </c>
      <c r="N144" t="s">
        <v>26</v>
      </c>
      <c r="O144" t="s">
        <v>12</v>
      </c>
      <c r="P144" cm="1">
        <f t="array" ref="P144">MATCH(N144&amp;O144,INDEX($G$2:$G$37&amp;$H$2:$H$37,))</f>
        <v>34</v>
      </c>
      <c r="Q144" s="2" t="str">
        <f t="shared" si="9"/>
        <v>['id' =&gt; 143, 'id_category' =&gt; 34, 'product_group_simple' =&gt; 'ESTEROIL'],</v>
      </c>
      <c r="S144">
        <v>143</v>
      </c>
      <c r="T144" t="s">
        <v>165</v>
      </c>
      <c r="U144" t="s">
        <v>26</v>
      </c>
      <c r="V144" t="s">
        <v>12</v>
      </c>
      <c r="W144" cm="1">
        <f t="array" ref="W144">MATCH(U144&amp;V144,INDEX($G$2:$G$37&amp;$H$2:$H$37,))</f>
        <v>34</v>
      </c>
      <c r="X144" s="2" t="str">
        <f t="shared" si="10"/>
        <v>['id' =&gt; 143, 'id_category' =&gt; 34, 'product_group' =&gt; 'CME'],</v>
      </c>
      <c r="AO144" t="s">
        <v>499</v>
      </c>
      <c r="AP144" t="s">
        <v>466</v>
      </c>
    </row>
    <row r="145" spans="12:42" x14ac:dyDescent="0.35">
      <c r="L145">
        <v>144</v>
      </c>
      <c r="M145" t="s">
        <v>177</v>
      </c>
      <c r="N145" t="s">
        <v>37</v>
      </c>
      <c r="O145" t="s">
        <v>12</v>
      </c>
      <c r="P145" cm="1">
        <f t="array" ref="P145">MATCH(N145&amp;O145,INDEX($G$2:$G$37&amp;$H$2:$H$37,))</f>
        <v>12</v>
      </c>
      <c r="Q145" s="2" t="str">
        <f t="shared" si="9"/>
        <v>['id' =&gt; 144, 'id_category' =&gt; 12, 'product_group_simple' =&gt; 'FA02'],</v>
      </c>
      <c r="S145">
        <v>144</v>
      </c>
      <c r="T145" t="s">
        <v>165</v>
      </c>
      <c r="U145" t="s">
        <v>26</v>
      </c>
      <c r="V145" t="s">
        <v>26</v>
      </c>
      <c r="W145" cm="1">
        <f t="array" ref="W145">MATCH(U145&amp;V145,INDEX($G$2:$G$37&amp;$H$2:$H$37,))</f>
        <v>35</v>
      </c>
      <c r="X145" s="2" t="str">
        <f t="shared" si="10"/>
        <v>['id' =&gt; 144, 'id_category' =&gt; 35, 'product_group' =&gt; 'CME'],</v>
      </c>
      <c r="AO145" t="s">
        <v>500</v>
      </c>
      <c r="AP145" t="s">
        <v>466</v>
      </c>
    </row>
    <row r="146" spans="12:42" x14ac:dyDescent="0.35">
      <c r="L146">
        <v>145</v>
      </c>
      <c r="M146" t="s">
        <v>177</v>
      </c>
      <c r="N146" t="s">
        <v>37</v>
      </c>
      <c r="O146" t="s">
        <v>16</v>
      </c>
      <c r="P146" cm="1">
        <f t="array" ref="P146">MATCH(N146&amp;O146,INDEX($G$2:$G$37&amp;$H$2:$H$37,))</f>
        <v>13</v>
      </c>
      <c r="Q146" s="2" t="str">
        <f t="shared" si="9"/>
        <v>['id' =&gt; 145, 'id_category' =&gt; 13, 'product_group_simple' =&gt; 'FA02'],</v>
      </c>
      <c r="S146">
        <v>145</v>
      </c>
      <c r="T146" t="s">
        <v>166</v>
      </c>
      <c r="U146" t="s">
        <v>26</v>
      </c>
      <c r="V146" t="s">
        <v>12</v>
      </c>
      <c r="W146" cm="1">
        <f t="array" ref="W146">MATCH(U146&amp;V146,INDEX($G$2:$G$37&amp;$H$2:$H$37,))</f>
        <v>34</v>
      </c>
      <c r="X146" s="2" t="str">
        <f t="shared" si="10"/>
        <v>['id' =&gt; 145, 'id_category' =&gt; 34, 'product_group' =&gt; 'CME80'],</v>
      </c>
      <c r="AO146" t="s">
        <v>501</v>
      </c>
      <c r="AP146" t="s">
        <v>466</v>
      </c>
    </row>
    <row r="147" spans="12:42" x14ac:dyDescent="0.35">
      <c r="L147">
        <v>146</v>
      </c>
      <c r="M147" t="s">
        <v>76</v>
      </c>
      <c r="N147" t="s">
        <v>37</v>
      </c>
      <c r="O147" t="s">
        <v>12</v>
      </c>
      <c r="P147" cm="1">
        <f t="array" ref="P147">MATCH(N147&amp;O147,INDEX($G$2:$G$37&amp;$H$2:$H$37,))</f>
        <v>12</v>
      </c>
      <c r="Q147" s="2" t="str">
        <f t="shared" si="9"/>
        <v>['id' =&gt; 146, 'id_category' =&gt; 12, 'product_group_simple' =&gt; 'FA10'],</v>
      </c>
      <c r="S147">
        <v>146</v>
      </c>
      <c r="T147" t="s">
        <v>167</v>
      </c>
      <c r="U147" t="s">
        <v>26</v>
      </c>
      <c r="V147" t="s">
        <v>12</v>
      </c>
      <c r="W147" cm="1">
        <f t="array" ref="W147">MATCH(U147&amp;V147,INDEX($G$2:$G$37&amp;$H$2:$H$37,))</f>
        <v>34</v>
      </c>
      <c r="X147" s="2" t="str">
        <f t="shared" si="10"/>
        <v>['id' =&gt; 146, 'id_category' =&gt; 34, 'product_group' =&gt; 'CME-C'],</v>
      </c>
      <c r="AO147" t="s">
        <v>502</v>
      </c>
      <c r="AP147" t="s">
        <v>466</v>
      </c>
    </row>
    <row r="148" spans="12:42" x14ac:dyDescent="0.35">
      <c r="L148">
        <v>147</v>
      </c>
      <c r="M148" t="s">
        <v>76</v>
      </c>
      <c r="N148" t="s">
        <v>37</v>
      </c>
      <c r="O148" t="s">
        <v>16</v>
      </c>
      <c r="P148" cm="1">
        <f t="array" ref="P148">MATCH(N148&amp;O148,INDEX($G$2:$G$37&amp;$H$2:$H$37,))</f>
        <v>13</v>
      </c>
      <c r="Q148" s="2" t="str">
        <f t="shared" si="9"/>
        <v>['id' =&gt; 147, 'id_category' =&gt; 13, 'product_group_simple' =&gt; 'FA10'],</v>
      </c>
      <c r="S148">
        <v>147</v>
      </c>
      <c r="T148" t="s">
        <v>49</v>
      </c>
      <c r="U148" t="s">
        <v>21</v>
      </c>
      <c r="V148" t="s">
        <v>12</v>
      </c>
      <c r="W148" cm="1">
        <f t="array" ref="W148">MATCH(U148&amp;V148,INDEX($G$2:$G$37&amp;$H$2:$H$37,))</f>
        <v>29</v>
      </c>
      <c r="X148" s="2" t="str">
        <f t="shared" si="10"/>
        <v>['id' =&gt; 147, 'id_category' =&gt; 29, 'product_group' =&gt; 'CNO'],</v>
      </c>
      <c r="AO148" t="s">
        <v>503</v>
      </c>
      <c r="AP148" t="s">
        <v>466</v>
      </c>
    </row>
    <row r="149" spans="12:42" x14ac:dyDescent="0.35">
      <c r="L149">
        <v>148</v>
      </c>
      <c r="M149" t="s">
        <v>178</v>
      </c>
      <c r="N149" t="s">
        <v>34</v>
      </c>
      <c r="O149" t="s">
        <v>12</v>
      </c>
      <c r="P149" cm="1">
        <f t="array" ref="P149">MATCH(N149&amp;O149,INDEX($G$2:$G$37&amp;$H$2:$H$37,))</f>
        <v>9</v>
      </c>
      <c r="Q149" s="2" t="str">
        <f t="shared" si="9"/>
        <v>['id' =&gt; 148, 'id_category' =&gt; 9, 'product_group_simple' =&gt; 'FA12'],</v>
      </c>
      <c r="S149">
        <v>148</v>
      </c>
      <c r="T149" t="s">
        <v>49</v>
      </c>
      <c r="U149" t="s">
        <v>21</v>
      </c>
      <c r="V149" t="s">
        <v>21</v>
      </c>
      <c r="W149" cm="1">
        <f t="array" ref="W149">MATCH(U149&amp;V149,INDEX($G$2:$G$37&amp;$H$2:$H$37,))</f>
        <v>30</v>
      </c>
      <c r="X149" s="2" t="str">
        <f t="shared" si="10"/>
        <v>['id' =&gt; 148, 'id_category' =&gt; 30, 'product_group' =&gt; 'CNO'],</v>
      </c>
      <c r="AO149" t="s">
        <v>504</v>
      </c>
      <c r="AP149" t="s">
        <v>466</v>
      </c>
    </row>
    <row r="150" spans="12:42" x14ac:dyDescent="0.35">
      <c r="L150">
        <v>149</v>
      </c>
      <c r="M150" t="s">
        <v>178</v>
      </c>
      <c r="N150" t="s">
        <v>34</v>
      </c>
      <c r="O150" t="s">
        <v>16</v>
      </c>
      <c r="P150" cm="1">
        <f t="array" ref="P150">MATCH(N150&amp;O150,INDEX($G$2:$G$37&amp;$H$2:$H$37,))</f>
        <v>11</v>
      </c>
      <c r="Q150" s="2" t="str">
        <f t="shared" si="9"/>
        <v>['id' =&gt; 149, 'id_category' =&gt; 11, 'product_group_simple' =&gt; 'FA12'],</v>
      </c>
      <c r="S150">
        <v>149</v>
      </c>
      <c r="T150" t="s">
        <v>52</v>
      </c>
      <c r="U150" t="s">
        <v>21</v>
      </c>
      <c r="V150" t="s">
        <v>21</v>
      </c>
      <c r="W150" cm="1">
        <f t="array" ref="W150">MATCH(U150&amp;V150,INDEX($G$2:$G$37&amp;$H$2:$H$37,))</f>
        <v>30</v>
      </c>
      <c r="X150" s="2" t="str">
        <f t="shared" si="10"/>
        <v>['id' =&gt; 149, 'id_category' =&gt; 30, 'product_group' =&gt; 'CPKO'],</v>
      </c>
      <c r="AO150" t="s">
        <v>505</v>
      </c>
      <c r="AP150" t="s">
        <v>466</v>
      </c>
    </row>
    <row r="151" spans="12:42" x14ac:dyDescent="0.35">
      <c r="L151">
        <v>150</v>
      </c>
      <c r="M151" t="s">
        <v>179</v>
      </c>
      <c r="N151" t="s">
        <v>34</v>
      </c>
      <c r="O151" t="s">
        <v>12</v>
      </c>
      <c r="P151" cm="1">
        <f t="array" ref="P151">MATCH(N151&amp;O151,INDEX($G$2:$G$37&amp;$H$2:$H$37,))</f>
        <v>9</v>
      </c>
      <c r="Q151" s="2" t="str">
        <f t="shared" si="9"/>
        <v>['id' =&gt; 150, 'id_category' =&gt; 9, 'product_group_simple' =&gt; 'FA14'],</v>
      </c>
      <c r="S151">
        <v>150</v>
      </c>
      <c r="T151" t="s">
        <v>55</v>
      </c>
      <c r="U151" t="s">
        <v>21</v>
      </c>
      <c r="V151" t="s">
        <v>21</v>
      </c>
      <c r="W151" cm="1">
        <f t="array" ref="W151">MATCH(U151&amp;V151,INDEX($G$2:$G$37&amp;$H$2:$H$37,))</f>
        <v>30</v>
      </c>
      <c r="X151" s="2" t="str">
        <f t="shared" si="10"/>
        <v>['id' =&gt; 150, 'id_category' =&gt; 30, 'product_group' =&gt; 'CPKOL'],</v>
      </c>
      <c r="AO151" t="s">
        <v>506</v>
      </c>
      <c r="AP151" t="s">
        <v>466</v>
      </c>
    </row>
    <row r="152" spans="12:42" x14ac:dyDescent="0.35">
      <c r="L152">
        <v>151</v>
      </c>
      <c r="M152" t="s">
        <v>179</v>
      </c>
      <c r="N152" t="s">
        <v>34</v>
      </c>
      <c r="O152" t="s">
        <v>16</v>
      </c>
      <c r="P152" cm="1">
        <f t="array" ref="P152">MATCH(N152&amp;O152,INDEX($G$2:$G$37&amp;$H$2:$H$37,))</f>
        <v>11</v>
      </c>
      <c r="Q152" s="2" t="str">
        <f t="shared" si="9"/>
        <v>['id' =&gt; 151, 'id_category' =&gt; 11, 'product_group_simple' =&gt; 'FA14'],</v>
      </c>
      <c r="S152">
        <v>151</v>
      </c>
      <c r="T152" t="s">
        <v>57</v>
      </c>
      <c r="U152" t="s">
        <v>21</v>
      </c>
      <c r="V152" t="s">
        <v>21</v>
      </c>
      <c r="W152" cm="1">
        <f t="array" ref="W152">MATCH(U152&amp;V152,INDEX($G$2:$G$37&amp;$H$2:$H$37,))</f>
        <v>30</v>
      </c>
      <c r="X152" s="2" t="str">
        <f t="shared" si="10"/>
        <v>['id' =&gt; 151, 'id_category' =&gt; 30, 'product_group' =&gt; 'CPO'],</v>
      </c>
      <c r="AO152" t="s">
        <v>507</v>
      </c>
      <c r="AP152" t="s">
        <v>466</v>
      </c>
    </row>
    <row r="153" spans="12:42" x14ac:dyDescent="0.35">
      <c r="L153">
        <v>152</v>
      </c>
      <c r="M153" t="s">
        <v>81</v>
      </c>
      <c r="N153" t="s">
        <v>29</v>
      </c>
      <c r="O153" t="s">
        <v>12</v>
      </c>
      <c r="P153" cm="1">
        <f t="array" ref="P153">MATCH(N153&amp;O153,INDEX($G$2:$G$37&amp;$H$2:$H$37,))</f>
        <v>7</v>
      </c>
      <c r="Q153" s="2" t="str">
        <f t="shared" si="9"/>
        <v>['id' =&gt; 152, 'id_category' =&gt; 7, 'product_group_simple' =&gt; 'FA16'],</v>
      </c>
      <c r="S153">
        <v>152</v>
      </c>
      <c r="T153" t="s">
        <v>59</v>
      </c>
      <c r="U153" t="s">
        <v>21</v>
      </c>
      <c r="V153" t="s">
        <v>21</v>
      </c>
      <c r="W153" cm="1">
        <f t="array" ref="W153">MATCH(U153&amp;V153,INDEX($G$2:$G$37&amp;$H$2:$H$37,))</f>
        <v>30</v>
      </c>
      <c r="X153" s="2" t="str">
        <f t="shared" si="10"/>
        <v>['id' =&gt; 152, 'id_category' =&gt; 30, 'product_group' =&gt; 'CPO-DMO'],</v>
      </c>
      <c r="AO153" t="s">
        <v>508</v>
      </c>
      <c r="AP153" t="s">
        <v>466</v>
      </c>
    </row>
    <row r="154" spans="12:42" x14ac:dyDescent="0.35">
      <c r="L154">
        <v>153</v>
      </c>
      <c r="M154" t="s">
        <v>81</v>
      </c>
      <c r="N154" t="s">
        <v>29</v>
      </c>
      <c r="O154" t="s">
        <v>16</v>
      </c>
      <c r="P154" cm="1">
        <f t="array" ref="P154">MATCH(N154&amp;O154,INDEX($G$2:$G$37&amp;$H$2:$H$37,))</f>
        <v>8</v>
      </c>
      <c r="Q154" s="2" t="str">
        <f t="shared" si="9"/>
        <v>['id' =&gt; 153, 'id_category' =&gt; 8, 'product_group_simple' =&gt; 'FA16'],</v>
      </c>
      <c r="S154">
        <v>153</v>
      </c>
      <c r="T154" t="s">
        <v>168</v>
      </c>
      <c r="U154" t="s">
        <v>26</v>
      </c>
      <c r="V154" t="s">
        <v>26</v>
      </c>
      <c r="W154" cm="1">
        <f t="array" ref="W154">MATCH(U154&amp;V154,INDEX($G$2:$G$37&amp;$H$2:$H$37,))</f>
        <v>35</v>
      </c>
      <c r="X154" s="2" t="str">
        <f t="shared" si="10"/>
        <v>['id' =&gt; 153, 'id_category' =&gt; 35, 'product_group' =&gt; 'CROE'],</v>
      </c>
      <c r="AO154" t="s">
        <v>509</v>
      </c>
      <c r="AP154" t="s">
        <v>466</v>
      </c>
    </row>
    <row r="155" spans="12:42" x14ac:dyDescent="0.35">
      <c r="L155">
        <v>154</v>
      </c>
      <c r="M155" t="s">
        <v>180</v>
      </c>
      <c r="N155" t="s">
        <v>29</v>
      </c>
      <c r="O155" t="s">
        <v>12</v>
      </c>
      <c r="P155" cm="1">
        <f t="array" ref="P155">MATCH(N155&amp;O155,INDEX($G$2:$G$37&amp;$H$2:$H$37,))</f>
        <v>7</v>
      </c>
      <c r="Q155" s="2" t="str">
        <f t="shared" si="9"/>
        <v>['id' =&gt; 154, 'id_category' =&gt; 7, 'product_group_simple' =&gt; 'FA16 IRR'],</v>
      </c>
      <c r="S155">
        <v>154</v>
      </c>
      <c r="T155" t="s">
        <v>169</v>
      </c>
      <c r="U155" t="s">
        <v>11</v>
      </c>
      <c r="V155" t="s">
        <v>12</v>
      </c>
      <c r="W155" cm="1">
        <f t="array" ref="W155">MATCH(U155&amp;V155,INDEX($G$2:$G$37&amp;$H$2:$H$37,))</f>
        <v>1</v>
      </c>
      <c r="X155" s="2" t="str">
        <f t="shared" si="10"/>
        <v>['id' =&gt; 154, 'id_category' =&gt; 1, 'product_group' =&gt; 'CRUDE ACID 68'],</v>
      </c>
      <c r="AO155" t="s">
        <v>510</v>
      </c>
      <c r="AP155" t="s">
        <v>466</v>
      </c>
    </row>
    <row r="156" spans="12:42" x14ac:dyDescent="0.35">
      <c r="L156">
        <v>155</v>
      </c>
      <c r="M156" t="s">
        <v>84</v>
      </c>
      <c r="N156" t="s">
        <v>29</v>
      </c>
      <c r="O156" t="s">
        <v>12</v>
      </c>
      <c r="P156" cm="1">
        <f t="array" ref="P156">MATCH(N156&amp;O156,INDEX($G$2:$G$37&amp;$H$2:$H$37,))</f>
        <v>7</v>
      </c>
      <c r="Q156" s="2" t="str">
        <f t="shared" si="9"/>
        <v>['id' =&gt; 155, 'id_category' =&gt; 7, 'product_group_simple' =&gt; 'FA18'],</v>
      </c>
      <c r="S156">
        <v>155</v>
      </c>
      <c r="T156" t="s">
        <v>170</v>
      </c>
      <c r="U156" t="s">
        <v>26</v>
      </c>
      <c r="V156" t="s">
        <v>12</v>
      </c>
      <c r="W156" cm="1">
        <f t="array" ref="W156">MATCH(U156&amp;V156,INDEX($G$2:$G$37&amp;$H$2:$H$37,))</f>
        <v>34</v>
      </c>
      <c r="X156" s="2" t="str">
        <f t="shared" si="10"/>
        <v>['id' =&gt; 155, 'id_category' =&gt; 34, 'product_group' =&gt; 'CRUDE UFA HIGH IV'],</v>
      </c>
      <c r="AO156" t="s">
        <v>511</v>
      </c>
      <c r="AP156" t="s">
        <v>466</v>
      </c>
    </row>
    <row r="157" spans="12:42" x14ac:dyDescent="0.35">
      <c r="L157">
        <v>156</v>
      </c>
      <c r="M157" t="s">
        <v>84</v>
      </c>
      <c r="N157" t="s">
        <v>29</v>
      </c>
      <c r="O157" t="s">
        <v>16</v>
      </c>
      <c r="P157" cm="1">
        <f t="array" ref="P157">MATCH(N157&amp;O157,INDEX($G$2:$G$37&amp;$H$2:$H$37,))</f>
        <v>8</v>
      </c>
      <c r="Q157" s="2" t="str">
        <f t="shared" si="9"/>
        <v>['id' =&gt; 156, 'id_category' =&gt; 8, 'product_group_simple' =&gt; 'FA18'],</v>
      </c>
      <c r="S157">
        <v>156</v>
      </c>
      <c r="T157" t="s">
        <v>171</v>
      </c>
      <c r="U157" t="s">
        <v>26</v>
      </c>
      <c r="V157" t="s">
        <v>12</v>
      </c>
      <c r="W157" cm="1">
        <f t="array" ref="W157">MATCH(U157&amp;V157,INDEX($G$2:$G$37&amp;$H$2:$H$37,))</f>
        <v>34</v>
      </c>
      <c r="X157" s="2" t="str">
        <f t="shared" si="10"/>
        <v>['id' =&gt; 156, 'id_category' =&gt; 34, 'product_group' =&gt; 'CRUDE UFA LOW IV'],</v>
      </c>
      <c r="AO157" t="s">
        <v>514</v>
      </c>
      <c r="AP157" t="s">
        <v>466</v>
      </c>
    </row>
    <row r="158" spans="12:42" x14ac:dyDescent="0.35">
      <c r="L158">
        <v>157</v>
      </c>
      <c r="M158" t="s">
        <v>181</v>
      </c>
      <c r="N158" t="s">
        <v>29</v>
      </c>
      <c r="O158" t="s">
        <v>12</v>
      </c>
      <c r="P158" cm="1">
        <f t="array" ref="P158">MATCH(N158&amp;O158,INDEX($G$2:$G$37&amp;$H$2:$H$37,))</f>
        <v>7</v>
      </c>
      <c r="Q158" s="2" t="str">
        <f t="shared" si="9"/>
        <v>['id' =&gt; 157, 'id_category' =&gt; 7, 'product_group_simple' =&gt; 'FA18 IRR'],</v>
      </c>
      <c r="S158">
        <v>157</v>
      </c>
      <c r="T158" t="s">
        <v>182</v>
      </c>
      <c r="U158" t="s">
        <v>41</v>
      </c>
      <c r="V158" t="s">
        <v>12</v>
      </c>
      <c r="W158" cm="1">
        <f t="array" ref="W158">MATCH(U158&amp;V158,INDEX($G$2:$G$37&amp;$H$2:$H$37,))</f>
        <v>14</v>
      </c>
      <c r="X158" s="2" t="str">
        <f t="shared" si="10"/>
        <v>['id' =&gt; 157, 'id_category' =&gt; 14, 'product_group' =&gt; 'CRUDE WAX BF'],</v>
      </c>
      <c r="AO158" t="s">
        <v>515</v>
      </c>
      <c r="AP158" t="s">
        <v>515</v>
      </c>
    </row>
    <row r="159" spans="12:42" x14ac:dyDescent="0.35">
      <c r="L159">
        <v>158</v>
      </c>
      <c r="M159" t="s">
        <v>183</v>
      </c>
      <c r="N159" t="s">
        <v>29</v>
      </c>
      <c r="O159" t="s">
        <v>12</v>
      </c>
      <c r="P159" cm="1">
        <f t="array" ref="P159">MATCH(N159&amp;O159,INDEX($G$2:$G$37&amp;$H$2:$H$37,))</f>
        <v>7</v>
      </c>
      <c r="Q159" s="2" t="str">
        <f t="shared" si="9"/>
        <v>['id' =&gt; 158, 'id_category' =&gt; 7, 'product_group_simple' =&gt; 'FA20'],</v>
      </c>
      <c r="S159">
        <v>158</v>
      </c>
      <c r="T159" t="s">
        <v>172</v>
      </c>
      <c r="U159" t="s">
        <v>26</v>
      </c>
      <c r="V159" t="s">
        <v>12</v>
      </c>
      <c r="W159" cm="1">
        <f t="array" ref="W159">MATCH(U159&amp;V159,INDEX($G$2:$G$37&amp;$H$2:$H$37,))</f>
        <v>34</v>
      </c>
      <c r="X159" s="2" t="str">
        <f t="shared" si="10"/>
        <v>['id' =&gt; 158, 'id_category' =&gt; 34, 'product_group' =&gt; 'DAOIL'],</v>
      </c>
      <c r="AO159" t="s">
        <v>518</v>
      </c>
      <c r="AP159" t="s">
        <v>518</v>
      </c>
    </row>
    <row r="160" spans="12:42" x14ac:dyDescent="0.35">
      <c r="L160">
        <v>159</v>
      </c>
      <c r="M160" t="s">
        <v>184</v>
      </c>
      <c r="N160" t="s">
        <v>29</v>
      </c>
      <c r="O160" t="s">
        <v>12</v>
      </c>
      <c r="P160" cm="1">
        <f t="array" ref="P160">MATCH(N160&amp;O160,INDEX($G$2:$G$37&amp;$H$2:$H$37,))</f>
        <v>7</v>
      </c>
      <c r="Q160" s="2" t="str">
        <f t="shared" si="9"/>
        <v>['id' =&gt; 159, 'id_category' =&gt; 7, 'product_group_simple' =&gt; 'FA22'],</v>
      </c>
      <c r="S160">
        <v>159</v>
      </c>
      <c r="T160" t="s">
        <v>172</v>
      </c>
      <c r="U160" t="s">
        <v>26</v>
      </c>
      <c r="V160" t="s">
        <v>26</v>
      </c>
      <c r="W160" cm="1">
        <f t="array" ref="W160">MATCH(U160&amp;V160,INDEX($G$2:$G$37&amp;$H$2:$H$37,))</f>
        <v>35</v>
      </c>
      <c r="X160" s="2" t="str">
        <f t="shared" si="10"/>
        <v>['id' =&gt; 159, 'id_category' =&gt; 35, 'product_group' =&gt; 'DAOIL'],</v>
      </c>
      <c r="AO160" t="s">
        <v>519</v>
      </c>
      <c r="AP160" t="s">
        <v>518</v>
      </c>
    </row>
    <row r="161" spans="12:42" x14ac:dyDescent="0.35">
      <c r="L161">
        <v>160</v>
      </c>
      <c r="M161" t="s">
        <v>86</v>
      </c>
      <c r="N161" t="s">
        <v>34</v>
      </c>
      <c r="O161" t="s">
        <v>12</v>
      </c>
      <c r="P161" cm="1">
        <f t="array" ref="P161">MATCH(N161&amp;O161,INDEX($G$2:$G$37&amp;$H$2:$H$37,))</f>
        <v>9</v>
      </c>
      <c r="Q161" s="2" t="str">
        <f t="shared" si="9"/>
        <v>['id' =&gt; 160, 'id_category' =&gt; 9, 'product_group_simple' =&gt; 'FA24'],</v>
      </c>
      <c r="S161">
        <v>160</v>
      </c>
      <c r="T161" t="s">
        <v>185</v>
      </c>
      <c r="U161" t="s">
        <v>45</v>
      </c>
      <c r="V161" t="s">
        <v>10</v>
      </c>
      <c r="W161" cm="1">
        <f t="array" ref="W161">MATCH(U161&amp;V161,INDEX($G$2:$G$37&amp;$H$2:$H$37,))</f>
        <v>17</v>
      </c>
      <c r="X161" s="2" t="str">
        <f t="shared" si="10"/>
        <v>['id' =&gt; 160, 'id_category' =&gt; 17, 'product_group' =&gt; 'DEA'],</v>
      </c>
      <c r="AO161" t="s">
        <v>520</v>
      </c>
      <c r="AP161" t="s">
        <v>518</v>
      </c>
    </row>
    <row r="162" spans="12:42" x14ac:dyDescent="0.35">
      <c r="L162">
        <v>161</v>
      </c>
      <c r="M162" t="s">
        <v>86</v>
      </c>
      <c r="N162" t="s">
        <v>34</v>
      </c>
      <c r="O162" t="s">
        <v>16</v>
      </c>
      <c r="P162" cm="1">
        <f t="array" ref="P162">MATCH(N162&amp;O162,INDEX($G$2:$G$37&amp;$H$2:$H$37,))</f>
        <v>11</v>
      </c>
      <c r="Q162" s="2" t="str">
        <f t="shared" si="9"/>
        <v>['id' =&gt; 161, 'id_category' =&gt; 11, 'product_group_simple' =&gt; 'FA24'],</v>
      </c>
      <c r="S162">
        <v>161</v>
      </c>
      <c r="T162" t="s">
        <v>173</v>
      </c>
      <c r="U162" t="s">
        <v>72</v>
      </c>
      <c r="V162" t="s">
        <v>12</v>
      </c>
      <c r="W162" cm="1">
        <f t="array" ref="W162">MATCH(U162&amp;V162,INDEX($G$2:$G$37&amp;$H$2:$H$37,))</f>
        <v>32</v>
      </c>
      <c r="X162" s="2" t="str">
        <f t="shared" si="10"/>
        <v>['id' =&gt; 161, 'id_category' =&gt; 32, 'product_group' =&gt; 'DIST. UFA HIGH IV'],</v>
      </c>
      <c r="AO162" t="s">
        <v>521</v>
      </c>
      <c r="AP162" t="s">
        <v>521</v>
      </c>
    </row>
    <row r="163" spans="12:42" x14ac:dyDescent="0.35">
      <c r="L163">
        <v>162</v>
      </c>
      <c r="M163" t="s">
        <v>186</v>
      </c>
      <c r="N163" t="s">
        <v>34</v>
      </c>
      <c r="O163" t="s">
        <v>12</v>
      </c>
      <c r="P163" cm="1">
        <f t="array" ref="P163">MATCH(N163&amp;O163,INDEX($G$2:$G$37&amp;$H$2:$H$37,))</f>
        <v>9</v>
      </c>
      <c r="Q163" s="2" t="str">
        <f t="shared" si="9"/>
        <v>['id' =&gt; 162, 'id_category' =&gt; 9, 'product_group_simple' =&gt; 'FA24/55'],</v>
      </c>
      <c r="S163">
        <v>162</v>
      </c>
      <c r="T163" t="s">
        <v>174</v>
      </c>
      <c r="U163" t="s">
        <v>72</v>
      </c>
      <c r="V163" t="s">
        <v>12</v>
      </c>
      <c r="W163" cm="1">
        <f t="array" ref="W163">MATCH(U163&amp;V163,INDEX($G$2:$G$37&amp;$H$2:$H$37,))</f>
        <v>32</v>
      </c>
      <c r="X163" s="2" t="str">
        <f t="shared" si="10"/>
        <v>['id' =&gt; 162, 'id_category' =&gt; 32, 'product_group' =&gt; 'DIST. UFA LOW IV'],</v>
      </c>
      <c r="AO163" t="s">
        <v>522</v>
      </c>
      <c r="AP163" t="s">
        <v>521</v>
      </c>
    </row>
    <row r="164" spans="12:42" x14ac:dyDescent="0.35">
      <c r="L164">
        <v>163</v>
      </c>
      <c r="M164" t="s">
        <v>186</v>
      </c>
      <c r="N164" t="s">
        <v>34</v>
      </c>
      <c r="O164" t="s">
        <v>17</v>
      </c>
      <c r="P164" cm="1">
        <f t="array" ref="P164">MATCH(N164&amp;O164,INDEX($G$2:$G$37&amp;$H$2:$H$37,))</f>
        <v>11</v>
      </c>
      <c r="Q164" s="2" t="str">
        <f t="shared" si="9"/>
        <v>['id' =&gt; 163, 'id_category' =&gt; 11, 'product_group_simple' =&gt; 'FA24/55'],</v>
      </c>
      <c r="S164">
        <v>163</v>
      </c>
      <c r="T164" t="s">
        <v>187</v>
      </c>
      <c r="U164" t="s">
        <v>41</v>
      </c>
      <c r="V164" t="s">
        <v>12</v>
      </c>
      <c r="W164" cm="1">
        <f t="array" ref="W164">MATCH(U164&amp;V164,INDEX($G$2:$G$37&amp;$H$2:$H$37,))</f>
        <v>14</v>
      </c>
      <c r="X164" s="2" t="str">
        <f t="shared" si="10"/>
        <v>['id' =&gt; 163, 'id_category' =&gt; 14, 'product_group' =&gt; 'ECOROL WAX U'],</v>
      </c>
      <c r="AO164" t="s">
        <v>523</v>
      </c>
      <c r="AP164" t="s">
        <v>521</v>
      </c>
    </row>
    <row r="165" spans="12:42" x14ac:dyDescent="0.35">
      <c r="L165">
        <v>164</v>
      </c>
      <c r="M165" t="s">
        <v>186</v>
      </c>
      <c r="N165" t="s">
        <v>34</v>
      </c>
      <c r="O165" t="s">
        <v>16</v>
      </c>
      <c r="P165" cm="1">
        <f t="array" ref="P165">MATCH(N165&amp;O165,INDEX($G$2:$G$37&amp;$H$2:$H$37,))</f>
        <v>11</v>
      </c>
      <c r="Q165" s="2" t="str">
        <f t="shared" si="9"/>
        <v>['id' =&gt; 164, 'id_category' =&gt; 11, 'product_group_simple' =&gt; 'FA24/55'],</v>
      </c>
      <c r="S165">
        <v>164</v>
      </c>
      <c r="T165" t="s">
        <v>62</v>
      </c>
      <c r="U165" t="s">
        <v>41</v>
      </c>
      <c r="V165" t="s">
        <v>12</v>
      </c>
      <c r="W165" cm="1">
        <f t="array" ref="W165">MATCH(U165&amp;V165,INDEX($G$2:$G$37&amp;$H$2:$H$37,))</f>
        <v>14</v>
      </c>
      <c r="X165" s="2" t="str">
        <f t="shared" si="10"/>
        <v>['id' =&gt; 164, 'id_category' =&gt; 14, 'product_group' =&gt; 'ECOROL-WAX B'],</v>
      </c>
      <c r="AO165" t="s">
        <v>524</v>
      </c>
      <c r="AP165" t="s">
        <v>524</v>
      </c>
    </row>
    <row r="166" spans="12:42" x14ac:dyDescent="0.35">
      <c r="L166">
        <v>165</v>
      </c>
      <c r="M166" t="s">
        <v>188</v>
      </c>
      <c r="N166" t="s">
        <v>34</v>
      </c>
      <c r="O166" t="s">
        <v>12</v>
      </c>
      <c r="P166" cm="1">
        <f t="array" ref="P166">MATCH(N166&amp;O166,INDEX($G$2:$G$37&amp;$H$2:$H$37,))</f>
        <v>9</v>
      </c>
      <c r="Q166" s="2" t="str">
        <f t="shared" si="9"/>
        <v>['id' =&gt; 165, 'id_category' =&gt; 9, 'product_group_simple' =&gt; 'FA24-C'],</v>
      </c>
      <c r="S166">
        <v>165</v>
      </c>
      <c r="T166" t="s">
        <v>62</v>
      </c>
      <c r="U166" t="s">
        <v>41</v>
      </c>
      <c r="V166" t="s">
        <v>16</v>
      </c>
      <c r="W166" cm="1">
        <f t="array" ref="W166">MATCH(U166&amp;V166,INDEX($G$2:$G$37&amp;$H$2:$H$37,))</f>
        <v>15</v>
      </c>
      <c r="X166" s="2" t="str">
        <f t="shared" si="10"/>
        <v>['id' =&gt; 165, 'id_category' =&gt; 15, 'product_group' =&gt; 'ECOROL-WAX B'],</v>
      </c>
      <c r="AO166" t="s">
        <v>525</v>
      </c>
      <c r="AP166" t="s">
        <v>524</v>
      </c>
    </row>
    <row r="167" spans="12:42" x14ac:dyDescent="0.35">
      <c r="L167">
        <v>166</v>
      </c>
      <c r="M167" t="s">
        <v>189</v>
      </c>
      <c r="N167" t="s">
        <v>34</v>
      </c>
      <c r="O167" t="s">
        <v>12</v>
      </c>
      <c r="P167" cm="1">
        <f t="array" ref="P167">MATCH(N167&amp;O167,INDEX($G$2:$G$37&amp;$H$2:$H$37,))</f>
        <v>9</v>
      </c>
      <c r="Q167" s="2" t="str">
        <f t="shared" si="9"/>
        <v>['id' =&gt; 166, 'id_category' =&gt; 9, 'product_group_simple' =&gt; 'FA26'],</v>
      </c>
      <c r="S167">
        <v>166</v>
      </c>
      <c r="T167" t="s">
        <v>62</v>
      </c>
      <c r="U167" t="s">
        <v>41</v>
      </c>
      <c r="V167" t="s">
        <v>26</v>
      </c>
      <c r="W167" cm="1">
        <f t="array" ref="W167">MATCH(U167&amp;V167,INDEX($G$2:$G$37&amp;$H$2:$H$37,))</f>
        <v>16</v>
      </c>
      <c r="X167" s="2" t="str">
        <f t="shared" si="10"/>
        <v>['id' =&gt; 166, 'id_category' =&gt; 16, 'product_group' =&gt; 'ECOROL-WAX B'],</v>
      </c>
      <c r="AO167" t="s">
        <v>526</v>
      </c>
      <c r="AP167" t="s">
        <v>524</v>
      </c>
    </row>
    <row r="168" spans="12:42" x14ac:dyDescent="0.35">
      <c r="L168">
        <v>167</v>
      </c>
      <c r="M168" t="s">
        <v>189</v>
      </c>
      <c r="N168" t="s">
        <v>34</v>
      </c>
      <c r="O168" t="s">
        <v>16</v>
      </c>
      <c r="P168" cm="1">
        <f t="array" ref="P168">MATCH(N168&amp;O168,INDEX($G$2:$G$37&amp;$H$2:$H$37,))</f>
        <v>11</v>
      </c>
      <c r="Q168" s="2" t="str">
        <f t="shared" si="9"/>
        <v>['id' =&gt; 167, 'id_category' =&gt; 11, 'product_group_simple' =&gt; 'FA26'],</v>
      </c>
      <c r="S168">
        <v>167</v>
      </c>
      <c r="T168" t="s">
        <v>190</v>
      </c>
      <c r="U168" t="s">
        <v>26</v>
      </c>
      <c r="V168" t="s">
        <v>26</v>
      </c>
      <c r="W168" cm="1">
        <f t="array" ref="W168">MATCH(U168&amp;V168,INDEX($G$2:$G$37&amp;$H$2:$H$37,))</f>
        <v>35</v>
      </c>
      <c r="X168" s="2" t="str">
        <f t="shared" si="10"/>
        <v>['id' =&gt; 167, 'id_category' =&gt; 35, 'product_group' =&gt; 'ECOROL-WAX BB'],</v>
      </c>
      <c r="AO168" t="s">
        <v>527</v>
      </c>
      <c r="AP168" t="s">
        <v>524</v>
      </c>
    </row>
    <row r="169" spans="12:42" x14ac:dyDescent="0.35">
      <c r="L169">
        <v>168</v>
      </c>
      <c r="M169" t="s">
        <v>191</v>
      </c>
      <c r="N169" t="s">
        <v>34</v>
      </c>
      <c r="O169" t="s">
        <v>12</v>
      </c>
      <c r="P169" cm="1">
        <f t="array" ref="P169">MATCH(N169&amp;O169,INDEX($G$2:$G$37&amp;$H$2:$H$37,))</f>
        <v>9</v>
      </c>
      <c r="Q169" s="2" t="str">
        <f t="shared" si="9"/>
        <v>['id' =&gt; 168, 'id_category' =&gt; 9, 'product_group_simple' =&gt; 'FA26-C'],</v>
      </c>
      <c r="S169">
        <v>168</v>
      </c>
      <c r="T169" t="s">
        <v>65</v>
      </c>
      <c r="U169" t="s">
        <v>41</v>
      </c>
      <c r="V169" t="s">
        <v>12</v>
      </c>
      <c r="W169" cm="1">
        <f t="array" ref="W169">MATCH(U169&amp;V169,INDEX($G$2:$G$37&amp;$H$2:$H$37,))</f>
        <v>14</v>
      </c>
      <c r="X169" s="2" t="str">
        <f t="shared" si="10"/>
        <v>['id' =&gt; 168, 'id_category' =&gt; 14, 'product_group' =&gt; 'ECOROL-WAX BF'],</v>
      </c>
      <c r="AO169" t="s">
        <v>528</v>
      </c>
      <c r="AP169" t="s">
        <v>524</v>
      </c>
    </row>
    <row r="170" spans="12:42" x14ac:dyDescent="0.35">
      <c r="L170">
        <v>169</v>
      </c>
      <c r="M170" t="s">
        <v>191</v>
      </c>
      <c r="N170" t="s">
        <v>34</v>
      </c>
      <c r="O170" t="s">
        <v>16</v>
      </c>
      <c r="P170" cm="1">
        <f t="array" ref="P170">MATCH(N170&amp;O170,INDEX($G$2:$G$37&amp;$H$2:$H$37,))</f>
        <v>11</v>
      </c>
      <c r="Q170" s="2" t="str">
        <f t="shared" si="9"/>
        <v>['id' =&gt; 169, 'id_category' =&gt; 11, 'product_group_simple' =&gt; 'FA26-C'],</v>
      </c>
      <c r="S170">
        <v>169</v>
      </c>
      <c r="T170" t="s">
        <v>65</v>
      </c>
      <c r="U170" t="s">
        <v>41</v>
      </c>
      <c r="V170" t="s">
        <v>16</v>
      </c>
      <c r="W170" cm="1">
        <f t="array" ref="W170">MATCH(U170&amp;V170,INDEX($G$2:$G$37&amp;$H$2:$H$37,))</f>
        <v>15</v>
      </c>
      <c r="X170" s="2" t="str">
        <f t="shared" si="10"/>
        <v>['id' =&gt; 169, 'id_category' =&gt; 15, 'product_group' =&gt; 'ECOROL-WAX BF'],</v>
      </c>
      <c r="AO170" t="s">
        <v>529</v>
      </c>
      <c r="AP170" t="s">
        <v>524</v>
      </c>
    </row>
    <row r="171" spans="12:42" x14ac:dyDescent="0.35">
      <c r="L171">
        <v>170</v>
      </c>
      <c r="M171" t="s">
        <v>192</v>
      </c>
      <c r="N171" t="s">
        <v>34</v>
      </c>
      <c r="O171" t="s">
        <v>12</v>
      </c>
      <c r="P171" cm="1">
        <f t="array" ref="P171">MATCH(N171&amp;O171,INDEX($G$2:$G$37&amp;$H$2:$H$37,))</f>
        <v>9</v>
      </c>
      <c r="Q171" s="2" t="str">
        <f t="shared" si="9"/>
        <v>['id' =&gt; 170, 'id_category' =&gt; 9, 'product_group_simple' =&gt; 'FA28'],</v>
      </c>
      <c r="S171">
        <v>170</v>
      </c>
      <c r="T171" t="s">
        <v>65</v>
      </c>
      <c r="U171" t="s">
        <v>41</v>
      </c>
      <c r="V171" t="s">
        <v>26</v>
      </c>
      <c r="W171" cm="1">
        <f t="array" ref="W171">MATCH(U171&amp;V171,INDEX($G$2:$G$37&amp;$H$2:$H$37,))</f>
        <v>16</v>
      </c>
      <c r="X171" s="2" t="str">
        <f t="shared" si="10"/>
        <v>['id' =&gt; 170, 'id_category' =&gt; 16, 'product_group' =&gt; 'ECOROL-WAX BF'],</v>
      </c>
      <c r="AO171" t="s">
        <v>530</v>
      </c>
      <c r="AP171" t="s">
        <v>524</v>
      </c>
    </row>
    <row r="172" spans="12:42" x14ac:dyDescent="0.35">
      <c r="L172">
        <v>171</v>
      </c>
      <c r="M172" t="s">
        <v>192</v>
      </c>
      <c r="N172" t="s">
        <v>34</v>
      </c>
      <c r="O172" t="s">
        <v>16</v>
      </c>
      <c r="P172" cm="1">
        <f t="array" ref="P172">MATCH(N172&amp;O172,INDEX($G$2:$G$37&amp;$H$2:$H$37,))</f>
        <v>11</v>
      </c>
      <c r="Q172" s="2" t="str">
        <f t="shared" si="9"/>
        <v>['id' =&gt; 171, 'id_category' =&gt; 11, 'product_group_simple' =&gt; 'FA28'],</v>
      </c>
      <c r="S172">
        <v>171</v>
      </c>
      <c r="T172" t="s">
        <v>68</v>
      </c>
      <c r="U172" t="s">
        <v>41</v>
      </c>
      <c r="V172" t="s">
        <v>12</v>
      </c>
      <c r="W172" cm="1">
        <f t="array" ref="W172">MATCH(U172&amp;V172,INDEX($G$2:$G$37&amp;$H$2:$H$37,))</f>
        <v>14</v>
      </c>
      <c r="X172" s="2" t="str">
        <f t="shared" si="10"/>
        <v>['id' =&gt; 171, 'id_category' =&gt; 14, 'product_group' =&gt; 'ECOROL-WAX M'],</v>
      </c>
      <c r="AO172" t="s">
        <v>531</v>
      </c>
      <c r="AP172" t="s">
        <v>524</v>
      </c>
    </row>
    <row r="173" spans="12:42" x14ac:dyDescent="0.35">
      <c r="L173">
        <v>172</v>
      </c>
      <c r="M173" t="s">
        <v>193</v>
      </c>
      <c r="N173" t="s">
        <v>34</v>
      </c>
      <c r="O173" t="s">
        <v>12</v>
      </c>
      <c r="P173" cm="1">
        <f t="array" ref="P173">MATCH(N173&amp;O173,INDEX($G$2:$G$37&amp;$H$2:$H$37,))</f>
        <v>9</v>
      </c>
      <c r="Q173" s="2" t="str">
        <f t="shared" si="9"/>
        <v>['id' =&gt; 172, 'id_category' =&gt; 9, 'product_group_simple' =&gt; 'FA46'],</v>
      </c>
      <c r="S173">
        <v>172</v>
      </c>
      <c r="T173" t="s">
        <v>68</v>
      </c>
      <c r="U173" t="s">
        <v>41</v>
      </c>
      <c r="V173" t="s">
        <v>16</v>
      </c>
      <c r="W173" cm="1">
        <f t="array" ref="W173">MATCH(U173&amp;V173,INDEX($G$2:$G$37&amp;$H$2:$H$37,))</f>
        <v>15</v>
      </c>
      <c r="X173" s="2" t="str">
        <f t="shared" si="10"/>
        <v>['id' =&gt; 172, 'id_category' =&gt; 15, 'product_group' =&gt; 'ECOROL-WAX M'],</v>
      </c>
      <c r="AO173" t="s">
        <v>532</v>
      </c>
      <c r="AP173" t="s">
        <v>524</v>
      </c>
    </row>
    <row r="174" spans="12:42" x14ac:dyDescent="0.35">
      <c r="L174">
        <v>173</v>
      </c>
      <c r="M174" t="s">
        <v>194</v>
      </c>
      <c r="N174" t="s">
        <v>37</v>
      </c>
      <c r="O174" t="s">
        <v>12</v>
      </c>
      <c r="P174" cm="1">
        <f t="array" ref="P174">MATCH(N174&amp;O174,INDEX($G$2:$G$37&amp;$H$2:$H$37,))</f>
        <v>12</v>
      </c>
      <c r="Q174" s="2" t="str">
        <f t="shared" si="9"/>
        <v>['id' =&gt; 173, 'id_category' =&gt; 12, 'product_group_simple' =&gt; 'FA6'],</v>
      </c>
      <c r="S174">
        <v>173</v>
      </c>
      <c r="T174" t="s">
        <v>71</v>
      </c>
      <c r="U174" t="s">
        <v>21</v>
      </c>
      <c r="V174" t="s">
        <v>21</v>
      </c>
      <c r="W174" cm="1">
        <f t="array" ref="W174">MATCH(U174&amp;V174,INDEX($G$2:$G$37&amp;$H$2:$H$37,))</f>
        <v>30</v>
      </c>
      <c r="X174" s="2" t="str">
        <f t="shared" si="10"/>
        <v>['id' =&gt; 173, 'id_category' =&gt; 30, 'product_group' =&gt; 'EO'],</v>
      </c>
      <c r="AO174" t="s">
        <v>533</v>
      </c>
      <c r="AP174" t="s">
        <v>533</v>
      </c>
    </row>
    <row r="175" spans="12:42" x14ac:dyDescent="0.35">
      <c r="L175">
        <v>174</v>
      </c>
      <c r="M175" t="s">
        <v>194</v>
      </c>
      <c r="N175" t="s">
        <v>37</v>
      </c>
      <c r="O175" t="s">
        <v>16</v>
      </c>
      <c r="P175" cm="1">
        <f t="array" ref="P175">MATCH(N175&amp;O175,INDEX($G$2:$G$37&amp;$H$2:$H$37,))</f>
        <v>13</v>
      </c>
      <c r="Q175" s="2" t="str">
        <f t="shared" si="9"/>
        <v>['id' =&gt; 174, 'id_category' =&gt; 13, 'product_group_simple' =&gt; 'FA6'],</v>
      </c>
      <c r="S175">
        <v>174</v>
      </c>
      <c r="T175" t="s">
        <v>176</v>
      </c>
      <c r="U175" t="s">
        <v>26</v>
      </c>
      <c r="V175" t="s">
        <v>12</v>
      </c>
      <c r="W175" cm="1">
        <f t="array" ref="W175">MATCH(U175&amp;V175,INDEX($G$2:$G$37&amp;$H$2:$H$37,))</f>
        <v>34</v>
      </c>
      <c r="X175" s="2" t="str">
        <f t="shared" si="10"/>
        <v>['id' =&gt; 174, 'id_category' =&gt; 34, 'product_group' =&gt; 'ESTEROIL'],</v>
      </c>
      <c r="AO175" t="s">
        <v>534</v>
      </c>
      <c r="AP175" t="s">
        <v>533</v>
      </c>
    </row>
    <row r="176" spans="12:42" x14ac:dyDescent="0.35">
      <c r="L176">
        <v>175</v>
      </c>
      <c r="M176" t="s">
        <v>195</v>
      </c>
      <c r="N176" t="s">
        <v>37</v>
      </c>
      <c r="O176" t="s">
        <v>12</v>
      </c>
      <c r="P176" cm="1">
        <f t="array" ref="P176">MATCH(N176&amp;O176,INDEX($G$2:$G$37&amp;$H$2:$H$37,))</f>
        <v>12</v>
      </c>
      <c r="Q176" s="2" t="str">
        <f t="shared" si="9"/>
        <v>['id' =&gt; 175, 'id_category' =&gt; 12, 'product_group_simple' =&gt; 'FA62'],</v>
      </c>
      <c r="S176">
        <v>175</v>
      </c>
      <c r="T176" t="s">
        <v>196</v>
      </c>
      <c r="U176" t="s">
        <v>41</v>
      </c>
      <c r="V176" t="s">
        <v>12</v>
      </c>
      <c r="W176" cm="1">
        <f t="array" ref="W176">MATCH(U176&amp;V176,INDEX($G$2:$G$37&amp;$H$2:$H$37,))</f>
        <v>14</v>
      </c>
      <c r="X176" s="2" t="str">
        <f t="shared" si="10"/>
        <v>['id' =&gt; 175, 'id_category' =&gt; 14, 'product_group' =&gt; 'EWAXBM'],</v>
      </c>
      <c r="AO176" t="s">
        <v>535</v>
      </c>
      <c r="AP176" t="s">
        <v>533</v>
      </c>
    </row>
    <row r="177" spans="12:42" x14ac:dyDescent="0.35">
      <c r="L177">
        <v>176</v>
      </c>
      <c r="M177" t="s">
        <v>197</v>
      </c>
      <c r="N177" t="s">
        <v>29</v>
      </c>
      <c r="O177" t="s">
        <v>12</v>
      </c>
      <c r="P177" cm="1">
        <f t="array" ref="P177">MATCH(N177&amp;O177,INDEX($G$2:$G$37&amp;$H$2:$H$37,))</f>
        <v>7</v>
      </c>
      <c r="Q177" s="2" t="str">
        <f t="shared" si="9"/>
        <v>['id' =&gt; 176, 'id_category' =&gt; 7, 'product_group_simple' =&gt; 'FA68'],</v>
      </c>
      <c r="S177">
        <v>176</v>
      </c>
      <c r="T177" t="s">
        <v>196</v>
      </c>
      <c r="U177" t="s">
        <v>41</v>
      </c>
      <c r="V177" t="s">
        <v>16</v>
      </c>
      <c r="W177" cm="1">
        <f t="array" ref="W177">MATCH(U177&amp;V177,INDEX($G$2:$G$37&amp;$H$2:$H$37,))</f>
        <v>15</v>
      </c>
      <c r="X177" s="2" t="str">
        <f t="shared" si="10"/>
        <v>['id' =&gt; 176, 'id_category' =&gt; 15, 'product_group' =&gt; 'EWAXBM'],</v>
      </c>
      <c r="AO177" t="s">
        <v>536</v>
      </c>
      <c r="AP177" t="s">
        <v>536</v>
      </c>
    </row>
    <row r="178" spans="12:42" x14ac:dyDescent="0.35">
      <c r="L178">
        <v>177</v>
      </c>
      <c r="M178" t="s">
        <v>197</v>
      </c>
      <c r="N178" t="s">
        <v>29</v>
      </c>
      <c r="O178" t="s">
        <v>16</v>
      </c>
      <c r="P178" cm="1">
        <f t="array" ref="P178">MATCH(N178&amp;O178,INDEX($G$2:$G$37&amp;$H$2:$H$37,))</f>
        <v>8</v>
      </c>
      <c r="Q178" s="2" t="str">
        <f t="shared" si="9"/>
        <v>['id' =&gt; 177, 'id_category' =&gt; 8, 'product_group_simple' =&gt; 'FA68'],</v>
      </c>
      <c r="S178">
        <v>177</v>
      </c>
      <c r="T178" t="s">
        <v>177</v>
      </c>
      <c r="U178" t="s">
        <v>37</v>
      </c>
      <c r="V178" t="s">
        <v>12</v>
      </c>
      <c r="W178" cm="1">
        <f t="array" ref="W178">MATCH(U178&amp;V178,INDEX($G$2:$G$37&amp;$H$2:$H$37,))</f>
        <v>12</v>
      </c>
      <c r="X178" s="2" t="str">
        <f t="shared" si="10"/>
        <v>['id' =&gt; 177, 'id_category' =&gt; 12, 'product_group' =&gt; 'FA02'],</v>
      </c>
      <c r="AO178" t="s">
        <v>537</v>
      </c>
      <c r="AP178" t="s">
        <v>536</v>
      </c>
    </row>
    <row r="179" spans="12:42" x14ac:dyDescent="0.35">
      <c r="L179">
        <v>178</v>
      </c>
      <c r="M179" t="s">
        <v>94</v>
      </c>
      <c r="N179" t="s">
        <v>29</v>
      </c>
      <c r="O179" t="s">
        <v>12</v>
      </c>
      <c r="P179" cm="1">
        <f t="array" ref="P179">MATCH(N179&amp;O179,INDEX($G$2:$G$37&amp;$H$2:$H$37,))</f>
        <v>7</v>
      </c>
      <c r="Q179" s="2" t="str">
        <f t="shared" si="9"/>
        <v>['id' =&gt; 178, 'id_category' =&gt; 7, 'product_group_simple' =&gt; 'FA68/30'],</v>
      </c>
      <c r="S179">
        <v>178</v>
      </c>
      <c r="T179" t="s">
        <v>177</v>
      </c>
      <c r="U179" t="s">
        <v>37</v>
      </c>
      <c r="V179" t="s">
        <v>16</v>
      </c>
      <c r="W179" cm="1">
        <f t="array" ref="W179">MATCH(U179&amp;V179,INDEX($G$2:$G$37&amp;$H$2:$H$37,))</f>
        <v>13</v>
      </c>
      <c r="X179" s="2" t="str">
        <f t="shared" si="10"/>
        <v>['id' =&gt; 178, 'id_category' =&gt; 13, 'product_group' =&gt; 'FA02'],</v>
      </c>
      <c r="AO179" t="s">
        <v>538</v>
      </c>
      <c r="AP179" t="s">
        <v>536</v>
      </c>
    </row>
    <row r="180" spans="12:42" x14ac:dyDescent="0.35">
      <c r="L180">
        <v>179</v>
      </c>
      <c r="M180" t="s">
        <v>94</v>
      </c>
      <c r="N180" t="s">
        <v>29</v>
      </c>
      <c r="O180" t="s">
        <v>16</v>
      </c>
      <c r="P180" cm="1">
        <f t="array" ref="P180">MATCH(N180&amp;O180,INDEX($G$2:$G$37&amp;$H$2:$H$37,))</f>
        <v>8</v>
      </c>
      <c r="Q180" s="2" t="str">
        <f t="shared" si="9"/>
        <v>['id' =&gt; 179, 'id_category' =&gt; 8, 'product_group_simple' =&gt; 'FA68/30'],</v>
      </c>
      <c r="S180">
        <v>179</v>
      </c>
      <c r="T180" t="s">
        <v>76</v>
      </c>
      <c r="U180" t="s">
        <v>37</v>
      </c>
      <c r="V180" t="s">
        <v>12</v>
      </c>
      <c r="W180" cm="1">
        <f t="array" ref="W180">MATCH(U180&amp;V180,INDEX($G$2:$G$37&amp;$H$2:$H$37,))</f>
        <v>12</v>
      </c>
      <c r="X180" s="2" t="str">
        <f t="shared" si="10"/>
        <v>['id' =&gt; 179, 'id_category' =&gt; 12, 'product_group' =&gt; 'FA10'],</v>
      </c>
      <c r="AO180" t="s">
        <v>539</v>
      </c>
      <c r="AP180" t="s">
        <v>536</v>
      </c>
    </row>
    <row r="181" spans="12:42" x14ac:dyDescent="0.35">
      <c r="L181">
        <v>180</v>
      </c>
      <c r="M181" t="s">
        <v>198</v>
      </c>
      <c r="N181" t="s">
        <v>29</v>
      </c>
      <c r="O181" t="s">
        <v>12</v>
      </c>
      <c r="P181" cm="1">
        <f t="array" ref="P181">MATCH(N181&amp;O181,INDEX($G$2:$G$37&amp;$H$2:$H$37,))</f>
        <v>7</v>
      </c>
      <c r="Q181" s="2" t="str">
        <f t="shared" si="9"/>
        <v>['id' =&gt; 180, 'id_category' =&gt; 7, 'product_group_simple' =&gt; 'FA68/50'],</v>
      </c>
      <c r="S181">
        <v>180</v>
      </c>
      <c r="T181" t="s">
        <v>76</v>
      </c>
      <c r="U181" t="s">
        <v>37</v>
      </c>
      <c r="V181" t="s">
        <v>16</v>
      </c>
      <c r="W181" cm="1">
        <f t="array" ref="W181">MATCH(U181&amp;V181,INDEX($G$2:$G$37&amp;$H$2:$H$37,))</f>
        <v>13</v>
      </c>
      <c r="X181" s="2" t="str">
        <f t="shared" si="10"/>
        <v>['id' =&gt; 180, 'id_category' =&gt; 13, 'product_group' =&gt; 'FA10'],</v>
      </c>
      <c r="AO181" t="s">
        <v>540</v>
      </c>
      <c r="AP181" t="s">
        <v>536</v>
      </c>
    </row>
    <row r="182" spans="12:42" x14ac:dyDescent="0.35">
      <c r="L182">
        <v>181</v>
      </c>
      <c r="M182" t="s">
        <v>198</v>
      </c>
      <c r="N182" t="s">
        <v>29</v>
      </c>
      <c r="O182" t="s">
        <v>16</v>
      </c>
      <c r="P182" cm="1">
        <f t="array" ref="P182">MATCH(N182&amp;O182,INDEX($G$2:$G$37&amp;$H$2:$H$37,))</f>
        <v>8</v>
      </c>
      <c r="Q182" s="2" t="str">
        <f t="shared" si="9"/>
        <v>['id' =&gt; 181, 'id_category' =&gt; 8, 'product_group_simple' =&gt; 'FA68/50'],</v>
      </c>
      <c r="S182">
        <v>181</v>
      </c>
      <c r="T182" t="s">
        <v>199</v>
      </c>
      <c r="U182" t="s">
        <v>37</v>
      </c>
      <c r="V182" t="s">
        <v>12</v>
      </c>
      <c r="W182" cm="1">
        <f t="array" ref="W182">MATCH(U182&amp;V182,INDEX($G$2:$G$37&amp;$H$2:$H$37,))</f>
        <v>12</v>
      </c>
      <c r="X182" s="2" t="str">
        <f t="shared" si="10"/>
        <v>['id' =&gt; 181, 'id_category' =&gt; 12, 'product_group' =&gt; 'FA10 IRR'],</v>
      </c>
      <c r="AO182" t="s">
        <v>541</v>
      </c>
      <c r="AP182" t="s">
        <v>536</v>
      </c>
    </row>
    <row r="183" spans="12:42" x14ac:dyDescent="0.35">
      <c r="L183">
        <v>182</v>
      </c>
      <c r="M183" t="s">
        <v>200</v>
      </c>
      <c r="N183" t="s">
        <v>29</v>
      </c>
      <c r="O183" t="s">
        <v>12</v>
      </c>
      <c r="P183" cm="1">
        <f t="array" ref="P183">MATCH(N183&amp;O183,INDEX($G$2:$G$37&amp;$H$2:$H$37,))</f>
        <v>7</v>
      </c>
      <c r="Q183" s="2" t="str">
        <f t="shared" si="9"/>
        <v>['id' =&gt; 182, 'id_category' =&gt; 7, 'product_group_simple' =&gt; 'FA68/60'],</v>
      </c>
      <c r="S183">
        <v>182</v>
      </c>
      <c r="T183" t="s">
        <v>201</v>
      </c>
      <c r="U183" t="s">
        <v>37</v>
      </c>
      <c r="V183" t="s">
        <v>12</v>
      </c>
      <c r="W183" cm="1">
        <f t="array" ref="W183">MATCH(U183&amp;V183,INDEX($G$2:$G$37&amp;$H$2:$H$37,))</f>
        <v>12</v>
      </c>
      <c r="X183" s="2" t="str">
        <f t="shared" si="10"/>
        <v>['id' =&gt; 182, 'id_category' =&gt; 12, 'product_group' =&gt; 'FA10/99'],</v>
      </c>
      <c r="AO183" t="s">
        <v>542</v>
      </c>
      <c r="AP183" t="s">
        <v>536</v>
      </c>
    </row>
    <row r="184" spans="12:42" x14ac:dyDescent="0.35">
      <c r="L184">
        <v>183</v>
      </c>
      <c r="M184" t="s">
        <v>200</v>
      </c>
      <c r="N184" t="s">
        <v>29</v>
      </c>
      <c r="O184" t="s">
        <v>16</v>
      </c>
      <c r="P184" cm="1">
        <f t="array" ref="P184">MATCH(N184&amp;O184,INDEX($G$2:$G$37&amp;$H$2:$H$37,))</f>
        <v>8</v>
      </c>
      <c r="Q184" s="2" t="str">
        <f t="shared" si="9"/>
        <v>['id' =&gt; 183, 'id_category' =&gt; 8, 'product_group_simple' =&gt; 'FA68/60'],</v>
      </c>
      <c r="S184">
        <v>183</v>
      </c>
      <c r="T184" t="s">
        <v>201</v>
      </c>
      <c r="U184" t="s">
        <v>37</v>
      </c>
      <c r="V184" t="s">
        <v>16</v>
      </c>
      <c r="W184" cm="1">
        <f t="array" ref="W184">MATCH(U184&amp;V184,INDEX($G$2:$G$37&amp;$H$2:$H$37,))</f>
        <v>13</v>
      </c>
      <c r="X184" s="2" t="str">
        <f t="shared" si="10"/>
        <v>['id' =&gt; 183, 'id_category' =&gt; 13, 'product_group' =&gt; 'FA10/99'],</v>
      </c>
      <c r="AO184" t="s">
        <v>543</v>
      </c>
      <c r="AP184" t="s">
        <v>536</v>
      </c>
    </row>
    <row r="185" spans="12:42" x14ac:dyDescent="0.35">
      <c r="L185">
        <v>184</v>
      </c>
      <c r="M185" t="s">
        <v>202</v>
      </c>
      <c r="N185" t="s">
        <v>29</v>
      </c>
      <c r="O185" t="s">
        <v>12</v>
      </c>
      <c r="P185" cm="1">
        <f t="array" ref="P185">MATCH(N185&amp;O185,INDEX($G$2:$G$37&amp;$H$2:$H$37,))</f>
        <v>7</v>
      </c>
      <c r="Q185" s="2" t="str">
        <f t="shared" si="9"/>
        <v>['id' =&gt; 184, 'id_category' =&gt; 7, 'product_group_simple' =&gt; 'FA68/65'],</v>
      </c>
      <c r="S185">
        <v>184</v>
      </c>
      <c r="T185" t="s">
        <v>178</v>
      </c>
      <c r="U185" t="s">
        <v>34</v>
      </c>
      <c r="V185" t="s">
        <v>12</v>
      </c>
      <c r="W185" cm="1">
        <f t="array" ref="W185">MATCH(U185&amp;V185,INDEX($G$2:$G$37&amp;$H$2:$H$37,))</f>
        <v>9</v>
      </c>
      <c r="X185" s="2" t="str">
        <f t="shared" si="10"/>
        <v>['id' =&gt; 184, 'id_category' =&gt; 9, 'product_group' =&gt; 'FA12'],</v>
      </c>
      <c r="AO185" t="s">
        <v>544</v>
      </c>
      <c r="AP185" t="s">
        <v>536</v>
      </c>
    </row>
    <row r="186" spans="12:42" x14ac:dyDescent="0.35">
      <c r="L186">
        <v>185</v>
      </c>
      <c r="M186" t="s">
        <v>202</v>
      </c>
      <c r="N186" t="s">
        <v>29</v>
      </c>
      <c r="O186" t="s">
        <v>16</v>
      </c>
      <c r="P186" cm="1">
        <f t="array" ref="P186">MATCH(N186&amp;O186,INDEX($G$2:$G$37&amp;$H$2:$H$37,))</f>
        <v>8</v>
      </c>
      <c r="Q186" s="2" t="str">
        <f t="shared" si="9"/>
        <v>['id' =&gt; 185, 'id_category' =&gt; 8, 'product_group_simple' =&gt; 'FA68/65'],</v>
      </c>
      <c r="S186">
        <v>185</v>
      </c>
      <c r="T186" t="s">
        <v>178</v>
      </c>
      <c r="U186" t="s">
        <v>34</v>
      </c>
      <c r="V186" t="s">
        <v>16</v>
      </c>
      <c r="W186" cm="1">
        <f t="array" ref="W186">MATCH(U186&amp;V186,INDEX($G$2:$G$37&amp;$H$2:$H$37,))</f>
        <v>11</v>
      </c>
      <c r="X186" s="2" t="str">
        <f t="shared" si="10"/>
        <v>['id' =&gt; 185, 'id_category' =&gt; 11, 'product_group' =&gt; 'FA12'],</v>
      </c>
      <c r="AO186" t="s">
        <v>545</v>
      </c>
      <c r="AP186" t="s">
        <v>536</v>
      </c>
    </row>
    <row r="187" spans="12:42" x14ac:dyDescent="0.35">
      <c r="L187">
        <v>186</v>
      </c>
      <c r="M187" t="s">
        <v>203</v>
      </c>
      <c r="N187" t="s">
        <v>29</v>
      </c>
      <c r="O187" t="s">
        <v>12</v>
      </c>
      <c r="P187" cm="1">
        <f t="array" ref="P187">MATCH(N187&amp;O187,INDEX($G$2:$G$37&amp;$H$2:$H$37,))</f>
        <v>7</v>
      </c>
      <c r="Q187" s="2" t="str">
        <f t="shared" si="9"/>
        <v>['id' =&gt; 186, 'id_category' =&gt; 7, 'product_group_simple' =&gt; 'FA68/70'],</v>
      </c>
      <c r="S187">
        <v>186</v>
      </c>
      <c r="T187" t="s">
        <v>204</v>
      </c>
      <c r="U187" t="s">
        <v>34</v>
      </c>
      <c r="V187" t="s">
        <v>12</v>
      </c>
      <c r="W187" cm="1">
        <f t="array" ref="W187">MATCH(U187&amp;V187,INDEX($G$2:$G$37&amp;$H$2:$H$37,))</f>
        <v>9</v>
      </c>
      <c r="X187" s="2" t="str">
        <f t="shared" si="10"/>
        <v>['id' =&gt; 186, 'id_category' =&gt; 9, 'product_group' =&gt; 'FA12/99'],</v>
      </c>
      <c r="AO187" t="s">
        <v>546</v>
      </c>
      <c r="AP187" t="s">
        <v>536</v>
      </c>
    </row>
    <row r="188" spans="12:42" x14ac:dyDescent="0.35">
      <c r="L188">
        <v>187</v>
      </c>
      <c r="M188" t="s">
        <v>203</v>
      </c>
      <c r="N188" t="s">
        <v>29</v>
      </c>
      <c r="O188" t="s">
        <v>16</v>
      </c>
      <c r="P188" cm="1">
        <f t="array" ref="P188">MATCH(N188&amp;O188,INDEX($G$2:$G$37&amp;$H$2:$H$37,))</f>
        <v>8</v>
      </c>
      <c r="Q188" s="2" t="str">
        <f t="shared" si="9"/>
        <v>['id' =&gt; 187, 'id_category' =&gt; 8, 'product_group_simple' =&gt; 'FA68/70'],</v>
      </c>
      <c r="S188">
        <v>187</v>
      </c>
      <c r="T188" t="s">
        <v>204</v>
      </c>
      <c r="U188" t="s">
        <v>34</v>
      </c>
      <c r="V188" t="s">
        <v>16</v>
      </c>
      <c r="W188" cm="1">
        <f t="array" ref="W188">MATCH(U188&amp;V188,INDEX($G$2:$G$37&amp;$H$2:$H$37,))</f>
        <v>11</v>
      </c>
      <c r="X188" s="2" t="str">
        <f t="shared" si="10"/>
        <v>['id' =&gt; 187, 'id_category' =&gt; 11, 'product_group' =&gt; 'FA12/99'],</v>
      </c>
      <c r="AO188" t="s">
        <v>547</v>
      </c>
      <c r="AP188" t="s">
        <v>536</v>
      </c>
    </row>
    <row r="189" spans="12:42" x14ac:dyDescent="0.35">
      <c r="L189">
        <v>188</v>
      </c>
      <c r="M189" t="s">
        <v>97</v>
      </c>
      <c r="N189" t="s">
        <v>37</v>
      </c>
      <c r="O189" t="s">
        <v>12</v>
      </c>
      <c r="P189" cm="1">
        <f t="array" ref="P189">MATCH(N189&amp;O189,INDEX($G$2:$G$37&amp;$H$2:$H$37,))</f>
        <v>12</v>
      </c>
      <c r="Q189" s="2" t="str">
        <f t="shared" si="9"/>
        <v>['id' =&gt; 188, 'id_category' =&gt; 12, 'product_group_simple' =&gt; 'FA8'],</v>
      </c>
      <c r="S189">
        <v>188</v>
      </c>
      <c r="T189" t="s">
        <v>179</v>
      </c>
      <c r="U189" t="s">
        <v>34</v>
      </c>
      <c r="V189" t="s">
        <v>12</v>
      </c>
      <c r="W189" cm="1">
        <f t="array" ref="W189">MATCH(U189&amp;V189,INDEX($G$2:$G$37&amp;$H$2:$H$37,))</f>
        <v>9</v>
      </c>
      <c r="X189" s="2" t="str">
        <f t="shared" si="10"/>
        <v>['id' =&gt; 188, 'id_category' =&gt; 9, 'product_group' =&gt; 'FA14'],</v>
      </c>
      <c r="AO189" t="s">
        <v>548</v>
      </c>
      <c r="AP189" t="s">
        <v>536</v>
      </c>
    </row>
    <row r="190" spans="12:42" x14ac:dyDescent="0.35">
      <c r="L190">
        <v>189</v>
      </c>
      <c r="M190" t="s">
        <v>97</v>
      </c>
      <c r="N190" t="s">
        <v>37</v>
      </c>
      <c r="O190" t="s">
        <v>16</v>
      </c>
      <c r="P190" cm="1">
        <f t="array" ref="P190">MATCH(N190&amp;O190,INDEX($G$2:$G$37&amp;$H$2:$H$37,))</f>
        <v>13</v>
      </c>
      <c r="Q190" s="2" t="str">
        <f t="shared" si="9"/>
        <v>['id' =&gt; 189, 'id_category' =&gt; 13, 'product_group_simple' =&gt; 'FA8'],</v>
      </c>
      <c r="S190">
        <v>189</v>
      </c>
      <c r="T190" t="s">
        <v>179</v>
      </c>
      <c r="U190" t="s">
        <v>34</v>
      </c>
      <c r="V190" t="s">
        <v>16</v>
      </c>
      <c r="W190" cm="1">
        <f t="array" ref="W190">MATCH(U190&amp;V190,INDEX($G$2:$G$37&amp;$H$2:$H$37,))</f>
        <v>11</v>
      </c>
      <c r="X190" s="2" t="str">
        <f t="shared" si="10"/>
        <v>['id' =&gt; 189, 'id_category' =&gt; 11, 'product_group' =&gt; 'FA14'],</v>
      </c>
      <c r="AO190" t="s">
        <v>549</v>
      </c>
      <c r="AP190" t="s">
        <v>536</v>
      </c>
    </row>
    <row r="191" spans="12:42" x14ac:dyDescent="0.35">
      <c r="L191">
        <v>190</v>
      </c>
      <c r="M191" t="s">
        <v>205</v>
      </c>
      <c r="N191" t="s">
        <v>37</v>
      </c>
      <c r="O191" t="s">
        <v>16</v>
      </c>
      <c r="P191" cm="1">
        <f t="array" ref="P191">MATCH(N191&amp;O191,INDEX($G$2:$G$37&amp;$H$2:$H$37,))</f>
        <v>13</v>
      </c>
      <c r="Q191" s="2" t="str">
        <f t="shared" si="9"/>
        <v>['id' =&gt; 190, 'id_category' =&gt; 13, 'product_group_simple' =&gt; 'FA80'],</v>
      </c>
      <c r="S191">
        <v>190</v>
      </c>
      <c r="T191" t="s">
        <v>206</v>
      </c>
      <c r="U191" t="s">
        <v>34</v>
      </c>
      <c r="V191" t="s">
        <v>12</v>
      </c>
      <c r="W191" cm="1">
        <f t="array" ref="W191">MATCH(U191&amp;V191,INDEX($G$2:$G$37&amp;$H$2:$H$37,))</f>
        <v>9</v>
      </c>
      <c r="X191" s="2" t="str">
        <f t="shared" si="10"/>
        <v>['id' =&gt; 190, 'id_category' =&gt; 9, 'product_group' =&gt; 'FA14 IRR'],</v>
      </c>
      <c r="AO191" t="s">
        <v>550</v>
      </c>
      <c r="AP191" t="s">
        <v>518</v>
      </c>
    </row>
    <row r="192" spans="12:42" x14ac:dyDescent="0.35">
      <c r="L192">
        <v>191</v>
      </c>
      <c r="M192" t="s">
        <v>205</v>
      </c>
      <c r="N192" t="s">
        <v>37</v>
      </c>
      <c r="O192" t="s">
        <v>12</v>
      </c>
      <c r="P192" cm="1">
        <f t="array" ref="P192">MATCH(N192&amp;O192,INDEX($G$2:$G$37&amp;$H$2:$H$37,))</f>
        <v>12</v>
      </c>
      <c r="Q192" s="2" t="str">
        <f t="shared" si="9"/>
        <v>['id' =&gt; 191, 'id_category' =&gt; 12, 'product_group_simple' =&gt; 'FA80'],</v>
      </c>
      <c r="S192">
        <v>191</v>
      </c>
      <c r="T192" t="s">
        <v>207</v>
      </c>
      <c r="U192" t="s">
        <v>34</v>
      </c>
      <c r="V192" t="s">
        <v>12</v>
      </c>
      <c r="W192" cm="1">
        <f t="array" ref="W192">MATCH(U192&amp;V192,INDEX($G$2:$G$37&amp;$H$2:$H$37,))</f>
        <v>9</v>
      </c>
      <c r="X192" s="2" t="str">
        <f t="shared" si="10"/>
        <v>['id' =&gt; 191, 'id_category' =&gt; 9, 'product_group' =&gt; 'FA14/99'],</v>
      </c>
      <c r="AO192" t="s">
        <v>551</v>
      </c>
      <c r="AP192" t="s">
        <v>518</v>
      </c>
    </row>
    <row r="193" spans="12:42" x14ac:dyDescent="0.35">
      <c r="L193">
        <v>192</v>
      </c>
      <c r="M193" t="s">
        <v>208</v>
      </c>
      <c r="N193" t="s">
        <v>34</v>
      </c>
      <c r="O193" t="s">
        <v>12</v>
      </c>
      <c r="P193" cm="1">
        <f t="array" ref="P193">MATCH(N193&amp;O193,INDEX($G$2:$G$37&amp;$H$2:$H$37,))</f>
        <v>9</v>
      </c>
      <c r="Q193" s="2" t="str">
        <f t="shared" si="9"/>
        <v>['id' =&gt; 192, 'id_category' =&gt; 9, 'product_group_simple' =&gt; 'FA88'],</v>
      </c>
      <c r="S193">
        <v>192</v>
      </c>
      <c r="T193" t="s">
        <v>207</v>
      </c>
      <c r="U193" t="s">
        <v>34</v>
      </c>
      <c r="V193" t="s">
        <v>16</v>
      </c>
      <c r="W193" cm="1">
        <f t="array" ref="W193">MATCH(U193&amp;V193,INDEX($G$2:$G$37&amp;$H$2:$H$37,))</f>
        <v>11</v>
      </c>
      <c r="X193" s="2" t="str">
        <f t="shared" si="10"/>
        <v>['id' =&gt; 192, 'id_category' =&gt; 11, 'product_group' =&gt; 'FA14/99'],</v>
      </c>
      <c r="AO193" t="s">
        <v>552</v>
      </c>
      <c r="AP193" t="s">
        <v>518</v>
      </c>
    </row>
    <row r="194" spans="12:42" x14ac:dyDescent="0.35">
      <c r="L194">
        <v>193</v>
      </c>
      <c r="M194" t="s">
        <v>209</v>
      </c>
      <c r="N194" t="s">
        <v>41</v>
      </c>
      <c r="O194" t="s">
        <v>12</v>
      </c>
      <c r="P194" cm="1">
        <f t="array" ref="P194">MATCH(N194&amp;O194,INDEX($G$2:$G$37&amp;$H$2:$H$37,))</f>
        <v>14</v>
      </c>
      <c r="Q194" s="2" t="str">
        <f t="shared" si="9"/>
        <v>['id' =&gt; 193, 'id_category' =&gt; 14, 'product_group_simple' =&gt; 'FAHE-2'],</v>
      </c>
      <c r="S194">
        <v>193</v>
      </c>
      <c r="T194" t="s">
        <v>81</v>
      </c>
      <c r="U194" t="s">
        <v>29</v>
      </c>
      <c r="V194" t="s">
        <v>12</v>
      </c>
      <c r="W194" cm="1">
        <f t="array" ref="W194">MATCH(U194&amp;V194,INDEX($G$2:$G$37&amp;$H$2:$H$37,))</f>
        <v>7</v>
      </c>
      <c r="X194" s="2" t="str">
        <f t="shared" si="10"/>
        <v>['id' =&gt; 193, 'id_category' =&gt; 7, 'product_group' =&gt; 'FA16'],</v>
      </c>
      <c r="AO194" t="s">
        <v>553</v>
      </c>
      <c r="AP194" t="s">
        <v>518</v>
      </c>
    </row>
    <row r="195" spans="12:42" x14ac:dyDescent="0.35">
      <c r="L195">
        <v>194</v>
      </c>
      <c r="M195" t="s">
        <v>209</v>
      </c>
      <c r="N195" t="s">
        <v>41</v>
      </c>
      <c r="O195" t="s">
        <v>16</v>
      </c>
      <c r="P195" cm="1">
        <f t="array" ref="P195">MATCH(N195&amp;O195,INDEX($G$2:$G$37&amp;$H$2:$H$37,))</f>
        <v>15</v>
      </c>
      <c r="Q195" s="2" t="str">
        <f t="shared" ref="Q195:Q258" si="11">_xlfn.CONCAT("['",$L$1,"' =&gt; ",L195,", '",$P$1,"' =&gt; ",P195,", '",$M$1,"' =&gt; '",M195,"'],")</f>
        <v>['id' =&gt; 194, 'id_category' =&gt; 15, 'product_group_simple' =&gt; 'FAHE-2'],</v>
      </c>
      <c r="S195">
        <v>194</v>
      </c>
      <c r="T195" t="s">
        <v>81</v>
      </c>
      <c r="U195" t="s">
        <v>29</v>
      </c>
      <c r="V195" t="s">
        <v>16</v>
      </c>
      <c r="W195" cm="1">
        <f t="array" ref="W195">MATCH(U195&amp;V195,INDEX($G$2:$G$37&amp;$H$2:$H$37,))</f>
        <v>8</v>
      </c>
      <c r="X195" s="2" t="str">
        <f t="shared" ref="X195:X258" si="12">_xlfn.CONCAT("['",$S$1,"' =&gt; ",S195,", '",$W$1,"' =&gt; ",W195,", '",$T$1,"' =&gt; '",T195,"'],")</f>
        <v>['id' =&gt; 194, 'id_category' =&gt; 8, 'product_group' =&gt; 'FA16'],</v>
      </c>
      <c r="AO195" t="s">
        <v>554</v>
      </c>
      <c r="AP195" t="s">
        <v>518</v>
      </c>
    </row>
    <row r="196" spans="12:42" x14ac:dyDescent="0.35">
      <c r="L196">
        <v>195</v>
      </c>
      <c r="M196" t="s">
        <v>210</v>
      </c>
      <c r="N196" t="s">
        <v>45</v>
      </c>
      <c r="O196" t="s">
        <v>10</v>
      </c>
      <c r="P196" cm="1">
        <f t="array" ref="P196">MATCH(N196&amp;O196,INDEX($G$2:$G$37&amp;$H$2:$H$37,))</f>
        <v>17</v>
      </c>
      <c r="Q196" s="2" t="str">
        <f t="shared" si="11"/>
        <v>['id' =&gt; 195, 'id_category' =&gt; 17, 'product_group_simple' =&gt; 'FECl3'],</v>
      </c>
      <c r="S196">
        <v>195</v>
      </c>
      <c r="T196" t="s">
        <v>180</v>
      </c>
      <c r="U196" t="s">
        <v>29</v>
      </c>
      <c r="V196" t="s">
        <v>12</v>
      </c>
      <c r="W196" cm="1">
        <f t="array" ref="W196">MATCH(U196&amp;V196,INDEX($G$2:$G$37&amp;$H$2:$H$37,))</f>
        <v>7</v>
      </c>
      <c r="X196" s="2" t="str">
        <f t="shared" si="12"/>
        <v>['id' =&gt; 195, 'id_category' =&gt; 7, 'product_group' =&gt; 'FA16 IRR'],</v>
      </c>
      <c r="AO196" t="s">
        <v>555</v>
      </c>
      <c r="AP196" t="s">
        <v>555</v>
      </c>
    </row>
    <row r="197" spans="12:42" x14ac:dyDescent="0.35">
      <c r="L197">
        <v>196</v>
      </c>
      <c r="M197" t="s">
        <v>101</v>
      </c>
      <c r="N197" t="s">
        <v>41</v>
      </c>
      <c r="O197" t="s">
        <v>12</v>
      </c>
      <c r="P197" cm="1">
        <f t="array" ref="P197">MATCH(N197&amp;O197,INDEX($G$2:$G$37&amp;$H$2:$H$37,))</f>
        <v>14</v>
      </c>
      <c r="Q197" s="2" t="str">
        <f t="shared" si="11"/>
        <v>['id' =&gt; 196, 'id_category' =&gt; 14, 'product_group_simple' =&gt; 'FFA'],</v>
      </c>
      <c r="S197">
        <v>196</v>
      </c>
      <c r="T197" t="s">
        <v>211</v>
      </c>
      <c r="U197" t="s">
        <v>29</v>
      </c>
      <c r="V197" t="s">
        <v>12</v>
      </c>
      <c r="W197" cm="1">
        <f t="array" ref="W197">MATCH(U197&amp;V197,INDEX($G$2:$G$37&amp;$H$2:$H$37,))</f>
        <v>7</v>
      </c>
      <c r="X197" s="2" t="str">
        <f t="shared" si="12"/>
        <v>['id' =&gt; 196, 'id_category' =&gt; 7, 'product_group' =&gt; 'FA16/99'],</v>
      </c>
      <c r="AO197" t="s">
        <v>556</v>
      </c>
      <c r="AP197" t="s">
        <v>555</v>
      </c>
    </row>
    <row r="198" spans="12:42" x14ac:dyDescent="0.35">
      <c r="L198">
        <v>197</v>
      </c>
      <c r="M198" t="s">
        <v>101</v>
      </c>
      <c r="N198" t="s">
        <v>41</v>
      </c>
      <c r="O198" t="s">
        <v>16</v>
      </c>
      <c r="P198" cm="1">
        <f t="array" ref="P198">MATCH(N198&amp;O198,INDEX($G$2:$G$37&amp;$H$2:$H$37,))</f>
        <v>15</v>
      </c>
      <c r="Q198" s="2" t="str">
        <f t="shared" si="11"/>
        <v>['id' =&gt; 197, 'id_category' =&gt; 15, 'product_group_simple' =&gt; 'FFA'],</v>
      </c>
      <c r="S198">
        <v>197</v>
      </c>
      <c r="T198" t="s">
        <v>211</v>
      </c>
      <c r="U198" t="s">
        <v>29</v>
      </c>
      <c r="V198" t="s">
        <v>16</v>
      </c>
      <c r="W198" cm="1">
        <f t="array" ref="W198">MATCH(U198&amp;V198,INDEX($G$2:$G$37&amp;$H$2:$H$37,))</f>
        <v>8</v>
      </c>
      <c r="X198" s="2" t="str">
        <f t="shared" si="12"/>
        <v>['id' =&gt; 197, 'id_category' =&gt; 8, 'product_group' =&gt; 'FA16/99'],</v>
      </c>
      <c r="AO198" t="s">
        <v>557</v>
      </c>
      <c r="AP198" t="s">
        <v>555</v>
      </c>
    </row>
    <row r="199" spans="12:42" x14ac:dyDescent="0.35">
      <c r="L199">
        <v>198</v>
      </c>
      <c r="M199" t="s">
        <v>212</v>
      </c>
      <c r="N199" t="s">
        <v>45</v>
      </c>
      <c r="O199" t="s">
        <v>10</v>
      </c>
      <c r="P199" cm="1">
        <f t="array" ref="P199">MATCH(N199&amp;O199,INDEX($G$2:$G$37&amp;$H$2:$H$37,))</f>
        <v>17</v>
      </c>
      <c r="Q199" s="2" t="str">
        <f t="shared" si="11"/>
        <v>['id' =&gt; 198, 'id_category' =&gt; 17, 'product_group_simple' =&gt; 'FILTER AID'],</v>
      </c>
      <c r="S199">
        <v>198</v>
      </c>
      <c r="T199" t="s">
        <v>84</v>
      </c>
      <c r="U199" t="s">
        <v>29</v>
      </c>
      <c r="V199" t="s">
        <v>12</v>
      </c>
      <c r="W199" cm="1">
        <f t="array" ref="W199">MATCH(U199&amp;V199,INDEX($G$2:$G$37&amp;$H$2:$H$37,))</f>
        <v>7</v>
      </c>
      <c r="X199" s="2" t="str">
        <f t="shared" si="12"/>
        <v>['id' =&gt; 198, 'id_category' =&gt; 7, 'product_group' =&gt; 'FA18'],</v>
      </c>
      <c r="AO199" t="s">
        <v>558</v>
      </c>
      <c r="AP199" t="s">
        <v>555</v>
      </c>
    </row>
    <row r="200" spans="12:42" x14ac:dyDescent="0.35">
      <c r="L200">
        <v>199</v>
      </c>
      <c r="M200" t="s">
        <v>213</v>
      </c>
      <c r="N200" t="s">
        <v>41</v>
      </c>
      <c r="O200" t="s">
        <v>12</v>
      </c>
      <c r="P200" cm="1">
        <f t="array" ref="P200">MATCH(N200&amp;O200,INDEX($G$2:$G$37&amp;$H$2:$H$37,))</f>
        <v>14</v>
      </c>
      <c r="Q200" s="2" t="str">
        <f t="shared" si="11"/>
        <v>['id' =&gt; 199, 'id_category' =&gt; 14, 'product_group_simple' =&gt; 'FILTER CAKE'],</v>
      </c>
      <c r="S200">
        <v>199</v>
      </c>
      <c r="T200" t="s">
        <v>84</v>
      </c>
      <c r="U200" t="s">
        <v>29</v>
      </c>
      <c r="V200" t="s">
        <v>16</v>
      </c>
      <c r="W200" cm="1">
        <f t="array" ref="W200">MATCH(U200&amp;V200,INDEX($G$2:$G$37&amp;$H$2:$H$37,))</f>
        <v>8</v>
      </c>
      <c r="X200" s="2" t="str">
        <f t="shared" si="12"/>
        <v>['id' =&gt; 199, 'id_category' =&gt; 8, 'product_group' =&gt; 'FA18'],</v>
      </c>
      <c r="AO200" t="s">
        <v>559</v>
      </c>
      <c r="AP200" t="s">
        <v>555</v>
      </c>
    </row>
    <row r="201" spans="12:42" x14ac:dyDescent="0.35">
      <c r="L201">
        <v>200</v>
      </c>
      <c r="M201" t="s">
        <v>214</v>
      </c>
      <c r="N201" t="s">
        <v>60</v>
      </c>
      <c r="O201" t="s">
        <v>12</v>
      </c>
      <c r="P201" cm="1">
        <f t="array" ref="P201">MATCH(N201&amp;O201,INDEX($G$2:$G$37&amp;$H$2:$H$37,))</f>
        <v>23</v>
      </c>
      <c r="Q201" s="2" t="str">
        <f t="shared" si="11"/>
        <v>['id' =&gt; 200, 'id_category' =&gt; 23, 'product_group_simple' =&gt; 'GLY'],</v>
      </c>
      <c r="S201">
        <v>200</v>
      </c>
      <c r="T201" t="s">
        <v>215</v>
      </c>
      <c r="U201" t="s">
        <v>29</v>
      </c>
      <c r="V201" t="s">
        <v>12</v>
      </c>
      <c r="W201" cm="1">
        <f t="array" ref="W201">MATCH(U201&amp;V201,INDEX($G$2:$G$37&amp;$H$2:$H$37,))</f>
        <v>7</v>
      </c>
      <c r="X201" s="2" t="str">
        <f t="shared" si="12"/>
        <v>['id' =&gt; 200, 'id_category' =&gt; 7, 'product_group' =&gt; 'FA18/95'],</v>
      </c>
      <c r="AO201" t="s">
        <v>560</v>
      </c>
      <c r="AP201" t="s">
        <v>555</v>
      </c>
    </row>
    <row r="202" spans="12:42" x14ac:dyDescent="0.35">
      <c r="L202">
        <v>201</v>
      </c>
      <c r="M202" t="s">
        <v>214</v>
      </c>
      <c r="N202" t="s">
        <v>60</v>
      </c>
      <c r="O202" t="s">
        <v>16</v>
      </c>
      <c r="P202" cm="1">
        <f t="array" ref="P202">MATCH(N202&amp;O202,INDEX($G$2:$G$37&amp;$H$2:$H$37,))</f>
        <v>24</v>
      </c>
      <c r="Q202" s="2" t="str">
        <f t="shared" si="11"/>
        <v>['id' =&gt; 201, 'id_category' =&gt; 24, 'product_group_simple' =&gt; 'GLY'],</v>
      </c>
      <c r="S202">
        <v>201</v>
      </c>
      <c r="T202" t="s">
        <v>216</v>
      </c>
      <c r="U202" t="s">
        <v>29</v>
      </c>
      <c r="V202" t="s">
        <v>12</v>
      </c>
      <c r="W202" cm="1">
        <f t="array" ref="W202">MATCH(U202&amp;V202,INDEX($G$2:$G$37&amp;$H$2:$H$37,))</f>
        <v>7</v>
      </c>
      <c r="X202" s="2" t="str">
        <f t="shared" si="12"/>
        <v>['id' =&gt; 201, 'id_category' =&gt; 7, 'product_group' =&gt; 'FA18/98'],</v>
      </c>
      <c r="AO202" t="s">
        <v>561</v>
      </c>
      <c r="AP202" t="s">
        <v>555</v>
      </c>
    </row>
    <row r="203" spans="12:42" x14ac:dyDescent="0.35">
      <c r="L203">
        <v>202</v>
      </c>
      <c r="M203" t="s">
        <v>217</v>
      </c>
      <c r="N203" t="s">
        <v>26</v>
      </c>
      <c r="O203" t="s">
        <v>12</v>
      </c>
      <c r="P203" cm="1">
        <f t="array" ref="P203">MATCH(N203&amp;O203,INDEX($G$2:$G$37&amp;$H$2:$H$37,))</f>
        <v>34</v>
      </c>
      <c r="Q203" s="2" t="str">
        <f t="shared" si="11"/>
        <v>['id' =&gt; 202, 'id_category' =&gt; 34, 'product_group_simple' =&gt; 'Gly-C'],</v>
      </c>
      <c r="S203">
        <v>202</v>
      </c>
      <c r="T203" t="s">
        <v>216</v>
      </c>
      <c r="U203" t="s">
        <v>29</v>
      </c>
      <c r="V203" t="s">
        <v>16</v>
      </c>
      <c r="W203" cm="1">
        <f t="array" ref="W203">MATCH(U203&amp;V203,INDEX($G$2:$G$37&amp;$H$2:$H$37,))</f>
        <v>8</v>
      </c>
      <c r="X203" s="2" t="str">
        <f t="shared" si="12"/>
        <v>['id' =&gt; 202, 'id_category' =&gt; 8, 'product_group' =&gt; 'FA18/98'],</v>
      </c>
      <c r="AO203" t="s">
        <v>562</v>
      </c>
      <c r="AP203" t="s">
        <v>555</v>
      </c>
    </row>
    <row r="204" spans="12:42" x14ac:dyDescent="0.35">
      <c r="L204">
        <v>203</v>
      </c>
      <c r="M204" t="s">
        <v>217</v>
      </c>
      <c r="N204" t="s">
        <v>26</v>
      </c>
      <c r="O204" t="s">
        <v>16</v>
      </c>
      <c r="P204" cm="1">
        <f t="array" ref="P204">MATCH(N204&amp;O204,INDEX($G$2:$G$37&amp;$H$2:$H$37,))</f>
        <v>34</v>
      </c>
      <c r="Q204" s="2" t="str">
        <f t="shared" si="11"/>
        <v>['id' =&gt; 203, 'id_category' =&gt; 34, 'product_group_simple' =&gt; 'Gly-C'],</v>
      </c>
      <c r="S204">
        <v>203</v>
      </c>
      <c r="T204" t="s">
        <v>218</v>
      </c>
      <c r="U204" t="s">
        <v>29</v>
      </c>
      <c r="V204" t="s">
        <v>12</v>
      </c>
      <c r="W204" cm="1">
        <f t="array" ref="W204">MATCH(U204&amp;V204,INDEX($G$2:$G$37&amp;$H$2:$H$37,))</f>
        <v>7</v>
      </c>
      <c r="X204" s="2" t="str">
        <f t="shared" si="12"/>
        <v>['id' =&gt; 203, 'id_category' =&gt; 7, 'product_group' =&gt; 'FA18/99'],</v>
      </c>
      <c r="AO204" t="s">
        <v>563</v>
      </c>
      <c r="AP204" t="s">
        <v>555</v>
      </c>
    </row>
    <row r="205" spans="12:42" x14ac:dyDescent="0.35">
      <c r="L205">
        <v>204</v>
      </c>
      <c r="M205" t="s">
        <v>217</v>
      </c>
      <c r="N205" t="s">
        <v>26</v>
      </c>
      <c r="O205" t="s">
        <v>26</v>
      </c>
      <c r="P205" cm="1">
        <f t="array" ref="P205">MATCH(N205&amp;O205,INDEX($G$2:$G$37&amp;$H$2:$H$37,))</f>
        <v>35</v>
      </c>
      <c r="Q205" s="2" t="str">
        <f t="shared" si="11"/>
        <v>['id' =&gt; 204, 'id_category' =&gt; 35, 'product_group_simple' =&gt; 'Gly-C'],</v>
      </c>
      <c r="S205">
        <v>204</v>
      </c>
      <c r="T205" t="s">
        <v>218</v>
      </c>
      <c r="U205" t="s">
        <v>29</v>
      </c>
      <c r="V205" t="s">
        <v>16</v>
      </c>
      <c r="W205" cm="1">
        <f t="array" ref="W205">MATCH(U205&amp;V205,INDEX($G$2:$G$37&amp;$H$2:$H$37,))</f>
        <v>8</v>
      </c>
      <c r="X205" s="2" t="str">
        <f t="shared" si="12"/>
        <v>['id' =&gt; 204, 'id_category' =&gt; 8, 'product_group' =&gt; 'FA18/99'],</v>
      </c>
      <c r="AO205" t="s">
        <v>564</v>
      </c>
      <c r="AP205" t="s">
        <v>555</v>
      </c>
    </row>
    <row r="206" spans="12:42" x14ac:dyDescent="0.35">
      <c r="L206">
        <v>205</v>
      </c>
      <c r="M206" t="s">
        <v>219</v>
      </c>
      <c r="N206" t="s">
        <v>26</v>
      </c>
      <c r="O206" t="s">
        <v>12</v>
      </c>
      <c r="P206" cm="1">
        <f t="array" ref="P206">MATCH(N206&amp;O206,INDEX($G$2:$G$37&amp;$H$2:$H$37,))</f>
        <v>34</v>
      </c>
      <c r="Q206" s="2" t="str">
        <f t="shared" si="11"/>
        <v>['id' =&gt; 205, 'id_category' =&gt; 34, 'product_group_simple' =&gt; 'Gly-C-C'],</v>
      </c>
      <c r="S206">
        <v>205</v>
      </c>
      <c r="T206" t="s">
        <v>220</v>
      </c>
      <c r="U206" t="s">
        <v>29</v>
      </c>
      <c r="V206" t="s">
        <v>12</v>
      </c>
      <c r="W206" cm="1">
        <f t="array" ref="W206">MATCH(U206&amp;V206,INDEX($G$2:$G$37&amp;$H$2:$H$37,))</f>
        <v>7</v>
      </c>
      <c r="X206" s="2" t="str">
        <f t="shared" si="12"/>
        <v>['id' =&gt; 205, 'id_category' =&gt; 7, 'product_group' =&gt; 'FA18DEO'],</v>
      </c>
      <c r="AO206" t="s">
        <v>565</v>
      </c>
      <c r="AP206" t="s">
        <v>555</v>
      </c>
    </row>
    <row r="207" spans="12:42" x14ac:dyDescent="0.35">
      <c r="L207">
        <v>206</v>
      </c>
      <c r="M207" t="s">
        <v>221</v>
      </c>
      <c r="N207" t="s">
        <v>26</v>
      </c>
      <c r="O207" t="s">
        <v>12</v>
      </c>
      <c r="P207" cm="1">
        <f t="array" ref="P207">MATCH(N207&amp;O207,INDEX($G$2:$G$37&amp;$H$2:$H$37,))</f>
        <v>34</v>
      </c>
      <c r="Q207" s="2" t="str">
        <f t="shared" si="11"/>
        <v>['id' =&gt; 206, 'id_category' =&gt; 34, 'product_group_simple' =&gt; 'Gly-II'],</v>
      </c>
      <c r="S207">
        <v>206</v>
      </c>
      <c r="T207" t="s">
        <v>220</v>
      </c>
      <c r="U207" t="s">
        <v>29</v>
      </c>
      <c r="V207" t="s">
        <v>16</v>
      </c>
      <c r="W207" cm="1">
        <f t="array" ref="W207">MATCH(U207&amp;V207,INDEX($G$2:$G$37&amp;$H$2:$H$37,))</f>
        <v>8</v>
      </c>
      <c r="X207" s="2" t="str">
        <f t="shared" si="12"/>
        <v>['id' =&gt; 206, 'id_category' =&gt; 8, 'product_group' =&gt; 'FA18DEO'],</v>
      </c>
      <c r="AO207" t="s">
        <v>566</v>
      </c>
      <c r="AP207" t="s">
        <v>566</v>
      </c>
    </row>
    <row r="208" spans="12:42" x14ac:dyDescent="0.35">
      <c r="L208">
        <v>207</v>
      </c>
      <c r="M208" t="s">
        <v>221</v>
      </c>
      <c r="N208" t="s">
        <v>26</v>
      </c>
      <c r="O208" t="s">
        <v>16</v>
      </c>
      <c r="P208" cm="1">
        <f t="array" ref="P208">MATCH(N208&amp;O208,INDEX($G$2:$G$37&amp;$H$2:$H$37,))</f>
        <v>34</v>
      </c>
      <c r="Q208" s="2" t="str">
        <f t="shared" si="11"/>
        <v>['id' =&gt; 207, 'id_category' =&gt; 34, 'product_group_simple' =&gt; 'Gly-II'],</v>
      </c>
      <c r="S208">
        <v>207</v>
      </c>
      <c r="T208" t="s">
        <v>183</v>
      </c>
      <c r="U208" t="s">
        <v>29</v>
      </c>
      <c r="V208" t="s">
        <v>12</v>
      </c>
      <c r="W208" cm="1">
        <f t="array" ref="W208">MATCH(U208&amp;V208,INDEX($G$2:$G$37&amp;$H$2:$H$37,))</f>
        <v>7</v>
      </c>
      <c r="X208" s="2" t="str">
        <f t="shared" si="12"/>
        <v>['id' =&gt; 207, 'id_category' =&gt; 7, 'product_group' =&gt; 'FA20'],</v>
      </c>
      <c r="AO208" t="s">
        <v>567</v>
      </c>
      <c r="AP208" t="s">
        <v>566</v>
      </c>
    </row>
    <row r="209" spans="12:42" x14ac:dyDescent="0.35">
      <c r="L209">
        <v>208</v>
      </c>
      <c r="M209" t="s">
        <v>222</v>
      </c>
      <c r="N209" t="s">
        <v>26</v>
      </c>
      <c r="O209" t="s">
        <v>12</v>
      </c>
      <c r="P209" cm="1">
        <f t="array" ref="P209">MATCH(N209&amp;O209,INDEX($G$2:$G$37&amp;$H$2:$H$37,))</f>
        <v>34</v>
      </c>
      <c r="Q209" s="2" t="str">
        <f t="shared" si="11"/>
        <v>['id' =&gt; 208, 'id_category' =&gt; 34, 'product_group_simple' =&gt; 'Gly-W'],</v>
      </c>
      <c r="S209">
        <v>208</v>
      </c>
      <c r="T209" t="s">
        <v>184</v>
      </c>
      <c r="U209" t="s">
        <v>29</v>
      </c>
      <c r="V209" t="s">
        <v>12</v>
      </c>
      <c r="W209" cm="1">
        <f t="array" ref="W209">MATCH(U209&amp;V209,INDEX($G$2:$G$37&amp;$H$2:$H$37,))</f>
        <v>7</v>
      </c>
      <c r="X209" s="2" t="str">
        <f t="shared" si="12"/>
        <v>['id' =&gt; 208, 'id_category' =&gt; 7, 'product_group' =&gt; 'FA22'],</v>
      </c>
      <c r="AO209" t="s">
        <v>568</v>
      </c>
      <c r="AP209" t="s">
        <v>566</v>
      </c>
    </row>
    <row r="210" spans="12:42" x14ac:dyDescent="0.35">
      <c r="L210">
        <v>209</v>
      </c>
      <c r="M210" t="s">
        <v>222</v>
      </c>
      <c r="N210" t="s">
        <v>26</v>
      </c>
      <c r="O210" t="s">
        <v>26</v>
      </c>
      <c r="P210" cm="1">
        <f t="array" ref="P210">MATCH(N210&amp;O210,INDEX($G$2:$G$37&amp;$H$2:$H$37,))</f>
        <v>35</v>
      </c>
      <c r="Q210" s="2" t="str">
        <f t="shared" si="11"/>
        <v>['id' =&gt; 209, 'id_category' =&gt; 35, 'product_group_simple' =&gt; 'Gly-W'],</v>
      </c>
      <c r="S210">
        <v>209</v>
      </c>
      <c r="T210" t="s">
        <v>86</v>
      </c>
      <c r="U210" t="s">
        <v>34</v>
      </c>
      <c r="V210" t="s">
        <v>12</v>
      </c>
      <c r="W210" cm="1">
        <f t="array" ref="W210">MATCH(U210&amp;V210,INDEX($G$2:$G$37&amp;$H$2:$H$37,))</f>
        <v>9</v>
      </c>
      <c r="X210" s="2" t="str">
        <f t="shared" si="12"/>
        <v>['id' =&gt; 209, 'id_category' =&gt; 9, 'product_group' =&gt; 'FA24'],</v>
      </c>
      <c r="AO210" t="s">
        <v>569</v>
      </c>
      <c r="AP210" t="s">
        <v>570</v>
      </c>
    </row>
    <row r="211" spans="12:42" x14ac:dyDescent="0.35">
      <c r="L211">
        <v>210</v>
      </c>
      <c r="M211" t="s">
        <v>223</v>
      </c>
      <c r="N211" t="s">
        <v>26</v>
      </c>
      <c r="O211" t="s">
        <v>12</v>
      </c>
      <c r="P211" cm="1">
        <f t="array" ref="P211">MATCH(N211&amp;O211,INDEX($G$2:$G$37&amp;$H$2:$H$37,))</f>
        <v>34</v>
      </c>
      <c r="Q211" s="2" t="str">
        <f t="shared" si="11"/>
        <v>['id' =&gt; 210, 'id_category' =&gt; 34, 'product_group_simple' =&gt; 'Gly-WT'],</v>
      </c>
      <c r="S211">
        <v>210</v>
      </c>
      <c r="T211" t="s">
        <v>86</v>
      </c>
      <c r="U211" t="s">
        <v>34</v>
      </c>
      <c r="V211" t="s">
        <v>16</v>
      </c>
      <c r="W211" cm="1">
        <f t="array" ref="W211">MATCH(U211&amp;V211,INDEX($G$2:$G$37&amp;$H$2:$H$37,))</f>
        <v>11</v>
      </c>
      <c r="X211" s="2" t="str">
        <f t="shared" si="12"/>
        <v>['id' =&gt; 210, 'id_category' =&gt; 11, 'product_group' =&gt; 'FA24'],</v>
      </c>
      <c r="AO211" t="s">
        <v>571</v>
      </c>
      <c r="AP211" t="s">
        <v>566</v>
      </c>
    </row>
    <row r="212" spans="12:42" x14ac:dyDescent="0.35">
      <c r="L212">
        <v>211</v>
      </c>
      <c r="M212" t="s">
        <v>224</v>
      </c>
      <c r="N212" t="s">
        <v>26</v>
      </c>
      <c r="O212" t="s">
        <v>26</v>
      </c>
      <c r="P212" cm="1">
        <f t="array" ref="P212">MATCH(N212&amp;O212,INDEX($G$2:$G$37&amp;$H$2:$H$37,))</f>
        <v>35</v>
      </c>
      <c r="Q212" s="2" t="str">
        <f t="shared" si="11"/>
        <v>['id' =&gt; 211, 'id_category' =&gt; 35, 'product_group_simple' =&gt; 'GLY-WT'],</v>
      </c>
      <c r="S212">
        <v>211</v>
      </c>
      <c r="T212" t="s">
        <v>186</v>
      </c>
      <c r="U212" t="s">
        <v>34</v>
      </c>
      <c r="V212" t="s">
        <v>12</v>
      </c>
      <c r="W212" cm="1">
        <f t="array" ref="W212">MATCH(U212&amp;V212,INDEX($G$2:$G$37&amp;$H$2:$H$37,))</f>
        <v>9</v>
      </c>
      <c r="X212" s="2" t="str">
        <f t="shared" si="12"/>
        <v>['id' =&gt; 211, 'id_category' =&gt; 9, 'product_group' =&gt; 'FA24/55'],</v>
      </c>
      <c r="AO212" t="s">
        <v>572</v>
      </c>
      <c r="AP212" t="s">
        <v>566</v>
      </c>
    </row>
    <row r="213" spans="12:42" x14ac:dyDescent="0.35">
      <c r="L213">
        <v>212</v>
      </c>
      <c r="M213" t="s">
        <v>225</v>
      </c>
      <c r="N213" t="s">
        <v>26</v>
      </c>
      <c r="O213" t="s">
        <v>12</v>
      </c>
      <c r="P213" cm="1">
        <f t="array" ref="P213">MATCH(N213&amp;O213,INDEX($G$2:$G$37&amp;$H$2:$H$37,))</f>
        <v>34</v>
      </c>
      <c r="Q213" s="2" t="str">
        <f t="shared" si="11"/>
        <v>['id' =&gt; 212, 'id_category' =&gt; 34, 'product_group_simple' =&gt; 'Gly-WT-C'],</v>
      </c>
      <c r="S213">
        <v>212</v>
      </c>
      <c r="T213" t="s">
        <v>186</v>
      </c>
      <c r="U213" t="s">
        <v>34</v>
      </c>
      <c r="V213" t="s">
        <v>17</v>
      </c>
      <c r="W213" cm="1">
        <f t="array" ref="W213">MATCH(U213&amp;V213,INDEX($G$2:$G$37&amp;$H$2:$H$37,))</f>
        <v>11</v>
      </c>
      <c r="X213" s="2" t="str">
        <f t="shared" si="12"/>
        <v>['id' =&gt; 212, 'id_category' =&gt; 11, 'product_group' =&gt; 'FA24/55'],</v>
      </c>
      <c r="AO213" t="s">
        <v>573</v>
      </c>
      <c r="AP213" t="s">
        <v>570</v>
      </c>
    </row>
    <row r="214" spans="12:42" x14ac:dyDescent="0.35">
      <c r="L214">
        <v>213</v>
      </c>
      <c r="M214" t="s">
        <v>104</v>
      </c>
      <c r="N214" t="s">
        <v>53</v>
      </c>
      <c r="O214" t="s">
        <v>12</v>
      </c>
      <c r="P214" cm="1">
        <f t="array" ref="P214">MATCH(N214&amp;O214,INDEX($G$2:$G$37&amp;$H$2:$H$37,))</f>
        <v>20</v>
      </c>
      <c r="Q214" s="2" t="str">
        <f t="shared" si="11"/>
        <v>['id' =&gt; 213, 'id_category' =&gt; 20, 'product_group_simple' =&gt; 'GTCC'],</v>
      </c>
      <c r="S214">
        <v>213</v>
      </c>
      <c r="T214" t="s">
        <v>186</v>
      </c>
      <c r="U214" t="s">
        <v>34</v>
      </c>
      <c r="V214" t="s">
        <v>16</v>
      </c>
      <c r="W214" cm="1">
        <f t="array" ref="W214">MATCH(U214&amp;V214,INDEX($G$2:$G$37&amp;$H$2:$H$37,))</f>
        <v>11</v>
      </c>
      <c r="X214" s="2" t="str">
        <f t="shared" si="12"/>
        <v>['id' =&gt; 213, 'id_category' =&gt; 11, 'product_group' =&gt; 'FA24/55'],</v>
      </c>
      <c r="AO214" t="s">
        <v>574</v>
      </c>
      <c r="AP214" t="s">
        <v>566</v>
      </c>
    </row>
    <row r="215" spans="12:42" x14ac:dyDescent="0.35">
      <c r="L215">
        <v>214</v>
      </c>
      <c r="M215" t="s">
        <v>104</v>
      </c>
      <c r="N215" t="s">
        <v>53</v>
      </c>
      <c r="O215" t="s">
        <v>16</v>
      </c>
      <c r="P215" cm="1">
        <f t="array" ref="P215">MATCH(N215&amp;O215,INDEX($G$2:$G$37&amp;$H$2:$H$37,))</f>
        <v>21</v>
      </c>
      <c r="Q215" s="2" t="str">
        <f t="shared" si="11"/>
        <v>['id' =&gt; 214, 'id_category' =&gt; 21, 'product_group_simple' =&gt; 'GTCC'],</v>
      </c>
      <c r="S215">
        <v>214</v>
      </c>
      <c r="T215" t="s">
        <v>188</v>
      </c>
      <c r="U215" t="s">
        <v>34</v>
      </c>
      <c r="V215" t="s">
        <v>12</v>
      </c>
      <c r="W215" cm="1">
        <f t="array" ref="W215">MATCH(U215&amp;V215,INDEX($G$2:$G$37&amp;$H$2:$H$37,))</f>
        <v>9</v>
      </c>
      <c r="X215" s="2" t="str">
        <f t="shared" si="12"/>
        <v>['id' =&gt; 214, 'id_category' =&gt; 9, 'product_group' =&gt; 'FA24-C'],</v>
      </c>
      <c r="AO215" t="s">
        <v>575</v>
      </c>
      <c r="AP215" t="s">
        <v>566</v>
      </c>
    </row>
    <row r="216" spans="12:42" x14ac:dyDescent="0.35">
      <c r="L216">
        <v>215</v>
      </c>
      <c r="M216" t="s">
        <v>226</v>
      </c>
      <c r="N216" t="s">
        <v>45</v>
      </c>
      <c r="O216" t="s">
        <v>10</v>
      </c>
      <c r="P216" cm="1">
        <f t="array" ref="P216">MATCH(N216&amp;O216,INDEX($G$2:$G$37&amp;$H$2:$H$37,))</f>
        <v>17</v>
      </c>
      <c r="Q216" s="2" t="str">
        <f t="shared" si="11"/>
        <v>['id' =&gt; 215, 'id_category' =&gt; 17, 'product_group_simple' =&gt; 'H2O2'],</v>
      </c>
      <c r="S216">
        <v>215</v>
      </c>
      <c r="T216" t="s">
        <v>189</v>
      </c>
      <c r="U216" t="s">
        <v>34</v>
      </c>
      <c r="V216" t="s">
        <v>12</v>
      </c>
      <c r="W216" cm="1">
        <f t="array" ref="W216">MATCH(U216&amp;V216,INDEX($G$2:$G$37&amp;$H$2:$H$37,))</f>
        <v>9</v>
      </c>
      <c r="X216" s="2" t="str">
        <f t="shared" si="12"/>
        <v>['id' =&gt; 215, 'id_category' =&gt; 9, 'product_group' =&gt; 'FA26'],</v>
      </c>
      <c r="AO216" t="s">
        <v>576</v>
      </c>
      <c r="AP216" t="s">
        <v>576</v>
      </c>
    </row>
    <row r="217" spans="12:42" x14ac:dyDescent="0.35">
      <c r="L217">
        <v>216</v>
      </c>
      <c r="M217" t="s">
        <v>227</v>
      </c>
      <c r="N217" t="s">
        <v>45</v>
      </c>
      <c r="O217" t="s">
        <v>10</v>
      </c>
      <c r="P217" cm="1">
        <f t="array" ref="P217">MATCH(N217&amp;O217,INDEX($G$2:$G$37&amp;$H$2:$H$37,))</f>
        <v>17</v>
      </c>
      <c r="Q217" s="2" t="str">
        <f t="shared" si="11"/>
        <v>['id' =&gt; 216, 'id_category' =&gt; 17, 'product_group_simple' =&gt; 'H2SO4'],</v>
      </c>
      <c r="S217">
        <v>216</v>
      </c>
      <c r="T217" t="s">
        <v>189</v>
      </c>
      <c r="U217" t="s">
        <v>34</v>
      </c>
      <c r="V217" t="s">
        <v>16</v>
      </c>
      <c r="W217" cm="1">
        <f t="array" ref="W217">MATCH(U217&amp;V217,INDEX($G$2:$G$37&amp;$H$2:$H$37,))</f>
        <v>11</v>
      </c>
      <c r="X217" s="2" t="str">
        <f t="shared" si="12"/>
        <v>['id' =&gt; 216, 'id_category' =&gt; 11, 'product_group' =&gt; 'FA26'],</v>
      </c>
      <c r="AO217" t="s">
        <v>577</v>
      </c>
      <c r="AP217" t="s">
        <v>576</v>
      </c>
    </row>
    <row r="218" spans="12:42" x14ac:dyDescent="0.35">
      <c r="L218">
        <v>217</v>
      </c>
      <c r="M218" t="s">
        <v>228</v>
      </c>
      <c r="N218" t="s">
        <v>45</v>
      </c>
      <c r="O218" t="s">
        <v>10</v>
      </c>
      <c r="P218" cm="1">
        <f t="array" ref="P218">MATCH(N218&amp;O218,INDEX($G$2:$G$37&amp;$H$2:$H$37,))</f>
        <v>17</v>
      </c>
      <c r="Q218" s="2" t="str">
        <f t="shared" si="11"/>
        <v>['id' =&gt; 217, 'id_category' =&gt; 17, 'product_group_simple' =&gt; 'H3PO4'],</v>
      </c>
      <c r="S218">
        <v>217</v>
      </c>
      <c r="T218" t="s">
        <v>191</v>
      </c>
      <c r="U218" t="s">
        <v>34</v>
      </c>
      <c r="V218" t="s">
        <v>12</v>
      </c>
      <c r="W218" cm="1">
        <f t="array" ref="W218">MATCH(U218&amp;V218,INDEX($G$2:$G$37&amp;$H$2:$H$37,))</f>
        <v>9</v>
      </c>
      <c r="X218" s="2" t="str">
        <f t="shared" si="12"/>
        <v>['id' =&gt; 217, 'id_category' =&gt; 9, 'product_group' =&gt; 'FA26-C'],</v>
      </c>
      <c r="AO218" t="s">
        <v>578</v>
      </c>
      <c r="AP218" t="s">
        <v>576</v>
      </c>
    </row>
    <row r="219" spans="12:42" x14ac:dyDescent="0.35">
      <c r="L219">
        <v>218</v>
      </c>
      <c r="M219" t="s">
        <v>229</v>
      </c>
      <c r="N219" t="s">
        <v>41</v>
      </c>
      <c r="O219" t="s">
        <v>12</v>
      </c>
      <c r="P219" cm="1">
        <f t="array" ref="P219">MATCH(N219&amp;O219,INDEX($G$2:$G$37&amp;$H$2:$H$37,))</f>
        <v>14</v>
      </c>
      <c r="Q219" s="2" t="str">
        <f t="shared" si="11"/>
        <v>['id' =&gt; 218, 'id_category' =&gt; 14, 'product_group_simple' =&gt; 'HC'],</v>
      </c>
      <c r="S219">
        <v>218</v>
      </c>
      <c r="T219" t="s">
        <v>191</v>
      </c>
      <c r="U219" t="s">
        <v>34</v>
      </c>
      <c r="V219" t="s">
        <v>16</v>
      </c>
      <c r="W219" cm="1">
        <f t="array" ref="W219">MATCH(U219&amp;V219,INDEX($G$2:$G$37&amp;$H$2:$H$37,))</f>
        <v>11</v>
      </c>
      <c r="X219" s="2" t="str">
        <f t="shared" si="12"/>
        <v>['id' =&gt; 218, 'id_category' =&gt; 11, 'product_group' =&gt; 'FA26-C'],</v>
      </c>
      <c r="AO219" t="s">
        <v>579</v>
      </c>
      <c r="AP219" t="s">
        <v>576</v>
      </c>
    </row>
    <row r="220" spans="12:42" x14ac:dyDescent="0.35">
      <c r="L220">
        <v>219</v>
      </c>
      <c r="M220" t="s">
        <v>230</v>
      </c>
      <c r="N220" t="s">
        <v>45</v>
      </c>
      <c r="O220" t="s">
        <v>10</v>
      </c>
      <c r="P220" cm="1">
        <f t="array" ref="P220">MATCH(N220&amp;O220,INDEX($G$2:$G$37&amp;$H$2:$H$37,))</f>
        <v>17</v>
      </c>
      <c r="Q220" s="2" t="str">
        <f t="shared" si="11"/>
        <v>['id' =&gt; 219, 'id_category' =&gt; 17, 'product_group_simple' =&gt; 'HCl'],</v>
      </c>
      <c r="S220">
        <v>219</v>
      </c>
      <c r="T220" t="s">
        <v>192</v>
      </c>
      <c r="U220" t="s">
        <v>34</v>
      </c>
      <c r="V220" t="s">
        <v>12</v>
      </c>
      <c r="W220" cm="1">
        <f t="array" ref="W220">MATCH(U220&amp;V220,INDEX($G$2:$G$37&amp;$H$2:$H$37,))</f>
        <v>9</v>
      </c>
      <c r="X220" s="2" t="str">
        <f t="shared" si="12"/>
        <v>['id' =&gt; 219, 'id_category' =&gt; 9, 'product_group' =&gt; 'FA28'],</v>
      </c>
      <c r="AO220" t="s">
        <v>580</v>
      </c>
      <c r="AP220" t="s">
        <v>576</v>
      </c>
    </row>
    <row r="221" spans="12:42" x14ac:dyDescent="0.35">
      <c r="L221">
        <v>220</v>
      </c>
      <c r="M221" t="s">
        <v>231</v>
      </c>
      <c r="N221" t="s">
        <v>41</v>
      </c>
      <c r="O221" t="s">
        <v>12</v>
      </c>
      <c r="P221" cm="1">
        <f t="array" ref="P221">MATCH(N221&amp;O221,INDEX($G$2:$G$37&amp;$H$2:$H$37,))</f>
        <v>14</v>
      </c>
      <c r="Q221" s="2" t="str">
        <f t="shared" si="11"/>
        <v>['id' =&gt; 220, 'id_category' =&gt; 14, 'product_group_simple' =&gt; 'LEFA'],</v>
      </c>
      <c r="S221">
        <v>220</v>
      </c>
      <c r="T221" t="s">
        <v>192</v>
      </c>
      <c r="U221" t="s">
        <v>34</v>
      </c>
      <c r="V221" t="s">
        <v>16</v>
      </c>
      <c r="W221" cm="1">
        <f t="array" ref="W221">MATCH(U221&amp;V221,INDEX($G$2:$G$37&amp;$H$2:$H$37,))</f>
        <v>11</v>
      </c>
      <c r="X221" s="2" t="str">
        <f t="shared" si="12"/>
        <v>['id' =&gt; 220, 'id_category' =&gt; 11, 'product_group' =&gt; 'FA28'],</v>
      </c>
      <c r="AO221" t="s">
        <v>581</v>
      </c>
      <c r="AP221" t="s">
        <v>581</v>
      </c>
    </row>
    <row r="222" spans="12:42" x14ac:dyDescent="0.35">
      <c r="L222">
        <v>221</v>
      </c>
      <c r="M222" t="s">
        <v>231</v>
      </c>
      <c r="N222" t="s">
        <v>41</v>
      </c>
      <c r="O222" t="s">
        <v>16</v>
      </c>
      <c r="P222" cm="1">
        <f t="array" ref="P222">MATCH(N222&amp;O222,INDEX($G$2:$G$37&amp;$H$2:$H$37,))</f>
        <v>15</v>
      </c>
      <c r="Q222" s="2" t="str">
        <f t="shared" si="11"/>
        <v>['id' =&gt; 221, 'id_category' =&gt; 15, 'product_group_simple' =&gt; 'LEFA'],</v>
      </c>
      <c r="S222">
        <v>221</v>
      </c>
      <c r="T222" t="s">
        <v>193</v>
      </c>
      <c r="U222" t="s">
        <v>34</v>
      </c>
      <c r="V222" t="s">
        <v>12</v>
      </c>
      <c r="W222" cm="1">
        <f t="array" ref="W222">MATCH(U222&amp;V222,INDEX($G$2:$G$37&amp;$H$2:$H$37,))</f>
        <v>9</v>
      </c>
      <c r="X222" s="2" t="str">
        <f t="shared" si="12"/>
        <v>['id' =&gt; 221, 'id_category' =&gt; 9, 'product_group' =&gt; 'FA46'],</v>
      </c>
      <c r="AO222" t="s">
        <v>582</v>
      </c>
      <c r="AP222" t="s">
        <v>581</v>
      </c>
    </row>
    <row r="223" spans="12:42" x14ac:dyDescent="0.35">
      <c r="L223">
        <v>222</v>
      </c>
      <c r="M223" t="s">
        <v>231</v>
      </c>
      <c r="N223" t="s">
        <v>41</v>
      </c>
      <c r="O223" t="s">
        <v>26</v>
      </c>
      <c r="P223" cm="1">
        <f t="array" ref="P223">MATCH(N223&amp;O223,INDEX($G$2:$G$37&amp;$H$2:$H$37,))</f>
        <v>16</v>
      </c>
      <c r="Q223" s="2" t="str">
        <f t="shared" si="11"/>
        <v>['id' =&gt; 222, 'id_category' =&gt; 16, 'product_group_simple' =&gt; 'LEFA'],</v>
      </c>
      <c r="S223">
        <v>222</v>
      </c>
      <c r="T223" t="s">
        <v>194</v>
      </c>
      <c r="U223" t="s">
        <v>37</v>
      </c>
      <c r="V223" t="s">
        <v>12</v>
      </c>
      <c r="W223" cm="1">
        <f t="array" ref="W223">MATCH(U223&amp;V223,INDEX($G$2:$G$37&amp;$H$2:$H$37,))</f>
        <v>12</v>
      </c>
      <c r="X223" s="2" t="str">
        <f t="shared" si="12"/>
        <v>['id' =&gt; 222, 'id_category' =&gt; 12, 'product_group' =&gt; 'FA6'],</v>
      </c>
      <c r="AO223" t="s">
        <v>583</v>
      </c>
      <c r="AP223" t="s">
        <v>581</v>
      </c>
    </row>
    <row r="224" spans="12:42" x14ac:dyDescent="0.35">
      <c r="L224">
        <v>223</v>
      </c>
      <c r="M224" t="s">
        <v>232</v>
      </c>
      <c r="N224" t="s">
        <v>41</v>
      </c>
      <c r="O224" t="s">
        <v>12</v>
      </c>
      <c r="P224" cm="1">
        <f t="array" ref="P224">MATCH(N224&amp;O224,INDEX($G$2:$G$37&amp;$H$2:$H$37,))</f>
        <v>14</v>
      </c>
      <c r="Q224" s="2" t="str">
        <f t="shared" si="11"/>
        <v>['id' =&gt; 223, 'id_category' =&gt; 14, 'product_group_simple' =&gt; 'LEFA M'],</v>
      </c>
      <c r="S224">
        <v>223</v>
      </c>
      <c r="T224" t="s">
        <v>194</v>
      </c>
      <c r="U224" t="s">
        <v>37</v>
      </c>
      <c r="V224" t="s">
        <v>16</v>
      </c>
      <c r="W224" cm="1">
        <f t="array" ref="W224">MATCH(U224&amp;V224,INDEX($G$2:$G$37&amp;$H$2:$H$37,))</f>
        <v>13</v>
      </c>
      <c r="X224" s="2" t="str">
        <f t="shared" si="12"/>
        <v>['id' =&gt; 223, 'id_category' =&gt; 13, 'product_group' =&gt; 'FA6'],</v>
      </c>
      <c r="AO224" t="s">
        <v>584</v>
      </c>
      <c r="AP224" t="s">
        <v>581</v>
      </c>
    </row>
    <row r="225" spans="12:42" x14ac:dyDescent="0.35">
      <c r="L225">
        <v>224</v>
      </c>
      <c r="M225" t="s">
        <v>233</v>
      </c>
      <c r="N225" t="s">
        <v>41</v>
      </c>
      <c r="O225" t="s">
        <v>12</v>
      </c>
      <c r="P225" cm="1">
        <f t="array" ref="P225">MATCH(N225&amp;O225,INDEX($G$2:$G$37&amp;$H$2:$H$37,))</f>
        <v>14</v>
      </c>
      <c r="Q225" s="2" t="str">
        <f t="shared" si="11"/>
        <v>['id' =&gt; 224, 'id_category' =&gt; 14, 'product_group_simple' =&gt; 'LEME'],</v>
      </c>
      <c r="S225">
        <v>224</v>
      </c>
      <c r="T225" t="s">
        <v>234</v>
      </c>
      <c r="U225" t="s">
        <v>37</v>
      </c>
      <c r="V225" t="s">
        <v>12</v>
      </c>
      <c r="W225" cm="1">
        <f t="array" ref="W225">MATCH(U225&amp;V225,INDEX($G$2:$G$37&amp;$H$2:$H$37,))</f>
        <v>12</v>
      </c>
      <c r="X225" s="2" t="str">
        <f t="shared" si="12"/>
        <v>['id' =&gt; 224, 'id_category' =&gt; 12, 'product_group' =&gt; 'FA6/99'],</v>
      </c>
      <c r="AO225" t="s">
        <v>585</v>
      </c>
      <c r="AP225" t="s">
        <v>585</v>
      </c>
    </row>
    <row r="226" spans="12:42" x14ac:dyDescent="0.35">
      <c r="L226">
        <v>225</v>
      </c>
      <c r="M226" t="s">
        <v>235</v>
      </c>
      <c r="N226" t="s">
        <v>41</v>
      </c>
      <c r="O226" t="s">
        <v>12</v>
      </c>
      <c r="P226" cm="1">
        <f t="array" ref="P226">MATCH(N226&amp;O226,INDEX($G$2:$G$37&amp;$H$2:$H$37,))</f>
        <v>14</v>
      </c>
      <c r="Q226" s="2" t="str">
        <f t="shared" si="11"/>
        <v>['id' =&gt; 225, 'id_category' =&gt; 14, 'product_group_simple' =&gt; 'LEUFA'],</v>
      </c>
      <c r="S226">
        <v>225</v>
      </c>
      <c r="T226" t="s">
        <v>234</v>
      </c>
      <c r="U226" t="s">
        <v>37</v>
      </c>
      <c r="V226" t="s">
        <v>16</v>
      </c>
      <c r="W226" cm="1">
        <f t="array" ref="W226">MATCH(U226&amp;V226,INDEX($G$2:$G$37&amp;$H$2:$H$37,))</f>
        <v>13</v>
      </c>
      <c r="X226" s="2" t="str">
        <f t="shared" si="12"/>
        <v>['id' =&gt; 225, 'id_category' =&gt; 13, 'product_group' =&gt; 'FA6/99'],</v>
      </c>
      <c r="AO226" t="s">
        <v>586</v>
      </c>
      <c r="AP226" t="s">
        <v>585</v>
      </c>
    </row>
    <row r="227" spans="12:42" x14ac:dyDescent="0.35">
      <c r="L227">
        <v>226</v>
      </c>
      <c r="M227" t="s">
        <v>236</v>
      </c>
      <c r="N227" t="s">
        <v>53</v>
      </c>
      <c r="O227" t="s">
        <v>12</v>
      </c>
      <c r="P227" cm="1">
        <f t="array" ref="P227">MATCH(N227&amp;O227,INDEX($G$2:$G$37&amp;$H$2:$H$37,))</f>
        <v>20</v>
      </c>
      <c r="Q227" s="2" t="str">
        <f t="shared" si="11"/>
        <v>['id' =&gt; 226, 'id_category' =&gt; 20, 'product_group_simple' =&gt; 'LO75'],</v>
      </c>
      <c r="S227">
        <v>226</v>
      </c>
      <c r="T227" t="s">
        <v>195</v>
      </c>
      <c r="U227" t="s">
        <v>37</v>
      </c>
      <c r="V227" t="s">
        <v>12</v>
      </c>
      <c r="W227" cm="1">
        <f t="array" ref="W227">MATCH(U227&amp;V227,INDEX($G$2:$G$37&amp;$H$2:$H$37,))</f>
        <v>12</v>
      </c>
      <c r="X227" s="2" t="str">
        <f t="shared" si="12"/>
        <v>['id' =&gt; 226, 'id_category' =&gt; 12, 'product_group' =&gt; 'FA62'],</v>
      </c>
      <c r="AO227" t="s">
        <v>587</v>
      </c>
      <c r="AP227" t="s">
        <v>585</v>
      </c>
    </row>
    <row r="228" spans="12:42" x14ac:dyDescent="0.35">
      <c r="L228">
        <v>227</v>
      </c>
      <c r="M228" t="s">
        <v>237</v>
      </c>
      <c r="N228" t="s">
        <v>66</v>
      </c>
      <c r="O228" t="s">
        <v>12</v>
      </c>
      <c r="P228" cm="1">
        <f t="array" ref="P228">MATCH(N228&amp;O228,INDEX($G$2:$G$37&amp;$H$2:$H$37,))</f>
        <v>27</v>
      </c>
      <c r="Q228" s="2" t="str">
        <f t="shared" si="11"/>
        <v>['id' =&gt; 227, 'id_category' =&gt; 27, 'product_group_simple' =&gt; 'ME10'],</v>
      </c>
      <c r="S228">
        <v>227</v>
      </c>
      <c r="T228" t="s">
        <v>197</v>
      </c>
      <c r="U228" t="s">
        <v>29</v>
      </c>
      <c r="V228" t="s">
        <v>12</v>
      </c>
      <c r="W228" cm="1">
        <f t="array" ref="W228">MATCH(U228&amp;V228,INDEX($G$2:$G$37&amp;$H$2:$H$37,))</f>
        <v>7</v>
      </c>
      <c r="X228" s="2" t="str">
        <f t="shared" si="12"/>
        <v>['id' =&gt; 227, 'id_category' =&gt; 7, 'product_group' =&gt; 'FA68'],</v>
      </c>
      <c r="AO228" t="s">
        <v>588</v>
      </c>
      <c r="AP228" t="s">
        <v>585</v>
      </c>
    </row>
    <row r="229" spans="12:42" x14ac:dyDescent="0.35">
      <c r="L229">
        <v>228</v>
      </c>
      <c r="M229" t="s">
        <v>237</v>
      </c>
      <c r="N229" t="s">
        <v>66</v>
      </c>
      <c r="O229" t="s">
        <v>26</v>
      </c>
      <c r="P229" cm="1">
        <f t="array" ref="P229">MATCH(N229&amp;O229,INDEX($G$2:$G$37&amp;$H$2:$H$37,))</f>
        <v>28</v>
      </c>
      <c r="Q229" s="2" t="str">
        <f t="shared" si="11"/>
        <v>['id' =&gt; 228, 'id_category' =&gt; 28, 'product_group_simple' =&gt; 'ME10'],</v>
      </c>
      <c r="S229">
        <v>228</v>
      </c>
      <c r="T229" t="s">
        <v>197</v>
      </c>
      <c r="U229" t="s">
        <v>29</v>
      </c>
      <c r="V229" t="s">
        <v>16</v>
      </c>
      <c r="W229" cm="1">
        <f t="array" ref="W229">MATCH(U229&amp;V229,INDEX($G$2:$G$37&amp;$H$2:$H$37,))</f>
        <v>8</v>
      </c>
      <c r="X229" s="2" t="str">
        <f t="shared" si="12"/>
        <v>['id' =&gt; 228, 'id_category' =&gt; 8, 'product_group' =&gt; 'FA68'],</v>
      </c>
      <c r="AO229" t="s">
        <v>589</v>
      </c>
      <c r="AP229" t="s">
        <v>589</v>
      </c>
    </row>
    <row r="230" spans="12:42" x14ac:dyDescent="0.35">
      <c r="L230">
        <v>229</v>
      </c>
      <c r="M230" t="s">
        <v>238</v>
      </c>
      <c r="N230" t="s">
        <v>63</v>
      </c>
      <c r="O230" t="s">
        <v>12</v>
      </c>
      <c r="P230" cm="1">
        <f t="array" ref="P230">MATCH(N230&amp;O230,INDEX($G$2:$G$37&amp;$H$2:$H$37,))</f>
        <v>25</v>
      </c>
      <c r="Q230" s="2" t="str">
        <f t="shared" si="11"/>
        <v>['id' =&gt; 229, 'id_category' =&gt; 25, 'product_group_simple' =&gt; 'ME16'],</v>
      </c>
      <c r="S230">
        <v>229</v>
      </c>
      <c r="T230" t="s">
        <v>94</v>
      </c>
      <c r="U230" t="s">
        <v>29</v>
      </c>
      <c r="V230" t="s">
        <v>12</v>
      </c>
      <c r="W230" cm="1">
        <f t="array" ref="W230">MATCH(U230&amp;V230,INDEX($G$2:$G$37&amp;$H$2:$H$37,))</f>
        <v>7</v>
      </c>
      <c r="X230" s="2" t="str">
        <f t="shared" si="12"/>
        <v>['id' =&gt; 229, 'id_category' =&gt; 7, 'product_group' =&gt; 'FA68/30'],</v>
      </c>
      <c r="AO230" t="s">
        <v>590</v>
      </c>
      <c r="AP230" t="s">
        <v>590</v>
      </c>
    </row>
    <row r="231" spans="12:42" x14ac:dyDescent="0.35">
      <c r="L231">
        <v>230</v>
      </c>
      <c r="M231" t="s">
        <v>239</v>
      </c>
      <c r="N231" t="s">
        <v>63</v>
      </c>
      <c r="O231" t="s">
        <v>12</v>
      </c>
      <c r="P231" cm="1">
        <f t="array" ref="P231">MATCH(N231&amp;O231,INDEX($G$2:$G$37&amp;$H$2:$H$37,))</f>
        <v>25</v>
      </c>
      <c r="Q231" s="2" t="str">
        <f t="shared" si="11"/>
        <v>['id' =&gt; 230, 'id_category' =&gt; 25, 'product_group_simple' =&gt; 'ME18S'],</v>
      </c>
      <c r="S231">
        <v>230</v>
      </c>
      <c r="T231" t="s">
        <v>94</v>
      </c>
      <c r="U231" t="s">
        <v>29</v>
      </c>
      <c r="V231" t="s">
        <v>16</v>
      </c>
      <c r="W231" cm="1">
        <f t="array" ref="W231">MATCH(U231&amp;V231,INDEX($G$2:$G$37&amp;$H$2:$H$37,))</f>
        <v>8</v>
      </c>
      <c r="X231" s="2" t="str">
        <f t="shared" si="12"/>
        <v>['id' =&gt; 230, 'id_category' =&gt; 8, 'product_group' =&gt; 'FA68/30'],</v>
      </c>
      <c r="AO231" t="s">
        <v>591</v>
      </c>
      <c r="AP231" t="s">
        <v>590</v>
      </c>
    </row>
    <row r="232" spans="12:42" x14ac:dyDescent="0.35">
      <c r="L232">
        <v>231</v>
      </c>
      <c r="M232" t="s">
        <v>240</v>
      </c>
      <c r="N232" t="s">
        <v>63</v>
      </c>
      <c r="O232" t="s">
        <v>12</v>
      </c>
      <c r="P232" cm="1">
        <f t="array" ref="P232">MATCH(N232&amp;O232,INDEX($G$2:$G$37&amp;$H$2:$H$37,))</f>
        <v>25</v>
      </c>
      <c r="Q232" s="2" t="str">
        <f t="shared" si="11"/>
        <v>['id' =&gt; 231, 'id_category' =&gt; 25, 'product_group_simple' =&gt; 'ME18U'],</v>
      </c>
      <c r="S232">
        <v>231</v>
      </c>
      <c r="T232" t="s">
        <v>198</v>
      </c>
      <c r="U232" t="s">
        <v>29</v>
      </c>
      <c r="V232" t="s">
        <v>12</v>
      </c>
      <c r="W232" cm="1">
        <f t="array" ref="W232">MATCH(U232&amp;V232,INDEX($G$2:$G$37&amp;$H$2:$H$37,))</f>
        <v>7</v>
      </c>
      <c r="X232" s="2" t="str">
        <f t="shared" si="12"/>
        <v>['id' =&gt; 231, 'id_category' =&gt; 7, 'product_group' =&gt; 'FA68/50'],</v>
      </c>
      <c r="AO232" t="s">
        <v>592</v>
      </c>
      <c r="AP232" t="s">
        <v>590</v>
      </c>
    </row>
    <row r="233" spans="12:42" x14ac:dyDescent="0.35">
      <c r="L233">
        <v>232</v>
      </c>
      <c r="M233" t="s">
        <v>241</v>
      </c>
      <c r="N233" t="s">
        <v>63</v>
      </c>
      <c r="O233" t="s">
        <v>12</v>
      </c>
      <c r="P233" cm="1">
        <f t="array" ref="P233">MATCH(N233&amp;O233,INDEX($G$2:$G$37&amp;$H$2:$H$37,))</f>
        <v>25</v>
      </c>
      <c r="Q233" s="2" t="str">
        <f t="shared" si="11"/>
        <v>['id' =&gt; 232, 'id_category' =&gt; 25, 'product_group_simple' =&gt; 'ME18W'],</v>
      </c>
      <c r="S233">
        <v>232</v>
      </c>
      <c r="T233" t="s">
        <v>198</v>
      </c>
      <c r="U233" t="s">
        <v>29</v>
      </c>
      <c r="V233" t="s">
        <v>16</v>
      </c>
      <c r="W233" cm="1">
        <f t="array" ref="W233">MATCH(U233&amp;V233,INDEX($G$2:$G$37&amp;$H$2:$H$37,))</f>
        <v>8</v>
      </c>
      <c r="X233" s="2" t="str">
        <f t="shared" si="12"/>
        <v>['id' =&gt; 232, 'id_category' =&gt; 8, 'product_group' =&gt; 'FA68/50'],</v>
      </c>
      <c r="AO233" t="s">
        <v>593</v>
      </c>
      <c r="AP233" t="s">
        <v>590</v>
      </c>
    </row>
    <row r="234" spans="12:42" x14ac:dyDescent="0.35">
      <c r="L234">
        <v>233</v>
      </c>
      <c r="M234" t="s">
        <v>242</v>
      </c>
      <c r="N234" t="s">
        <v>26</v>
      </c>
      <c r="O234" t="s">
        <v>12</v>
      </c>
      <c r="P234" cm="1">
        <f t="array" ref="P234">MATCH(N234&amp;O234,INDEX($G$2:$G$37&amp;$H$2:$H$37,))</f>
        <v>34</v>
      </c>
      <c r="Q234" s="2" t="str">
        <f t="shared" si="11"/>
        <v>['id' =&gt; 233, 'id_category' =&gt; 34, 'product_group_simple' =&gt; 'ME24'],</v>
      </c>
      <c r="S234">
        <v>233</v>
      </c>
      <c r="T234" t="s">
        <v>200</v>
      </c>
      <c r="U234" t="s">
        <v>29</v>
      </c>
      <c r="V234" t="s">
        <v>12</v>
      </c>
      <c r="W234" cm="1">
        <f t="array" ref="W234">MATCH(U234&amp;V234,INDEX($G$2:$G$37&amp;$H$2:$H$37,))</f>
        <v>7</v>
      </c>
      <c r="X234" s="2" t="str">
        <f t="shared" si="12"/>
        <v>['id' =&gt; 233, 'id_category' =&gt; 7, 'product_group' =&gt; 'FA68/60'],</v>
      </c>
      <c r="AO234" t="s">
        <v>594</v>
      </c>
      <c r="AP234" t="s">
        <v>590</v>
      </c>
    </row>
    <row r="235" spans="12:42" x14ac:dyDescent="0.35">
      <c r="L235">
        <v>234</v>
      </c>
      <c r="M235" t="s">
        <v>243</v>
      </c>
      <c r="N235" t="s">
        <v>26</v>
      </c>
      <c r="O235" t="s">
        <v>12</v>
      </c>
      <c r="P235" cm="1">
        <f t="array" ref="P235">MATCH(N235&amp;O235,INDEX($G$2:$G$37&amp;$H$2:$H$37,))</f>
        <v>34</v>
      </c>
      <c r="Q235" s="2" t="str">
        <f t="shared" si="11"/>
        <v>['id' =&gt; 234, 'id_category' =&gt; 34, 'product_group_simple' =&gt; 'ME26'],</v>
      </c>
      <c r="S235">
        <v>234</v>
      </c>
      <c r="T235" t="s">
        <v>200</v>
      </c>
      <c r="U235" t="s">
        <v>29</v>
      </c>
      <c r="V235" t="s">
        <v>16</v>
      </c>
      <c r="W235" cm="1">
        <f t="array" ref="W235">MATCH(U235&amp;V235,INDEX($G$2:$G$37&amp;$H$2:$H$37,))</f>
        <v>8</v>
      </c>
      <c r="X235" s="2" t="str">
        <f t="shared" si="12"/>
        <v>['id' =&gt; 234, 'id_category' =&gt; 8, 'product_group' =&gt; 'FA68/60'],</v>
      </c>
      <c r="AO235" t="s">
        <v>595</v>
      </c>
      <c r="AP235" t="s">
        <v>590</v>
      </c>
    </row>
    <row r="236" spans="12:42" x14ac:dyDescent="0.35">
      <c r="L236">
        <v>235</v>
      </c>
      <c r="M236" t="s">
        <v>244</v>
      </c>
      <c r="N236" t="s">
        <v>26</v>
      </c>
      <c r="O236" t="s">
        <v>12</v>
      </c>
      <c r="P236" cm="1">
        <f t="array" ref="P236">MATCH(N236&amp;O236,INDEX($G$2:$G$37&amp;$H$2:$H$37,))</f>
        <v>34</v>
      </c>
      <c r="Q236" s="2" t="str">
        <f t="shared" si="11"/>
        <v>['id' =&gt; 235, 'id_category' =&gt; 34, 'product_group_simple' =&gt; 'ME26-C'],</v>
      </c>
      <c r="S236">
        <v>235</v>
      </c>
      <c r="T236" t="s">
        <v>202</v>
      </c>
      <c r="U236" t="s">
        <v>29</v>
      </c>
      <c r="V236" t="s">
        <v>12</v>
      </c>
      <c r="W236" cm="1">
        <f t="array" ref="W236">MATCH(U236&amp;V236,INDEX($G$2:$G$37&amp;$H$2:$H$37,))</f>
        <v>7</v>
      </c>
      <c r="X236" s="2" t="str">
        <f t="shared" si="12"/>
        <v>['id' =&gt; 235, 'id_category' =&gt; 7, 'product_group' =&gt; 'FA68/65'],</v>
      </c>
      <c r="AO236" t="s">
        <v>596</v>
      </c>
      <c r="AP236" t="s">
        <v>590</v>
      </c>
    </row>
    <row r="237" spans="12:42" x14ac:dyDescent="0.35">
      <c r="L237">
        <v>236</v>
      </c>
      <c r="M237" t="s">
        <v>245</v>
      </c>
      <c r="N237" t="s">
        <v>26</v>
      </c>
      <c r="O237" t="s">
        <v>12</v>
      </c>
      <c r="P237" cm="1">
        <f t="array" ref="P237">MATCH(N237&amp;O237,INDEX($G$2:$G$37&amp;$H$2:$H$37,))</f>
        <v>34</v>
      </c>
      <c r="Q237" s="2" t="str">
        <f t="shared" si="11"/>
        <v>['id' =&gt; 236, 'id_category' =&gt; 34, 'product_group_simple' =&gt; 'ME28'],</v>
      </c>
      <c r="S237">
        <v>236</v>
      </c>
      <c r="T237" t="s">
        <v>202</v>
      </c>
      <c r="U237" t="s">
        <v>29</v>
      </c>
      <c r="V237" t="s">
        <v>16</v>
      </c>
      <c r="W237" cm="1">
        <f t="array" ref="W237">MATCH(U237&amp;V237,INDEX($G$2:$G$37&amp;$H$2:$H$37,))</f>
        <v>8</v>
      </c>
      <c r="X237" s="2" t="str">
        <f t="shared" si="12"/>
        <v>['id' =&gt; 236, 'id_category' =&gt; 8, 'product_group' =&gt; 'FA68/65'],</v>
      </c>
      <c r="AO237" t="s">
        <v>597</v>
      </c>
      <c r="AP237" t="s">
        <v>590</v>
      </c>
    </row>
    <row r="238" spans="12:42" x14ac:dyDescent="0.35">
      <c r="L238">
        <v>237</v>
      </c>
      <c r="M238" t="s">
        <v>245</v>
      </c>
      <c r="N238" t="s">
        <v>26</v>
      </c>
      <c r="O238" t="s">
        <v>26</v>
      </c>
      <c r="P238" cm="1">
        <f t="array" ref="P238">MATCH(N238&amp;O238,INDEX($G$2:$G$37&amp;$H$2:$H$37,))</f>
        <v>35</v>
      </c>
      <c r="Q238" s="2" t="str">
        <f t="shared" si="11"/>
        <v>['id' =&gt; 237, 'id_category' =&gt; 35, 'product_group_simple' =&gt; 'ME28'],</v>
      </c>
      <c r="S238">
        <v>237</v>
      </c>
      <c r="T238" t="s">
        <v>203</v>
      </c>
      <c r="U238" t="s">
        <v>29</v>
      </c>
      <c r="V238" t="s">
        <v>12</v>
      </c>
      <c r="W238" cm="1">
        <f t="array" ref="W238">MATCH(U238&amp;V238,INDEX($G$2:$G$37&amp;$H$2:$H$37,))</f>
        <v>7</v>
      </c>
      <c r="X238" s="2" t="str">
        <f t="shared" si="12"/>
        <v>['id' =&gt; 237, 'id_category' =&gt; 7, 'product_group' =&gt; 'FA68/70'],</v>
      </c>
      <c r="AO238" t="s">
        <v>598</v>
      </c>
      <c r="AP238" t="s">
        <v>590</v>
      </c>
    </row>
    <row r="239" spans="12:42" x14ac:dyDescent="0.35">
      <c r="L239">
        <v>238</v>
      </c>
      <c r="M239" t="s">
        <v>246</v>
      </c>
      <c r="N239" t="s">
        <v>41</v>
      </c>
      <c r="O239" t="s">
        <v>12</v>
      </c>
      <c r="P239" cm="1">
        <f t="array" ref="P239">MATCH(N239&amp;O239,INDEX($G$2:$G$37&amp;$H$2:$H$37,))</f>
        <v>14</v>
      </c>
      <c r="Q239" s="2" t="str">
        <f t="shared" si="11"/>
        <v>['id' =&gt; 238, 'id_category' =&gt; 14, 'product_group_simple' =&gt; 'ME6/65'],</v>
      </c>
      <c r="S239">
        <v>238</v>
      </c>
      <c r="T239" t="s">
        <v>203</v>
      </c>
      <c r="U239" t="s">
        <v>29</v>
      </c>
      <c r="V239" t="s">
        <v>16</v>
      </c>
      <c r="W239" cm="1">
        <f t="array" ref="W239">MATCH(U239&amp;V239,INDEX($G$2:$G$37&amp;$H$2:$H$37,))</f>
        <v>8</v>
      </c>
      <c r="X239" s="2" t="str">
        <f t="shared" si="12"/>
        <v>['id' =&gt; 238, 'id_category' =&gt; 8, 'product_group' =&gt; 'FA68/70'],</v>
      </c>
      <c r="AO239" t="s">
        <v>599</v>
      </c>
      <c r="AP239" t="s">
        <v>590</v>
      </c>
    </row>
    <row r="240" spans="12:42" x14ac:dyDescent="0.35">
      <c r="L240">
        <v>239</v>
      </c>
      <c r="M240" t="s">
        <v>247</v>
      </c>
      <c r="N240" t="s">
        <v>26</v>
      </c>
      <c r="O240" t="s">
        <v>12</v>
      </c>
      <c r="P240" cm="1">
        <f t="array" ref="P240">MATCH(N240&amp;O240,INDEX($G$2:$G$37&amp;$H$2:$H$37,))</f>
        <v>34</v>
      </c>
      <c r="Q240" s="2" t="str">
        <f t="shared" si="11"/>
        <v>['id' =&gt; 239, 'id_category' =&gt; 34, 'product_group_simple' =&gt; 'ME60'],</v>
      </c>
      <c r="S240">
        <v>239</v>
      </c>
      <c r="T240" t="s">
        <v>97</v>
      </c>
      <c r="U240" t="s">
        <v>37</v>
      </c>
      <c r="V240" t="s">
        <v>12</v>
      </c>
      <c r="W240" cm="1">
        <f t="array" ref="W240">MATCH(U240&amp;V240,INDEX($G$2:$G$37&amp;$H$2:$H$37,))</f>
        <v>12</v>
      </c>
      <c r="X240" s="2" t="str">
        <f t="shared" si="12"/>
        <v>['id' =&gt; 239, 'id_category' =&gt; 12, 'product_group' =&gt; 'FA8'],</v>
      </c>
      <c r="AO240" t="s">
        <v>600</v>
      </c>
      <c r="AP240" t="s">
        <v>590</v>
      </c>
    </row>
    <row r="241" spans="12:42" x14ac:dyDescent="0.35">
      <c r="L241">
        <v>240</v>
      </c>
      <c r="M241" t="s">
        <v>247</v>
      </c>
      <c r="N241" t="s">
        <v>26</v>
      </c>
      <c r="O241" t="s">
        <v>26</v>
      </c>
      <c r="P241" cm="1">
        <f t="array" ref="P241">MATCH(N241&amp;O241,INDEX($G$2:$G$37&amp;$H$2:$H$37,))</f>
        <v>35</v>
      </c>
      <c r="Q241" s="2" t="str">
        <f t="shared" si="11"/>
        <v>['id' =&gt; 240, 'id_category' =&gt; 35, 'product_group_simple' =&gt; 'ME60'],</v>
      </c>
      <c r="S241">
        <v>240</v>
      </c>
      <c r="T241" t="s">
        <v>97</v>
      </c>
      <c r="U241" t="s">
        <v>37</v>
      </c>
      <c r="V241" t="s">
        <v>16</v>
      </c>
      <c r="W241" cm="1">
        <f t="array" ref="W241">MATCH(U241&amp;V241,INDEX($G$2:$G$37&amp;$H$2:$H$37,))</f>
        <v>13</v>
      </c>
      <c r="X241" s="2" t="str">
        <f t="shared" si="12"/>
        <v>['id' =&gt; 240, 'id_category' =&gt; 13, 'product_group' =&gt; 'FA8'],</v>
      </c>
      <c r="AO241" t="s">
        <v>601</v>
      </c>
      <c r="AP241" t="s">
        <v>590</v>
      </c>
    </row>
    <row r="242" spans="12:42" x14ac:dyDescent="0.35">
      <c r="L242">
        <v>241</v>
      </c>
      <c r="M242" t="s">
        <v>248</v>
      </c>
      <c r="N242" t="s">
        <v>63</v>
      </c>
      <c r="O242" t="s">
        <v>12</v>
      </c>
      <c r="P242" cm="1">
        <f t="array" ref="P242">MATCH(N242&amp;O242,INDEX($G$2:$G$37&amp;$H$2:$H$37,))</f>
        <v>25</v>
      </c>
      <c r="Q242" s="2" t="str">
        <f t="shared" si="11"/>
        <v>['id' =&gt; 241, 'id_category' =&gt; 25, 'product_group_simple' =&gt; 'ME68'],</v>
      </c>
      <c r="S242">
        <v>241</v>
      </c>
      <c r="T242" t="s">
        <v>249</v>
      </c>
      <c r="U242" t="s">
        <v>37</v>
      </c>
      <c r="V242" t="s">
        <v>12</v>
      </c>
      <c r="W242" cm="1">
        <f t="array" ref="W242">MATCH(U242&amp;V242,INDEX($G$2:$G$37&amp;$H$2:$H$37,))</f>
        <v>12</v>
      </c>
      <c r="X242" s="2" t="str">
        <f t="shared" si="12"/>
        <v>['id' =&gt; 241, 'id_category' =&gt; 12, 'product_group' =&gt; 'FA8/99'],</v>
      </c>
      <c r="AO242" t="s">
        <v>602</v>
      </c>
      <c r="AP242" t="s">
        <v>590</v>
      </c>
    </row>
    <row r="243" spans="12:42" x14ac:dyDescent="0.35">
      <c r="L243">
        <v>242</v>
      </c>
      <c r="M243" t="s">
        <v>250</v>
      </c>
      <c r="N243" t="s">
        <v>63</v>
      </c>
      <c r="O243" t="s">
        <v>12</v>
      </c>
      <c r="P243" cm="1">
        <f t="array" ref="P243">MATCH(N243&amp;O243,INDEX($G$2:$G$37&amp;$H$2:$H$37,))</f>
        <v>25</v>
      </c>
      <c r="Q243" s="2" t="str">
        <f t="shared" si="11"/>
        <v>['id' =&gt; 242, 'id_category' =&gt; 25, 'product_group_simple' =&gt; 'ME68/25'],</v>
      </c>
      <c r="S243">
        <v>242</v>
      </c>
      <c r="T243" t="s">
        <v>249</v>
      </c>
      <c r="U243" t="s">
        <v>37</v>
      </c>
      <c r="V243" t="s">
        <v>16</v>
      </c>
      <c r="W243" cm="1">
        <f t="array" ref="W243">MATCH(U243&amp;V243,INDEX($G$2:$G$37&amp;$H$2:$H$37,))</f>
        <v>13</v>
      </c>
      <c r="X243" s="2" t="str">
        <f t="shared" si="12"/>
        <v>['id' =&gt; 242, 'id_category' =&gt; 13, 'product_group' =&gt; 'FA8/99'],</v>
      </c>
      <c r="AO243" t="s">
        <v>603</v>
      </c>
      <c r="AP243" t="s">
        <v>589</v>
      </c>
    </row>
    <row r="244" spans="12:42" x14ac:dyDescent="0.35">
      <c r="L244">
        <v>243</v>
      </c>
      <c r="M244" t="s">
        <v>251</v>
      </c>
      <c r="N244" t="s">
        <v>63</v>
      </c>
      <c r="O244" t="s">
        <v>12</v>
      </c>
      <c r="P244" cm="1">
        <f t="array" ref="P244">MATCH(N244&amp;O244,INDEX($G$2:$G$37&amp;$H$2:$H$37,))</f>
        <v>25</v>
      </c>
      <c r="Q244" s="2" t="str">
        <f t="shared" si="11"/>
        <v>['id' =&gt; 243, 'id_category' =&gt; 25, 'product_group_simple' =&gt; 'ME68/30'],</v>
      </c>
      <c r="S244">
        <v>243</v>
      </c>
      <c r="T244" t="s">
        <v>205</v>
      </c>
      <c r="U244" t="s">
        <v>37</v>
      </c>
      <c r="V244" t="s">
        <v>12</v>
      </c>
      <c r="W244" cm="1">
        <f t="array" ref="W244">MATCH(U244&amp;V244,INDEX($G$2:$G$37&amp;$H$2:$H$37,))</f>
        <v>12</v>
      </c>
      <c r="X244" s="2" t="str">
        <f t="shared" si="12"/>
        <v>['id' =&gt; 243, 'id_category' =&gt; 12, 'product_group' =&gt; 'FA80'],</v>
      </c>
      <c r="AO244" t="s">
        <v>604</v>
      </c>
      <c r="AP244" t="s">
        <v>589</v>
      </c>
    </row>
    <row r="245" spans="12:42" x14ac:dyDescent="0.35">
      <c r="L245">
        <v>244</v>
      </c>
      <c r="M245" t="s">
        <v>251</v>
      </c>
      <c r="N245" t="s">
        <v>63</v>
      </c>
      <c r="O245" t="s">
        <v>16</v>
      </c>
      <c r="P245" cm="1">
        <f t="array" ref="P245">MATCH(N245&amp;O245,INDEX($G$2:$G$37&amp;$H$2:$H$37,))</f>
        <v>26</v>
      </c>
      <c r="Q245" s="2" t="str">
        <f t="shared" si="11"/>
        <v>['id' =&gt; 244, 'id_category' =&gt; 26, 'product_group_simple' =&gt; 'ME68/30'],</v>
      </c>
      <c r="S245">
        <v>244</v>
      </c>
      <c r="T245" t="s">
        <v>205</v>
      </c>
      <c r="U245" t="s">
        <v>37</v>
      </c>
      <c r="V245" t="s">
        <v>16</v>
      </c>
      <c r="W245" cm="1">
        <f t="array" ref="W245">MATCH(U245&amp;V245,INDEX($G$2:$G$37&amp;$H$2:$H$37,))</f>
        <v>13</v>
      </c>
      <c r="X245" s="2" t="str">
        <f t="shared" si="12"/>
        <v>['id' =&gt; 244, 'id_category' =&gt; 13, 'product_group' =&gt; 'FA80'],</v>
      </c>
      <c r="AO245" t="s">
        <v>605</v>
      </c>
      <c r="AP245" t="s">
        <v>589</v>
      </c>
    </row>
    <row r="246" spans="12:42" x14ac:dyDescent="0.35">
      <c r="L246">
        <v>245</v>
      </c>
      <c r="M246" t="s">
        <v>252</v>
      </c>
      <c r="N246" t="s">
        <v>63</v>
      </c>
      <c r="O246" t="s">
        <v>12</v>
      </c>
      <c r="P246" cm="1">
        <f t="array" ref="P246">MATCH(N246&amp;O246,INDEX($G$2:$G$37&amp;$H$2:$H$37,))</f>
        <v>25</v>
      </c>
      <c r="Q246" s="2" t="str">
        <f t="shared" si="11"/>
        <v>['id' =&gt; 245, 'id_category' =&gt; 25, 'product_group_simple' =&gt; 'ME68/40'],</v>
      </c>
      <c r="S246">
        <v>245</v>
      </c>
      <c r="T246" t="s">
        <v>208</v>
      </c>
      <c r="U246" t="s">
        <v>34</v>
      </c>
      <c r="V246" t="s">
        <v>12</v>
      </c>
      <c r="W246" cm="1">
        <f t="array" ref="W246">MATCH(U246&amp;V246,INDEX($G$2:$G$37&amp;$H$2:$H$37,))</f>
        <v>9</v>
      </c>
      <c r="X246" s="2" t="str">
        <f t="shared" si="12"/>
        <v>['id' =&gt; 245, 'id_category' =&gt; 9, 'product_group' =&gt; 'FA88'],</v>
      </c>
      <c r="AO246" t="s">
        <v>606</v>
      </c>
      <c r="AP246" t="s">
        <v>589</v>
      </c>
    </row>
    <row r="247" spans="12:42" x14ac:dyDescent="0.35">
      <c r="L247">
        <v>246</v>
      </c>
      <c r="M247" t="s">
        <v>253</v>
      </c>
      <c r="N247" t="s">
        <v>63</v>
      </c>
      <c r="O247" t="s">
        <v>12</v>
      </c>
      <c r="P247" cm="1">
        <f t="array" ref="P247">MATCH(N247&amp;O247,INDEX($G$2:$G$37&amp;$H$2:$H$37,))</f>
        <v>25</v>
      </c>
      <c r="Q247" s="2" t="str">
        <f t="shared" si="11"/>
        <v>['id' =&gt; 246, 'id_category' =&gt; 25, 'product_group_simple' =&gt; 'ME68IRR'],</v>
      </c>
      <c r="S247">
        <v>246</v>
      </c>
      <c r="T247" t="s">
        <v>209</v>
      </c>
      <c r="U247" t="s">
        <v>41</v>
      </c>
      <c r="V247" t="s">
        <v>12</v>
      </c>
      <c r="W247" cm="1">
        <f t="array" ref="W247">MATCH(U247&amp;V247,INDEX($G$2:$G$37&amp;$H$2:$H$37,))</f>
        <v>14</v>
      </c>
      <c r="X247" s="2" t="str">
        <f t="shared" si="12"/>
        <v>['id' =&gt; 246, 'id_category' =&gt; 14, 'product_group' =&gt; 'FAHE-2'],</v>
      </c>
      <c r="AO247" t="s">
        <v>607</v>
      </c>
      <c r="AP247" t="s">
        <v>589</v>
      </c>
    </row>
    <row r="248" spans="12:42" x14ac:dyDescent="0.35">
      <c r="L248">
        <v>247</v>
      </c>
      <c r="M248" t="s">
        <v>254</v>
      </c>
      <c r="N248" t="s">
        <v>63</v>
      </c>
      <c r="O248" t="s">
        <v>12</v>
      </c>
      <c r="P248" cm="1">
        <f t="array" ref="P248">MATCH(N248&amp;O248,INDEX($G$2:$G$37&amp;$H$2:$H$37,))</f>
        <v>25</v>
      </c>
      <c r="Q248" s="2" t="str">
        <f t="shared" si="11"/>
        <v>['id' =&gt; 247, 'id_category' =&gt; 25, 'product_group_simple' =&gt; 'ME68SA'],</v>
      </c>
      <c r="S248">
        <v>247</v>
      </c>
      <c r="T248" t="s">
        <v>209</v>
      </c>
      <c r="U248" t="s">
        <v>41</v>
      </c>
      <c r="V248" t="s">
        <v>16</v>
      </c>
      <c r="W248" cm="1">
        <f t="array" ref="W248">MATCH(U248&amp;V248,INDEX($G$2:$G$37&amp;$H$2:$H$37,))</f>
        <v>15</v>
      </c>
      <c r="X248" s="2" t="str">
        <f t="shared" si="12"/>
        <v>['id' =&gt; 247, 'id_category' =&gt; 15, 'product_group' =&gt; 'FAHE-2'],</v>
      </c>
      <c r="AO248" t="s">
        <v>608</v>
      </c>
      <c r="AP248" t="s">
        <v>589</v>
      </c>
    </row>
    <row r="249" spans="12:42" x14ac:dyDescent="0.35">
      <c r="L249">
        <v>248</v>
      </c>
      <c r="M249" t="s">
        <v>255</v>
      </c>
      <c r="N249" t="s">
        <v>63</v>
      </c>
      <c r="O249" t="s">
        <v>12</v>
      </c>
      <c r="P249" cm="1">
        <f t="array" ref="P249">MATCH(N249&amp;O249,INDEX($G$2:$G$37&amp;$H$2:$H$37,))</f>
        <v>25</v>
      </c>
      <c r="Q249" s="2" t="str">
        <f t="shared" si="11"/>
        <v>['id' =&gt; 248, 'id_category' =&gt; 25, 'product_group_simple' =&gt; 'ME68TA'],</v>
      </c>
      <c r="S249">
        <v>248</v>
      </c>
      <c r="T249" t="s">
        <v>210</v>
      </c>
      <c r="U249" t="s">
        <v>45</v>
      </c>
      <c r="V249" t="s">
        <v>10</v>
      </c>
      <c r="W249" cm="1">
        <f t="array" ref="W249">MATCH(U249&amp;V249,INDEX($G$2:$G$37&amp;$H$2:$H$37,))</f>
        <v>17</v>
      </c>
      <c r="X249" s="2" t="str">
        <f t="shared" si="12"/>
        <v>['id' =&gt; 248, 'id_category' =&gt; 17, 'product_group' =&gt; 'FECl3'],</v>
      </c>
      <c r="AO249" t="s">
        <v>609</v>
      </c>
      <c r="AP249" t="s">
        <v>589</v>
      </c>
    </row>
    <row r="250" spans="12:42" x14ac:dyDescent="0.35">
      <c r="L250">
        <v>249</v>
      </c>
      <c r="M250" t="s">
        <v>256</v>
      </c>
      <c r="N250" t="s">
        <v>66</v>
      </c>
      <c r="O250" t="s">
        <v>12</v>
      </c>
      <c r="P250" cm="1">
        <f t="array" ref="P250">MATCH(N250&amp;O250,INDEX($G$2:$G$37&amp;$H$2:$H$37,))</f>
        <v>27</v>
      </c>
      <c r="Q250" s="2" t="str">
        <f t="shared" si="11"/>
        <v>['id' =&gt; 249, 'id_category' =&gt; 27, 'product_group_simple' =&gt; 'ME8'],</v>
      </c>
      <c r="S250">
        <v>249</v>
      </c>
      <c r="T250" t="s">
        <v>101</v>
      </c>
      <c r="U250" t="s">
        <v>41</v>
      </c>
      <c r="V250" t="s">
        <v>12</v>
      </c>
      <c r="W250" cm="1">
        <f t="array" ref="W250">MATCH(U250&amp;V250,INDEX($G$2:$G$37&amp;$H$2:$H$37,))</f>
        <v>14</v>
      </c>
      <c r="X250" s="2" t="str">
        <f t="shared" si="12"/>
        <v>['id' =&gt; 249, 'id_category' =&gt; 14, 'product_group' =&gt; 'FFA'],</v>
      </c>
      <c r="AO250" t="s">
        <v>610</v>
      </c>
      <c r="AP250" t="s">
        <v>589</v>
      </c>
    </row>
    <row r="251" spans="12:42" x14ac:dyDescent="0.35">
      <c r="L251">
        <v>250</v>
      </c>
      <c r="M251" t="s">
        <v>256</v>
      </c>
      <c r="N251" t="s">
        <v>66</v>
      </c>
      <c r="O251" t="s">
        <v>26</v>
      </c>
      <c r="P251" cm="1">
        <f t="array" ref="P251">MATCH(N251&amp;O251,INDEX($G$2:$G$37&amp;$H$2:$H$37,))</f>
        <v>28</v>
      </c>
      <c r="Q251" s="2" t="str">
        <f t="shared" si="11"/>
        <v>['id' =&gt; 250, 'id_category' =&gt; 28, 'product_group_simple' =&gt; 'ME8'],</v>
      </c>
      <c r="S251">
        <v>250</v>
      </c>
      <c r="T251" t="s">
        <v>101</v>
      </c>
      <c r="U251" t="s">
        <v>41</v>
      </c>
      <c r="V251" t="s">
        <v>16</v>
      </c>
      <c r="W251" cm="1">
        <f t="array" ref="W251">MATCH(U251&amp;V251,INDEX($G$2:$G$37&amp;$H$2:$H$37,))</f>
        <v>15</v>
      </c>
      <c r="X251" s="2" t="str">
        <f t="shared" si="12"/>
        <v>['id' =&gt; 250, 'id_category' =&gt; 15, 'product_group' =&gt; 'FFA'],</v>
      </c>
      <c r="AO251" t="s">
        <v>611</v>
      </c>
      <c r="AP251" t="s">
        <v>589</v>
      </c>
    </row>
    <row r="252" spans="12:42" x14ac:dyDescent="0.35">
      <c r="L252">
        <v>251</v>
      </c>
      <c r="M252" t="s">
        <v>257</v>
      </c>
      <c r="N252" t="s">
        <v>66</v>
      </c>
      <c r="O252" t="s">
        <v>26</v>
      </c>
      <c r="P252" cm="1">
        <f t="array" ref="P252">MATCH(N252&amp;O252,INDEX($G$2:$G$37&amp;$H$2:$H$37,))</f>
        <v>28</v>
      </c>
      <c r="Q252" s="2" t="str">
        <f t="shared" si="11"/>
        <v>['id' =&gt; 251, 'id_category' =&gt; 28, 'product_group_simple' =&gt; 'ME80'],</v>
      </c>
      <c r="S252">
        <v>251</v>
      </c>
      <c r="T252" t="s">
        <v>212</v>
      </c>
      <c r="U252" t="s">
        <v>45</v>
      </c>
      <c r="V252" t="s">
        <v>10</v>
      </c>
      <c r="W252" cm="1">
        <f t="array" ref="W252">MATCH(U252&amp;V252,INDEX($G$2:$G$37&amp;$H$2:$H$37,))</f>
        <v>17</v>
      </c>
      <c r="X252" s="2" t="str">
        <f t="shared" si="12"/>
        <v>['id' =&gt; 251, 'id_category' =&gt; 17, 'product_group' =&gt; 'FILTER AID'],</v>
      </c>
      <c r="AO252" t="s">
        <v>612</v>
      </c>
      <c r="AP252" t="s">
        <v>589</v>
      </c>
    </row>
    <row r="253" spans="12:42" x14ac:dyDescent="0.35">
      <c r="L253">
        <v>252</v>
      </c>
      <c r="M253" t="s">
        <v>257</v>
      </c>
      <c r="N253" t="s">
        <v>26</v>
      </c>
      <c r="O253" t="s">
        <v>12</v>
      </c>
      <c r="P253" cm="1">
        <f t="array" ref="P253">MATCH(N253&amp;O253,INDEX($G$2:$G$37&amp;$H$2:$H$37,))</f>
        <v>34</v>
      </c>
      <c r="Q253" s="2" t="str">
        <f t="shared" si="11"/>
        <v>['id' =&gt; 252, 'id_category' =&gt; 34, 'product_group_simple' =&gt; 'ME80'],</v>
      </c>
      <c r="S253">
        <v>252</v>
      </c>
      <c r="T253" t="s">
        <v>213</v>
      </c>
      <c r="U253" t="s">
        <v>41</v>
      </c>
      <c r="V253" t="s">
        <v>12</v>
      </c>
      <c r="W253" cm="1">
        <f t="array" ref="W253">MATCH(U253&amp;V253,INDEX($G$2:$G$37&amp;$H$2:$H$37,))</f>
        <v>14</v>
      </c>
      <c r="X253" s="2" t="str">
        <f t="shared" si="12"/>
        <v>['id' =&gt; 252, 'id_category' =&gt; 14, 'product_group' =&gt; 'FILTER CAKE'],</v>
      </c>
      <c r="AO253" t="s">
        <v>613</v>
      </c>
      <c r="AP253" t="s">
        <v>613</v>
      </c>
    </row>
    <row r="254" spans="12:42" x14ac:dyDescent="0.35">
      <c r="L254">
        <v>253</v>
      </c>
      <c r="M254" t="s">
        <v>257</v>
      </c>
      <c r="N254" t="s">
        <v>26</v>
      </c>
      <c r="O254" t="s">
        <v>26</v>
      </c>
      <c r="P254" cm="1">
        <f t="array" ref="P254">MATCH(N254&amp;O254,INDEX($G$2:$G$37&amp;$H$2:$H$37,))</f>
        <v>35</v>
      </c>
      <c r="Q254" s="2" t="str">
        <f t="shared" si="11"/>
        <v>['id' =&gt; 253, 'id_category' =&gt; 35, 'product_group_simple' =&gt; 'ME80'],</v>
      </c>
      <c r="S254">
        <v>253</v>
      </c>
      <c r="T254" t="s">
        <v>214</v>
      </c>
      <c r="U254" t="s">
        <v>60</v>
      </c>
      <c r="V254" t="s">
        <v>12</v>
      </c>
      <c r="W254" cm="1">
        <f t="array" ref="W254">MATCH(U254&amp;V254,INDEX($G$2:$G$37&amp;$H$2:$H$37,))</f>
        <v>23</v>
      </c>
      <c r="X254" s="2" t="str">
        <f t="shared" si="12"/>
        <v>['id' =&gt; 253, 'id_category' =&gt; 23, 'product_group' =&gt; 'GLY'],</v>
      </c>
      <c r="AO254" t="s">
        <v>614</v>
      </c>
      <c r="AP254" t="s">
        <v>613</v>
      </c>
    </row>
    <row r="255" spans="12:42" x14ac:dyDescent="0.35">
      <c r="L255">
        <v>254</v>
      </c>
      <c r="M255" t="s">
        <v>258</v>
      </c>
      <c r="N255" t="s">
        <v>45</v>
      </c>
      <c r="O255" t="s">
        <v>10</v>
      </c>
      <c r="P255" cm="1">
        <f t="array" ref="P255">MATCH(N255&amp;O255,INDEX($G$2:$G$37&amp;$H$2:$H$37,))</f>
        <v>17</v>
      </c>
      <c r="Q255" s="2" t="str">
        <f t="shared" si="11"/>
        <v>['id' =&gt; 254, 'id_category' =&gt; 17, 'product_group_simple' =&gt; 'NAH2PO2'],</v>
      </c>
      <c r="S255">
        <v>254</v>
      </c>
      <c r="T255" t="s">
        <v>214</v>
      </c>
      <c r="U255" t="s">
        <v>60</v>
      </c>
      <c r="V255" t="s">
        <v>16</v>
      </c>
      <c r="W255" cm="1">
        <f t="array" ref="W255">MATCH(U255&amp;V255,INDEX($G$2:$G$37&amp;$H$2:$H$37,))</f>
        <v>24</v>
      </c>
      <c r="X255" s="2" t="str">
        <f t="shared" si="12"/>
        <v>['id' =&gt; 254, 'id_category' =&gt; 24, 'product_group' =&gt; 'GLY'],</v>
      </c>
      <c r="AO255" t="s">
        <v>615</v>
      </c>
      <c r="AP255" t="s">
        <v>613</v>
      </c>
    </row>
    <row r="256" spans="12:42" x14ac:dyDescent="0.35">
      <c r="L256">
        <v>255</v>
      </c>
      <c r="M256" t="s">
        <v>259</v>
      </c>
      <c r="N256" t="s">
        <v>45</v>
      </c>
      <c r="O256" t="s">
        <v>10</v>
      </c>
      <c r="P256" cm="1">
        <f t="array" ref="P256">MATCH(N256&amp;O256,INDEX($G$2:$G$37&amp;$H$2:$H$37,))</f>
        <v>17</v>
      </c>
      <c r="Q256" s="2" t="str">
        <f t="shared" si="11"/>
        <v>['id' =&gt; 255, 'id_category' =&gt; 17, 'product_group_simple' =&gt; 'NaOH'],</v>
      </c>
      <c r="S256">
        <v>255</v>
      </c>
      <c r="T256" t="s">
        <v>260</v>
      </c>
      <c r="U256" t="s">
        <v>60</v>
      </c>
      <c r="V256" t="s">
        <v>12</v>
      </c>
      <c r="W256" cm="1">
        <f t="array" ref="W256">MATCH(U256&amp;V256,INDEX($G$2:$G$37&amp;$H$2:$H$37,))</f>
        <v>23</v>
      </c>
      <c r="X256" s="2" t="str">
        <f t="shared" si="12"/>
        <v>['id' =&gt; 255, 'id_category' =&gt; 23, 'product_group' =&gt; 'GLY EX SEC 116'],</v>
      </c>
      <c r="AO256" t="s">
        <v>616</v>
      </c>
      <c r="AP256" t="s">
        <v>616</v>
      </c>
    </row>
    <row r="257" spans="12:42" x14ac:dyDescent="0.35">
      <c r="L257">
        <v>256</v>
      </c>
      <c r="M257" t="s">
        <v>107</v>
      </c>
      <c r="N257" t="s">
        <v>53</v>
      </c>
      <c r="O257" t="s">
        <v>12</v>
      </c>
      <c r="P257" cm="1">
        <f t="array" ref="P257">MATCH(N257&amp;O257,INDEX($G$2:$G$37&amp;$H$2:$H$37,))</f>
        <v>20</v>
      </c>
      <c r="Q257" s="2" t="str">
        <f t="shared" si="11"/>
        <v>['id' =&gt; 256, 'id_category' =&gt; 20, 'product_group_simple' =&gt; 'OE'],</v>
      </c>
      <c r="S257">
        <v>256</v>
      </c>
      <c r="T257" t="s">
        <v>217</v>
      </c>
      <c r="U257" t="s">
        <v>26</v>
      </c>
      <c r="V257" t="s">
        <v>12</v>
      </c>
      <c r="W257" cm="1">
        <f t="array" ref="W257">MATCH(U257&amp;V257,INDEX($G$2:$G$37&amp;$H$2:$H$37,))</f>
        <v>34</v>
      </c>
      <c r="X257" s="2" t="str">
        <f t="shared" si="12"/>
        <v>['id' =&gt; 256, 'id_category' =&gt; 34, 'product_group' =&gt; 'Gly-C'],</v>
      </c>
      <c r="AO257" t="s">
        <v>617</v>
      </c>
      <c r="AP257" t="s">
        <v>616</v>
      </c>
    </row>
    <row r="258" spans="12:42" x14ac:dyDescent="0.35">
      <c r="L258">
        <v>257</v>
      </c>
      <c r="M258" t="s">
        <v>107</v>
      </c>
      <c r="N258" t="s">
        <v>53</v>
      </c>
      <c r="O258" t="s">
        <v>16</v>
      </c>
      <c r="P258" cm="1">
        <f t="array" ref="P258">MATCH(N258&amp;O258,INDEX($G$2:$G$37&amp;$H$2:$H$37,))</f>
        <v>21</v>
      </c>
      <c r="Q258" s="2" t="str">
        <f t="shared" si="11"/>
        <v>['id' =&gt; 257, 'id_category' =&gt; 21, 'product_group_simple' =&gt; 'OE'],</v>
      </c>
      <c r="S258">
        <v>257</v>
      </c>
      <c r="T258" t="s">
        <v>217</v>
      </c>
      <c r="U258" t="s">
        <v>26</v>
      </c>
      <c r="V258" t="s">
        <v>16</v>
      </c>
      <c r="W258" cm="1">
        <f t="array" ref="W258">MATCH(U258&amp;V258,INDEX($G$2:$G$37&amp;$H$2:$H$37,))</f>
        <v>34</v>
      </c>
      <c r="X258" s="2" t="str">
        <f t="shared" si="12"/>
        <v>['id' =&gt; 257, 'id_category' =&gt; 34, 'product_group' =&gt; 'Gly-C'],</v>
      </c>
      <c r="AO258" t="s">
        <v>618</v>
      </c>
      <c r="AP258" t="s">
        <v>616</v>
      </c>
    </row>
    <row r="259" spans="12:42" x14ac:dyDescent="0.35">
      <c r="L259">
        <v>258</v>
      </c>
      <c r="M259" t="s">
        <v>261</v>
      </c>
      <c r="N259" t="s">
        <v>26</v>
      </c>
      <c r="O259" t="s">
        <v>12</v>
      </c>
      <c r="P259" cm="1">
        <f t="array" ref="P259">MATCH(N259&amp;O259,INDEX($G$2:$G$37&amp;$H$2:$H$37,))</f>
        <v>34</v>
      </c>
      <c r="Q259" s="2" t="str">
        <f t="shared" ref="Q259:Q297" si="13">_xlfn.CONCAT("['",$L$1,"' =&gt; ",L259,", '",$P$1,"' =&gt; ",P259,", '",$M$1,"' =&gt; '",M259,"'],")</f>
        <v>['id' =&gt; 258, 'id_category' =&gt; 34, 'product_group_simple' =&gt; 'OLEIN UFA'],</v>
      </c>
      <c r="S259">
        <v>258</v>
      </c>
      <c r="T259" t="s">
        <v>217</v>
      </c>
      <c r="U259" t="s">
        <v>26</v>
      </c>
      <c r="V259" t="s">
        <v>26</v>
      </c>
      <c r="W259" cm="1">
        <f t="array" ref="W259">MATCH(U259&amp;V259,INDEX($G$2:$G$37&amp;$H$2:$H$37,))</f>
        <v>35</v>
      </c>
      <c r="X259" s="2" t="str">
        <f t="shared" ref="X259:X322" si="14">_xlfn.CONCAT("['",$S$1,"' =&gt; ",S259,", '",$W$1,"' =&gt; ",W259,", '",$T$1,"' =&gt; '",T259,"'],")</f>
        <v>['id' =&gt; 258, 'id_category' =&gt; 35, 'product_group' =&gt; 'Gly-C'],</v>
      </c>
      <c r="AO259" t="s">
        <v>619</v>
      </c>
      <c r="AP259" t="s">
        <v>616</v>
      </c>
    </row>
    <row r="260" spans="12:42" x14ac:dyDescent="0.35">
      <c r="L260">
        <v>259</v>
      </c>
      <c r="M260" t="s">
        <v>262</v>
      </c>
      <c r="N260" t="s">
        <v>53</v>
      </c>
      <c r="O260" t="s">
        <v>12</v>
      </c>
      <c r="P260" cm="1">
        <f t="array" ref="P260">MATCH(N260&amp;O260,INDEX($G$2:$G$37&amp;$H$2:$H$37,))</f>
        <v>20</v>
      </c>
      <c r="Q260" s="2" t="str">
        <f t="shared" si="13"/>
        <v>['id' =&gt; 259, 'id_category' =&gt; 20, 'product_group_simple' =&gt; 'OLO'],</v>
      </c>
      <c r="S260">
        <v>259</v>
      </c>
      <c r="T260" t="s">
        <v>219</v>
      </c>
      <c r="U260" t="s">
        <v>26</v>
      </c>
      <c r="V260" t="s">
        <v>12</v>
      </c>
      <c r="W260" cm="1">
        <f t="array" ref="W260">MATCH(U260&amp;V260,INDEX($G$2:$G$37&amp;$H$2:$H$37,))</f>
        <v>34</v>
      </c>
      <c r="X260" s="2" t="str">
        <f t="shared" si="14"/>
        <v>['id' =&gt; 259, 'id_category' =&gt; 34, 'product_group' =&gt; 'Gly-C-C'],</v>
      </c>
      <c r="AO260" t="s">
        <v>620</v>
      </c>
      <c r="AP260" t="s">
        <v>616</v>
      </c>
    </row>
    <row r="261" spans="12:42" x14ac:dyDescent="0.35">
      <c r="L261">
        <v>260</v>
      </c>
      <c r="M261" t="s">
        <v>262</v>
      </c>
      <c r="N261" t="s">
        <v>53</v>
      </c>
      <c r="O261" t="s">
        <v>16</v>
      </c>
      <c r="P261" cm="1">
        <f t="array" ref="P261">MATCH(N261&amp;O261,INDEX($G$2:$G$37&amp;$H$2:$H$37,))</f>
        <v>21</v>
      </c>
      <c r="Q261" s="2" t="str">
        <f t="shared" si="13"/>
        <v>['id' =&gt; 260, 'id_category' =&gt; 21, 'product_group_simple' =&gt; 'OLO'],</v>
      </c>
      <c r="S261">
        <v>260</v>
      </c>
      <c r="T261" t="s">
        <v>263</v>
      </c>
      <c r="U261" t="s">
        <v>60</v>
      </c>
      <c r="V261" t="s">
        <v>12</v>
      </c>
      <c r="W261" cm="1">
        <f t="array" ref="W261">MATCH(U261&amp;V261,INDEX($G$2:$G$37&amp;$H$2:$H$37,))</f>
        <v>23</v>
      </c>
      <c r="X261" s="2" t="str">
        <f t="shared" si="14"/>
        <v>['id' =&gt; 260, 'id_category' =&gt; 23, 'product_group' =&gt; 'GLY-CNO'],</v>
      </c>
      <c r="AO261" t="s">
        <v>621</v>
      </c>
      <c r="AP261" t="s">
        <v>616</v>
      </c>
    </row>
    <row r="262" spans="12:42" x14ac:dyDescent="0.35">
      <c r="L262">
        <v>261</v>
      </c>
      <c r="M262" t="s">
        <v>264</v>
      </c>
      <c r="N262" t="s">
        <v>45</v>
      </c>
      <c r="O262" t="s">
        <v>10</v>
      </c>
      <c r="P262" cm="1">
        <f t="array" ref="P262">MATCH(N262&amp;O262,INDEX($G$2:$G$37&amp;$H$2:$H$37,))</f>
        <v>17</v>
      </c>
      <c r="Q262" s="2" t="str">
        <f t="shared" si="13"/>
        <v>['id' =&gt; 261, 'id_category' =&gt; 17, 'product_group_simple' =&gt; 'OTHERS'],</v>
      </c>
      <c r="S262">
        <v>261</v>
      </c>
      <c r="T262" t="s">
        <v>263</v>
      </c>
      <c r="U262" t="s">
        <v>60</v>
      </c>
      <c r="V262" t="s">
        <v>16</v>
      </c>
      <c r="W262" cm="1">
        <f t="array" ref="W262">MATCH(U262&amp;V262,INDEX($G$2:$G$37&amp;$H$2:$H$37,))</f>
        <v>24</v>
      </c>
      <c r="X262" s="2" t="str">
        <f t="shared" si="14"/>
        <v>['id' =&gt; 261, 'id_category' =&gt; 24, 'product_group' =&gt; 'GLY-CNO'],</v>
      </c>
      <c r="AO262" t="s">
        <v>622</v>
      </c>
      <c r="AP262" t="s">
        <v>616</v>
      </c>
    </row>
    <row r="263" spans="12:42" x14ac:dyDescent="0.35">
      <c r="L263">
        <v>262</v>
      </c>
      <c r="M263" t="s">
        <v>112</v>
      </c>
      <c r="N263" t="s">
        <v>21</v>
      </c>
      <c r="O263" t="s">
        <v>12</v>
      </c>
      <c r="P263" cm="1">
        <f t="array" ref="P263">MATCH(N263&amp;O263,INDEX($G$2:$G$37&amp;$H$2:$H$37,))</f>
        <v>29</v>
      </c>
      <c r="Q263" s="2" t="str">
        <f t="shared" si="13"/>
        <v>['id' =&gt; 262, 'id_category' =&gt; 29, 'product_group_simple' =&gt; 'RBDPKO'],</v>
      </c>
      <c r="S263">
        <v>262</v>
      </c>
      <c r="T263" t="s">
        <v>265</v>
      </c>
      <c r="U263" t="s">
        <v>60</v>
      </c>
      <c r="V263" t="s">
        <v>12</v>
      </c>
      <c r="W263" cm="1">
        <f t="array" ref="W263">MATCH(U263&amp;V263,INDEX($G$2:$G$37&amp;$H$2:$H$37,))</f>
        <v>23</v>
      </c>
      <c r="X263" s="2" t="str">
        <f t="shared" si="14"/>
        <v>['id' =&gt; 262, 'id_category' =&gt; 23, 'product_group' =&gt; 'GLY-H'],</v>
      </c>
      <c r="AO263" t="s">
        <v>623</v>
      </c>
      <c r="AP263" t="s">
        <v>616</v>
      </c>
    </row>
    <row r="264" spans="12:42" x14ac:dyDescent="0.35">
      <c r="L264">
        <v>263</v>
      </c>
      <c r="M264" t="s">
        <v>116</v>
      </c>
      <c r="N264" t="s">
        <v>21</v>
      </c>
      <c r="O264" t="s">
        <v>12</v>
      </c>
      <c r="P264" cm="1">
        <f t="array" ref="P264">MATCH(N264&amp;O264,INDEX($G$2:$G$37&amp;$H$2:$H$37,))</f>
        <v>29</v>
      </c>
      <c r="Q264" s="2" t="str">
        <f t="shared" si="13"/>
        <v>['id' =&gt; 263, 'id_category' =&gt; 29, 'product_group_simple' =&gt; 'RBDPO'],</v>
      </c>
      <c r="S264">
        <v>263</v>
      </c>
      <c r="T264" t="s">
        <v>265</v>
      </c>
      <c r="U264" t="s">
        <v>60</v>
      </c>
      <c r="V264" t="s">
        <v>16</v>
      </c>
      <c r="W264" cm="1">
        <f t="array" ref="W264">MATCH(U264&amp;V264,INDEX($G$2:$G$37&amp;$H$2:$H$37,))</f>
        <v>24</v>
      </c>
      <c r="X264" s="2" t="str">
        <f t="shared" si="14"/>
        <v>['id' =&gt; 263, 'id_category' =&gt; 24, 'product_group' =&gt; 'GLY-H'],</v>
      </c>
      <c r="AO264" t="s">
        <v>624</v>
      </c>
      <c r="AP264" t="s">
        <v>624</v>
      </c>
    </row>
    <row r="265" spans="12:42" x14ac:dyDescent="0.35">
      <c r="L265">
        <v>264</v>
      </c>
      <c r="M265" t="s">
        <v>266</v>
      </c>
      <c r="N265" t="s">
        <v>21</v>
      </c>
      <c r="O265" t="s">
        <v>21</v>
      </c>
      <c r="P265" cm="1">
        <f t="array" ref="P265">MATCH(N265&amp;O265,INDEX($G$2:$G$37&amp;$H$2:$H$37,))</f>
        <v>30</v>
      </c>
      <c r="Q265" s="2" t="str">
        <f t="shared" si="13"/>
        <v>['id' =&gt; 264, 'id_category' =&gt; 30, 'product_group_simple' =&gt; 'RBDPOL'],</v>
      </c>
      <c r="S265">
        <v>264</v>
      </c>
      <c r="T265" t="s">
        <v>221</v>
      </c>
      <c r="U265" t="s">
        <v>26</v>
      </c>
      <c r="V265" t="s">
        <v>12</v>
      </c>
      <c r="W265" cm="1">
        <f t="array" ref="W265">MATCH(U265&amp;V265,INDEX($G$2:$G$37&amp;$H$2:$H$37,))</f>
        <v>34</v>
      </c>
      <c r="X265" s="2" t="str">
        <f t="shared" si="14"/>
        <v>['id' =&gt; 264, 'id_category' =&gt; 34, 'product_group' =&gt; 'Gly-II'],</v>
      </c>
      <c r="AO265" t="s">
        <v>626</v>
      </c>
      <c r="AP265" t="s">
        <v>624</v>
      </c>
    </row>
    <row r="266" spans="12:42" x14ac:dyDescent="0.35">
      <c r="L266">
        <v>265</v>
      </c>
      <c r="M266" t="s">
        <v>120</v>
      </c>
      <c r="N266" t="s">
        <v>21</v>
      </c>
      <c r="O266" t="s">
        <v>21</v>
      </c>
      <c r="P266" cm="1">
        <f t="array" ref="P266">MATCH(N266&amp;O266,INDEX($G$2:$G$37&amp;$H$2:$H$37,))</f>
        <v>30</v>
      </c>
      <c r="Q266" s="2" t="str">
        <f t="shared" si="13"/>
        <v>['id' =&gt; 265, 'id_category' =&gt; 30, 'product_group_simple' =&gt; 'RBDPS'],</v>
      </c>
      <c r="S266">
        <v>265</v>
      </c>
      <c r="T266" t="s">
        <v>221</v>
      </c>
      <c r="U266" t="s">
        <v>26</v>
      </c>
      <c r="V266" t="s">
        <v>16</v>
      </c>
      <c r="W266" cm="1">
        <f t="array" ref="W266">MATCH(U266&amp;V266,INDEX($G$2:$G$37&amp;$H$2:$H$37,))</f>
        <v>34</v>
      </c>
      <c r="X266" s="2" t="str">
        <f t="shared" si="14"/>
        <v>['id' =&gt; 265, 'id_category' =&gt; 34, 'product_group' =&gt; 'Gly-II'],</v>
      </c>
      <c r="AO266" t="s">
        <v>627</v>
      </c>
      <c r="AP266" t="s">
        <v>624</v>
      </c>
    </row>
    <row r="267" spans="12:42" x14ac:dyDescent="0.35">
      <c r="L267">
        <v>266</v>
      </c>
      <c r="M267" t="s">
        <v>267</v>
      </c>
      <c r="N267" t="s">
        <v>26</v>
      </c>
      <c r="O267" t="s">
        <v>26</v>
      </c>
      <c r="P267" cm="1">
        <f t="array" ref="P267">MATCH(N267&amp;O267,INDEX($G$2:$G$37&amp;$H$2:$H$37,))</f>
        <v>35</v>
      </c>
      <c r="Q267" s="2" t="str">
        <f t="shared" si="13"/>
        <v>['id' =&gt; 266, 'id_category' =&gt; 35, 'product_group_simple' =&gt; 'RGW'],</v>
      </c>
      <c r="S267">
        <v>266</v>
      </c>
      <c r="T267" t="s">
        <v>222</v>
      </c>
      <c r="U267" t="s">
        <v>26</v>
      </c>
      <c r="V267" t="s">
        <v>12</v>
      </c>
      <c r="W267" cm="1">
        <f t="array" ref="W267">MATCH(U267&amp;V267,INDEX($G$2:$G$37&amp;$H$2:$H$37,))</f>
        <v>34</v>
      </c>
      <c r="X267" s="2" t="str">
        <f t="shared" si="14"/>
        <v>['id' =&gt; 266, 'id_category' =&gt; 34, 'product_group' =&gt; 'Gly-W'],</v>
      </c>
      <c r="AO267" t="s">
        <v>628</v>
      </c>
      <c r="AP267" t="s">
        <v>624</v>
      </c>
    </row>
    <row r="268" spans="12:42" x14ac:dyDescent="0.35">
      <c r="L268">
        <v>267</v>
      </c>
      <c r="M268" t="s">
        <v>268</v>
      </c>
      <c r="N268" t="s">
        <v>58</v>
      </c>
      <c r="O268" t="s">
        <v>16</v>
      </c>
      <c r="P268" cm="1">
        <f t="array" ref="P268">MATCH(N268&amp;O268,INDEX($G$2:$G$37&amp;$H$2:$H$37,))</f>
        <v>22</v>
      </c>
      <c r="Q268" s="2" t="str">
        <f t="shared" si="13"/>
        <v>['id' =&gt; 267, 'id_category' =&gt; 22, 'product_group_simple' =&gt; 'ROFAMIN'],</v>
      </c>
      <c r="S268">
        <v>267</v>
      </c>
      <c r="T268" t="s">
        <v>222</v>
      </c>
      <c r="U268" t="s">
        <v>26</v>
      </c>
      <c r="V268" t="s">
        <v>26</v>
      </c>
      <c r="W268" cm="1">
        <f t="array" ref="W268">MATCH(U268&amp;V268,INDEX($G$2:$G$37&amp;$H$2:$H$37,))</f>
        <v>35</v>
      </c>
      <c r="X268" s="2" t="str">
        <f t="shared" si="14"/>
        <v>['id' =&gt; 267, 'id_category' =&gt; 35, 'product_group' =&gt; 'Gly-W'],</v>
      </c>
      <c r="AO268" t="s">
        <v>629</v>
      </c>
      <c r="AP268" t="s">
        <v>624</v>
      </c>
    </row>
    <row r="269" spans="12:42" x14ac:dyDescent="0.35">
      <c r="L269">
        <v>268</v>
      </c>
      <c r="M269" t="s">
        <v>269</v>
      </c>
      <c r="N269" t="s">
        <v>41</v>
      </c>
      <c r="O269" t="s">
        <v>12</v>
      </c>
      <c r="P269" cm="1">
        <f t="array" ref="P269">MATCH(N269&amp;O269,INDEX($G$2:$G$37&amp;$H$2:$H$37,))</f>
        <v>14</v>
      </c>
      <c r="Q269" s="2" t="str">
        <f t="shared" si="13"/>
        <v>['id' =&gt; 268, 'id_category' =&gt; 14, 'product_group_simple' =&gt; 'ROFANOL W36'],</v>
      </c>
      <c r="S269">
        <v>268</v>
      </c>
      <c r="T269" t="s">
        <v>223</v>
      </c>
      <c r="U269" t="s">
        <v>26</v>
      </c>
      <c r="V269" t="s">
        <v>12</v>
      </c>
      <c r="W269" cm="1">
        <f t="array" ref="W269">MATCH(U269&amp;V269,INDEX($G$2:$G$37&amp;$H$2:$H$37,))</f>
        <v>34</v>
      </c>
      <c r="X269" s="2" t="str">
        <f t="shared" si="14"/>
        <v>['id' =&gt; 268, 'id_category' =&gt; 34, 'product_group' =&gt; 'Gly-WT'],</v>
      </c>
      <c r="AO269" t="s">
        <v>630</v>
      </c>
      <c r="AP269" t="s">
        <v>630</v>
      </c>
    </row>
    <row r="270" spans="12:42" x14ac:dyDescent="0.35">
      <c r="L270">
        <v>269</v>
      </c>
      <c r="M270" t="s">
        <v>269</v>
      </c>
      <c r="N270" t="s">
        <v>41</v>
      </c>
      <c r="O270" t="s">
        <v>16</v>
      </c>
      <c r="P270" cm="1">
        <f t="array" ref="P270">MATCH(N270&amp;O270,INDEX($G$2:$G$37&amp;$H$2:$H$37,))</f>
        <v>15</v>
      </c>
      <c r="Q270" s="2" t="str">
        <f t="shared" si="13"/>
        <v>['id' =&gt; 269, 'id_category' =&gt; 15, 'product_group_simple' =&gt; 'ROFANOL W36'],</v>
      </c>
      <c r="S270">
        <v>269</v>
      </c>
      <c r="T270" t="s">
        <v>224</v>
      </c>
      <c r="U270" t="s">
        <v>26</v>
      </c>
      <c r="V270" t="s">
        <v>26</v>
      </c>
      <c r="W270" cm="1">
        <f t="array" ref="W270">MATCH(U270&amp;V270,INDEX($G$2:$G$37&amp;$H$2:$H$37,))</f>
        <v>35</v>
      </c>
      <c r="X270" s="2" t="str">
        <f t="shared" si="14"/>
        <v>['id' =&gt; 269, 'id_category' =&gt; 35, 'product_group' =&gt; 'GLY-WT'],</v>
      </c>
      <c r="AO270" t="s">
        <v>631</v>
      </c>
      <c r="AP270" t="s">
        <v>630</v>
      </c>
    </row>
    <row r="271" spans="12:42" x14ac:dyDescent="0.35">
      <c r="L271">
        <v>270</v>
      </c>
      <c r="M271" t="s">
        <v>270</v>
      </c>
      <c r="N271" t="s">
        <v>41</v>
      </c>
      <c r="O271" t="s">
        <v>12</v>
      </c>
      <c r="P271" cm="1">
        <f t="array" ref="P271">MATCH(N271&amp;O271,INDEX($G$2:$G$37&amp;$H$2:$H$37,))</f>
        <v>14</v>
      </c>
      <c r="Q271" s="2" t="str">
        <f t="shared" si="13"/>
        <v>['id' =&gt; 270, 'id_category' =&gt; 14, 'product_group_simple' =&gt; 'SEPARATED FAT'],</v>
      </c>
      <c r="S271">
        <v>270</v>
      </c>
      <c r="T271" t="s">
        <v>225</v>
      </c>
      <c r="U271" t="s">
        <v>26</v>
      </c>
      <c r="V271" t="s">
        <v>12</v>
      </c>
      <c r="W271" cm="1">
        <f t="array" ref="W271">MATCH(U271&amp;V271,INDEX($G$2:$G$37&amp;$H$2:$H$37,))</f>
        <v>34</v>
      </c>
      <c r="X271" s="2" t="str">
        <f t="shared" si="14"/>
        <v>['id' =&gt; 270, 'id_category' =&gt; 34, 'product_group' =&gt; 'Gly-WT-C'],</v>
      </c>
      <c r="AO271" t="s">
        <v>632</v>
      </c>
      <c r="AP271" t="s">
        <v>630</v>
      </c>
    </row>
    <row r="272" spans="12:42" x14ac:dyDescent="0.35">
      <c r="L272">
        <v>271</v>
      </c>
      <c r="M272" t="s">
        <v>271</v>
      </c>
      <c r="N272" t="s">
        <v>41</v>
      </c>
      <c r="O272" t="s">
        <v>12</v>
      </c>
      <c r="P272" cm="1">
        <f t="array" ref="P272">MATCH(N272&amp;O272,INDEX($G$2:$G$37&amp;$H$2:$H$37,))</f>
        <v>14</v>
      </c>
      <c r="Q272" s="2" t="str">
        <f t="shared" si="13"/>
        <v>['id' =&gt; 271, 'id_category' =&gt; 14, 'product_group_simple' =&gt; 'SKIMMED OIL M'],</v>
      </c>
      <c r="S272">
        <v>271</v>
      </c>
      <c r="T272" t="s">
        <v>104</v>
      </c>
      <c r="U272" t="s">
        <v>53</v>
      </c>
      <c r="V272" t="s">
        <v>12</v>
      </c>
      <c r="W272" cm="1">
        <f t="array" ref="W272">MATCH(U272&amp;V272,INDEX($G$2:$G$37&amp;$H$2:$H$37,))</f>
        <v>20</v>
      </c>
      <c r="X272" s="2" t="str">
        <f t="shared" si="14"/>
        <v>['id' =&gt; 271, 'id_category' =&gt; 20, 'product_group' =&gt; 'GTCC'],</v>
      </c>
      <c r="AO272" t="s">
        <v>633</v>
      </c>
      <c r="AP272" t="s">
        <v>630</v>
      </c>
    </row>
    <row r="273" spans="12:42" x14ac:dyDescent="0.35">
      <c r="L273">
        <v>272</v>
      </c>
      <c r="M273" t="s">
        <v>271</v>
      </c>
      <c r="N273" t="s">
        <v>41</v>
      </c>
      <c r="O273" t="s">
        <v>16</v>
      </c>
      <c r="P273" cm="1">
        <f t="array" ref="P273">MATCH(N273&amp;O273,INDEX($G$2:$G$37&amp;$H$2:$H$37,))</f>
        <v>15</v>
      </c>
      <c r="Q273" s="2" t="str">
        <f t="shared" si="13"/>
        <v>['id' =&gt; 272, 'id_category' =&gt; 15, 'product_group_simple' =&gt; 'SKIMMED OIL M'],</v>
      </c>
      <c r="S273">
        <v>272</v>
      </c>
      <c r="T273" t="s">
        <v>104</v>
      </c>
      <c r="U273" t="s">
        <v>53</v>
      </c>
      <c r="V273" t="s">
        <v>16</v>
      </c>
      <c r="W273" cm="1">
        <f t="array" ref="W273">MATCH(U273&amp;V273,INDEX($G$2:$G$37&amp;$H$2:$H$37,))</f>
        <v>21</v>
      </c>
      <c r="X273" s="2" t="str">
        <f t="shared" si="14"/>
        <v>['id' =&gt; 272, 'id_category' =&gt; 21, 'product_group' =&gt; 'GTCC'],</v>
      </c>
      <c r="AO273" t="s">
        <v>634</v>
      </c>
      <c r="AP273" t="s">
        <v>630</v>
      </c>
    </row>
    <row r="274" spans="12:42" x14ac:dyDescent="0.35">
      <c r="L274">
        <v>273</v>
      </c>
      <c r="M274" t="s">
        <v>272</v>
      </c>
      <c r="N274" t="s">
        <v>70</v>
      </c>
      <c r="O274" t="s">
        <v>16</v>
      </c>
      <c r="P274" cm="1">
        <f t="array" ref="P274">MATCH(N274&amp;O274,INDEX($G$2:$G$37&amp;$H$2:$H$37,))</f>
        <v>31</v>
      </c>
      <c r="Q274" s="2" t="str">
        <f t="shared" si="13"/>
        <v>['id' =&gt; 273, 'id_category' =&gt; 31, 'product_group_simple' =&gt; 'SORBITOL TFF'],</v>
      </c>
      <c r="S274">
        <v>273</v>
      </c>
      <c r="T274" t="s">
        <v>273</v>
      </c>
      <c r="U274" t="s">
        <v>53</v>
      </c>
      <c r="V274" t="s">
        <v>12</v>
      </c>
      <c r="W274" cm="1">
        <f t="array" ref="W274">MATCH(U274&amp;V274,INDEX($G$2:$G$37&amp;$H$2:$H$37,))</f>
        <v>20</v>
      </c>
      <c r="X274" s="2" t="str">
        <f t="shared" si="14"/>
        <v>['id' =&gt; 273, 'id_category' =&gt; 20, 'product_group' =&gt; 'GTCC 70/30'],</v>
      </c>
      <c r="AO274" t="s">
        <v>635</v>
      </c>
      <c r="AP274" t="s">
        <v>630</v>
      </c>
    </row>
    <row r="275" spans="12:42" x14ac:dyDescent="0.35">
      <c r="L275">
        <v>274</v>
      </c>
      <c r="M275" t="s">
        <v>274</v>
      </c>
      <c r="N275" t="s">
        <v>72</v>
      </c>
      <c r="O275" t="s">
        <v>12</v>
      </c>
      <c r="P275" cm="1">
        <f t="array" ref="P275">MATCH(N275&amp;O275,INDEX($G$2:$G$37&amp;$H$2:$H$37,))</f>
        <v>32</v>
      </c>
      <c r="Q275" s="2" t="str">
        <f t="shared" si="13"/>
        <v>['id' =&gt; 274, 'id_category' =&gt; 32, 'product_group_simple' =&gt; 'STEARINE UFA'],</v>
      </c>
      <c r="S275">
        <v>274</v>
      </c>
      <c r="T275" t="s">
        <v>273</v>
      </c>
      <c r="U275" t="s">
        <v>53</v>
      </c>
      <c r="V275" t="s">
        <v>16</v>
      </c>
      <c r="W275" cm="1">
        <f t="array" ref="W275">MATCH(U275&amp;V275,INDEX($G$2:$G$37&amp;$H$2:$H$37,))</f>
        <v>21</v>
      </c>
      <c r="X275" s="2" t="str">
        <f t="shared" si="14"/>
        <v>['id' =&gt; 274, 'id_category' =&gt; 21, 'product_group' =&gt; 'GTCC 70/30'],</v>
      </c>
      <c r="AO275" t="s">
        <v>636</v>
      </c>
      <c r="AP275" t="s">
        <v>636</v>
      </c>
    </row>
    <row r="276" spans="12:42" x14ac:dyDescent="0.35">
      <c r="L276">
        <v>275</v>
      </c>
      <c r="M276" t="s">
        <v>275</v>
      </c>
      <c r="N276" t="s">
        <v>45</v>
      </c>
      <c r="O276" t="s">
        <v>10</v>
      </c>
      <c r="P276" cm="1">
        <f t="array" ref="P276">MATCH(N276&amp;O276,INDEX($G$2:$G$37&amp;$H$2:$H$37,))</f>
        <v>17</v>
      </c>
      <c r="Q276" s="2" t="str">
        <f t="shared" si="13"/>
        <v>['id' =&gt; 275, 'id_category' =&gt; 17, 'product_group_simple' =&gt; 'Ti(OCH(CH3)2)4'],</v>
      </c>
      <c r="S276">
        <v>275</v>
      </c>
      <c r="T276" t="s">
        <v>276</v>
      </c>
      <c r="U276" t="s">
        <v>53</v>
      </c>
      <c r="V276" t="s">
        <v>12</v>
      </c>
      <c r="W276" cm="1">
        <f t="array" ref="W276">MATCH(U276&amp;V276,INDEX($G$2:$G$37&amp;$H$2:$H$37,))</f>
        <v>20</v>
      </c>
      <c r="X276" s="2" t="str">
        <f t="shared" si="14"/>
        <v>['id' =&gt; 275, 'id_category' =&gt; 20, 'product_group' =&gt; 'GTCC-C'],</v>
      </c>
      <c r="AO276" t="s">
        <v>637</v>
      </c>
      <c r="AP276" t="s">
        <v>636</v>
      </c>
    </row>
    <row r="277" spans="12:42" x14ac:dyDescent="0.35">
      <c r="L277">
        <v>276</v>
      </c>
      <c r="M277" t="s">
        <v>123</v>
      </c>
      <c r="N277" t="s">
        <v>21</v>
      </c>
      <c r="O277" t="s">
        <v>12</v>
      </c>
      <c r="P277" cm="1">
        <f t="array" ref="P277">MATCH(N277&amp;O277,INDEX($G$2:$G$37&amp;$H$2:$H$37,))</f>
        <v>29</v>
      </c>
      <c r="Q277" s="2" t="str">
        <f t="shared" si="13"/>
        <v>['id' =&gt; 276, 'id_category' =&gt; 29, 'product_group_simple' =&gt; 'TMP'],</v>
      </c>
      <c r="S277">
        <v>276</v>
      </c>
      <c r="T277" t="s">
        <v>276</v>
      </c>
      <c r="U277" t="s">
        <v>53</v>
      </c>
      <c r="V277" t="s">
        <v>16</v>
      </c>
      <c r="W277" cm="1">
        <f t="array" ref="W277">MATCH(U277&amp;V277,INDEX($G$2:$G$37&amp;$H$2:$H$37,))</f>
        <v>21</v>
      </c>
      <c r="X277" s="2" t="str">
        <f t="shared" si="14"/>
        <v>['id' =&gt; 276, 'id_category' =&gt; 21, 'product_group' =&gt; 'GTCC-C'],</v>
      </c>
      <c r="AO277" t="s">
        <v>638</v>
      </c>
      <c r="AP277" t="s">
        <v>636</v>
      </c>
    </row>
    <row r="278" spans="12:42" x14ac:dyDescent="0.35">
      <c r="L278">
        <v>277</v>
      </c>
      <c r="M278" t="s">
        <v>123</v>
      </c>
      <c r="N278" t="s">
        <v>21</v>
      </c>
      <c r="O278" t="s">
        <v>21</v>
      </c>
      <c r="P278" cm="1">
        <f t="array" ref="P278">MATCH(N278&amp;O278,INDEX($G$2:$G$37&amp;$H$2:$H$37,))</f>
        <v>30</v>
      </c>
      <c r="Q278" s="2" t="str">
        <f t="shared" si="13"/>
        <v>['id' =&gt; 277, 'id_category' =&gt; 30, 'product_group_simple' =&gt; 'TMP'],</v>
      </c>
      <c r="S278">
        <v>277</v>
      </c>
      <c r="T278" t="s">
        <v>226</v>
      </c>
      <c r="U278" t="s">
        <v>45</v>
      </c>
      <c r="V278" t="s">
        <v>10</v>
      </c>
      <c r="W278" cm="1">
        <f t="array" ref="W278">MATCH(U278&amp;V278,INDEX($G$2:$G$37&amp;$H$2:$H$37,))</f>
        <v>17</v>
      </c>
      <c r="X278" s="2" t="str">
        <f t="shared" si="14"/>
        <v>['id' =&gt; 277, 'id_category' =&gt; 17, 'product_group' =&gt; 'H2O2'],</v>
      </c>
      <c r="AO278" t="s">
        <v>639</v>
      </c>
      <c r="AP278" t="s">
        <v>636</v>
      </c>
    </row>
    <row r="279" spans="12:42" x14ac:dyDescent="0.35">
      <c r="L279">
        <v>278</v>
      </c>
      <c r="M279" t="s">
        <v>277</v>
      </c>
      <c r="N279" t="s">
        <v>53</v>
      </c>
      <c r="O279" t="s">
        <v>12</v>
      </c>
      <c r="P279" cm="1">
        <f t="array" ref="P279">MATCH(N279&amp;O279,INDEX($G$2:$G$37&amp;$H$2:$H$37,))</f>
        <v>20</v>
      </c>
      <c r="Q279" s="2" t="str">
        <f t="shared" si="13"/>
        <v>['id' =&gt; 278, 'id_category' =&gt; 20, 'product_group_simple' =&gt; 'TMPTCC'],</v>
      </c>
      <c r="S279">
        <v>278</v>
      </c>
      <c r="T279" t="s">
        <v>227</v>
      </c>
      <c r="U279" t="s">
        <v>45</v>
      </c>
      <c r="V279" t="s">
        <v>10</v>
      </c>
      <c r="W279" cm="1">
        <f t="array" ref="W279">MATCH(U279&amp;V279,INDEX($G$2:$G$37&amp;$H$2:$H$37,))</f>
        <v>17</v>
      </c>
      <c r="X279" s="2" t="str">
        <f t="shared" si="14"/>
        <v>['id' =&gt; 278, 'id_category' =&gt; 17, 'product_group' =&gt; 'H2SO4'],</v>
      </c>
      <c r="AO279" t="s">
        <v>640</v>
      </c>
      <c r="AP279" t="s">
        <v>636</v>
      </c>
    </row>
    <row r="280" spans="12:42" x14ac:dyDescent="0.35">
      <c r="L280">
        <v>279</v>
      </c>
      <c r="M280" t="s">
        <v>277</v>
      </c>
      <c r="N280" t="s">
        <v>53</v>
      </c>
      <c r="O280" t="s">
        <v>16</v>
      </c>
      <c r="P280" cm="1">
        <f t="array" ref="P280">MATCH(N280&amp;O280,INDEX($G$2:$G$37&amp;$H$2:$H$37,))</f>
        <v>21</v>
      </c>
      <c r="Q280" s="2" t="str">
        <f t="shared" si="13"/>
        <v>['id' =&gt; 279, 'id_category' =&gt; 21, 'product_group_simple' =&gt; 'TMPTCC'],</v>
      </c>
      <c r="S280">
        <v>279</v>
      </c>
      <c r="T280" t="s">
        <v>228</v>
      </c>
      <c r="U280" t="s">
        <v>45</v>
      </c>
      <c r="V280" t="s">
        <v>10</v>
      </c>
      <c r="W280" cm="1">
        <f t="array" ref="W280">MATCH(U280&amp;V280,INDEX($G$2:$G$37&amp;$H$2:$H$37,))</f>
        <v>17</v>
      </c>
      <c r="X280" s="2" t="str">
        <f t="shared" si="14"/>
        <v>['id' =&gt; 279, 'id_category' =&gt; 17, 'product_group' =&gt; 'H3PO4'],</v>
      </c>
      <c r="AO280" t="s">
        <v>641</v>
      </c>
      <c r="AP280" t="s">
        <v>636</v>
      </c>
    </row>
    <row r="281" spans="12:42" x14ac:dyDescent="0.35">
      <c r="L281">
        <v>280</v>
      </c>
      <c r="M281" t="s">
        <v>126</v>
      </c>
      <c r="N281" t="s">
        <v>53</v>
      </c>
      <c r="O281" t="s">
        <v>12</v>
      </c>
      <c r="P281" cm="1">
        <f t="array" ref="P281">MATCH(N281&amp;O281,INDEX($G$2:$G$37&amp;$H$2:$H$37,))</f>
        <v>20</v>
      </c>
      <c r="Q281" s="2" t="str">
        <f t="shared" si="13"/>
        <v>['id' =&gt; 280, 'id_category' =&gt; 20, 'product_group_simple' =&gt; 'TMPTO'],</v>
      </c>
      <c r="S281">
        <v>280</v>
      </c>
      <c r="T281" t="s">
        <v>229</v>
      </c>
      <c r="U281" t="s">
        <v>41</v>
      </c>
      <c r="V281" t="s">
        <v>12</v>
      </c>
      <c r="W281" cm="1">
        <f t="array" ref="W281">MATCH(U281&amp;V281,INDEX($G$2:$G$37&amp;$H$2:$H$37,))</f>
        <v>14</v>
      </c>
      <c r="X281" s="2" t="str">
        <f t="shared" si="14"/>
        <v>['id' =&gt; 280, 'id_category' =&gt; 14, 'product_group' =&gt; 'HC'],</v>
      </c>
      <c r="AO281" t="s">
        <v>642</v>
      </c>
      <c r="AP281" t="s">
        <v>642</v>
      </c>
    </row>
    <row r="282" spans="12:42" x14ac:dyDescent="0.35">
      <c r="L282">
        <v>281</v>
      </c>
      <c r="M282" t="s">
        <v>126</v>
      </c>
      <c r="N282" t="s">
        <v>53</v>
      </c>
      <c r="O282" t="s">
        <v>16</v>
      </c>
      <c r="P282" cm="1">
        <f t="array" ref="P282">MATCH(N282&amp;O282,INDEX($G$2:$G$37&amp;$H$2:$H$37,))</f>
        <v>21</v>
      </c>
      <c r="Q282" s="2" t="str">
        <f t="shared" si="13"/>
        <v>['id' =&gt; 281, 'id_category' =&gt; 21, 'product_group_simple' =&gt; 'TMPTO'],</v>
      </c>
      <c r="S282">
        <v>281</v>
      </c>
      <c r="T282" t="s">
        <v>230</v>
      </c>
      <c r="U282" t="s">
        <v>45</v>
      </c>
      <c r="V282" t="s">
        <v>10</v>
      </c>
      <c r="W282" cm="1">
        <f t="array" ref="W282">MATCH(U282&amp;V282,INDEX($G$2:$G$37&amp;$H$2:$H$37,))</f>
        <v>17</v>
      </c>
      <c r="X282" s="2" t="str">
        <f t="shared" si="14"/>
        <v>['id' =&gt; 281, 'id_category' =&gt; 17, 'product_group' =&gt; 'HCl'],</v>
      </c>
      <c r="AO282" t="s">
        <v>643</v>
      </c>
      <c r="AP282" t="s">
        <v>643</v>
      </c>
    </row>
    <row r="283" spans="12:42" x14ac:dyDescent="0.35">
      <c r="L283">
        <v>282</v>
      </c>
      <c r="M283" t="s">
        <v>278</v>
      </c>
      <c r="N283" t="s">
        <v>26</v>
      </c>
      <c r="O283" t="s">
        <v>12</v>
      </c>
      <c r="P283" cm="1">
        <f t="array" ref="P283">MATCH(N283&amp;O283,INDEX($G$2:$G$37&amp;$H$2:$H$37,))</f>
        <v>34</v>
      </c>
      <c r="Q283" s="2" t="str">
        <f t="shared" si="13"/>
        <v>['id' =&gt; 282, 'id_category' =&gt; 34, 'product_group_simple' =&gt; 'TREATED OIL'],</v>
      </c>
      <c r="S283">
        <v>282</v>
      </c>
      <c r="T283" t="s">
        <v>231</v>
      </c>
      <c r="U283" t="s">
        <v>41</v>
      </c>
      <c r="V283" t="s">
        <v>12</v>
      </c>
      <c r="W283" cm="1">
        <f t="array" ref="W283">MATCH(U283&amp;V283,INDEX($G$2:$G$37&amp;$H$2:$H$37,))</f>
        <v>14</v>
      </c>
      <c r="X283" s="2" t="str">
        <f t="shared" si="14"/>
        <v>['id' =&gt; 282, 'id_category' =&gt; 14, 'product_group' =&gt; 'LEFA'],</v>
      </c>
      <c r="AO283" t="s">
        <v>644</v>
      </c>
      <c r="AP283" t="s">
        <v>644</v>
      </c>
    </row>
    <row r="284" spans="12:42" x14ac:dyDescent="0.35">
      <c r="L284">
        <v>283</v>
      </c>
      <c r="M284" t="s">
        <v>279</v>
      </c>
      <c r="N284" t="s">
        <v>26</v>
      </c>
      <c r="O284" t="s">
        <v>12</v>
      </c>
      <c r="P284" cm="1">
        <f t="array" ref="P284">MATCH(N284&amp;O284,INDEX($G$2:$G$37&amp;$H$2:$H$37,))</f>
        <v>34</v>
      </c>
      <c r="Q284" s="2" t="str">
        <f t="shared" si="13"/>
        <v>['id' =&gt; 283, 'id_category' =&gt; 34, 'product_group_simple' =&gt; 'TREATED OIL-C'],</v>
      </c>
      <c r="S284">
        <v>283</v>
      </c>
      <c r="T284" t="s">
        <v>280</v>
      </c>
      <c r="U284" t="s">
        <v>41</v>
      </c>
      <c r="V284" t="s">
        <v>12</v>
      </c>
      <c r="W284" cm="1">
        <f t="array" ref="W284">MATCH(U284&amp;V284,INDEX($G$2:$G$37&amp;$H$2:$H$37,))</f>
        <v>14</v>
      </c>
      <c r="X284" s="2" t="str">
        <f t="shared" si="14"/>
        <v>['id' =&gt; 283, 'id_category' =&gt; 14, 'product_group' =&gt; 'LEFA 1'],</v>
      </c>
      <c r="AO284" t="s">
        <v>645</v>
      </c>
      <c r="AP284" t="s">
        <v>645</v>
      </c>
    </row>
    <row r="285" spans="12:42" x14ac:dyDescent="0.35">
      <c r="L285">
        <v>284</v>
      </c>
      <c r="M285" t="s">
        <v>281</v>
      </c>
      <c r="N285" t="s">
        <v>72</v>
      </c>
      <c r="O285" t="s">
        <v>12</v>
      </c>
      <c r="P285" cm="1">
        <f t="array" ref="P285">MATCH(N285&amp;O285,INDEX($G$2:$G$37&amp;$H$2:$H$37,))</f>
        <v>32</v>
      </c>
      <c r="Q285" s="2" t="str">
        <f t="shared" si="13"/>
        <v>['id' =&gt; 284, 'id_category' =&gt; 32, 'product_group_simple' =&gt; 'UFA100'],</v>
      </c>
      <c r="S285">
        <v>284</v>
      </c>
      <c r="T285" t="s">
        <v>280</v>
      </c>
      <c r="U285" t="s">
        <v>41</v>
      </c>
      <c r="V285" t="s">
        <v>16</v>
      </c>
      <c r="W285" cm="1">
        <f t="array" ref="W285">MATCH(U285&amp;V285,INDEX($G$2:$G$37&amp;$H$2:$H$37,))</f>
        <v>15</v>
      </c>
      <c r="X285" s="2" t="str">
        <f t="shared" si="14"/>
        <v>['id' =&gt; 284, 'id_category' =&gt; 15, 'product_group' =&gt; 'LEFA 1'],</v>
      </c>
      <c r="AO285" t="s">
        <v>646</v>
      </c>
      <c r="AP285" t="s">
        <v>646</v>
      </c>
    </row>
    <row r="286" spans="12:42" x14ac:dyDescent="0.35">
      <c r="L286">
        <v>285</v>
      </c>
      <c r="M286" t="s">
        <v>281</v>
      </c>
      <c r="N286" t="s">
        <v>72</v>
      </c>
      <c r="O286" t="s">
        <v>16</v>
      </c>
      <c r="P286" cm="1">
        <f t="array" ref="P286">MATCH(N286&amp;O286,INDEX($G$2:$G$37&amp;$H$2:$H$37,))</f>
        <v>33</v>
      </c>
      <c r="Q286" s="2" t="str">
        <f t="shared" si="13"/>
        <v>['id' =&gt; 285, 'id_category' =&gt; 33, 'product_group_simple' =&gt; 'UFA100'],</v>
      </c>
      <c r="S286">
        <v>285</v>
      </c>
      <c r="T286" t="s">
        <v>280</v>
      </c>
      <c r="U286" t="s">
        <v>41</v>
      </c>
      <c r="V286" t="s">
        <v>26</v>
      </c>
      <c r="W286" cm="1">
        <f t="array" ref="W286">MATCH(U286&amp;V286,INDEX($G$2:$G$37&amp;$H$2:$H$37,))</f>
        <v>16</v>
      </c>
      <c r="X286" s="2" t="str">
        <f t="shared" si="14"/>
        <v>['id' =&gt; 285, 'id_category' =&gt; 16, 'product_group' =&gt; 'LEFA 1'],</v>
      </c>
      <c r="AO286" t="s">
        <v>647</v>
      </c>
      <c r="AP286" t="s">
        <v>647</v>
      </c>
    </row>
    <row r="287" spans="12:42" x14ac:dyDescent="0.35">
      <c r="L287">
        <v>286</v>
      </c>
      <c r="M287" t="s">
        <v>132</v>
      </c>
      <c r="N287" t="s">
        <v>72</v>
      </c>
      <c r="O287" t="s">
        <v>12</v>
      </c>
      <c r="P287" cm="1">
        <f t="array" ref="P287">MATCH(N287&amp;O287,INDEX($G$2:$G$37&amp;$H$2:$H$37,))</f>
        <v>32</v>
      </c>
      <c r="Q287" s="2" t="str">
        <f t="shared" si="13"/>
        <v>['id' =&gt; 286, 'id_category' =&gt; 32, 'product_group_simple' =&gt; 'UFA50/55'],</v>
      </c>
      <c r="S287">
        <v>286</v>
      </c>
      <c r="T287" t="s">
        <v>282</v>
      </c>
      <c r="U287" t="s">
        <v>41</v>
      </c>
      <c r="V287" t="s">
        <v>12</v>
      </c>
      <c r="W287" cm="1">
        <f t="array" ref="W287">MATCH(U287&amp;V287,INDEX($G$2:$G$37&amp;$H$2:$H$37,))</f>
        <v>14</v>
      </c>
      <c r="X287" s="2" t="str">
        <f t="shared" si="14"/>
        <v>['id' =&gt; 286, 'id_category' =&gt; 14, 'product_group' =&gt; 'LEFA 2'],</v>
      </c>
      <c r="AO287" t="s">
        <v>648</v>
      </c>
      <c r="AP287" t="s">
        <v>648</v>
      </c>
    </row>
    <row r="288" spans="12:42" x14ac:dyDescent="0.35">
      <c r="L288">
        <v>287</v>
      </c>
      <c r="M288" t="s">
        <v>132</v>
      </c>
      <c r="N288" t="s">
        <v>72</v>
      </c>
      <c r="O288" t="s">
        <v>16</v>
      </c>
      <c r="P288" cm="1">
        <f t="array" ref="P288">MATCH(N288&amp;O288,INDEX($G$2:$G$37&amp;$H$2:$H$37,))</f>
        <v>33</v>
      </c>
      <c r="Q288" s="2" t="str">
        <f t="shared" si="13"/>
        <v>['id' =&gt; 287, 'id_category' =&gt; 33, 'product_group_simple' =&gt; 'UFA50/55'],</v>
      </c>
      <c r="S288">
        <v>287</v>
      </c>
      <c r="T288" t="s">
        <v>282</v>
      </c>
      <c r="U288" t="s">
        <v>41</v>
      </c>
      <c r="V288" t="s">
        <v>16</v>
      </c>
      <c r="W288" cm="1">
        <f t="array" ref="W288">MATCH(U288&amp;V288,INDEX($G$2:$G$37&amp;$H$2:$H$37,))</f>
        <v>15</v>
      </c>
      <c r="X288" s="2" t="str">
        <f t="shared" si="14"/>
        <v>['id' =&gt; 287, 'id_category' =&gt; 15, 'product_group' =&gt; 'LEFA 2'],</v>
      </c>
      <c r="AO288" t="s">
        <v>649</v>
      </c>
      <c r="AP288" t="s">
        <v>649</v>
      </c>
    </row>
    <row r="289" spans="12:42" x14ac:dyDescent="0.35">
      <c r="L289">
        <v>288</v>
      </c>
      <c r="M289" t="s">
        <v>283</v>
      </c>
      <c r="N289" t="s">
        <v>72</v>
      </c>
      <c r="O289" t="s">
        <v>12</v>
      </c>
      <c r="P289" cm="1">
        <f t="array" ref="P289">MATCH(N289&amp;O289,INDEX($G$2:$G$37&amp;$H$2:$H$37,))</f>
        <v>32</v>
      </c>
      <c r="Q289" s="2" t="str">
        <f t="shared" si="13"/>
        <v>['id' =&gt; 288, 'id_category' =&gt; 32, 'product_group_simple' =&gt; 'UFA60/65'],</v>
      </c>
      <c r="S289">
        <v>288</v>
      </c>
      <c r="T289" t="s">
        <v>284</v>
      </c>
      <c r="U289" t="s">
        <v>41</v>
      </c>
      <c r="V289" t="s">
        <v>12</v>
      </c>
      <c r="W289" cm="1">
        <f t="array" ref="W289">MATCH(U289&amp;V289,INDEX($G$2:$G$37&amp;$H$2:$H$37,))</f>
        <v>14</v>
      </c>
      <c r="X289" s="2" t="str">
        <f t="shared" si="14"/>
        <v>['id' =&gt; 288, 'id_category' =&gt; 14, 'product_group' =&gt; 'LEFA 3'],</v>
      </c>
      <c r="AO289" t="s">
        <v>650</v>
      </c>
      <c r="AP289" t="s">
        <v>650</v>
      </c>
    </row>
    <row r="290" spans="12:42" x14ac:dyDescent="0.35">
      <c r="L290">
        <v>289</v>
      </c>
      <c r="M290" t="s">
        <v>283</v>
      </c>
      <c r="N290" t="s">
        <v>72</v>
      </c>
      <c r="O290" t="s">
        <v>16</v>
      </c>
      <c r="P290" cm="1">
        <f t="array" ref="P290">MATCH(N290&amp;O290,INDEX($G$2:$G$37&amp;$H$2:$H$37,))</f>
        <v>33</v>
      </c>
      <c r="Q290" s="2" t="str">
        <f t="shared" si="13"/>
        <v>['id' =&gt; 289, 'id_category' =&gt; 33, 'product_group_simple' =&gt; 'UFA60/65'],</v>
      </c>
      <c r="S290">
        <v>289</v>
      </c>
      <c r="T290" t="s">
        <v>284</v>
      </c>
      <c r="U290" t="s">
        <v>41</v>
      </c>
      <c r="V290" t="s">
        <v>16</v>
      </c>
      <c r="W290" cm="1">
        <f t="array" ref="W290">MATCH(U290&amp;V290,INDEX($G$2:$G$37&amp;$H$2:$H$37,))</f>
        <v>15</v>
      </c>
      <c r="X290" s="2" t="str">
        <f t="shared" si="14"/>
        <v>['id' =&gt; 289, 'id_category' =&gt; 15, 'product_group' =&gt; 'LEFA 3'],</v>
      </c>
      <c r="AO290" t="s">
        <v>651</v>
      </c>
      <c r="AP290" t="s">
        <v>651</v>
      </c>
    </row>
    <row r="291" spans="12:42" x14ac:dyDescent="0.35">
      <c r="L291">
        <v>290</v>
      </c>
      <c r="M291" t="s">
        <v>135</v>
      </c>
      <c r="N291" t="s">
        <v>72</v>
      </c>
      <c r="O291" t="s">
        <v>12</v>
      </c>
      <c r="P291" cm="1">
        <f t="array" ref="P291">MATCH(N291&amp;O291,INDEX($G$2:$G$37&amp;$H$2:$H$37,))</f>
        <v>32</v>
      </c>
      <c r="Q291" s="2" t="str">
        <f t="shared" si="13"/>
        <v>['id' =&gt; 290, 'id_category' =&gt; 32, 'product_group_simple' =&gt; 'UFA70/75'],</v>
      </c>
      <c r="S291">
        <v>290</v>
      </c>
      <c r="T291" t="s">
        <v>232</v>
      </c>
      <c r="U291" t="s">
        <v>41</v>
      </c>
      <c r="V291" t="s">
        <v>12</v>
      </c>
      <c r="W291" cm="1">
        <f t="array" ref="W291">MATCH(U291&amp;V291,INDEX($G$2:$G$37&amp;$H$2:$H$37,))</f>
        <v>14</v>
      </c>
      <c r="X291" s="2" t="str">
        <f t="shared" si="14"/>
        <v>['id' =&gt; 290, 'id_category' =&gt; 14, 'product_group' =&gt; 'LEFA M'],</v>
      </c>
      <c r="AO291" t="s">
        <v>652</v>
      </c>
      <c r="AP291" t="s">
        <v>652</v>
      </c>
    </row>
    <row r="292" spans="12:42" x14ac:dyDescent="0.35">
      <c r="L292">
        <v>291</v>
      </c>
      <c r="M292" t="s">
        <v>135</v>
      </c>
      <c r="N292" t="s">
        <v>72</v>
      </c>
      <c r="O292" t="s">
        <v>16</v>
      </c>
      <c r="P292" cm="1">
        <f t="array" ref="P292">MATCH(N292&amp;O292,INDEX($G$2:$G$37&amp;$H$2:$H$37,))</f>
        <v>33</v>
      </c>
      <c r="Q292" s="2" t="str">
        <f t="shared" si="13"/>
        <v>['id' =&gt; 291, 'id_category' =&gt; 33, 'product_group_simple' =&gt; 'UFA70/75'],</v>
      </c>
      <c r="S292">
        <v>291</v>
      </c>
      <c r="T292" t="s">
        <v>233</v>
      </c>
      <c r="U292" t="s">
        <v>41</v>
      </c>
      <c r="V292" t="s">
        <v>12</v>
      </c>
      <c r="W292" cm="1">
        <f t="array" ref="W292">MATCH(U292&amp;V292,INDEX($G$2:$G$37&amp;$H$2:$H$37,))</f>
        <v>14</v>
      </c>
      <c r="X292" s="2" t="str">
        <f t="shared" si="14"/>
        <v>['id' =&gt; 291, 'id_category' =&gt; 14, 'product_group' =&gt; 'LEME'],</v>
      </c>
      <c r="AO292" t="s">
        <v>653</v>
      </c>
      <c r="AP292" t="s">
        <v>653</v>
      </c>
    </row>
    <row r="293" spans="12:42" x14ac:dyDescent="0.35">
      <c r="L293">
        <v>292</v>
      </c>
      <c r="M293" t="s">
        <v>285</v>
      </c>
      <c r="N293" t="s">
        <v>72</v>
      </c>
      <c r="O293" t="s">
        <v>12</v>
      </c>
      <c r="P293" cm="1">
        <f t="array" ref="P293">MATCH(N293&amp;O293,INDEX($G$2:$G$37&amp;$H$2:$H$37,))</f>
        <v>32</v>
      </c>
      <c r="Q293" s="2" t="str">
        <f t="shared" si="13"/>
        <v>['id' =&gt; 292, 'id_category' =&gt; 32, 'product_group_simple' =&gt; 'UFA80/85'],</v>
      </c>
      <c r="S293">
        <v>292</v>
      </c>
      <c r="T293" t="s">
        <v>235</v>
      </c>
      <c r="U293" t="s">
        <v>41</v>
      </c>
      <c r="V293" t="s">
        <v>12</v>
      </c>
      <c r="W293" cm="1">
        <f t="array" ref="W293">MATCH(U293&amp;V293,INDEX($G$2:$G$37&amp;$H$2:$H$37,))</f>
        <v>14</v>
      </c>
      <c r="X293" s="2" t="str">
        <f t="shared" si="14"/>
        <v>['id' =&gt; 292, 'id_category' =&gt; 14, 'product_group' =&gt; 'LEUFA'],</v>
      </c>
      <c r="AO293" t="s">
        <v>654</v>
      </c>
      <c r="AP293" t="s">
        <v>654</v>
      </c>
    </row>
    <row r="294" spans="12:42" x14ac:dyDescent="0.35">
      <c r="L294">
        <v>293</v>
      </c>
      <c r="M294" t="s">
        <v>285</v>
      </c>
      <c r="N294" t="s">
        <v>72</v>
      </c>
      <c r="O294" t="s">
        <v>16</v>
      </c>
      <c r="P294" cm="1">
        <f t="array" ref="P294">MATCH(N294&amp;O294,INDEX($G$2:$G$37&amp;$H$2:$H$37,))</f>
        <v>33</v>
      </c>
      <c r="Q294" s="2" t="str">
        <f t="shared" si="13"/>
        <v>['id' =&gt; 293, 'id_category' =&gt; 33, 'product_group_simple' =&gt; 'UFA80/85'],</v>
      </c>
      <c r="S294">
        <v>293</v>
      </c>
      <c r="T294" t="s">
        <v>236</v>
      </c>
      <c r="U294" t="s">
        <v>53</v>
      </c>
      <c r="V294" t="s">
        <v>12</v>
      </c>
      <c r="W294" cm="1">
        <f t="array" ref="W294">MATCH(U294&amp;V294,INDEX($G$2:$G$37&amp;$H$2:$H$37,))</f>
        <v>20</v>
      </c>
      <c r="X294" s="2" t="str">
        <f t="shared" si="14"/>
        <v>['id' =&gt; 293, 'id_category' =&gt; 20, 'product_group' =&gt; 'LO75'],</v>
      </c>
      <c r="AO294" t="s">
        <v>655</v>
      </c>
      <c r="AP294" t="s">
        <v>654</v>
      </c>
    </row>
    <row r="295" spans="12:42" x14ac:dyDescent="0.35">
      <c r="L295">
        <v>294</v>
      </c>
      <c r="M295" t="s">
        <v>286</v>
      </c>
      <c r="N295" t="s">
        <v>72</v>
      </c>
      <c r="O295" t="s">
        <v>12</v>
      </c>
      <c r="P295" cm="1">
        <f t="array" ref="P295">MATCH(N295&amp;O295,INDEX($G$2:$G$37&amp;$H$2:$H$37,))</f>
        <v>32</v>
      </c>
      <c r="Q295" s="2" t="str">
        <f t="shared" si="13"/>
        <v>['id' =&gt; 294, 'id_category' =&gt; 32, 'product_group_simple' =&gt; 'UFA90'],</v>
      </c>
      <c r="S295">
        <v>294</v>
      </c>
      <c r="T295" t="s">
        <v>237</v>
      </c>
      <c r="U295" t="s">
        <v>66</v>
      </c>
      <c r="V295" t="s">
        <v>12</v>
      </c>
      <c r="W295" cm="1">
        <f t="array" ref="W295">MATCH(U295&amp;V295,INDEX($G$2:$G$37&amp;$H$2:$H$37,))</f>
        <v>27</v>
      </c>
      <c r="X295" s="2" t="str">
        <f t="shared" si="14"/>
        <v>['id' =&gt; 294, 'id_category' =&gt; 27, 'product_group' =&gt; 'ME10'],</v>
      </c>
      <c r="AO295" t="s">
        <v>656</v>
      </c>
      <c r="AP295" t="s">
        <v>656</v>
      </c>
    </row>
    <row r="296" spans="12:42" x14ac:dyDescent="0.35">
      <c r="L296">
        <v>295</v>
      </c>
      <c r="M296" t="s">
        <v>286</v>
      </c>
      <c r="N296" t="s">
        <v>72</v>
      </c>
      <c r="O296" t="s">
        <v>16</v>
      </c>
      <c r="P296" cm="1">
        <f t="array" ref="P296">MATCH(N296&amp;O296,INDEX($G$2:$G$37&amp;$H$2:$H$37,))</f>
        <v>33</v>
      </c>
      <c r="Q296" s="2" t="str">
        <f t="shared" si="13"/>
        <v>['id' =&gt; 295, 'id_category' =&gt; 33, 'product_group_simple' =&gt; 'UFA90'],</v>
      </c>
      <c r="S296">
        <v>295</v>
      </c>
      <c r="T296" t="s">
        <v>237</v>
      </c>
      <c r="U296" t="s">
        <v>66</v>
      </c>
      <c r="V296" t="s">
        <v>26</v>
      </c>
      <c r="W296" cm="1">
        <f t="array" ref="W296">MATCH(U296&amp;V296,INDEX($G$2:$G$37&amp;$H$2:$H$37,))</f>
        <v>28</v>
      </c>
      <c r="X296" s="2" t="str">
        <f t="shared" si="14"/>
        <v>['id' =&gt; 295, 'id_category' =&gt; 28, 'product_group' =&gt; 'ME10'],</v>
      </c>
      <c r="AO296" t="s">
        <v>570</v>
      </c>
      <c r="AP296" t="s">
        <v>570</v>
      </c>
    </row>
    <row r="297" spans="12:42" x14ac:dyDescent="0.35">
      <c r="L297">
        <v>296</v>
      </c>
      <c r="M297" t="s">
        <v>287</v>
      </c>
      <c r="N297" t="s">
        <v>26</v>
      </c>
      <c r="O297" t="s">
        <v>12</v>
      </c>
      <c r="P297" cm="1">
        <f t="array" ref="P297">MATCH(N297&amp;O297,INDEX($G$2:$G$37&amp;$H$2:$H$37,))</f>
        <v>34</v>
      </c>
      <c r="Q297" s="2" t="str">
        <f t="shared" si="13"/>
        <v>['id' =&gt; 296, 'id_category' =&gt; 34, 'product_group_simple' =&gt; 'WE'],</v>
      </c>
      <c r="S297">
        <v>296</v>
      </c>
      <c r="T297" t="s">
        <v>238</v>
      </c>
      <c r="U297" t="s">
        <v>63</v>
      </c>
      <c r="V297" t="s">
        <v>12</v>
      </c>
      <c r="W297" cm="1">
        <f t="array" ref="W297">MATCH(U297&amp;V297,INDEX($G$2:$G$37&amp;$H$2:$H$37,))</f>
        <v>25</v>
      </c>
      <c r="X297" s="2" t="str">
        <f t="shared" si="14"/>
        <v>['id' =&gt; 296, 'id_category' =&gt; 25, 'product_group' =&gt; 'ME16'],</v>
      </c>
      <c r="AO297" t="s">
        <v>657</v>
      </c>
      <c r="AP297" t="s">
        <v>657</v>
      </c>
    </row>
    <row r="298" spans="12:42" x14ac:dyDescent="0.35">
      <c r="S298">
        <v>297</v>
      </c>
      <c r="T298" t="s">
        <v>239</v>
      </c>
      <c r="U298" t="s">
        <v>63</v>
      </c>
      <c r="V298" t="s">
        <v>12</v>
      </c>
      <c r="W298" cm="1">
        <f t="array" ref="W298">MATCH(U298&amp;V298,INDEX($G$2:$G$37&amp;$H$2:$H$37,))</f>
        <v>25</v>
      </c>
      <c r="X298" s="2" t="str">
        <f t="shared" si="14"/>
        <v>['id' =&gt; 297, 'id_category' =&gt; 25, 'product_group' =&gt; 'ME18S'],</v>
      </c>
      <c r="AO298" t="s">
        <v>659</v>
      </c>
      <c r="AP298" t="s">
        <v>660</v>
      </c>
    </row>
    <row r="299" spans="12:42" x14ac:dyDescent="0.35">
      <c r="M299">
        <f>COUNTA(M2:M297)</f>
        <v>296</v>
      </c>
      <c r="S299">
        <v>298</v>
      </c>
      <c r="T299" t="s">
        <v>240</v>
      </c>
      <c r="U299" t="s">
        <v>63</v>
      </c>
      <c r="V299" t="s">
        <v>12</v>
      </c>
      <c r="W299" cm="1">
        <f t="array" ref="W299">MATCH(U299&amp;V299,INDEX($G$2:$G$37&amp;$H$2:$H$37,))</f>
        <v>25</v>
      </c>
      <c r="X299" s="2" t="str">
        <f t="shared" si="14"/>
        <v>['id' =&gt; 298, 'id_category' =&gt; 25, 'product_group' =&gt; 'ME18U'],</v>
      </c>
      <c r="AO299" t="s">
        <v>661</v>
      </c>
      <c r="AP299" t="s">
        <v>660</v>
      </c>
    </row>
    <row r="300" spans="12:42" x14ac:dyDescent="0.35">
      <c r="S300">
        <v>299</v>
      </c>
      <c r="T300" t="s">
        <v>241</v>
      </c>
      <c r="U300" t="s">
        <v>63</v>
      </c>
      <c r="V300" t="s">
        <v>12</v>
      </c>
      <c r="W300" cm="1">
        <f t="array" ref="W300">MATCH(U300&amp;V300,INDEX($G$2:$G$37&amp;$H$2:$H$37,))</f>
        <v>25</v>
      </c>
      <c r="X300" s="2" t="str">
        <f t="shared" si="14"/>
        <v>['id' =&gt; 299, 'id_category' =&gt; 25, 'product_group' =&gt; 'ME18W'],</v>
      </c>
      <c r="AO300" t="s">
        <v>662</v>
      </c>
      <c r="AP300" t="s">
        <v>663</v>
      </c>
    </row>
    <row r="301" spans="12:42" x14ac:dyDescent="0.35">
      <c r="S301">
        <v>300</v>
      </c>
      <c r="T301" t="s">
        <v>242</v>
      </c>
      <c r="U301" t="s">
        <v>26</v>
      </c>
      <c r="V301" t="s">
        <v>12</v>
      </c>
      <c r="W301" cm="1">
        <f t="array" ref="W301">MATCH(U301&amp;V301,INDEX($G$2:$G$37&amp;$H$2:$H$37,))</f>
        <v>34</v>
      </c>
      <c r="X301" s="2" t="str">
        <f t="shared" si="14"/>
        <v>['id' =&gt; 300, 'id_category' =&gt; 34, 'product_group' =&gt; 'ME24'],</v>
      </c>
      <c r="AO301" t="s">
        <v>664</v>
      </c>
      <c r="AP301" t="s">
        <v>664</v>
      </c>
    </row>
    <row r="302" spans="12:42" x14ac:dyDescent="0.35">
      <c r="S302">
        <v>301</v>
      </c>
      <c r="T302" t="s">
        <v>243</v>
      </c>
      <c r="U302" t="s">
        <v>26</v>
      </c>
      <c r="V302" t="s">
        <v>12</v>
      </c>
      <c r="W302" cm="1">
        <f t="array" ref="W302">MATCH(U302&amp;V302,INDEX($G$2:$G$37&amp;$H$2:$H$37,))</f>
        <v>34</v>
      </c>
      <c r="X302" s="2" t="str">
        <f t="shared" si="14"/>
        <v>['id' =&gt; 301, 'id_category' =&gt; 34, 'product_group' =&gt; 'ME26'],</v>
      </c>
      <c r="AO302" t="s">
        <v>665</v>
      </c>
      <c r="AP302" t="s">
        <v>664</v>
      </c>
    </row>
    <row r="303" spans="12:42" x14ac:dyDescent="0.35">
      <c r="S303">
        <v>302</v>
      </c>
      <c r="T303" t="s">
        <v>244</v>
      </c>
      <c r="U303" t="s">
        <v>26</v>
      </c>
      <c r="V303" t="s">
        <v>12</v>
      </c>
      <c r="W303" cm="1">
        <f t="array" ref="W303">MATCH(U303&amp;V303,INDEX($G$2:$G$37&amp;$H$2:$H$37,))</f>
        <v>34</v>
      </c>
      <c r="X303" s="2" t="str">
        <f t="shared" si="14"/>
        <v>['id' =&gt; 302, 'id_category' =&gt; 34, 'product_group' =&gt; 'ME26-C'],</v>
      </c>
      <c r="AO303" t="s">
        <v>666</v>
      </c>
      <c r="AP303" t="s">
        <v>667</v>
      </c>
    </row>
    <row r="304" spans="12:42" x14ac:dyDescent="0.35">
      <c r="S304">
        <v>303</v>
      </c>
      <c r="T304" t="s">
        <v>245</v>
      </c>
      <c r="U304" t="s">
        <v>26</v>
      </c>
      <c r="V304" t="s">
        <v>12</v>
      </c>
      <c r="W304" cm="1">
        <f t="array" ref="W304">MATCH(U304&amp;V304,INDEX($G$2:$G$37&amp;$H$2:$H$37,))</f>
        <v>34</v>
      </c>
      <c r="X304" s="2" t="str">
        <f t="shared" si="14"/>
        <v>['id' =&gt; 303, 'id_category' =&gt; 34, 'product_group' =&gt; 'ME28'],</v>
      </c>
      <c r="AO304" t="s">
        <v>668</v>
      </c>
      <c r="AP304" t="s">
        <v>669</v>
      </c>
    </row>
    <row r="305" spans="19:42" x14ac:dyDescent="0.35">
      <c r="S305">
        <v>304</v>
      </c>
      <c r="T305" t="s">
        <v>245</v>
      </c>
      <c r="U305" t="s">
        <v>26</v>
      </c>
      <c r="V305" t="s">
        <v>26</v>
      </c>
      <c r="W305" cm="1">
        <f t="array" ref="W305">MATCH(U305&amp;V305,INDEX($G$2:$G$37&amp;$H$2:$H$37,))</f>
        <v>35</v>
      </c>
      <c r="X305" s="2" t="str">
        <f t="shared" si="14"/>
        <v>['id' =&gt; 304, 'id_category' =&gt; 35, 'product_group' =&gt; 'ME28'],</v>
      </c>
      <c r="AO305" t="s">
        <v>670</v>
      </c>
      <c r="AP305" t="s">
        <v>671</v>
      </c>
    </row>
    <row r="306" spans="19:42" x14ac:dyDescent="0.35">
      <c r="S306">
        <v>305</v>
      </c>
      <c r="T306" t="s">
        <v>246</v>
      </c>
      <c r="U306" t="s">
        <v>41</v>
      </c>
      <c r="V306" t="s">
        <v>12</v>
      </c>
      <c r="W306" cm="1">
        <f t="array" ref="W306">MATCH(U306&amp;V306,INDEX($G$2:$G$37&amp;$H$2:$H$37,))</f>
        <v>14</v>
      </c>
      <c r="X306" s="2" t="str">
        <f t="shared" si="14"/>
        <v>['id' =&gt; 305, 'id_category' =&gt; 14, 'product_group' =&gt; 'ME6/65'],</v>
      </c>
      <c r="AO306" t="s">
        <v>672</v>
      </c>
      <c r="AP306" t="s">
        <v>671</v>
      </c>
    </row>
    <row r="307" spans="19:42" x14ac:dyDescent="0.35">
      <c r="S307">
        <v>306</v>
      </c>
      <c r="T307" t="s">
        <v>247</v>
      </c>
      <c r="U307" t="s">
        <v>26</v>
      </c>
      <c r="V307" t="s">
        <v>12</v>
      </c>
      <c r="W307" cm="1">
        <f t="array" ref="W307">MATCH(U307&amp;V307,INDEX($G$2:$G$37&amp;$H$2:$H$37,))</f>
        <v>34</v>
      </c>
      <c r="X307" s="2" t="str">
        <f t="shared" si="14"/>
        <v>['id' =&gt; 306, 'id_category' =&gt; 34, 'product_group' =&gt; 'ME60'],</v>
      </c>
      <c r="AO307" t="s">
        <v>674</v>
      </c>
      <c r="AP307" t="s">
        <v>674</v>
      </c>
    </row>
    <row r="308" spans="19:42" x14ac:dyDescent="0.35">
      <c r="S308">
        <v>307</v>
      </c>
      <c r="T308" t="s">
        <v>247</v>
      </c>
      <c r="U308" t="s">
        <v>26</v>
      </c>
      <c r="V308" t="s">
        <v>26</v>
      </c>
      <c r="W308" cm="1">
        <f t="array" ref="W308">MATCH(U308&amp;V308,INDEX($G$2:$G$37&amp;$H$2:$H$37,))</f>
        <v>35</v>
      </c>
      <c r="X308" s="2" t="str">
        <f t="shared" si="14"/>
        <v>['id' =&gt; 307, 'id_category' =&gt; 35, 'product_group' =&gt; 'ME60'],</v>
      </c>
      <c r="AO308" t="s">
        <v>675</v>
      </c>
      <c r="AP308" t="s">
        <v>676</v>
      </c>
    </row>
    <row r="309" spans="19:42" x14ac:dyDescent="0.35">
      <c r="S309">
        <v>308</v>
      </c>
      <c r="T309" t="s">
        <v>248</v>
      </c>
      <c r="U309" t="s">
        <v>63</v>
      </c>
      <c r="V309" t="s">
        <v>12</v>
      </c>
      <c r="W309" cm="1">
        <f t="array" ref="W309">MATCH(U309&amp;V309,INDEX($G$2:$G$37&amp;$H$2:$H$37,))</f>
        <v>25</v>
      </c>
      <c r="X309" s="2" t="str">
        <f t="shared" si="14"/>
        <v>['id' =&gt; 308, 'id_category' =&gt; 25, 'product_group' =&gt; 'ME68'],</v>
      </c>
      <c r="AO309" t="s">
        <v>677</v>
      </c>
      <c r="AP309" t="s">
        <v>676</v>
      </c>
    </row>
    <row r="310" spans="19:42" x14ac:dyDescent="0.35">
      <c r="S310">
        <v>309</v>
      </c>
      <c r="T310" t="s">
        <v>250</v>
      </c>
      <c r="U310" t="s">
        <v>63</v>
      </c>
      <c r="V310" t="s">
        <v>12</v>
      </c>
      <c r="W310" cm="1">
        <f t="array" ref="W310">MATCH(U310&amp;V310,INDEX($G$2:$G$37&amp;$H$2:$H$37,))</f>
        <v>25</v>
      </c>
      <c r="X310" s="2" t="str">
        <f t="shared" si="14"/>
        <v>['id' =&gt; 309, 'id_category' =&gt; 25, 'product_group' =&gt; 'ME68/25'],</v>
      </c>
      <c r="AO310" t="s">
        <v>680</v>
      </c>
      <c r="AP310" t="s">
        <v>429</v>
      </c>
    </row>
    <row r="311" spans="19:42" x14ac:dyDescent="0.35">
      <c r="S311">
        <v>310</v>
      </c>
      <c r="T311" t="s">
        <v>251</v>
      </c>
      <c r="U311" t="s">
        <v>63</v>
      </c>
      <c r="V311" t="s">
        <v>12</v>
      </c>
      <c r="W311" cm="1">
        <f t="array" ref="W311">MATCH(U311&amp;V311,INDEX($G$2:$G$37&amp;$H$2:$H$37,))</f>
        <v>25</v>
      </c>
      <c r="X311" s="2" t="str">
        <f t="shared" si="14"/>
        <v>['id' =&gt; 310, 'id_category' =&gt; 25, 'product_group' =&gt; 'ME68/30'],</v>
      </c>
      <c r="AO311" t="s">
        <v>681</v>
      </c>
      <c r="AP311" t="s">
        <v>682</v>
      </c>
    </row>
    <row r="312" spans="19:42" x14ac:dyDescent="0.35">
      <c r="S312">
        <v>311</v>
      </c>
      <c r="T312" t="s">
        <v>251</v>
      </c>
      <c r="U312" t="s">
        <v>63</v>
      </c>
      <c r="V312" t="s">
        <v>16</v>
      </c>
      <c r="W312" cm="1">
        <f t="array" ref="W312">MATCH(U312&amp;V312,INDEX($G$2:$G$37&amp;$H$2:$H$37,))</f>
        <v>26</v>
      </c>
      <c r="X312" s="2" t="str">
        <f t="shared" si="14"/>
        <v>['id' =&gt; 311, 'id_category' =&gt; 26, 'product_group' =&gt; 'ME68/30'],</v>
      </c>
      <c r="AO312" t="s">
        <v>683</v>
      </c>
      <c r="AP312" t="s">
        <v>685</v>
      </c>
    </row>
    <row r="313" spans="19:42" x14ac:dyDescent="0.35">
      <c r="S313">
        <v>312</v>
      </c>
      <c r="T313" t="s">
        <v>252</v>
      </c>
      <c r="U313" t="s">
        <v>63</v>
      </c>
      <c r="V313" t="s">
        <v>12</v>
      </c>
      <c r="W313" cm="1">
        <f t="array" ref="W313">MATCH(U313&amp;V313,INDEX($G$2:$G$37&amp;$H$2:$H$37,))</f>
        <v>25</v>
      </c>
      <c r="X313" s="2" t="str">
        <f t="shared" si="14"/>
        <v>['id' =&gt; 312, 'id_category' =&gt; 25, 'product_group' =&gt; 'ME68/40'],</v>
      </c>
      <c r="AO313" t="s">
        <v>686</v>
      </c>
      <c r="AP313" t="s">
        <v>686</v>
      </c>
    </row>
    <row r="314" spans="19:42" x14ac:dyDescent="0.35">
      <c r="S314">
        <v>313</v>
      </c>
      <c r="T314" t="s">
        <v>253</v>
      </c>
      <c r="U314" t="s">
        <v>63</v>
      </c>
      <c r="V314" t="s">
        <v>12</v>
      </c>
      <c r="W314" cm="1">
        <f t="array" ref="W314">MATCH(U314&amp;V314,INDEX($G$2:$G$37&amp;$H$2:$H$37,))</f>
        <v>25</v>
      </c>
      <c r="X314" s="2" t="str">
        <f t="shared" si="14"/>
        <v>['id' =&gt; 313, 'id_category' =&gt; 25, 'product_group' =&gt; 'ME68IRR'],</v>
      </c>
      <c r="AO314" t="s">
        <v>687</v>
      </c>
      <c r="AP314" t="s">
        <v>687</v>
      </c>
    </row>
    <row r="315" spans="19:42" x14ac:dyDescent="0.35">
      <c r="S315">
        <v>314</v>
      </c>
      <c r="T315" t="s">
        <v>254</v>
      </c>
      <c r="U315" t="s">
        <v>63</v>
      </c>
      <c r="V315" t="s">
        <v>12</v>
      </c>
      <c r="W315" cm="1">
        <f t="array" ref="W315">MATCH(U315&amp;V315,INDEX($G$2:$G$37&amp;$H$2:$H$37,))</f>
        <v>25</v>
      </c>
      <c r="X315" s="2" t="str">
        <f t="shared" si="14"/>
        <v>['id' =&gt; 314, 'id_category' =&gt; 25, 'product_group' =&gt; 'ME68SA'],</v>
      </c>
      <c r="AO315" t="s">
        <v>688</v>
      </c>
      <c r="AP315" t="s">
        <v>688</v>
      </c>
    </row>
    <row r="316" spans="19:42" x14ac:dyDescent="0.35">
      <c r="S316">
        <v>315</v>
      </c>
      <c r="T316" t="s">
        <v>255</v>
      </c>
      <c r="U316" t="s">
        <v>63</v>
      </c>
      <c r="V316" t="s">
        <v>12</v>
      </c>
      <c r="W316" cm="1">
        <f t="array" ref="W316">MATCH(U316&amp;V316,INDEX($G$2:$G$37&amp;$H$2:$H$37,))</f>
        <v>25</v>
      </c>
      <c r="X316" s="2" t="str">
        <f t="shared" si="14"/>
        <v>['id' =&gt; 315, 'id_category' =&gt; 25, 'product_group' =&gt; 'ME68TA'],</v>
      </c>
      <c r="AO316" t="s">
        <v>689</v>
      </c>
      <c r="AP316" t="s">
        <v>689</v>
      </c>
    </row>
    <row r="317" spans="19:42" x14ac:dyDescent="0.35">
      <c r="S317">
        <v>316</v>
      </c>
      <c r="T317" t="s">
        <v>256</v>
      </c>
      <c r="U317" t="s">
        <v>66</v>
      </c>
      <c r="V317" t="s">
        <v>12</v>
      </c>
      <c r="W317" cm="1">
        <f t="array" ref="W317">MATCH(U317&amp;V317,INDEX($G$2:$G$37&amp;$H$2:$H$37,))</f>
        <v>27</v>
      </c>
      <c r="X317" s="2" t="str">
        <f t="shared" si="14"/>
        <v>['id' =&gt; 316, 'id_category' =&gt; 27, 'product_group' =&gt; 'ME8'],</v>
      </c>
      <c r="AO317" t="s">
        <v>690</v>
      </c>
      <c r="AP317" t="s">
        <v>689</v>
      </c>
    </row>
    <row r="318" spans="19:42" x14ac:dyDescent="0.35">
      <c r="S318">
        <v>317</v>
      </c>
      <c r="T318" t="s">
        <v>256</v>
      </c>
      <c r="U318" t="s">
        <v>66</v>
      </c>
      <c r="V318" t="s">
        <v>26</v>
      </c>
      <c r="W318" cm="1">
        <f t="array" ref="W318">MATCH(U318&amp;V318,INDEX($G$2:$G$37&amp;$H$2:$H$37,))</f>
        <v>28</v>
      </c>
      <c r="X318" s="2" t="str">
        <f t="shared" si="14"/>
        <v>['id' =&gt; 317, 'id_category' =&gt; 28, 'product_group' =&gt; 'ME8'],</v>
      </c>
      <c r="AO318" t="s">
        <v>692</v>
      </c>
      <c r="AP318" t="s">
        <v>692</v>
      </c>
    </row>
    <row r="319" spans="19:42" x14ac:dyDescent="0.35">
      <c r="S319">
        <v>318</v>
      </c>
      <c r="T319" t="s">
        <v>257</v>
      </c>
      <c r="U319" t="s">
        <v>66</v>
      </c>
      <c r="V319" t="s">
        <v>26</v>
      </c>
      <c r="W319" cm="1">
        <f t="array" ref="W319">MATCH(U319&amp;V319,INDEX($G$2:$G$37&amp;$H$2:$H$37,))</f>
        <v>28</v>
      </c>
      <c r="X319" s="2" t="str">
        <f t="shared" si="14"/>
        <v>['id' =&gt; 318, 'id_category' =&gt; 28, 'product_group' =&gt; 'ME80'],</v>
      </c>
      <c r="AO319" t="s">
        <v>693</v>
      </c>
      <c r="AP319" t="s">
        <v>96</v>
      </c>
    </row>
    <row r="320" spans="19:42" x14ac:dyDescent="0.35">
      <c r="S320">
        <v>319</v>
      </c>
      <c r="T320" t="s">
        <v>257</v>
      </c>
      <c r="U320" t="s">
        <v>26</v>
      </c>
      <c r="V320" t="s">
        <v>12</v>
      </c>
      <c r="W320" cm="1">
        <f t="array" ref="W320">MATCH(U320&amp;V320,INDEX($G$2:$G$37&amp;$H$2:$H$37,))</f>
        <v>34</v>
      </c>
      <c r="X320" s="2" t="str">
        <f t="shared" si="14"/>
        <v>['id' =&gt; 319, 'id_category' =&gt; 34, 'product_group' =&gt; 'ME80'],</v>
      </c>
      <c r="AO320" t="s">
        <v>694</v>
      </c>
      <c r="AP320" t="s">
        <v>692</v>
      </c>
    </row>
    <row r="321" spans="19:42" x14ac:dyDescent="0.35">
      <c r="S321">
        <v>320</v>
      </c>
      <c r="T321" t="s">
        <v>257</v>
      </c>
      <c r="U321" t="s">
        <v>26</v>
      </c>
      <c r="V321" t="s">
        <v>26</v>
      </c>
      <c r="W321" cm="1">
        <f t="array" ref="W321">MATCH(U321&amp;V321,INDEX($G$2:$G$37&amp;$H$2:$H$37,))</f>
        <v>35</v>
      </c>
      <c r="X321" s="2" t="str">
        <f t="shared" si="14"/>
        <v>['id' =&gt; 320, 'id_category' =&gt; 35, 'product_group' =&gt; 'ME80'],</v>
      </c>
      <c r="AO321" t="s">
        <v>697</v>
      </c>
      <c r="AP321" t="s">
        <v>692</v>
      </c>
    </row>
    <row r="322" spans="19:42" x14ac:dyDescent="0.35">
      <c r="S322">
        <v>321</v>
      </c>
      <c r="T322" t="s">
        <v>288</v>
      </c>
      <c r="U322" t="s">
        <v>45</v>
      </c>
      <c r="V322" t="s">
        <v>10</v>
      </c>
      <c r="W322" cm="1">
        <f t="array" ref="W322">MATCH(U322&amp;V322,INDEX($G$2:$G$37&amp;$H$2:$H$37,))</f>
        <v>17</v>
      </c>
      <c r="X322" s="2" t="str">
        <f t="shared" si="14"/>
        <v>['id' =&gt; 321, 'id_category' =&gt; 17, 'product_group' =&gt; 'MeOH3'],</v>
      </c>
      <c r="AO322" t="s">
        <v>700</v>
      </c>
      <c r="AP322" t="s">
        <v>692</v>
      </c>
    </row>
    <row r="323" spans="19:42" x14ac:dyDescent="0.35">
      <c r="S323">
        <v>322</v>
      </c>
      <c r="T323" t="s">
        <v>289</v>
      </c>
      <c r="U323" t="s">
        <v>45</v>
      </c>
      <c r="V323" t="s">
        <v>10</v>
      </c>
      <c r="W323" cm="1">
        <f t="array" ref="W323">MATCH(U323&amp;V323,INDEX($G$2:$G$37&amp;$H$2:$H$37,))</f>
        <v>17</v>
      </c>
      <c r="X323" s="2" t="str">
        <f t="shared" ref="X323:X371" si="15">_xlfn.CONCAT("['",$S$1,"' =&gt; ",S323,", '",$W$1,"' =&gt; ",W323,", '",$T$1,"' =&gt; '",T323,"'],")</f>
        <v>['id' =&gt; 322, 'id_category' =&gt; 17, 'product_group' =&gt; 'MeOH65'],</v>
      </c>
      <c r="AO323" t="s">
        <v>701</v>
      </c>
      <c r="AP323" t="s">
        <v>701</v>
      </c>
    </row>
    <row r="324" spans="19:42" x14ac:dyDescent="0.35">
      <c r="S324">
        <v>323</v>
      </c>
      <c r="T324" t="s">
        <v>290</v>
      </c>
      <c r="U324" t="s">
        <v>45</v>
      </c>
      <c r="V324" t="s">
        <v>10</v>
      </c>
      <c r="W324" cm="1">
        <f t="array" ref="W324">MATCH(U324&amp;V324,INDEX($G$2:$G$37&amp;$H$2:$H$37,))</f>
        <v>17</v>
      </c>
      <c r="X324" s="2" t="str">
        <f t="shared" si="15"/>
        <v>['id' =&gt; 323, 'id_category' =&gt; 17, 'product_group' =&gt; 'MeOH88'],</v>
      </c>
      <c r="AO324" t="s">
        <v>702</v>
      </c>
      <c r="AP324" t="s">
        <v>701</v>
      </c>
    </row>
    <row r="325" spans="19:42" x14ac:dyDescent="0.35">
      <c r="S325">
        <v>324</v>
      </c>
      <c r="T325" t="s">
        <v>258</v>
      </c>
      <c r="U325" t="s">
        <v>45</v>
      </c>
      <c r="V325" t="s">
        <v>10</v>
      </c>
      <c r="W325" cm="1">
        <f t="array" ref="W325">MATCH(U325&amp;V325,INDEX($G$2:$G$37&amp;$H$2:$H$37,))</f>
        <v>17</v>
      </c>
      <c r="X325" s="2" t="str">
        <f t="shared" si="15"/>
        <v>['id' =&gt; 324, 'id_category' =&gt; 17, 'product_group' =&gt; 'NAH2PO2'],</v>
      </c>
      <c r="AO325" t="s">
        <v>703</v>
      </c>
      <c r="AP325" t="s">
        <v>701</v>
      </c>
    </row>
    <row r="326" spans="19:42" x14ac:dyDescent="0.35">
      <c r="S326">
        <v>325</v>
      </c>
      <c r="T326" t="s">
        <v>259</v>
      </c>
      <c r="U326" t="s">
        <v>45</v>
      </c>
      <c r="V326" t="s">
        <v>10</v>
      </c>
      <c r="W326" cm="1">
        <f t="array" ref="W326">MATCH(U326&amp;V326,INDEX($G$2:$G$37&amp;$H$2:$H$37,))</f>
        <v>17</v>
      </c>
      <c r="X326" s="2" t="str">
        <f t="shared" si="15"/>
        <v>['id' =&gt; 325, 'id_category' =&gt; 17, 'product_group' =&gt; 'NaOH'],</v>
      </c>
      <c r="AO326" t="s">
        <v>704</v>
      </c>
      <c r="AP326" t="s">
        <v>701</v>
      </c>
    </row>
    <row r="327" spans="19:42" x14ac:dyDescent="0.35">
      <c r="S327">
        <v>326</v>
      </c>
      <c r="T327" t="s">
        <v>107</v>
      </c>
      <c r="U327" t="s">
        <v>53</v>
      </c>
      <c r="V327" t="s">
        <v>12</v>
      </c>
      <c r="W327" cm="1">
        <f t="array" ref="W327">MATCH(U327&amp;V327,INDEX($G$2:$G$37&amp;$H$2:$H$37,))</f>
        <v>20</v>
      </c>
      <c r="X327" s="2" t="str">
        <f t="shared" si="15"/>
        <v>['id' =&gt; 326, 'id_category' =&gt; 20, 'product_group' =&gt; 'OE'],</v>
      </c>
      <c r="AO327" t="s">
        <v>705</v>
      </c>
      <c r="AP327" t="s">
        <v>705</v>
      </c>
    </row>
    <row r="328" spans="19:42" x14ac:dyDescent="0.35">
      <c r="S328">
        <v>327</v>
      </c>
      <c r="T328" t="s">
        <v>107</v>
      </c>
      <c r="U328" t="s">
        <v>53</v>
      </c>
      <c r="V328" t="s">
        <v>16</v>
      </c>
      <c r="W328" cm="1">
        <f t="array" ref="W328">MATCH(U328&amp;V328,INDEX($G$2:$G$37&amp;$H$2:$H$37,))</f>
        <v>21</v>
      </c>
      <c r="X328" s="2" t="str">
        <f t="shared" si="15"/>
        <v>['id' =&gt; 327, 'id_category' =&gt; 21, 'product_group' =&gt; 'OE'],</v>
      </c>
      <c r="AO328" t="s">
        <v>706</v>
      </c>
      <c r="AP328" t="s">
        <v>701</v>
      </c>
    </row>
    <row r="329" spans="19:42" x14ac:dyDescent="0.35">
      <c r="S329">
        <v>328</v>
      </c>
      <c r="T329" t="s">
        <v>261</v>
      </c>
      <c r="U329" t="s">
        <v>26</v>
      </c>
      <c r="V329" t="s">
        <v>12</v>
      </c>
      <c r="W329" cm="1">
        <f t="array" ref="W329">MATCH(U329&amp;V329,INDEX($G$2:$G$37&amp;$H$2:$H$37,))</f>
        <v>34</v>
      </c>
      <c r="X329" s="2" t="str">
        <f t="shared" si="15"/>
        <v>['id' =&gt; 328, 'id_category' =&gt; 34, 'product_group' =&gt; 'OLEIN UFA'],</v>
      </c>
      <c r="AO329" t="s">
        <v>685</v>
      </c>
      <c r="AP329" t="s">
        <v>685</v>
      </c>
    </row>
    <row r="330" spans="19:42" x14ac:dyDescent="0.35">
      <c r="S330">
        <v>329</v>
      </c>
      <c r="T330" t="s">
        <v>262</v>
      </c>
      <c r="U330" t="s">
        <v>53</v>
      </c>
      <c r="V330" t="s">
        <v>12</v>
      </c>
      <c r="W330" cm="1">
        <f t="array" ref="W330">MATCH(U330&amp;V330,INDEX($G$2:$G$37&amp;$H$2:$H$37,))</f>
        <v>20</v>
      </c>
      <c r="X330" s="2" t="str">
        <f t="shared" si="15"/>
        <v>['id' =&gt; 329, 'id_category' =&gt; 20, 'product_group' =&gt; 'OLO'],</v>
      </c>
      <c r="AO330" t="s">
        <v>707</v>
      </c>
      <c r="AP330" t="s">
        <v>707</v>
      </c>
    </row>
    <row r="331" spans="19:42" x14ac:dyDescent="0.35">
      <c r="S331">
        <v>330</v>
      </c>
      <c r="T331" t="s">
        <v>262</v>
      </c>
      <c r="U331" t="s">
        <v>53</v>
      </c>
      <c r="V331" t="s">
        <v>16</v>
      </c>
      <c r="W331" cm="1">
        <f t="array" ref="W331">MATCH(U331&amp;V331,INDEX($G$2:$G$37&amp;$H$2:$H$37,))</f>
        <v>21</v>
      </c>
      <c r="X331" s="2" t="str">
        <f t="shared" si="15"/>
        <v>['id' =&gt; 330, 'id_category' =&gt; 21, 'product_group' =&gt; 'OLO'],</v>
      </c>
      <c r="AO331" t="s">
        <v>682</v>
      </c>
      <c r="AP331" t="s">
        <v>682</v>
      </c>
    </row>
    <row r="332" spans="19:42" x14ac:dyDescent="0.35">
      <c r="S332">
        <v>331</v>
      </c>
      <c r="T332" t="s">
        <v>264</v>
      </c>
      <c r="U332" t="s">
        <v>45</v>
      </c>
      <c r="V332" t="s">
        <v>10</v>
      </c>
      <c r="W332" cm="1">
        <f t="array" ref="W332">MATCH(U332&amp;V332,INDEX($G$2:$G$37&amp;$H$2:$H$37,))</f>
        <v>17</v>
      </c>
      <c r="X332" s="2" t="str">
        <f t="shared" si="15"/>
        <v>['id' =&gt; 331, 'id_category' =&gt; 17, 'product_group' =&gt; 'OTHERS'],</v>
      </c>
      <c r="AO332" t="s">
        <v>708</v>
      </c>
      <c r="AP332" t="s">
        <v>708</v>
      </c>
    </row>
    <row r="333" spans="19:42" x14ac:dyDescent="0.35">
      <c r="S333">
        <v>332</v>
      </c>
      <c r="T333" t="s">
        <v>112</v>
      </c>
      <c r="U333" t="s">
        <v>21</v>
      </c>
      <c r="V333" t="s">
        <v>12</v>
      </c>
      <c r="W333" cm="1">
        <f t="array" ref="W333">MATCH(U333&amp;V333,INDEX($G$2:$G$37&amp;$H$2:$H$37,))</f>
        <v>29</v>
      </c>
      <c r="X333" s="2" t="str">
        <f t="shared" si="15"/>
        <v>['id' =&gt; 332, 'id_category' =&gt; 29, 'product_group' =&gt; 'RBDPKO'],</v>
      </c>
      <c r="AO333" t="s">
        <v>709</v>
      </c>
      <c r="AP333" t="s">
        <v>709</v>
      </c>
    </row>
    <row r="334" spans="19:42" x14ac:dyDescent="0.35">
      <c r="S334">
        <v>333</v>
      </c>
      <c r="T334" t="s">
        <v>115</v>
      </c>
      <c r="U334" t="s">
        <v>21</v>
      </c>
      <c r="V334" t="s">
        <v>12</v>
      </c>
      <c r="W334" cm="1">
        <f t="array" ref="W334">MATCH(U334&amp;V334,INDEX($G$2:$G$37&amp;$H$2:$H$37,))</f>
        <v>29</v>
      </c>
      <c r="X334" s="2" t="str">
        <f t="shared" si="15"/>
        <v>['id' =&gt; 333, 'id_category' =&gt; 29, 'product_group' =&gt; 'RBDPKOL'],</v>
      </c>
      <c r="AO334" t="s">
        <v>710</v>
      </c>
      <c r="AP334" t="s">
        <v>709</v>
      </c>
    </row>
    <row r="335" spans="19:42" x14ac:dyDescent="0.35">
      <c r="S335">
        <v>334</v>
      </c>
      <c r="T335" t="s">
        <v>116</v>
      </c>
      <c r="U335" t="s">
        <v>21</v>
      </c>
      <c r="V335" t="s">
        <v>12</v>
      </c>
      <c r="W335" cm="1">
        <f t="array" ref="W335">MATCH(U335&amp;V335,INDEX($G$2:$G$37&amp;$H$2:$H$37,))</f>
        <v>29</v>
      </c>
      <c r="X335" s="2" t="str">
        <f t="shared" si="15"/>
        <v>['id' =&gt; 334, 'id_category' =&gt; 29, 'product_group' =&gt; 'RBDPO'],</v>
      </c>
      <c r="AO335" t="s">
        <v>711</v>
      </c>
      <c r="AP335" t="s">
        <v>709</v>
      </c>
    </row>
    <row r="336" spans="19:42" x14ac:dyDescent="0.35">
      <c r="S336">
        <v>335</v>
      </c>
      <c r="T336" t="s">
        <v>119</v>
      </c>
      <c r="U336" t="s">
        <v>21</v>
      </c>
      <c r="V336" t="s">
        <v>21</v>
      </c>
      <c r="W336" cm="1">
        <f t="array" ref="W336">MATCH(U336&amp;V336,INDEX($G$2:$G$37&amp;$H$2:$H$37,))</f>
        <v>30</v>
      </c>
      <c r="X336" s="2" t="str">
        <f t="shared" si="15"/>
        <v>['id' =&gt; 335, 'id_category' =&gt; 30, 'product_group' =&gt; 'RBDPOL-DMO'],</v>
      </c>
      <c r="AO336" t="s">
        <v>712</v>
      </c>
      <c r="AP336" t="s">
        <v>709</v>
      </c>
    </row>
    <row r="337" spans="19:42" x14ac:dyDescent="0.35">
      <c r="S337">
        <v>336</v>
      </c>
      <c r="T337" t="s">
        <v>120</v>
      </c>
      <c r="U337" t="s">
        <v>21</v>
      </c>
      <c r="V337" t="s">
        <v>21</v>
      </c>
      <c r="W337" cm="1">
        <f t="array" ref="W337">MATCH(U337&amp;V337,INDEX($G$2:$G$37&amp;$H$2:$H$37,))</f>
        <v>30</v>
      </c>
      <c r="X337" s="2" t="str">
        <f t="shared" si="15"/>
        <v>['id' =&gt; 336, 'id_category' =&gt; 30, 'product_group' =&gt; 'RBDPS'],</v>
      </c>
      <c r="AO337" t="s">
        <v>713</v>
      </c>
      <c r="AP337" t="s">
        <v>709</v>
      </c>
    </row>
    <row r="338" spans="19:42" x14ac:dyDescent="0.35">
      <c r="S338">
        <v>337</v>
      </c>
      <c r="T338" t="s">
        <v>267</v>
      </c>
      <c r="U338" t="s">
        <v>26</v>
      </c>
      <c r="V338" t="s">
        <v>26</v>
      </c>
      <c r="W338" cm="1">
        <f t="array" ref="W338">MATCH(U338&amp;V338,INDEX($G$2:$G$37&amp;$H$2:$H$37,))</f>
        <v>35</v>
      </c>
      <c r="X338" s="2" t="str">
        <f t="shared" si="15"/>
        <v>['id' =&gt; 337, 'id_category' =&gt; 35, 'product_group' =&gt; 'RGW'],</v>
      </c>
      <c r="AO338" t="s">
        <v>716</v>
      </c>
      <c r="AP338" t="s">
        <v>716</v>
      </c>
    </row>
    <row r="339" spans="19:42" x14ac:dyDescent="0.35">
      <c r="S339">
        <v>338</v>
      </c>
      <c r="T339" t="s">
        <v>291</v>
      </c>
      <c r="U339" t="s">
        <v>72</v>
      </c>
      <c r="V339" t="s">
        <v>16</v>
      </c>
      <c r="W339" cm="1">
        <f t="array" ref="W339">MATCH(U339&amp;V339,INDEX($G$2:$G$37&amp;$H$2:$H$37,))</f>
        <v>33</v>
      </c>
      <c r="X339" s="2" t="str">
        <f t="shared" si="15"/>
        <v>['id' =&gt; 338, 'id_category' =&gt; 33, 'product_group' =&gt; 'ROFALAN 7020'],</v>
      </c>
      <c r="AO339" t="s">
        <v>717</v>
      </c>
      <c r="AP339" t="s">
        <v>717</v>
      </c>
    </row>
    <row r="340" spans="19:42" x14ac:dyDescent="0.35">
      <c r="S340">
        <v>339</v>
      </c>
      <c r="T340" t="s">
        <v>268</v>
      </c>
      <c r="U340" t="s">
        <v>58</v>
      </c>
      <c r="V340" t="s">
        <v>16</v>
      </c>
      <c r="W340" cm="1">
        <f t="array" ref="W340">MATCH(U340&amp;V340,INDEX($G$2:$G$37&amp;$H$2:$H$37,))</f>
        <v>22</v>
      </c>
      <c r="X340" s="2" t="str">
        <f t="shared" si="15"/>
        <v>['id' =&gt; 339, 'id_category' =&gt; 22, 'product_group' =&gt; 'ROFAMIN'],</v>
      </c>
      <c r="AO340" t="s">
        <v>718</v>
      </c>
      <c r="AP340" t="s">
        <v>717</v>
      </c>
    </row>
    <row r="341" spans="19:42" x14ac:dyDescent="0.35">
      <c r="S341">
        <v>340</v>
      </c>
      <c r="T341" t="s">
        <v>270</v>
      </c>
      <c r="U341" t="s">
        <v>41</v>
      </c>
      <c r="V341" t="s">
        <v>12</v>
      </c>
      <c r="W341" cm="1">
        <f t="array" ref="W341">MATCH(U341&amp;V341,INDEX($G$2:$G$37&amp;$H$2:$H$37,))</f>
        <v>14</v>
      </c>
      <c r="X341" s="2" t="str">
        <f t="shared" si="15"/>
        <v>['id' =&gt; 340, 'id_category' =&gt; 14, 'product_group' =&gt; 'SEPARATED FAT'],</v>
      </c>
      <c r="AO341" t="s">
        <v>719</v>
      </c>
      <c r="AP341" t="s">
        <v>719</v>
      </c>
    </row>
    <row r="342" spans="19:42" x14ac:dyDescent="0.35">
      <c r="S342">
        <v>341</v>
      </c>
      <c r="T342" t="s">
        <v>271</v>
      </c>
      <c r="U342" t="s">
        <v>41</v>
      </c>
      <c r="V342" t="s">
        <v>12</v>
      </c>
      <c r="W342" cm="1">
        <f t="array" ref="W342">MATCH(U342&amp;V342,INDEX($G$2:$G$37&amp;$H$2:$H$37,))</f>
        <v>14</v>
      </c>
      <c r="X342" s="2" t="str">
        <f t="shared" si="15"/>
        <v>['id' =&gt; 341, 'id_category' =&gt; 14, 'product_group' =&gt; 'SKIMMED OIL M'],</v>
      </c>
      <c r="AO342" t="s">
        <v>720</v>
      </c>
      <c r="AP342" t="s">
        <v>720</v>
      </c>
    </row>
    <row r="343" spans="19:42" x14ac:dyDescent="0.35">
      <c r="S343">
        <v>342</v>
      </c>
      <c r="T343" t="s">
        <v>271</v>
      </c>
      <c r="U343" t="s">
        <v>41</v>
      </c>
      <c r="V343" t="s">
        <v>16</v>
      </c>
      <c r="W343" cm="1">
        <f t="array" ref="W343">MATCH(U343&amp;V343,INDEX($G$2:$G$37&amp;$H$2:$H$37,))</f>
        <v>15</v>
      </c>
      <c r="X343" s="2" t="str">
        <f t="shared" si="15"/>
        <v>['id' =&gt; 342, 'id_category' =&gt; 15, 'product_group' =&gt; 'SKIMMED OIL M'],</v>
      </c>
      <c r="AO343" t="s">
        <v>721</v>
      </c>
      <c r="AP343" t="s">
        <v>720</v>
      </c>
    </row>
    <row r="344" spans="19:42" x14ac:dyDescent="0.35">
      <c r="S344">
        <v>343</v>
      </c>
      <c r="T344" t="s">
        <v>272</v>
      </c>
      <c r="U344" t="s">
        <v>70</v>
      </c>
      <c r="V344" t="s">
        <v>16</v>
      </c>
      <c r="W344" cm="1">
        <f t="array" ref="W344">MATCH(U344&amp;V344,INDEX($G$2:$G$37&amp;$H$2:$H$37,))</f>
        <v>31</v>
      </c>
      <c r="X344" s="2" t="str">
        <f t="shared" si="15"/>
        <v>['id' =&gt; 343, 'id_category' =&gt; 31, 'product_group' =&gt; 'SORBITOL TFF'],</v>
      </c>
      <c r="AO344" t="s">
        <v>722</v>
      </c>
      <c r="AP344" t="s">
        <v>722</v>
      </c>
    </row>
    <row r="345" spans="19:42" x14ac:dyDescent="0.35">
      <c r="S345">
        <v>344</v>
      </c>
      <c r="T345" t="s">
        <v>274</v>
      </c>
      <c r="U345" t="s">
        <v>72</v>
      </c>
      <c r="V345" t="s">
        <v>12</v>
      </c>
      <c r="W345" cm="1">
        <f t="array" ref="W345">MATCH(U345&amp;V345,INDEX($G$2:$G$37&amp;$H$2:$H$37,))</f>
        <v>32</v>
      </c>
      <c r="X345" s="2" t="str">
        <f t="shared" si="15"/>
        <v>['id' =&gt; 344, 'id_category' =&gt; 32, 'product_group' =&gt; 'STEARINE UFA'],</v>
      </c>
      <c r="AO345" t="s">
        <v>723</v>
      </c>
      <c r="AP345" t="s">
        <v>722</v>
      </c>
    </row>
    <row r="346" spans="19:42" x14ac:dyDescent="0.35">
      <c r="S346">
        <v>345</v>
      </c>
      <c r="T346" t="s">
        <v>275</v>
      </c>
      <c r="U346" t="s">
        <v>45</v>
      </c>
      <c r="V346" t="s">
        <v>10</v>
      </c>
      <c r="W346" cm="1">
        <f t="array" ref="W346">MATCH(U346&amp;V346,INDEX($G$2:$G$37&amp;$H$2:$H$37,))</f>
        <v>17</v>
      </c>
      <c r="X346" s="2" t="str">
        <f t="shared" si="15"/>
        <v>['id' =&gt; 345, 'id_category' =&gt; 17, 'product_group' =&gt; 'Ti(OCH(CH3)2)4'],</v>
      </c>
      <c r="AO346" t="s">
        <v>724</v>
      </c>
      <c r="AP346" t="s">
        <v>722</v>
      </c>
    </row>
    <row r="347" spans="19:42" x14ac:dyDescent="0.35">
      <c r="S347">
        <v>346</v>
      </c>
      <c r="T347" t="s">
        <v>123</v>
      </c>
      <c r="U347" t="s">
        <v>21</v>
      </c>
      <c r="V347" t="s">
        <v>12</v>
      </c>
      <c r="W347" cm="1">
        <f t="array" ref="W347">MATCH(U347&amp;V347,INDEX($G$2:$G$37&amp;$H$2:$H$37,))</f>
        <v>29</v>
      </c>
      <c r="X347" s="2" t="str">
        <f t="shared" si="15"/>
        <v>['id' =&gt; 346, 'id_category' =&gt; 29, 'product_group' =&gt; 'TMP'],</v>
      </c>
      <c r="AO347" t="s">
        <v>726</v>
      </c>
      <c r="AP347" t="s">
        <v>722</v>
      </c>
    </row>
    <row r="348" spans="19:42" x14ac:dyDescent="0.35">
      <c r="S348">
        <v>347</v>
      </c>
      <c r="T348" t="s">
        <v>123</v>
      </c>
      <c r="U348" t="s">
        <v>21</v>
      </c>
      <c r="V348" t="s">
        <v>21</v>
      </c>
      <c r="W348" cm="1">
        <f t="array" ref="W348">MATCH(U348&amp;V348,INDEX($G$2:$G$37&amp;$H$2:$H$37,))</f>
        <v>30</v>
      </c>
      <c r="X348" s="2" t="str">
        <f t="shared" si="15"/>
        <v>['id' =&gt; 347, 'id_category' =&gt; 30, 'product_group' =&gt; 'TMP'],</v>
      </c>
      <c r="AO348" t="s">
        <v>728</v>
      </c>
      <c r="AP348" t="s">
        <v>728</v>
      </c>
    </row>
    <row r="349" spans="19:42" x14ac:dyDescent="0.35">
      <c r="S349">
        <v>348</v>
      </c>
      <c r="T349" t="s">
        <v>277</v>
      </c>
      <c r="U349" t="s">
        <v>53</v>
      </c>
      <c r="V349" t="s">
        <v>12</v>
      </c>
      <c r="W349" cm="1">
        <f t="array" ref="W349">MATCH(U349&amp;V349,INDEX($G$2:$G$37&amp;$H$2:$H$37,))</f>
        <v>20</v>
      </c>
      <c r="X349" s="2" t="str">
        <f t="shared" si="15"/>
        <v>['id' =&gt; 348, 'id_category' =&gt; 20, 'product_group' =&gt; 'TMPTCC'],</v>
      </c>
      <c r="AO349" t="s">
        <v>729</v>
      </c>
      <c r="AP349" t="s">
        <v>729</v>
      </c>
    </row>
    <row r="350" spans="19:42" x14ac:dyDescent="0.35">
      <c r="S350">
        <v>349</v>
      </c>
      <c r="T350" t="s">
        <v>277</v>
      </c>
      <c r="U350" t="s">
        <v>53</v>
      </c>
      <c r="V350" t="s">
        <v>16</v>
      </c>
      <c r="W350" cm="1">
        <f t="array" ref="W350">MATCH(U350&amp;V350,INDEX($G$2:$G$37&amp;$H$2:$H$37,))</f>
        <v>21</v>
      </c>
      <c r="X350" s="2" t="str">
        <f t="shared" si="15"/>
        <v>['id' =&gt; 349, 'id_category' =&gt; 21, 'product_group' =&gt; 'TMPTCC'],</v>
      </c>
      <c r="AO350" t="s">
        <v>730</v>
      </c>
      <c r="AP350" t="s">
        <v>730</v>
      </c>
    </row>
    <row r="351" spans="19:42" x14ac:dyDescent="0.35">
      <c r="S351">
        <v>350</v>
      </c>
      <c r="T351" t="s">
        <v>126</v>
      </c>
      <c r="U351" t="s">
        <v>53</v>
      </c>
      <c r="V351" t="s">
        <v>12</v>
      </c>
      <c r="W351" cm="1">
        <f t="array" ref="W351">MATCH(U351&amp;V351,INDEX($G$2:$G$37&amp;$H$2:$H$37,))</f>
        <v>20</v>
      </c>
      <c r="X351" s="2" t="str">
        <f t="shared" si="15"/>
        <v>['id' =&gt; 350, 'id_category' =&gt; 20, 'product_group' =&gt; 'TMPTO'],</v>
      </c>
      <c r="AO351" t="s">
        <v>731</v>
      </c>
      <c r="AP351" t="s">
        <v>730</v>
      </c>
    </row>
    <row r="352" spans="19:42" x14ac:dyDescent="0.35">
      <c r="S352">
        <v>351</v>
      </c>
      <c r="T352" t="s">
        <v>126</v>
      </c>
      <c r="U352" t="s">
        <v>53</v>
      </c>
      <c r="V352" t="s">
        <v>16</v>
      </c>
      <c r="W352" cm="1">
        <f t="array" ref="W352">MATCH(U352&amp;V352,INDEX($G$2:$G$37&amp;$H$2:$H$37,))</f>
        <v>21</v>
      </c>
      <c r="X352" s="2" t="str">
        <f t="shared" si="15"/>
        <v>['id' =&gt; 351, 'id_category' =&gt; 21, 'product_group' =&gt; 'TMPTO'],</v>
      </c>
      <c r="AO352" t="s">
        <v>361</v>
      </c>
      <c r="AP352" t="s">
        <v>361</v>
      </c>
    </row>
    <row r="353" spans="19:42" x14ac:dyDescent="0.35">
      <c r="S353">
        <v>352</v>
      </c>
      <c r="T353" t="s">
        <v>278</v>
      </c>
      <c r="U353" t="s">
        <v>26</v>
      </c>
      <c r="V353" t="s">
        <v>12</v>
      </c>
      <c r="W353" cm="1">
        <f t="array" ref="W353">MATCH(U353&amp;V353,INDEX($G$2:$G$37&amp;$H$2:$H$37,))</f>
        <v>34</v>
      </c>
      <c r="X353" s="2" t="str">
        <f t="shared" si="15"/>
        <v>['id' =&gt; 352, 'id_category' =&gt; 34, 'product_group' =&gt; 'TREATED OIL'],</v>
      </c>
      <c r="AO353" t="s">
        <v>734</v>
      </c>
      <c r="AP353" t="s">
        <v>734</v>
      </c>
    </row>
    <row r="354" spans="19:42" x14ac:dyDescent="0.35">
      <c r="S354">
        <v>353</v>
      </c>
      <c r="T354" t="s">
        <v>279</v>
      </c>
      <c r="U354" t="s">
        <v>26</v>
      </c>
      <c r="V354" t="s">
        <v>12</v>
      </c>
      <c r="W354" cm="1">
        <f t="array" ref="W354">MATCH(U354&amp;V354,INDEX($G$2:$G$37&amp;$H$2:$H$37,))</f>
        <v>34</v>
      </c>
      <c r="X354" s="2" t="str">
        <f t="shared" si="15"/>
        <v>['id' =&gt; 353, 'id_category' =&gt; 34, 'product_group' =&gt; 'TREATED OIL-C'],</v>
      </c>
      <c r="AO354" t="s">
        <v>735</v>
      </c>
      <c r="AP354" t="s">
        <v>361</v>
      </c>
    </row>
    <row r="355" spans="19:42" x14ac:dyDescent="0.35">
      <c r="S355">
        <v>354</v>
      </c>
      <c r="T355" t="s">
        <v>292</v>
      </c>
      <c r="U355" t="s">
        <v>41</v>
      </c>
      <c r="V355" t="s">
        <v>12</v>
      </c>
      <c r="W355" cm="1">
        <f t="array" ref="W355">MATCH(U355&amp;V355,INDEX($G$2:$G$37&amp;$H$2:$H$37,))</f>
        <v>14</v>
      </c>
      <c r="X355" s="2" t="str">
        <f t="shared" si="15"/>
        <v>['id' =&gt; 354, 'id_category' =&gt; 14, 'product_group' =&gt; 'UFA W36'],</v>
      </c>
      <c r="AO355" t="s">
        <v>736</v>
      </c>
      <c r="AP355" t="s">
        <v>361</v>
      </c>
    </row>
    <row r="356" spans="19:42" x14ac:dyDescent="0.35">
      <c r="S356">
        <v>355</v>
      </c>
      <c r="T356" t="s">
        <v>292</v>
      </c>
      <c r="U356" t="s">
        <v>41</v>
      </c>
      <c r="V356" t="s">
        <v>16</v>
      </c>
      <c r="W356" cm="1">
        <f t="array" ref="W356">MATCH(U356&amp;V356,INDEX($G$2:$G$37&amp;$H$2:$H$37,))</f>
        <v>15</v>
      </c>
      <c r="X356" s="2" t="str">
        <f t="shared" si="15"/>
        <v>['id' =&gt; 355, 'id_category' =&gt; 15, 'product_group' =&gt; 'UFA W36'],</v>
      </c>
      <c r="AO356" t="s">
        <v>737</v>
      </c>
      <c r="AP356" t="s">
        <v>361</v>
      </c>
    </row>
    <row r="357" spans="19:42" x14ac:dyDescent="0.35">
      <c r="S357">
        <v>356</v>
      </c>
      <c r="T357" t="s">
        <v>281</v>
      </c>
      <c r="U357" t="s">
        <v>72</v>
      </c>
      <c r="V357" t="s">
        <v>12</v>
      </c>
      <c r="W357" cm="1">
        <f t="array" ref="W357">MATCH(U357&amp;V357,INDEX($G$2:$G$37&amp;$H$2:$H$37,))</f>
        <v>32</v>
      </c>
      <c r="X357" s="2" t="str">
        <f t="shared" si="15"/>
        <v>['id' =&gt; 356, 'id_category' =&gt; 32, 'product_group' =&gt; 'UFA100'],</v>
      </c>
      <c r="AO357" t="s">
        <v>738</v>
      </c>
      <c r="AP357" t="s">
        <v>738</v>
      </c>
    </row>
    <row r="358" spans="19:42" x14ac:dyDescent="0.35">
      <c r="S358">
        <v>357</v>
      </c>
      <c r="T358" t="s">
        <v>281</v>
      </c>
      <c r="U358" t="s">
        <v>72</v>
      </c>
      <c r="V358" t="s">
        <v>16</v>
      </c>
      <c r="W358" cm="1">
        <f t="array" ref="W358">MATCH(U358&amp;V358,INDEX($G$2:$G$37&amp;$H$2:$H$37,))</f>
        <v>33</v>
      </c>
      <c r="X358" s="2" t="str">
        <f t="shared" si="15"/>
        <v>['id' =&gt; 357, 'id_category' =&gt; 33, 'product_group' =&gt; 'UFA100'],</v>
      </c>
      <c r="AO358" t="s">
        <v>739</v>
      </c>
      <c r="AP358" t="s">
        <v>361</v>
      </c>
    </row>
    <row r="359" spans="19:42" x14ac:dyDescent="0.35">
      <c r="S359">
        <v>358</v>
      </c>
      <c r="T359" t="s">
        <v>132</v>
      </c>
      <c r="U359" t="s">
        <v>72</v>
      </c>
      <c r="V359" t="s">
        <v>12</v>
      </c>
      <c r="W359" cm="1">
        <f t="array" ref="W359">MATCH(U359&amp;V359,INDEX($G$2:$G$37&amp;$H$2:$H$37,))</f>
        <v>32</v>
      </c>
      <c r="X359" s="2" t="str">
        <f t="shared" si="15"/>
        <v>['id' =&gt; 358, 'id_category' =&gt; 32, 'product_group' =&gt; 'UFA50/55'],</v>
      </c>
      <c r="AO359" t="s">
        <v>740</v>
      </c>
      <c r="AP359" t="s">
        <v>740</v>
      </c>
    </row>
    <row r="360" spans="19:42" x14ac:dyDescent="0.35">
      <c r="S360">
        <v>359</v>
      </c>
      <c r="T360" t="s">
        <v>132</v>
      </c>
      <c r="U360" t="s">
        <v>72</v>
      </c>
      <c r="V360" t="s">
        <v>16</v>
      </c>
      <c r="W360" cm="1">
        <f t="array" ref="W360">MATCH(U360&amp;V360,INDEX($G$2:$G$37&amp;$H$2:$H$37,))</f>
        <v>33</v>
      </c>
      <c r="X360" s="2" t="str">
        <f t="shared" si="15"/>
        <v>['id' =&gt; 359, 'id_category' =&gt; 33, 'product_group' =&gt; 'UFA50/55'],</v>
      </c>
      <c r="AO360" t="s">
        <v>741</v>
      </c>
      <c r="AP360" t="s">
        <v>740</v>
      </c>
    </row>
    <row r="361" spans="19:42" x14ac:dyDescent="0.35">
      <c r="S361">
        <v>360</v>
      </c>
      <c r="T361" t="s">
        <v>293</v>
      </c>
      <c r="U361" t="s">
        <v>72</v>
      </c>
      <c r="V361" t="s">
        <v>12</v>
      </c>
      <c r="W361" cm="1">
        <f t="array" ref="W361">MATCH(U361&amp;V361,INDEX($G$2:$G$37&amp;$H$2:$H$37,))</f>
        <v>32</v>
      </c>
      <c r="X361" s="2" t="str">
        <f t="shared" si="15"/>
        <v>['id' =&gt; 360, 'id_category' =&gt; 32, 'product_group' =&gt; 'UFA50/55P'],</v>
      </c>
      <c r="AO361" t="s">
        <v>742</v>
      </c>
      <c r="AP361" t="s">
        <v>740</v>
      </c>
    </row>
    <row r="362" spans="19:42" x14ac:dyDescent="0.35">
      <c r="S362">
        <v>361</v>
      </c>
      <c r="T362" t="s">
        <v>283</v>
      </c>
      <c r="U362" t="s">
        <v>72</v>
      </c>
      <c r="V362" t="s">
        <v>12</v>
      </c>
      <c r="W362" cm="1">
        <f t="array" ref="W362">MATCH(U362&amp;V362,INDEX($G$2:$G$37&amp;$H$2:$H$37,))</f>
        <v>32</v>
      </c>
      <c r="X362" s="2" t="str">
        <f t="shared" si="15"/>
        <v>['id' =&gt; 361, 'id_category' =&gt; 32, 'product_group' =&gt; 'UFA60/65'],</v>
      </c>
      <c r="AO362" t="s">
        <v>743</v>
      </c>
      <c r="AP362" t="s">
        <v>740</v>
      </c>
    </row>
    <row r="363" spans="19:42" x14ac:dyDescent="0.35">
      <c r="S363">
        <v>362</v>
      </c>
      <c r="T363" t="s">
        <v>283</v>
      </c>
      <c r="U363" t="s">
        <v>72</v>
      </c>
      <c r="V363" t="s">
        <v>16</v>
      </c>
      <c r="W363" cm="1">
        <f t="array" ref="W363">MATCH(U363&amp;V363,INDEX($G$2:$G$37&amp;$H$2:$H$37,))</f>
        <v>33</v>
      </c>
      <c r="X363" s="2" t="str">
        <f t="shared" si="15"/>
        <v>['id' =&gt; 362, 'id_category' =&gt; 33, 'product_group' =&gt; 'UFA60/65'],</v>
      </c>
      <c r="AO363" t="s">
        <v>744</v>
      </c>
      <c r="AP363" t="s">
        <v>740</v>
      </c>
    </row>
    <row r="364" spans="19:42" x14ac:dyDescent="0.35">
      <c r="S364">
        <v>363</v>
      </c>
      <c r="T364" t="s">
        <v>135</v>
      </c>
      <c r="U364" t="s">
        <v>72</v>
      </c>
      <c r="V364" t="s">
        <v>12</v>
      </c>
      <c r="W364" cm="1">
        <f t="array" ref="W364">MATCH(U364&amp;V364,INDEX($G$2:$G$37&amp;$H$2:$H$37,))</f>
        <v>32</v>
      </c>
      <c r="X364" s="2" t="str">
        <f t="shared" si="15"/>
        <v>['id' =&gt; 363, 'id_category' =&gt; 32, 'product_group' =&gt; 'UFA70/75'],</v>
      </c>
      <c r="AO364" t="s">
        <v>747</v>
      </c>
      <c r="AP364" t="s">
        <v>740</v>
      </c>
    </row>
    <row r="365" spans="19:42" x14ac:dyDescent="0.35">
      <c r="S365">
        <v>364</v>
      </c>
      <c r="T365" t="s">
        <v>135</v>
      </c>
      <c r="U365" t="s">
        <v>72</v>
      </c>
      <c r="V365" t="s">
        <v>16</v>
      </c>
      <c r="W365" cm="1">
        <f t="array" ref="W365">MATCH(U365&amp;V365,INDEX($G$2:$G$37&amp;$H$2:$H$37,))</f>
        <v>33</v>
      </c>
      <c r="X365" s="2" t="str">
        <f t="shared" si="15"/>
        <v>['id' =&gt; 364, 'id_category' =&gt; 33, 'product_group' =&gt; 'UFA70/75'],</v>
      </c>
      <c r="AO365" t="s">
        <v>748</v>
      </c>
      <c r="AP365" t="s">
        <v>748</v>
      </c>
    </row>
    <row r="366" spans="19:42" x14ac:dyDescent="0.35">
      <c r="S366">
        <v>365</v>
      </c>
      <c r="T366" t="s">
        <v>294</v>
      </c>
      <c r="U366" t="s">
        <v>72</v>
      </c>
      <c r="V366" t="s">
        <v>12</v>
      </c>
      <c r="W366" cm="1">
        <f t="array" ref="W366">MATCH(U366&amp;V366,INDEX($G$2:$G$37&amp;$H$2:$H$37,))</f>
        <v>32</v>
      </c>
      <c r="X366" s="2" t="str">
        <f t="shared" si="15"/>
        <v>['id' =&gt; 365, 'id_category' =&gt; 32, 'product_group' =&gt; 'UFA70/75P'],</v>
      </c>
      <c r="AO366" t="s">
        <v>749</v>
      </c>
      <c r="AP366" t="s">
        <v>748</v>
      </c>
    </row>
    <row r="367" spans="19:42" x14ac:dyDescent="0.35">
      <c r="S367">
        <v>366</v>
      </c>
      <c r="T367" t="s">
        <v>285</v>
      </c>
      <c r="U367" t="s">
        <v>72</v>
      </c>
      <c r="V367" t="s">
        <v>12</v>
      </c>
      <c r="W367" cm="1">
        <f t="array" ref="W367">MATCH(U367&amp;V367,INDEX($G$2:$G$37&amp;$H$2:$H$37,))</f>
        <v>32</v>
      </c>
      <c r="X367" s="2" t="str">
        <f t="shared" si="15"/>
        <v>['id' =&gt; 366, 'id_category' =&gt; 32, 'product_group' =&gt; 'UFA80/85'],</v>
      </c>
      <c r="AO367" t="s">
        <v>750</v>
      </c>
      <c r="AP367" t="s">
        <v>750</v>
      </c>
    </row>
    <row r="368" spans="19:42" x14ac:dyDescent="0.35">
      <c r="S368">
        <v>367</v>
      </c>
      <c r="T368" t="s">
        <v>285</v>
      </c>
      <c r="U368" t="s">
        <v>72</v>
      </c>
      <c r="V368" t="s">
        <v>16</v>
      </c>
      <c r="W368" cm="1">
        <f t="array" ref="W368">MATCH(U368&amp;V368,INDEX($G$2:$G$37&amp;$H$2:$H$37,))</f>
        <v>33</v>
      </c>
      <c r="X368" s="2" t="str">
        <f t="shared" si="15"/>
        <v>['id' =&gt; 367, 'id_category' =&gt; 33, 'product_group' =&gt; 'UFA80/85'],</v>
      </c>
      <c r="AO368" t="s">
        <v>751</v>
      </c>
      <c r="AP368" t="s">
        <v>750</v>
      </c>
    </row>
    <row r="369" spans="19:42" x14ac:dyDescent="0.35">
      <c r="S369">
        <v>368</v>
      </c>
      <c r="T369" t="s">
        <v>295</v>
      </c>
      <c r="U369" t="s">
        <v>72</v>
      </c>
      <c r="V369" t="s">
        <v>12</v>
      </c>
      <c r="W369" cm="1">
        <f t="array" ref="W369">MATCH(U369&amp;V369,INDEX($G$2:$G$37&amp;$H$2:$H$37,))</f>
        <v>32</v>
      </c>
      <c r="X369" s="2" t="str">
        <f t="shared" si="15"/>
        <v>['id' =&gt; 368, 'id_category' =&gt; 32, 'product_group' =&gt; 'UFA90/95'],</v>
      </c>
      <c r="AO369" t="s">
        <v>752</v>
      </c>
      <c r="AP369" t="s">
        <v>750</v>
      </c>
    </row>
    <row r="370" spans="19:42" x14ac:dyDescent="0.35">
      <c r="S370">
        <v>369</v>
      </c>
      <c r="T370" t="s">
        <v>295</v>
      </c>
      <c r="U370" t="s">
        <v>72</v>
      </c>
      <c r="V370" t="s">
        <v>16</v>
      </c>
      <c r="W370" cm="1">
        <f t="array" ref="W370">MATCH(U370&amp;V370,INDEX($G$2:$G$37&amp;$H$2:$H$37,))</f>
        <v>33</v>
      </c>
      <c r="X370" s="2" t="str">
        <f t="shared" si="15"/>
        <v>['id' =&gt; 369, 'id_category' =&gt; 33, 'product_group' =&gt; 'UFA90/95'],</v>
      </c>
      <c r="AO370" t="s">
        <v>753</v>
      </c>
      <c r="AP370" t="s">
        <v>750</v>
      </c>
    </row>
    <row r="371" spans="19:42" x14ac:dyDescent="0.35">
      <c r="S371">
        <v>370</v>
      </c>
      <c r="T371" t="s">
        <v>287</v>
      </c>
      <c r="U371" t="s">
        <v>26</v>
      </c>
      <c r="V371" t="s">
        <v>12</v>
      </c>
      <c r="W371" cm="1">
        <f t="array" ref="W371">MATCH(U371&amp;V371,INDEX($G$2:$G$37&amp;$H$2:$H$37,))</f>
        <v>34</v>
      </c>
      <c r="X371" s="2" t="str">
        <f t="shared" si="15"/>
        <v>['id' =&gt; 370, 'id_category' =&gt; 34, 'product_group' =&gt; 'WE'],</v>
      </c>
      <c r="AO371" t="s">
        <v>754</v>
      </c>
      <c r="AP371" t="s">
        <v>750</v>
      </c>
    </row>
    <row r="372" spans="19:42" x14ac:dyDescent="0.35">
      <c r="AO372" t="s">
        <v>756</v>
      </c>
      <c r="AP372" t="s">
        <v>750</v>
      </c>
    </row>
    <row r="373" spans="19:42" x14ac:dyDescent="0.35">
      <c r="T373">
        <f>COUNTA(T2:T371)</f>
        <v>370</v>
      </c>
      <c r="AO373" t="s">
        <v>757</v>
      </c>
      <c r="AP373" t="s">
        <v>750</v>
      </c>
    </row>
    <row r="374" spans="19:42" x14ac:dyDescent="0.35">
      <c r="AO374" t="s">
        <v>758</v>
      </c>
      <c r="AP374" t="s">
        <v>750</v>
      </c>
    </row>
    <row r="375" spans="19:42" x14ac:dyDescent="0.35">
      <c r="AO375" t="s">
        <v>759</v>
      </c>
      <c r="AP375" t="s">
        <v>759</v>
      </c>
    </row>
    <row r="376" spans="19:42" x14ac:dyDescent="0.35">
      <c r="AO376" t="s">
        <v>760</v>
      </c>
      <c r="AP376" t="s">
        <v>759</v>
      </c>
    </row>
    <row r="377" spans="19:42" x14ac:dyDescent="0.35">
      <c r="AO377" t="s">
        <v>761</v>
      </c>
      <c r="AP377" t="s">
        <v>759</v>
      </c>
    </row>
    <row r="378" spans="19:42" x14ac:dyDescent="0.35">
      <c r="AO378" t="s">
        <v>762</v>
      </c>
      <c r="AP378" t="s">
        <v>759</v>
      </c>
    </row>
    <row r="379" spans="19:42" x14ac:dyDescent="0.35">
      <c r="AO379" t="s">
        <v>763</v>
      </c>
      <c r="AP379" t="s">
        <v>759</v>
      </c>
    </row>
    <row r="380" spans="19:42" x14ac:dyDescent="0.35">
      <c r="AO380" t="s">
        <v>764</v>
      </c>
      <c r="AP380" t="s">
        <v>759</v>
      </c>
    </row>
    <row r="381" spans="19:42" x14ac:dyDescent="0.35">
      <c r="AO381" t="s">
        <v>765</v>
      </c>
      <c r="AP381" t="s">
        <v>765</v>
      </c>
    </row>
    <row r="382" spans="19:42" x14ac:dyDescent="0.35">
      <c r="AO382" t="s">
        <v>766</v>
      </c>
      <c r="AP382" t="s">
        <v>765</v>
      </c>
    </row>
    <row r="383" spans="19:42" x14ac:dyDescent="0.35">
      <c r="AO383" t="s">
        <v>767</v>
      </c>
      <c r="AP383" t="s">
        <v>765</v>
      </c>
    </row>
    <row r="384" spans="19:42" x14ac:dyDescent="0.35">
      <c r="AO384" t="s">
        <v>768</v>
      </c>
      <c r="AP384" t="s">
        <v>765</v>
      </c>
    </row>
    <row r="385" spans="41:42" x14ac:dyDescent="0.35">
      <c r="AO385" t="s">
        <v>769</v>
      </c>
      <c r="AP385" t="s">
        <v>765</v>
      </c>
    </row>
    <row r="386" spans="41:42" x14ac:dyDescent="0.35">
      <c r="AO386" t="s">
        <v>770</v>
      </c>
      <c r="AP386" t="s">
        <v>765</v>
      </c>
    </row>
    <row r="387" spans="41:42" x14ac:dyDescent="0.35">
      <c r="AO387" t="s">
        <v>771</v>
      </c>
      <c r="AP387" t="s">
        <v>765</v>
      </c>
    </row>
    <row r="388" spans="41:42" x14ac:dyDescent="0.35">
      <c r="AO388" t="s">
        <v>772</v>
      </c>
      <c r="AP388" t="s">
        <v>765</v>
      </c>
    </row>
    <row r="389" spans="41:42" x14ac:dyDescent="0.35">
      <c r="AO389" t="s">
        <v>773</v>
      </c>
      <c r="AP389" t="s">
        <v>773</v>
      </c>
    </row>
    <row r="390" spans="41:42" x14ac:dyDescent="0.35">
      <c r="AO390" t="s">
        <v>774</v>
      </c>
      <c r="AP390" t="s">
        <v>773</v>
      </c>
    </row>
    <row r="391" spans="41:42" x14ac:dyDescent="0.35">
      <c r="AO391" t="s">
        <v>775</v>
      </c>
      <c r="AP391" t="s">
        <v>773</v>
      </c>
    </row>
    <row r="392" spans="41:42" x14ac:dyDescent="0.35">
      <c r="AO392" t="s">
        <v>776</v>
      </c>
      <c r="AP392" t="s">
        <v>773</v>
      </c>
    </row>
    <row r="393" spans="41:42" x14ac:dyDescent="0.35">
      <c r="AO393" t="s">
        <v>777</v>
      </c>
      <c r="AP393" t="s">
        <v>773</v>
      </c>
    </row>
    <row r="394" spans="41:42" x14ac:dyDescent="0.35">
      <c r="AO394" t="s">
        <v>780</v>
      </c>
      <c r="AP394" t="s">
        <v>773</v>
      </c>
    </row>
    <row r="395" spans="41:42" x14ac:dyDescent="0.35">
      <c r="AO395" t="s">
        <v>781</v>
      </c>
      <c r="AP395" t="s">
        <v>773</v>
      </c>
    </row>
    <row r="396" spans="41:42" x14ac:dyDescent="0.35">
      <c r="AO396" t="s">
        <v>782</v>
      </c>
      <c r="AP396" t="s">
        <v>782</v>
      </c>
    </row>
    <row r="397" spans="41:42" x14ac:dyDescent="0.35">
      <c r="AO397" t="s">
        <v>783</v>
      </c>
      <c r="AP397" t="s">
        <v>782</v>
      </c>
    </row>
    <row r="398" spans="41:42" x14ac:dyDescent="0.35">
      <c r="AO398" t="s">
        <v>784</v>
      </c>
      <c r="AP398" t="s">
        <v>782</v>
      </c>
    </row>
    <row r="399" spans="41:42" x14ac:dyDescent="0.35">
      <c r="AO399" t="s">
        <v>785</v>
      </c>
      <c r="AP399" t="s">
        <v>782</v>
      </c>
    </row>
    <row r="400" spans="41:42" x14ac:dyDescent="0.35">
      <c r="AO400" t="s">
        <v>786</v>
      </c>
      <c r="AP400" t="s">
        <v>782</v>
      </c>
    </row>
    <row r="401" spans="41:42" x14ac:dyDescent="0.35">
      <c r="AO401" t="s">
        <v>787</v>
      </c>
      <c r="AP401" t="s">
        <v>782</v>
      </c>
    </row>
    <row r="402" spans="41:42" x14ac:dyDescent="0.35">
      <c r="AO402" t="s">
        <v>788</v>
      </c>
      <c r="AP402" t="s">
        <v>782</v>
      </c>
    </row>
    <row r="403" spans="41:42" x14ac:dyDescent="0.35">
      <c r="AO403" t="s">
        <v>791</v>
      </c>
      <c r="AP403" t="s">
        <v>782</v>
      </c>
    </row>
    <row r="404" spans="41:42" x14ac:dyDescent="0.35">
      <c r="AO404" t="s">
        <v>792</v>
      </c>
      <c r="AP404" t="s">
        <v>782</v>
      </c>
    </row>
    <row r="405" spans="41:42" x14ac:dyDescent="0.35">
      <c r="AO405" t="s">
        <v>793</v>
      </c>
      <c r="AP405" t="s">
        <v>782</v>
      </c>
    </row>
    <row r="406" spans="41:42" x14ac:dyDescent="0.35">
      <c r="AO406" t="s">
        <v>794</v>
      </c>
      <c r="AP406" t="s">
        <v>794</v>
      </c>
    </row>
    <row r="407" spans="41:42" x14ac:dyDescent="0.35">
      <c r="AO407" t="s">
        <v>795</v>
      </c>
      <c r="AP407" t="s">
        <v>794</v>
      </c>
    </row>
    <row r="408" spans="41:42" x14ac:dyDescent="0.35">
      <c r="AO408" t="s">
        <v>796</v>
      </c>
      <c r="AP408" t="s">
        <v>794</v>
      </c>
    </row>
    <row r="409" spans="41:42" x14ac:dyDescent="0.35">
      <c r="AO409" t="s">
        <v>797</v>
      </c>
      <c r="AP409" t="s">
        <v>794</v>
      </c>
    </row>
    <row r="410" spans="41:42" x14ac:dyDescent="0.35">
      <c r="AO410" t="s">
        <v>798</v>
      </c>
      <c r="AP410" t="s">
        <v>794</v>
      </c>
    </row>
    <row r="411" spans="41:42" x14ac:dyDescent="0.35">
      <c r="AO411" t="s">
        <v>799</v>
      </c>
      <c r="AP411" t="s">
        <v>794</v>
      </c>
    </row>
    <row r="412" spans="41:42" x14ac:dyDescent="0.35">
      <c r="AO412" t="s">
        <v>386</v>
      </c>
      <c r="AP412" t="s">
        <v>389</v>
      </c>
    </row>
    <row r="413" spans="41:42" x14ac:dyDescent="0.35">
      <c r="AO413" t="s">
        <v>800</v>
      </c>
      <c r="AP413" t="s">
        <v>386</v>
      </c>
    </row>
    <row r="414" spans="41:42" x14ac:dyDescent="0.35">
      <c r="AO414" t="s">
        <v>801</v>
      </c>
      <c r="AP414" t="s">
        <v>386</v>
      </c>
    </row>
    <row r="415" spans="41:42" x14ac:dyDescent="0.35">
      <c r="AO415" t="s">
        <v>802</v>
      </c>
      <c r="AP415" t="s">
        <v>386</v>
      </c>
    </row>
    <row r="416" spans="41:42" x14ac:dyDescent="0.35">
      <c r="AO416" t="s">
        <v>806</v>
      </c>
      <c r="AP416" t="s">
        <v>386</v>
      </c>
    </row>
    <row r="417" spans="41:42" x14ac:dyDescent="0.35">
      <c r="AO417" t="s">
        <v>807</v>
      </c>
      <c r="AP417" t="s">
        <v>386</v>
      </c>
    </row>
    <row r="418" spans="41:42" x14ac:dyDescent="0.35">
      <c r="AO418" t="s">
        <v>808</v>
      </c>
      <c r="AP418" t="s">
        <v>386</v>
      </c>
    </row>
    <row r="419" spans="41:42" x14ac:dyDescent="0.35">
      <c r="AO419" t="s">
        <v>809</v>
      </c>
      <c r="AP419" t="s">
        <v>386</v>
      </c>
    </row>
    <row r="420" spans="41:42" x14ac:dyDescent="0.35">
      <c r="AO420" t="s">
        <v>811</v>
      </c>
      <c r="AP420" t="s">
        <v>389</v>
      </c>
    </row>
    <row r="421" spans="41:42" x14ac:dyDescent="0.35">
      <c r="AO421" t="s">
        <v>812</v>
      </c>
      <c r="AP421" t="s">
        <v>386</v>
      </c>
    </row>
    <row r="422" spans="41:42" x14ac:dyDescent="0.35">
      <c r="AO422" t="s">
        <v>816</v>
      </c>
      <c r="AP422" t="s">
        <v>386</v>
      </c>
    </row>
    <row r="423" spans="41:42" x14ac:dyDescent="0.35">
      <c r="AO423" t="s">
        <v>817</v>
      </c>
      <c r="AP423" t="s">
        <v>386</v>
      </c>
    </row>
    <row r="424" spans="41:42" x14ac:dyDescent="0.35">
      <c r="AO424" t="s">
        <v>820</v>
      </c>
      <c r="AP424" t="s">
        <v>386</v>
      </c>
    </row>
    <row r="425" spans="41:42" x14ac:dyDescent="0.35">
      <c r="AO425" t="s">
        <v>821</v>
      </c>
      <c r="AP425" t="s">
        <v>386</v>
      </c>
    </row>
    <row r="426" spans="41:42" x14ac:dyDescent="0.35">
      <c r="AO426" t="s">
        <v>822</v>
      </c>
      <c r="AP426" t="s">
        <v>386</v>
      </c>
    </row>
    <row r="427" spans="41:42" x14ac:dyDescent="0.35">
      <c r="AO427" t="s">
        <v>823</v>
      </c>
      <c r="AP427" t="s">
        <v>386</v>
      </c>
    </row>
    <row r="428" spans="41:42" x14ac:dyDescent="0.35">
      <c r="AO428" t="s">
        <v>824</v>
      </c>
      <c r="AP428" t="s">
        <v>386</v>
      </c>
    </row>
    <row r="429" spans="41:42" x14ac:dyDescent="0.35">
      <c r="AO429" t="s">
        <v>825</v>
      </c>
      <c r="AP429" t="s">
        <v>386</v>
      </c>
    </row>
    <row r="430" spans="41:42" x14ac:dyDescent="0.35">
      <c r="AO430" t="s">
        <v>826</v>
      </c>
      <c r="AP430" t="s">
        <v>386</v>
      </c>
    </row>
    <row r="431" spans="41:42" x14ac:dyDescent="0.35">
      <c r="AO431" t="s">
        <v>829</v>
      </c>
      <c r="AP431" t="s">
        <v>386</v>
      </c>
    </row>
    <row r="432" spans="41:42" x14ac:dyDescent="0.35">
      <c r="AO432" t="s">
        <v>830</v>
      </c>
      <c r="AP432" t="s">
        <v>386</v>
      </c>
    </row>
    <row r="433" spans="41:42" x14ac:dyDescent="0.35">
      <c r="AO433" t="s">
        <v>833</v>
      </c>
      <c r="AP433" t="s">
        <v>386</v>
      </c>
    </row>
    <row r="434" spans="41:42" x14ac:dyDescent="0.35">
      <c r="AO434" t="s">
        <v>836</v>
      </c>
      <c r="AP434" t="s">
        <v>386</v>
      </c>
    </row>
    <row r="435" spans="41:42" x14ac:dyDescent="0.35">
      <c r="AO435" t="s">
        <v>837</v>
      </c>
      <c r="AP435" t="s">
        <v>386</v>
      </c>
    </row>
    <row r="436" spans="41:42" x14ac:dyDescent="0.35">
      <c r="AO436" t="s">
        <v>838</v>
      </c>
      <c r="AP436" t="s">
        <v>386</v>
      </c>
    </row>
    <row r="437" spans="41:42" x14ac:dyDescent="0.35">
      <c r="AO437" t="s">
        <v>839</v>
      </c>
      <c r="AP437" t="s">
        <v>386</v>
      </c>
    </row>
    <row r="438" spans="41:42" x14ac:dyDescent="0.35">
      <c r="AO438" t="s">
        <v>842</v>
      </c>
      <c r="AP438" t="s">
        <v>386</v>
      </c>
    </row>
    <row r="439" spans="41:42" x14ac:dyDescent="0.35">
      <c r="AO439" t="s">
        <v>843</v>
      </c>
      <c r="AP439" t="s">
        <v>386</v>
      </c>
    </row>
    <row r="440" spans="41:42" x14ac:dyDescent="0.35">
      <c r="AO440" t="s">
        <v>844</v>
      </c>
      <c r="AP440" t="s">
        <v>386</v>
      </c>
    </row>
    <row r="441" spans="41:42" x14ac:dyDescent="0.35">
      <c r="AO441" t="s">
        <v>845</v>
      </c>
      <c r="AP441" t="s">
        <v>845</v>
      </c>
    </row>
    <row r="442" spans="41:42" x14ac:dyDescent="0.35">
      <c r="AO442" t="s">
        <v>846</v>
      </c>
      <c r="AP442" t="s">
        <v>845</v>
      </c>
    </row>
    <row r="443" spans="41:42" x14ac:dyDescent="0.35">
      <c r="AO443" t="s">
        <v>847</v>
      </c>
      <c r="AP443" t="s">
        <v>845</v>
      </c>
    </row>
    <row r="444" spans="41:42" x14ac:dyDescent="0.35">
      <c r="AO444" t="s">
        <v>848</v>
      </c>
      <c r="AP444" t="s">
        <v>845</v>
      </c>
    </row>
    <row r="445" spans="41:42" x14ac:dyDescent="0.35">
      <c r="AO445" t="s">
        <v>849</v>
      </c>
      <c r="AP445" t="s">
        <v>845</v>
      </c>
    </row>
    <row r="446" spans="41:42" x14ac:dyDescent="0.35">
      <c r="AO446" t="s">
        <v>850</v>
      </c>
      <c r="AP446" t="s">
        <v>845</v>
      </c>
    </row>
    <row r="447" spans="41:42" x14ac:dyDescent="0.35">
      <c r="AO447" t="s">
        <v>851</v>
      </c>
      <c r="AP447" t="s">
        <v>845</v>
      </c>
    </row>
    <row r="448" spans="41:42" x14ac:dyDescent="0.35">
      <c r="AO448" t="s">
        <v>852</v>
      </c>
      <c r="AP448" t="s">
        <v>853</v>
      </c>
    </row>
    <row r="449" spans="41:42" x14ac:dyDescent="0.35">
      <c r="AO449" t="s">
        <v>854</v>
      </c>
      <c r="AP449" t="s">
        <v>853</v>
      </c>
    </row>
    <row r="450" spans="41:42" x14ac:dyDescent="0.35">
      <c r="AO450" t="s">
        <v>855</v>
      </c>
      <c r="AP450" t="s">
        <v>853</v>
      </c>
    </row>
    <row r="451" spans="41:42" x14ac:dyDescent="0.35">
      <c r="AO451" t="s">
        <v>856</v>
      </c>
      <c r="AP451" t="s">
        <v>853</v>
      </c>
    </row>
    <row r="452" spans="41:42" x14ac:dyDescent="0.35">
      <c r="AO452" t="s">
        <v>853</v>
      </c>
      <c r="AP452" t="s">
        <v>853</v>
      </c>
    </row>
    <row r="453" spans="41:42" x14ac:dyDescent="0.35">
      <c r="AO453" t="s">
        <v>857</v>
      </c>
      <c r="AP453" t="s">
        <v>853</v>
      </c>
    </row>
    <row r="454" spans="41:42" x14ac:dyDescent="0.35">
      <c r="AO454" t="s">
        <v>858</v>
      </c>
      <c r="AP454" t="s">
        <v>853</v>
      </c>
    </row>
    <row r="455" spans="41:42" x14ac:dyDescent="0.35">
      <c r="AO455" t="s">
        <v>859</v>
      </c>
      <c r="AP455" t="s">
        <v>853</v>
      </c>
    </row>
    <row r="456" spans="41:42" x14ac:dyDescent="0.35">
      <c r="AO456" t="s">
        <v>860</v>
      </c>
      <c r="AP456" t="s">
        <v>853</v>
      </c>
    </row>
    <row r="457" spans="41:42" x14ac:dyDescent="0.35">
      <c r="AO457" t="s">
        <v>861</v>
      </c>
      <c r="AP457" t="s">
        <v>853</v>
      </c>
    </row>
    <row r="458" spans="41:42" x14ac:dyDescent="0.35">
      <c r="AO458" t="s">
        <v>862</v>
      </c>
      <c r="AP458" t="s">
        <v>853</v>
      </c>
    </row>
    <row r="459" spans="41:42" x14ac:dyDescent="0.35">
      <c r="AO459" t="s">
        <v>863</v>
      </c>
      <c r="AP459" t="s">
        <v>863</v>
      </c>
    </row>
    <row r="460" spans="41:42" x14ac:dyDescent="0.35">
      <c r="AO460" t="s">
        <v>864</v>
      </c>
      <c r="AP460" t="s">
        <v>863</v>
      </c>
    </row>
    <row r="461" spans="41:42" x14ac:dyDescent="0.35">
      <c r="AO461" t="s">
        <v>865</v>
      </c>
      <c r="AP461" t="s">
        <v>863</v>
      </c>
    </row>
    <row r="462" spans="41:42" x14ac:dyDescent="0.35">
      <c r="AO462" t="s">
        <v>866</v>
      </c>
      <c r="AP462" t="s">
        <v>863</v>
      </c>
    </row>
    <row r="463" spans="41:42" x14ac:dyDescent="0.35">
      <c r="AO463" t="s">
        <v>867</v>
      </c>
      <c r="AP463" t="s">
        <v>863</v>
      </c>
    </row>
    <row r="464" spans="41:42" x14ac:dyDescent="0.35">
      <c r="AO464" t="s">
        <v>868</v>
      </c>
      <c r="AP464" t="s">
        <v>863</v>
      </c>
    </row>
    <row r="465" spans="41:42" x14ac:dyDescent="0.35">
      <c r="AO465" t="s">
        <v>869</v>
      </c>
      <c r="AP465" t="s">
        <v>863</v>
      </c>
    </row>
    <row r="466" spans="41:42" x14ac:dyDescent="0.35">
      <c r="AO466" t="s">
        <v>870</v>
      </c>
      <c r="AP466" t="s">
        <v>863</v>
      </c>
    </row>
    <row r="467" spans="41:42" x14ac:dyDescent="0.35">
      <c r="AO467" t="s">
        <v>871</v>
      </c>
      <c r="AP467" t="s">
        <v>863</v>
      </c>
    </row>
    <row r="468" spans="41:42" x14ac:dyDescent="0.35">
      <c r="AO468" t="s">
        <v>872</v>
      </c>
      <c r="AP468" t="s">
        <v>863</v>
      </c>
    </row>
    <row r="469" spans="41:42" x14ac:dyDescent="0.35">
      <c r="AO469" t="s">
        <v>873</v>
      </c>
      <c r="AP469" t="s">
        <v>863</v>
      </c>
    </row>
    <row r="470" spans="41:42" x14ac:dyDescent="0.35">
      <c r="AO470" t="s">
        <v>874</v>
      </c>
      <c r="AP470" t="s">
        <v>863</v>
      </c>
    </row>
    <row r="471" spans="41:42" x14ac:dyDescent="0.35">
      <c r="AO471" t="s">
        <v>875</v>
      </c>
      <c r="AP471" t="s">
        <v>863</v>
      </c>
    </row>
    <row r="472" spans="41:42" x14ac:dyDescent="0.35">
      <c r="AO472" t="s">
        <v>876</v>
      </c>
      <c r="AP472" t="s">
        <v>863</v>
      </c>
    </row>
    <row r="473" spans="41:42" x14ac:dyDescent="0.35">
      <c r="AO473" t="s">
        <v>877</v>
      </c>
      <c r="AP473" t="s">
        <v>863</v>
      </c>
    </row>
    <row r="474" spans="41:42" x14ac:dyDescent="0.35">
      <c r="AO474" t="s">
        <v>878</v>
      </c>
      <c r="AP474" t="s">
        <v>863</v>
      </c>
    </row>
    <row r="475" spans="41:42" x14ac:dyDescent="0.35">
      <c r="AO475" t="s">
        <v>879</v>
      </c>
      <c r="AP475" t="s">
        <v>863</v>
      </c>
    </row>
    <row r="476" spans="41:42" x14ac:dyDescent="0.35">
      <c r="AO476" t="s">
        <v>880</v>
      </c>
      <c r="AP476" t="s">
        <v>863</v>
      </c>
    </row>
    <row r="477" spans="41:42" x14ac:dyDescent="0.35">
      <c r="AO477" t="s">
        <v>881</v>
      </c>
      <c r="AP477" t="s">
        <v>863</v>
      </c>
    </row>
    <row r="478" spans="41:42" x14ac:dyDescent="0.35">
      <c r="AO478" t="s">
        <v>882</v>
      </c>
      <c r="AP478" t="s">
        <v>863</v>
      </c>
    </row>
    <row r="479" spans="41:42" x14ac:dyDescent="0.35">
      <c r="AO479" t="s">
        <v>883</v>
      </c>
      <c r="AP479" t="s">
        <v>863</v>
      </c>
    </row>
    <row r="480" spans="41:42" x14ac:dyDescent="0.35">
      <c r="AO480" t="s">
        <v>884</v>
      </c>
      <c r="AP480" t="s">
        <v>863</v>
      </c>
    </row>
    <row r="481" spans="41:42" x14ac:dyDescent="0.35">
      <c r="AO481" t="s">
        <v>885</v>
      </c>
      <c r="AP481" t="s">
        <v>863</v>
      </c>
    </row>
    <row r="482" spans="41:42" x14ac:dyDescent="0.35">
      <c r="AO482" t="s">
        <v>886</v>
      </c>
      <c r="AP482" t="s">
        <v>863</v>
      </c>
    </row>
    <row r="483" spans="41:42" x14ac:dyDescent="0.35">
      <c r="AO483" t="s">
        <v>887</v>
      </c>
      <c r="AP483" t="s">
        <v>863</v>
      </c>
    </row>
    <row r="484" spans="41:42" x14ac:dyDescent="0.35">
      <c r="AO484" t="s">
        <v>888</v>
      </c>
      <c r="AP484" t="s">
        <v>863</v>
      </c>
    </row>
    <row r="485" spans="41:42" x14ac:dyDescent="0.35">
      <c r="AO485" t="s">
        <v>889</v>
      </c>
      <c r="AP485" t="s">
        <v>863</v>
      </c>
    </row>
    <row r="486" spans="41:42" x14ac:dyDescent="0.35">
      <c r="AO486" t="s">
        <v>890</v>
      </c>
      <c r="AP486" t="s">
        <v>863</v>
      </c>
    </row>
    <row r="487" spans="41:42" x14ac:dyDescent="0.35">
      <c r="AO487" t="s">
        <v>891</v>
      </c>
      <c r="AP487" t="s">
        <v>863</v>
      </c>
    </row>
    <row r="488" spans="41:42" x14ac:dyDescent="0.35">
      <c r="AO488" t="s">
        <v>892</v>
      </c>
      <c r="AP488" t="s">
        <v>863</v>
      </c>
    </row>
    <row r="489" spans="41:42" x14ac:dyDescent="0.35">
      <c r="AO489" t="s">
        <v>893</v>
      </c>
      <c r="AP489" t="s">
        <v>893</v>
      </c>
    </row>
    <row r="490" spans="41:42" x14ac:dyDescent="0.35">
      <c r="AO490" t="s">
        <v>894</v>
      </c>
      <c r="AP490" t="s">
        <v>893</v>
      </c>
    </row>
    <row r="491" spans="41:42" x14ac:dyDescent="0.35">
      <c r="AO491" t="s">
        <v>895</v>
      </c>
      <c r="AP491" t="s">
        <v>893</v>
      </c>
    </row>
    <row r="492" spans="41:42" x14ac:dyDescent="0.35">
      <c r="AO492" t="s">
        <v>896</v>
      </c>
      <c r="AP492" t="s">
        <v>893</v>
      </c>
    </row>
    <row r="493" spans="41:42" x14ac:dyDescent="0.35">
      <c r="AO493" t="s">
        <v>897</v>
      </c>
      <c r="AP493" t="s">
        <v>893</v>
      </c>
    </row>
    <row r="494" spans="41:42" x14ac:dyDescent="0.35">
      <c r="AO494" t="s">
        <v>898</v>
      </c>
      <c r="AP494" t="s">
        <v>893</v>
      </c>
    </row>
    <row r="495" spans="41:42" x14ac:dyDescent="0.35">
      <c r="AO495" t="s">
        <v>899</v>
      </c>
      <c r="AP495" t="s">
        <v>893</v>
      </c>
    </row>
    <row r="496" spans="41:42" x14ac:dyDescent="0.35">
      <c r="AO496" t="s">
        <v>900</v>
      </c>
      <c r="AP496" t="s">
        <v>893</v>
      </c>
    </row>
    <row r="497" spans="41:42" x14ac:dyDescent="0.35">
      <c r="AO497" t="s">
        <v>901</v>
      </c>
      <c r="AP497" t="s">
        <v>893</v>
      </c>
    </row>
    <row r="498" spans="41:42" x14ac:dyDescent="0.35">
      <c r="AO498" t="s">
        <v>902</v>
      </c>
      <c r="AP498" t="s">
        <v>893</v>
      </c>
    </row>
    <row r="499" spans="41:42" x14ac:dyDescent="0.35">
      <c r="AO499" t="s">
        <v>903</v>
      </c>
      <c r="AP499" t="s">
        <v>893</v>
      </c>
    </row>
    <row r="500" spans="41:42" x14ac:dyDescent="0.35">
      <c r="AO500" t="s">
        <v>904</v>
      </c>
      <c r="AP500" t="s">
        <v>893</v>
      </c>
    </row>
    <row r="501" spans="41:42" x14ac:dyDescent="0.35">
      <c r="AO501" t="s">
        <v>905</v>
      </c>
      <c r="AP501" t="s">
        <v>893</v>
      </c>
    </row>
    <row r="502" spans="41:42" x14ac:dyDescent="0.35">
      <c r="AO502" t="s">
        <v>906</v>
      </c>
      <c r="AP502" t="s">
        <v>893</v>
      </c>
    </row>
    <row r="503" spans="41:42" x14ac:dyDescent="0.35">
      <c r="AO503" t="s">
        <v>907</v>
      </c>
      <c r="AP503" t="s">
        <v>893</v>
      </c>
    </row>
    <row r="504" spans="41:42" x14ac:dyDescent="0.35">
      <c r="AO504" t="s">
        <v>908</v>
      </c>
      <c r="AP504" t="s">
        <v>908</v>
      </c>
    </row>
    <row r="505" spans="41:42" x14ac:dyDescent="0.35">
      <c r="AO505" t="s">
        <v>909</v>
      </c>
      <c r="AP505" t="s">
        <v>908</v>
      </c>
    </row>
    <row r="506" spans="41:42" x14ac:dyDescent="0.35">
      <c r="AO506" t="s">
        <v>911</v>
      </c>
      <c r="AP506" t="s">
        <v>911</v>
      </c>
    </row>
    <row r="507" spans="41:42" x14ac:dyDescent="0.35">
      <c r="AO507" t="s">
        <v>912</v>
      </c>
      <c r="AP507" t="s">
        <v>908</v>
      </c>
    </row>
    <row r="508" spans="41:42" x14ac:dyDescent="0.35">
      <c r="AO508" t="s">
        <v>913</v>
      </c>
      <c r="AP508" t="s">
        <v>908</v>
      </c>
    </row>
    <row r="509" spans="41:42" x14ac:dyDescent="0.35">
      <c r="AO509" t="s">
        <v>914</v>
      </c>
      <c r="AP509" t="s">
        <v>914</v>
      </c>
    </row>
    <row r="510" spans="41:42" x14ac:dyDescent="0.35">
      <c r="AO510" t="s">
        <v>915</v>
      </c>
      <c r="AP510" t="s">
        <v>914</v>
      </c>
    </row>
    <row r="511" spans="41:42" x14ac:dyDescent="0.35">
      <c r="AO511" t="s">
        <v>916</v>
      </c>
      <c r="AP511" t="s">
        <v>914</v>
      </c>
    </row>
    <row r="512" spans="41:42" x14ac:dyDescent="0.35">
      <c r="AO512" t="s">
        <v>917</v>
      </c>
      <c r="AP512" t="s">
        <v>914</v>
      </c>
    </row>
    <row r="513" spans="41:42" x14ac:dyDescent="0.35">
      <c r="AO513" t="s">
        <v>918</v>
      </c>
      <c r="AP513" t="s">
        <v>908</v>
      </c>
    </row>
    <row r="514" spans="41:42" x14ac:dyDescent="0.35">
      <c r="AO514" t="s">
        <v>919</v>
      </c>
      <c r="AP514" t="s">
        <v>908</v>
      </c>
    </row>
    <row r="515" spans="41:42" x14ac:dyDescent="0.35">
      <c r="AO515" t="s">
        <v>920</v>
      </c>
      <c r="AP515" t="s">
        <v>908</v>
      </c>
    </row>
    <row r="516" spans="41:42" x14ac:dyDescent="0.35">
      <c r="AO516" t="s">
        <v>921</v>
      </c>
      <c r="AP516" t="s">
        <v>908</v>
      </c>
    </row>
    <row r="517" spans="41:42" x14ac:dyDescent="0.35">
      <c r="AO517" t="s">
        <v>923</v>
      </c>
      <c r="AP517" t="s">
        <v>908</v>
      </c>
    </row>
    <row r="518" spans="41:42" x14ac:dyDescent="0.35">
      <c r="AO518" t="s">
        <v>924</v>
      </c>
      <c r="AP518" t="s">
        <v>908</v>
      </c>
    </row>
    <row r="519" spans="41:42" x14ac:dyDescent="0.35">
      <c r="AO519" t="s">
        <v>925</v>
      </c>
      <c r="AP519" t="s">
        <v>908</v>
      </c>
    </row>
    <row r="520" spans="41:42" x14ac:dyDescent="0.35">
      <c r="AO520" t="s">
        <v>928</v>
      </c>
      <c r="AP520" t="s">
        <v>908</v>
      </c>
    </row>
    <row r="521" spans="41:42" x14ac:dyDescent="0.35">
      <c r="AO521" t="s">
        <v>929</v>
      </c>
      <c r="AP521" t="s">
        <v>908</v>
      </c>
    </row>
    <row r="522" spans="41:42" x14ac:dyDescent="0.35">
      <c r="AO522" t="s">
        <v>930</v>
      </c>
      <c r="AP522" t="s">
        <v>908</v>
      </c>
    </row>
    <row r="523" spans="41:42" x14ac:dyDescent="0.35">
      <c r="AO523" t="s">
        <v>931</v>
      </c>
      <c r="AP523" t="s">
        <v>931</v>
      </c>
    </row>
    <row r="524" spans="41:42" x14ac:dyDescent="0.35">
      <c r="AO524" t="s">
        <v>932</v>
      </c>
      <c r="AP524" t="s">
        <v>931</v>
      </c>
    </row>
    <row r="525" spans="41:42" x14ac:dyDescent="0.35">
      <c r="AO525" t="s">
        <v>933</v>
      </c>
      <c r="AP525" t="s">
        <v>931</v>
      </c>
    </row>
    <row r="526" spans="41:42" x14ac:dyDescent="0.35">
      <c r="AO526" t="s">
        <v>934</v>
      </c>
      <c r="AP526" t="s">
        <v>934</v>
      </c>
    </row>
    <row r="527" spans="41:42" x14ac:dyDescent="0.35">
      <c r="AO527" t="s">
        <v>935</v>
      </c>
      <c r="AP527" t="s">
        <v>931</v>
      </c>
    </row>
    <row r="528" spans="41:42" x14ac:dyDescent="0.35">
      <c r="AO528" t="s">
        <v>936</v>
      </c>
      <c r="AP528" t="s">
        <v>931</v>
      </c>
    </row>
    <row r="529" spans="41:42" x14ac:dyDescent="0.35">
      <c r="AO529" t="s">
        <v>937</v>
      </c>
      <c r="AP529" t="s">
        <v>931</v>
      </c>
    </row>
    <row r="530" spans="41:42" x14ac:dyDescent="0.35">
      <c r="AO530" t="s">
        <v>938</v>
      </c>
      <c r="AP530" t="s">
        <v>931</v>
      </c>
    </row>
    <row r="531" spans="41:42" x14ac:dyDescent="0.35">
      <c r="AO531" t="s">
        <v>939</v>
      </c>
      <c r="AP531" t="s">
        <v>934</v>
      </c>
    </row>
    <row r="532" spans="41:42" x14ac:dyDescent="0.35">
      <c r="AO532" t="s">
        <v>940</v>
      </c>
      <c r="AP532" t="s">
        <v>931</v>
      </c>
    </row>
    <row r="533" spans="41:42" x14ac:dyDescent="0.35">
      <c r="AO533" t="s">
        <v>941</v>
      </c>
      <c r="AP533" t="s">
        <v>931</v>
      </c>
    </row>
    <row r="534" spans="41:42" x14ac:dyDescent="0.35">
      <c r="AO534" t="s">
        <v>942</v>
      </c>
      <c r="AP534" t="s">
        <v>942</v>
      </c>
    </row>
    <row r="535" spans="41:42" x14ac:dyDescent="0.35">
      <c r="AO535" t="s">
        <v>943</v>
      </c>
      <c r="AP535" t="s">
        <v>942</v>
      </c>
    </row>
    <row r="536" spans="41:42" x14ac:dyDescent="0.35">
      <c r="AO536" t="s">
        <v>944</v>
      </c>
      <c r="AP536" t="s">
        <v>942</v>
      </c>
    </row>
    <row r="537" spans="41:42" x14ac:dyDescent="0.35">
      <c r="AO537" t="s">
        <v>945</v>
      </c>
      <c r="AP537" t="s">
        <v>942</v>
      </c>
    </row>
    <row r="538" spans="41:42" x14ac:dyDescent="0.35">
      <c r="AO538" t="s">
        <v>946</v>
      </c>
      <c r="AP538" t="s">
        <v>942</v>
      </c>
    </row>
    <row r="539" spans="41:42" x14ac:dyDescent="0.35">
      <c r="AO539" t="s">
        <v>948</v>
      </c>
      <c r="AP539" t="s">
        <v>942</v>
      </c>
    </row>
    <row r="540" spans="41:42" x14ac:dyDescent="0.35">
      <c r="AO540" t="s">
        <v>949</v>
      </c>
      <c r="AP540" t="s">
        <v>942</v>
      </c>
    </row>
    <row r="541" spans="41:42" x14ac:dyDescent="0.35">
      <c r="AO541" t="s">
        <v>950</v>
      </c>
      <c r="AP541" t="s">
        <v>950</v>
      </c>
    </row>
    <row r="542" spans="41:42" x14ac:dyDescent="0.35">
      <c r="AO542" t="s">
        <v>951</v>
      </c>
      <c r="AP542" t="s">
        <v>950</v>
      </c>
    </row>
    <row r="543" spans="41:42" x14ac:dyDescent="0.35">
      <c r="AO543" t="s">
        <v>952</v>
      </c>
      <c r="AP543" t="s">
        <v>950</v>
      </c>
    </row>
    <row r="544" spans="41:42" x14ac:dyDescent="0.35">
      <c r="AO544" t="s">
        <v>953</v>
      </c>
      <c r="AP544" t="s">
        <v>950</v>
      </c>
    </row>
    <row r="545" spans="41:42" x14ac:dyDescent="0.35">
      <c r="AO545" t="s">
        <v>954</v>
      </c>
      <c r="AP545" t="s">
        <v>954</v>
      </c>
    </row>
    <row r="546" spans="41:42" x14ac:dyDescent="0.35">
      <c r="AO546" t="s">
        <v>955</v>
      </c>
      <c r="AP546" t="s">
        <v>955</v>
      </c>
    </row>
    <row r="547" spans="41:42" x14ac:dyDescent="0.35">
      <c r="AO547" t="s">
        <v>956</v>
      </c>
      <c r="AP547" t="s">
        <v>955</v>
      </c>
    </row>
    <row r="548" spans="41:42" x14ac:dyDescent="0.35">
      <c r="AO548" t="s">
        <v>958</v>
      </c>
      <c r="AP548" t="s">
        <v>955</v>
      </c>
    </row>
    <row r="549" spans="41:42" x14ac:dyDescent="0.35">
      <c r="AO549" t="s">
        <v>959</v>
      </c>
      <c r="AP549" t="s">
        <v>959</v>
      </c>
    </row>
    <row r="550" spans="41:42" x14ac:dyDescent="0.35">
      <c r="AO550" t="s">
        <v>960</v>
      </c>
      <c r="AP550" t="s">
        <v>961</v>
      </c>
    </row>
    <row r="551" spans="41:42" x14ac:dyDescent="0.35">
      <c r="AO551" t="s">
        <v>962</v>
      </c>
      <c r="AP551" t="s">
        <v>962</v>
      </c>
    </row>
    <row r="552" spans="41:42" x14ac:dyDescent="0.35">
      <c r="AO552" t="s">
        <v>963</v>
      </c>
      <c r="AP552" t="s">
        <v>962</v>
      </c>
    </row>
    <row r="553" spans="41:42" x14ac:dyDescent="0.35">
      <c r="AO553" t="s">
        <v>964</v>
      </c>
      <c r="AP553" t="s">
        <v>962</v>
      </c>
    </row>
    <row r="554" spans="41:42" x14ac:dyDescent="0.35">
      <c r="AO554" t="s">
        <v>965</v>
      </c>
      <c r="AP554" t="s">
        <v>962</v>
      </c>
    </row>
    <row r="555" spans="41:42" x14ac:dyDescent="0.35">
      <c r="AO555" t="s">
        <v>966</v>
      </c>
      <c r="AP555" t="s">
        <v>962</v>
      </c>
    </row>
    <row r="556" spans="41:42" x14ac:dyDescent="0.35">
      <c r="AO556" t="s">
        <v>967</v>
      </c>
      <c r="AP556" t="s">
        <v>962</v>
      </c>
    </row>
    <row r="557" spans="41:42" x14ac:dyDescent="0.35">
      <c r="AO557" t="s">
        <v>968</v>
      </c>
      <c r="AP557" t="s">
        <v>962</v>
      </c>
    </row>
    <row r="558" spans="41:42" x14ac:dyDescent="0.35">
      <c r="AO558" t="s">
        <v>969</v>
      </c>
      <c r="AP558" t="s">
        <v>962</v>
      </c>
    </row>
    <row r="559" spans="41:42" x14ac:dyDescent="0.35">
      <c r="AO559" t="s">
        <v>970</v>
      </c>
      <c r="AP559" t="s">
        <v>962</v>
      </c>
    </row>
    <row r="560" spans="41:42" x14ac:dyDescent="0.35">
      <c r="AO560" t="s">
        <v>971</v>
      </c>
      <c r="AP560" t="s">
        <v>962</v>
      </c>
    </row>
    <row r="561" spans="41:42" x14ac:dyDescent="0.35">
      <c r="AO561" t="s">
        <v>972</v>
      </c>
      <c r="AP561" t="s">
        <v>962</v>
      </c>
    </row>
    <row r="562" spans="41:42" x14ac:dyDescent="0.35">
      <c r="AO562" t="s">
        <v>973</v>
      </c>
      <c r="AP562" t="s">
        <v>962</v>
      </c>
    </row>
    <row r="563" spans="41:42" x14ac:dyDescent="0.35">
      <c r="AO563" t="s">
        <v>974</v>
      </c>
      <c r="AP563" t="s">
        <v>962</v>
      </c>
    </row>
    <row r="564" spans="41:42" x14ac:dyDescent="0.35">
      <c r="AO564" t="s">
        <v>975</v>
      </c>
      <c r="AP564" t="s">
        <v>962</v>
      </c>
    </row>
    <row r="565" spans="41:42" x14ac:dyDescent="0.35">
      <c r="AO565" t="s">
        <v>976</v>
      </c>
      <c r="AP565" t="s">
        <v>962</v>
      </c>
    </row>
    <row r="566" spans="41:42" x14ac:dyDescent="0.35">
      <c r="AO566" t="s">
        <v>977</v>
      </c>
      <c r="AP566" t="s">
        <v>962</v>
      </c>
    </row>
    <row r="567" spans="41:42" x14ac:dyDescent="0.35">
      <c r="AO567" t="s">
        <v>979</v>
      </c>
      <c r="AP567" t="s">
        <v>962</v>
      </c>
    </row>
    <row r="568" spans="41:42" x14ac:dyDescent="0.35">
      <c r="AO568" t="s">
        <v>980</v>
      </c>
      <c r="AP568" t="s">
        <v>962</v>
      </c>
    </row>
    <row r="569" spans="41:42" x14ac:dyDescent="0.35">
      <c r="AO569" t="s">
        <v>981</v>
      </c>
      <c r="AP569" t="s">
        <v>962</v>
      </c>
    </row>
    <row r="570" spans="41:42" x14ac:dyDescent="0.35">
      <c r="AO570" t="s">
        <v>982</v>
      </c>
      <c r="AP570" t="s">
        <v>962</v>
      </c>
    </row>
    <row r="571" spans="41:42" x14ac:dyDescent="0.35">
      <c r="AO571" t="s">
        <v>983</v>
      </c>
      <c r="AP571" t="s">
        <v>962</v>
      </c>
    </row>
    <row r="572" spans="41:42" x14ac:dyDescent="0.35">
      <c r="AO572" t="s">
        <v>984</v>
      </c>
      <c r="AP572" t="s">
        <v>962</v>
      </c>
    </row>
    <row r="573" spans="41:42" x14ac:dyDescent="0.35">
      <c r="AO573" t="s">
        <v>985</v>
      </c>
      <c r="AP573" t="s">
        <v>962</v>
      </c>
    </row>
    <row r="574" spans="41:42" x14ac:dyDescent="0.35">
      <c r="AO574" t="s">
        <v>986</v>
      </c>
      <c r="AP574" t="s">
        <v>962</v>
      </c>
    </row>
    <row r="575" spans="41:42" x14ac:dyDescent="0.35">
      <c r="AO575" t="s">
        <v>987</v>
      </c>
      <c r="AP575" t="s">
        <v>962</v>
      </c>
    </row>
    <row r="576" spans="41:42" x14ac:dyDescent="0.35">
      <c r="AO576" t="s">
        <v>988</v>
      </c>
      <c r="AP576" t="s">
        <v>962</v>
      </c>
    </row>
    <row r="577" spans="41:42" x14ac:dyDescent="0.35">
      <c r="AO577" t="s">
        <v>989</v>
      </c>
      <c r="AP577" t="s">
        <v>962</v>
      </c>
    </row>
    <row r="578" spans="41:42" x14ac:dyDescent="0.35">
      <c r="AO578" t="s">
        <v>990</v>
      </c>
      <c r="AP578" t="s">
        <v>962</v>
      </c>
    </row>
    <row r="579" spans="41:42" x14ac:dyDescent="0.35">
      <c r="AO579" t="s">
        <v>991</v>
      </c>
      <c r="AP579" t="s">
        <v>962</v>
      </c>
    </row>
    <row r="580" spans="41:42" x14ac:dyDescent="0.35">
      <c r="AO580" t="s">
        <v>992</v>
      </c>
      <c r="AP580" t="s">
        <v>962</v>
      </c>
    </row>
    <row r="581" spans="41:42" x14ac:dyDescent="0.35">
      <c r="AO581" t="s">
        <v>993</v>
      </c>
      <c r="AP581" t="s">
        <v>962</v>
      </c>
    </row>
    <row r="582" spans="41:42" x14ac:dyDescent="0.35">
      <c r="AO582" t="s">
        <v>994</v>
      </c>
      <c r="AP582" t="s">
        <v>994</v>
      </c>
    </row>
    <row r="583" spans="41:42" x14ac:dyDescent="0.35">
      <c r="AO583" t="s">
        <v>995</v>
      </c>
      <c r="AP583" t="s">
        <v>994</v>
      </c>
    </row>
    <row r="584" spans="41:42" x14ac:dyDescent="0.35">
      <c r="AO584" t="s">
        <v>996</v>
      </c>
      <c r="AP584" t="s">
        <v>994</v>
      </c>
    </row>
    <row r="585" spans="41:42" x14ac:dyDescent="0.35">
      <c r="AO585" t="s">
        <v>997</v>
      </c>
      <c r="AP585" t="s">
        <v>994</v>
      </c>
    </row>
    <row r="586" spans="41:42" x14ac:dyDescent="0.35">
      <c r="AO586" t="s">
        <v>998</v>
      </c>
      <c r="AP586" t="s">
        <v>994</v>
      </c>
    </row>
    <row r="587" spans="41:42" x14ac:dyDescent="0.35">
      <c r="AO587" t="s">
        <v>999</v>
      </c>
      <c r="AP587" t="s">
        <v>994</v>
      </c>
    </row>
    <row r="588" spans="41:42" x14ac:dyDescent="0.35">
      <c r="AO588" t="s">
        <v>1000</v>
      </c>
      <c r="AP588" t="s">
        <v>994</v>
      </c>
    </row>
    <row r="589" spans="41:42" x14ac:dyDescent="0.35">
      <c r="AO589" t="s">
        <v>1001</v>
      </c>
      <c r="AP589" t="s">
        <v>994</v>
      </c>
    </row>
    <row r="590" spans="41:42" x14ac:dyDescent="0.35">
      <c r="AO590" t="s">
        <v>1002</v>
      </c>
      <c r="AP590" t="s">
        <v>994</v>
      </c>
    </row>
    <row r="591" spans="41:42" x14ac:dyDescent="0.35">
      <c r="AO591" t="s">
        <v>1003</v>
      </c>
      <c r="AP591" t="s">
        <v>994</v>
      </c>
    </row>
    <row r="592" spans="41:42" x14ac:dyDescent="0.35">
      <c r="AO592" t="s">
        <v>1004</v>
      </c>
      <c r="AP592" t="s">
        <v>994</v>
      </c>
    </row>
    <row r="593" spans="41:42" x14ac:dyDescent="0.35">
      <c r="AO593" t="s">
        <v>1005</v>
      </c>
      <c r="AP593" t="s">
        <v>994</v>
      </c>
    </row>
    <row r="594" spans="41:42" x14ac:dyDescent="0.35">
      <c r="AO594" t="s">
        <v>1006</v>
      </c>
      <c r="AP594" t="s">
        <v>994</v>
      </c>
    </row>
    <row r="595" spans="41:42" x14ac:dyDescent="0.35">
      <c r="AO595" t="s">
        <v>1007</v>
      </c>
      <c r="AP595" t="s">
        <v>994</v>
      </c>
    </row>
    <row r="596" spans="41:42" x14ac:dyDescent="0.35">
      <c r="AO596" t="s">
        <v>1008</v>
      </c>
      <c r="AP596" t="s">
        <v>994</v>
      </c>
    </row>
    <row r="597" spans="41:42" x14ac:dyDescent="0.35">
      <c r="AO597" t="s">
        <v>1009</v>
      </c>
      <c r="AP597" t="s">
        <v>994</v>
      </c>
    </row>
    <row r="598" spans="41:42" x14ac:dyDescent="0.35">
      <c r="AO598" t="s">
        <v>1010</v>
      </c>
      <c r="AP598" t="s">
        <v>994</v>
      </c>
    </row>
    <row r="599" spans="41:42" x14ac:dyDescent="0.35">
      <c r="AO599" t="s">
        <v>1011</v>
      </c>
      <c r="AP599" t="s">
        <v>994</v>
      </c>
    </row>
    <row r="600" spans="41:42" x14ac:dyDescent="0.35">
      <c r="AO600" t="s">
        <v>1012</v>
      </c>
      <c r="AP600" t="s">
        <v>994</v>
      </c>
    </row>
    <row r="601" spans="41:42" x14ac:dyDescent="0.35">
      <c r="AO601" t="s">
        <v>1013</v>
      </c>
      <c r="AP601" t="s">
        <v>994</v>
      </c>
    </row>
    <row r="602" spans="41:42" x14ac:dyDescent="0.35">
      <c r="AO602" t="s">
        <v>1014</v>
      </c>
      <c r="AP602" t="s">
        <v>994</v>
      </c>
    </row>
    <row r="603" spans="41:42" x14ac:dyDescent="0.35">
      <c r="AO603" t="s">
        <v>1016</v>
      </c>
      <c r="AP603" t="s">
        <v>994</v>
      </c>
    </row>
    <row r="604" spans="41:42" x14ac:dyDescent="0.35">
      <c r="AO604" t="s">
        <v>1017</v>
      </c>
      <c r="AP604" t="s">
        <v>994</v>
      </c>
    </row>
    <row r="605" spans="41:42" x14ac:dyDescent="0.35">
      <c r="AO605" t="s">
        <v>1018</v>
      </c>
      <c r="AP605" t="s">
        <v>1018</v>
      </c>
    </row>
    <row r="606" spans="41:42" x14ac:dyDescent="0.35">
      <c r="AO606" t="s">
        <v>1019</v>
      </c>
      <c r="AP606" t="s">
        <v>1018</v>
      </c>
    </row>
    <row r="607" spans="41:42" x14ac:dyDescent="0.35">
      <c r="AO607" t="s">
        <v>1020</v>
      </c>
      <c r="AP607" t="s">
        <v>1018</v>
      </c>
    </row>
    <row r="608" spans="41:42" x14ac:dyDescent="0.35">
      <c r="AO608" t="s">
        <v>1021</v>
      </c>
      <c r="AP608" t="s">
        <v>1018</v>
      </c>
    </row>
    <row r="609" spans="41:42" x14ac:dyDescent="0.35">
      <c r="AO609" t="s">
        <v>1022</v>
      </c>
      <c r="AP609" t="s">
        <v>1018</v>
      </c>
    </row>
    <row r="610" spans="41:42" x14ac:dyDescent="0.35">
      <c r="AO610" t="s">
        <v>1023</v>
      </c>
      <c r="AP610" t="s">
        <v>1018</v>
      </c>
    </row>
    <row r="611" spans="41:42" x14ac:dyDescent="0.35">
      <c r="AO611" t="s">
        <v>1024</v>
      </c>
      <c r="AP611" t="s">
        <v>1024</v>
      </c>
    </row>
    <row r="612" spans="41:42" x14ac:dyDescent="0.35">
      <c r="AO612" t="s">
        <v>1025</v>
      </c>
      <c r="AP612" t="s">
        <v>1024</v>
      </c>
    </row>
    <row r="613" spans="41:42" x14ac:dyDescent="0.35">
      <c r="AO613" t="s">
        <v>1026</v>
      </c>
      <c r="AP613" t="s">
        <v>1024</v>
      </c>
    </row>
    <row r="614" spans="41:42" x14ac:dyDescent="0.35">
      <c r="AO614" t="s">
        <v>1027</v>
      </c>
      <c r="AP614" t="s">
        <v>1024</v>
      </c>
    </row>
    <row r="615" spans="41:42" x14ac:dyDescent="0.35">
      <c r="AO615" t="s">
        <v>1028</v>
      </c>
      <c r="AP615" t="s">
        <v>1028</v>
      </c>
    </row>
    <row r="616" spans="41:42" x14ac:dyDescent="0.35">
      <c r="AO616" t="s">
        <v>1029</v>
      </c>
      <c r="AP616" t="s">
        <v>1028</v>
      </c>
    </row>
    <row r="617" spans="41:42" x14ac:dyDescent="0.35">
      <c r="AO617" t="s">
        <v>1030</v>
      </c>
      <c r="AP617" t="s">
        <v>1028</v>
      </c>
    </row>
    <row r="618" spans="41:42" x14ac:dyDescent="0.35">
      <c r="AO618" t="s">
        <v>1031</v>
      </c>
      <c r="AP618" t="s">
        <v>1028</v>
      </c>
    </row>
    <row r="619" spans="41:42" x14ac:dyDescent="0.35">
      <c r="AO619" t="s">
        <v>1032</v>
      </c>
      <c r="AP619" t="s">
        <v>1028</v>
      </c>
    </row>
    <row r="620" spans="41:42" x14ac:dyDescent="0.35">
      <c r="AO620" t="s">
        <v>1033</v>
      </c>
      <c r="AP620" t="s">
        <v>1028</v>
      </c>
    </row>
    <row r="621" spans="41:42" x14ac:dyDescent="0.35">
      <c r="AO621" t="s">
        <v>1034</v>
      </c>
      <c r="AP621" t="s">
        <v>1028</v>
      </c>
    </row>
    <row r="622" spans="41:42" x14ac:dyDescent="0.35">
      <c r="AO622" t="s">
        <v>1035</v>
      </c>
      <c r="AP622" t="s">
        <v>1028</v>
      </c>
    </row>
    <row r="623" spans="41:42" x14ac:dyDescent="0.35">
      <c r="AO623" t="s">
        <v>1036</v>
      </c>
      <c r="AP623" t="s">
        <v>1028</v>
      </c>
    </row>
    <row r="624" spans="41:42" x14ac:dyDescent="0.35">
      <c r="AO624" t="s">
        <v>1037</v>
      </c>
      <c r="AP624" t="s">
        <v>1028</v>
      </c>
    </row>
    <row r="625" spans="41:42" x14ac:dyDescent="0.35">
      <c r="AO625" t="s">
        <v>1038</v>
      </c>
      <c r="AP625" t="s">
        <v>1028</v>
      </c>
    </row>
    <row r="626" spans="41:42" x14ac:dyDescent="0.35">
      <c r="AO626" t="s">
        <v>1039</v>
      </c>
      <c r="AP626" t="s">
        <v>1028</v>
      </c>
    </row>
    <row r="627" spans="41:42" x14ac:dyDescent="0.35">
      <c r="AO627" t="s">
        <v>1040</v>
      </c>
      <c r="AP627" t="s">
        <v>1028</v>
      </c>
    </row>
    <row r="628" spans="41:42" x14ac:dyDescent="0.35">
      <c r="AO628" t="s">
        <v>1041</v>
      </c>
      <c r="AP628" t="s">
        <v>1028</v>
      </c>
    </row>
    <row r="629" spans="41:42" x14ac:dyDescent="0.35">
      <c r="AO629" t="s">
        <v>1042</v>
      </c>
      <c r="AP629" t="s">
        <v>1028</v>
      </c>
    </row>
    <row r="630" spans="41:42" x14ac:dyDescent="0.35">
      <c r="AO630" t="s">
        <v>1043</v>
      </c>
      <c r="AP630" t="s">
        <v>1028</v>
      </c>
    </row>
    <row r="631" spans="41:42" x14ac:dyDescent="0.35">
      <c r="AO631" t="s">
        <v>1044</v>
      </c>
      <c r="AP631" t="s">
        <v>1028</v>
      </c>
    </row>
    <row r="632" spans="41:42" x14ac:dyDescent="0.35">
      <c r="AO632" t="s">
        <v>1045</v>
      </c>
      <c r="AP632" t="s">
        <v>1028</v>
      </c>
    </row>
    <row r="633" spans="41:42" x14ac:dyDescent="0.35">
      <c r="AO633" t="s">
        <v>1046</v>
      </c>
      <c r="AP633" t="s">
        <v>1028</v>
      </c>
    </row>
    <row r="634" spans="41:42" x14ac:dyDescent="0.35">
      <c r="AO634" t="s">
        <v>1047</v>
      </c>
      <c r="AP634" t="s">
        <v>1028</v>
      </c>
    </row>
    <row r="635" spans="41:42" x14ac:dyDescent="0.35">
      <c r="AO635" t="s">
        <v>1048</v>
      </c>
      <c r="AP635" t="s">
        <v>954</v>
      </c>
    </row>
    <row r="636" spans="41:42" x14ac:dyDescent="0.35">
      <c r="AO636" t="s">
        <v>1049</v>
      </c>
      <c r="AP636" t="s">
        <v>955</v>
      </c>
    </row>
    <row r="637" spans="41:42" x14ac:dyDescent="0.35">
      <c r="AO637" t="s">
        <v>1050</v>
      </c>
      <c r="AP637" t="s">
        <v>1050</v>
      </c>
    </row>
    <row r="638" spans="41:42" x14ac:dyDescent="0.35">
      <c r="AO638" t="s">
        <v>1051</v>
      </c>
      <c r="AP638" t="s">
        <v>1050</v>
      </c>
    </row>
    <row r="639" spans="41:42" x14ac:dyDescent="0.35">
      <c r="AO639" t="s">
        <v>1052</v>
      </c>
      <c r="AP639" t="s">
        <v>1050</v>
      </c>
    </row>
    <row r="640" spans="41:42" x14ac:dyDescent="0.35">
      <c r="AO640" t="s">
        <v>1053</v>
      </c>
      <c r="AP640" t="s">
        <v>1050</v>
      </c>
    </row>
    <row r="641" spans="41:42" x14ac:dyDescent="0.35">
      <c r="AO641" t="s">
        <v>1054</v>
      </c>
      <c r="AP641" t="s">
        <v>1050</v>
      </c>
    </row>
    <row r="642" spans="41:42" x14ac:dyDescent="0.35">
      <c r="AO642" t="s">
        <v>1055</v>
      </c>
      <c r="AP642" t="s">
        <v>1050</v>
      </c>
    </row>
    <row r="643" spans="41:42" x14ac:dyDescent="0.35">
      <c r="AO643" t="s">
        <v>1056</v>
      </c>
      <c r="AP643" t="s">
        <v>1050</v>
      </c>
    </row>
    <row r="644" spans="41:42" x14ac:dyDescent="0.35">
      <c r="AO644" t="s">
        <v>1057</v>
      </c>
      <c r="AP644" t="s">
        <v>1050</v>
      </c>
    </row>
    <row r="645" spans="41:42" x14ac:dyDescent="0.35">
      <c r="AO645" t="s">
        <v>1058</v>
      </c>
      <c r="AP645" t="s">
        <v>1058</v>
      </c>
    </row>
    <row r="646" spans="41:42" x14ac:dyDescent="0.35">
      <c r="AO646" t="s">
        <v>1059</v>
      </c>
      <c r="AP646" t="s">
        <v>1058</v>
      </c>
    </row>
    <row r="647" spans="41:42" x14ac:dyDescent="0.35">
      <c r="AO647" t="s">
        <v>1060</v>
      </c>
      <c r="AP647" t="s">
        <v>1058</v>
      </c>
    </row>
    <row r="648" spans="41:42" x14ac:dyDescent="0.35">
      <c r="AO648" t="s">
        <v>1061</v>
      </c>
      <c r="AP648" t="s">
        <v>1058</v>
      </c>
    </row>
    <row r="649" spans="41:42" x14ac:dyDescent="0.35">
      <c r="AO649" t="s">
        <v>1062</v>
      </c>
      <c r="AP649" t="s">
        <v>1050</v>
      </c>
    </row>
    <row r="650" spans="41:42" x14ac:dyDescent="0.35">
      <c r="AO650" t="s">
        <v>1063</v>
      </c>
      <c r="AP650" t="s">
        <v>1058</v>
      </c>
    </row>
    <row r="651" spans="41:42" x14ac:dyDescent="0.35">
      <c r="AO651" t="s">
        <v>1064</v>
      </c>
      <c r="AP651" t="s">
        <v>1058</v>
      </c>
    </row>
    <row r="652" spans="41:42" x14ac:dyDescent="0.35">
      <c r="AO652" t="s">
        <v>1065</v>
      </c>
      <c r="AP652" t="s">
        <v>1065</v>
      </c>
    </row>
    <row r="653" spans="41:42" x14ac:dyDescent="0.35">
      <c r="AO653" t="s">
        <v>1066</v>
      </c>
      <c r="AP653" t="s">
        <v>1065</v>
      </c>
    </row>
    <row r="654" spans="41:42" x14ac:dyDescent="0.35">
      <c r="AO654" t="s">
        <v>1067</v>
      </c>
      <c r="AP654" t="s">
        <v>1065</v>
      </c>
    </row>
    <row r="655" spans="41:42" x14ac:dyDescent="0.35">
      <c r="AO655" t="s">
        <v>1068</v>
      </c>
      <c r="AP655" t="s">
        <v>1065</v>
      </c>
    </row>
    <row r="656" spans="41:42" x14ac:dyDescent="0.35">
      <c r="AO656" t="s">
        <v>1069</v>
      </c>
      <c r="AP656" t="s">
        <v>1065</v>
      </c>
    </row>
    <row r="657" spans="41:42" x14ac:dyDescent="0.35">
      <c r="AO657" t="s">
        <v>1070</v>
      </c>
      <c r="AP657" t="s">
        <v>1070</v>
      </c>
    </row>
    <row r="658" spans="41:42" x14ac:dyDescent="0.35">
      <c r="AO658" t="s">
        <v>1071</v>
      </c>
      <c r="AP658" t="s">
        <v>1070</v>
      </c>
    </row>
    <row r="659" spans="41:42" x14ac:dyDescent="0.35">
      <c r="AO659" t="s">
        <v>1072</v>
      </c>
      <c r="AP659" t="s">
        <v>68</v>
      </c>
    </row>
    <row r="660" spans="41:42" x14ac:dyDescent="0.35">
      <c r="AO660" t="s">
        <v>1073</v>
      </c>
      <c r="AP660" t="s">
        <v>68</v>
      </c>
    </row>
    <row r="661" spans="41:42" x14ac:dyDescent="0.35">
      <c r="AO661" t="s">
        <v>1074</v>
      </c>
      <c r="AP661" t="s">
        <v>68</v>
      </c>
    </row>
    <row r="662" spans="41:42" x14ac:dyDescent="0.35">
      <c r="AO662" t="s">
        <v>1075</v>
      </c>
      <c r="AP662" t="s">
        <v>68</v>
      </c>
    </row>
    <row r="663" spans="41:42" x14ac:dyDescent="0.35">
      <c r="AO663" t="s">
        <v>1076</v>
      </c>
      <c r="AP663" t="s">
        <v>105</v>
      </c>
    </row>
    <row r="664" spans="41:42" x14ac:dyDescent="0.35">
      <c r="AO664" t="s">
        <v>1078</v>
      </c>
      <c r="AP664" t="s">
        <v>62</v>
      </c>
    </row>
    <row r="665" spans="41:42" x14ac:dyDescent="0.35">
      <c r="AO665" t="s">
        <v>1079</v>
      </c>
      <c r="AP665" t="s">
        <v>62</v>
      </c>
    </row>
    <row r="666" spans="41:42" x14ac:dyDescent="0.35">
      <c r="AO666" t="s">
        <v>1080</v>
      </c>
      <c r="AP666" t="s">
        <v>65</v>
      </c>
    </row>
    <row r="667" spans="41:42" x14ac:dyDescent="0.35">
      <c r="AO667" t="s">
        <v>1081</v>
      </c>
      <c r="AP667" t="s">
        <v>65</v>
      </c>
    </row>
    <row r="668" spans="41:42" x14ac:dyDescent="0.35">
      <c r="AO668" t="s">
        <v>1082</v>
      </c>
      <c r="AP668" t="s">
        <v>65</v>
      </c>
    </row>
    <row r="669" spans="41:42" x14ac:dyDescent="0.35">
      <c r="AO669" t="s">
        <v>1083</v>
      </c>
      <c r="AP669" t="s">
        <v>65</v>
      </c>
    </row>
    <row r="670" spans="41:42" x14ac:dyDescent="0.35">
      <c r="AO670" t="s">
        <v>1084</v>
      </c>
      <c r="AP670" t="s">
        <v>62</v>
      </c>
    </row>
    <row r="671" spans="41:42" x14ac:dyDescent="0.35">
      <c r="AO671" t="s">
        <v>1085</v>
      </c>
      <c r="AP671" t="s">
        <v>196</v>
      </c>
    </row>
    <row r="672" spans="41:42" x14ac:dyDescent="0.35">
      <c r="AO672" t="s">
        <v>1086</v>
      </c>
      <c r="AP672" t="s">
        <v>196</v>
      </c>
    </row>
    <row r="673" spans="41:42" x14ac:dyDescent="0.35">
      <c r="AO673" t="s">
        <v>1087</v>
      </c>
      <c r="AP673" t="s">
        <v>62</v>
      </c>
    </row>
    <row r="674" spans="41:42" x14ac:dyDescent="0.35">
      <c r="AO674" t="s">
        <v>187</v>
      </c>
      <c r="AP674" t="s">
        <v>105</v>
      </c>
    </row>
    <row r="675" spans="41:42" x14ac:dyDescent="0.35">
      <c r="AO675" t="s">
        <v>62</v>
      </c>
      <c r="AP675" t="s">
        <v>62</v>
      </c>
    </row>
    <row r="676" spans="41:42" x14ac:dyDescent="0.35">
      <c r="AO676" t="s">
        <v>1088</v>
      </c>
      <c r="AP676" t="s">
        <v>62</v>
      </c>
    </row>
    <row r="677" spans="41:42" x14ac:dyDescent="0.35">
      <c r="AO677" t="s">
        <v>190</v>
      </c>
      <c r="AP677" t="s">
        <v>62</v>
      </c>
    </row>
    <row r="678" spans="41:42" x14ac:dyDescent="0.35">
      <c r="AO678" t="s">
        <v>1089</v>
      </c>
      <c r="AP678" t="s">
        <v>62</v>
      </c>
    </row>
    <row r="679" spans="41:42" x14ac:dyDescent="0.35">
      <c r="AO679" t="s">
        <v>1090</v>
      </c>
      <c r="AP679" t="s">
        <v>62</v>
      </c>
    </row>
    <row r="680" spans="41:42" x14ac:dyDescent="0.35">
      <c r="AO680" t="s">
        <v>68</v>
      </c>
      <c r="AP680" t="s">
        <v>68</v>
      </c>
    </row>
    <row r="681" spans="41:42" x14ac:dyDescent="0.35">
      <c r="AO681" t="s">
        <v>1091</v>
      </c>
      <c r="AP681" t="s">
        <v>68</v>
      </c>
    </row>
    <row r="682" spans="41:42" x14ac:dyDescent="0.35">
      <c r="AO682" t="s">
        <v>1092</v>
      </c>
      <c r="AP682" t="s">
        <v>68</v>
      </c>
    </row>
    <row r="683" spans="41:42" x14ac:dyDescent="0.35">
      <c r="AO683" t="s">
        <v>1093</v>
      </c>
      <c r="AP683" t="s">
        <v>1093</v>
      </c>
    </row>
    <row r="684" spans="41:42" x14ac:dyDescent="0.35">
      <c r="AO684" t="s">
        <v>1094</v>
      </c>
      <c r="AP684" t="s">
        <v>1094</v>
      </c>
    </row>
    <row r="685" spans="41:42" x14ac:dyDescent="0.35">
      <c r="AO685" t="s">
        <v>1095</v>
      </c>
      <c r="AP685" t="s">
        <v>1095</v>
      </c>
    </row>
    <row r="686" spans="41:42" x14ac:dyDescent="0.35">
      <c r="AO686" t="s">
        <v>1096</v>
      </c>
      <c r="AP686" t="s">
        <v>1096</v>
      </c>
    </row>
    <row r="687" spans="41:42" x14ac:dyDescent="0.35">
      <c r="AO687" t="s">
        <v>183</v>
      </c>
      <c r="AP687" t="s">
        <v>183</v>
      </c>
    </row>
    <row r="688" spans="41:42" x14ac:dyDescent="0.35">
      <c r="AO688" t="s">
        <v>184</v>
      </c>
      <c r="AP688" t="s">
        <v>184</v>
      </c>
    </row>
    <row r="689" spans="41:42" x14ac:dyDescent="0.35">
      <c r="AO689" t="s">
        <v>1097</v>
      </c>
      <c r="AP689" t="s">
        <v>1097</v>
      </c>
    </row>
    <row r="690" spans="41:42" x14ac:dyDescent="0.35">
      <c r="AO690" t="s">
        <v>1098</v>
      </c>
      <c r="AP690" t="s">
        <v>1097</v>
      </c>
    </row>
    <row r="691" spans="41:42" x14ac:dyDescent="0.35">
      <c r="AO691" t="s">
        <v>1099</v>
      </c>
      <c r="AP691" t="s">
        <v>1097</v>
      </c>
    </row>
    <row r="692" spans="41:42" x14ac:dyDescent="0.35">
      <c r="AO692" t="s">
        <v>1100</v>
      </c>
      <c r="AP692" t="s">
        <v>1097</v>
      </c>
    </row>
    <row r="693" spans="41:42" x14ac:dyDescent="0.35">
      <c r="AO693" t="s">
        <v>1101</v>
      </c>
      <c r="AP693" t="s">
        <v>355</v>
      </c>
    </row>
    <row r="694" spans="41:42" x14ac:dyDescent="0.35">
      <c r="AO694" t="s">
        <v>1102</v>
      </c>
      <c r="AP694" t="s">
        <v>65</v>
      </c>
    </row>
    <row r="695" spans="41:42" x14ac:dyDescent="0.35">
      <c r="AO695" t="s">
        <v>1103</v>
      </c>
      <c r="AP695" t="s">
        <v>1103</v>
      </c>
    </row>
    <row r="696" spans="41:42" x14ac:dyDescent="0.35">
      <c r="AO696" t="s">
        <v>1104</v>
      </c>
      <c r="AP696" t="s">
        <v>1103</v>
      </c>
    </row>
    <row r="697" spans="41:42" x14ac:dyDescent="0.35">
      <c r="AO697" t="s">
        <v>1105</v>
      </c>
      <c r="AP697" t="s">
        <v>65</v>
      </c>
    </row>
    <row r="698" spans="41:42" x14ac:dyDescent="0.35">
      <c r="AO698" t="s">
        <v>1106</v>
      </c>
      <c r="AP698" t="s">
        <v>1106</v>
      </c>
    </row>
    <row r="699" spans="41:42" x14ac:dyDescent="0.35">
      <c r="AO699" t="s">
        <v>212</v>
      </c>
      <c r="AP699" t="s">
        <v>212</v>
      </c>
    </row>
    <row r="700" spans="41:42" x14ac:dyDescent="0.35">
      <c r="AO700" t="s">
        <v>213</v>
      </c>
      <c r="AP700" t="s">
        <v>213</v>
      </c>
    </row>
    <row r="701" spans="41:42" x14ac:dyDescent="0.35">
      <c r="AO701" t="s">
        <v>1107</v>
      </c>
      <c r="AP701" t="s">
        <v>420</v>
      </c>
    </row>
    <row r="702" spans="41:42" x14ac:dyDescent="0.35">
      <c r="AO702" t="s">
        <v>1108</v>
      </c>
      <c r="AP702" t="s">
        <v>466</v>
      </c>
    </row>
    <row r="703" spans="41:42" x14ac:dyDescent="0.35">
      <c r="AO703" t="s">
        <v>1109</v>
      </c>
      <c r="AP703" t="s">
        <v>466</v>
      </c>
    </row>
    <row r="704" spans="41:42" x14ac:dyDescent="0.35">
      <c r="AO704" t="s">
        <v>260</v>
      </c>
      <c r="AP704" t="s">
        <v>466</v>
      </c>
    </row>
    <row r="705" spans="41:42" x14ac:dyDescent="0.35">
      <c r="AO705" t="s">
        <v>1110</v>
      </c>
      <c r="AP705" t="s">
        <v>466</v>
      </c>
    </row>
    <row r="706" spans="41:42" x14ac:dyDescent="0.35">
      <c r="AO706" t="s">
        <v>1111</v>
      </c>
      <c r="AP706" t="s">
        <v>1112</v>
      </c>
    </row>
    <row r="707" spans="41:42" x14ac:dyDescent="0.35">
      <c r="AO707" t="s">
        <v>1113</v>
      </c>
      <c r="AP707" t="s">
        <v>1113</v>
      </c>
    </row>
    <row r="708" spans="41:42" x14ac:dyDescent="0.35">
      <c r="AO708" t="s">
        <v>1114</v>
      </c>
      <c r="AP708" t="s">
        <v>1114</v>
      </c>
    </row>
    <row r="709" spans="41:42" x14ac:dyDescent="0.35">
      <c r="AO709" t="s">
        <v>1112</v>
      </c>
      <c r="AP709" t="s">
        <v>1112</v>
      </c>
    </row>
    <row r="710" spans="41:42" x14ac:dyDescent="0.35">
      <c r="AO710" t="s">
        <v>1115</v>
      </c>
      <c r="AP710" t="s">
        <v>1112</v>
      </c>
    </row>
    <row r="711" spans="41:42" x14ac:dyDescent="0.35">
      <c r="AO711" t="s">
        <v>1116</v>
      </c>
      <c r="AP711" t="s">
        <v>1116</v>
      </c>
    </row>
    <row r="712" spans="41:42" x14ac:dyDescent="0.35">
      <c r="AO712" t="s">
        <v>1117</v>
      </c>
      <c r="AP712" t="s">
        <v>1117</v>
      </c>
    </row>
    <row r="713" spans="41:42" x14ac:dyDescent="0.35">
      <c r="AO713" t="s">
        <v>1118</v>
      </c>
      <c r="AP713" t="s">
        <v>1112</v>
      </c>
    </row>
    <row r="714" spans="41:42" x14ac:dyDescent="0.35">
      <c r="AO714" t="s">
        <v>1119</v>
      </c>
      <c r="AP714" t="s">
        <v>1112</v>
      </c>
    </row>
    <row r="715" spans="41:42" x14ac:dyDescent="0.35">
      <c r="AO715" t="s">
        <v>1120</v>
      </c>
      <c r="AP715" t="s">
        <v>1120</v>
      </c>
    </row>
    <row r="716" spans="41:42" x14ac:dyDescent="0.35">
      <c r="AO716" t="s">
        <v>1121</v>
      </c>
      <c r="AP716" t="s">
        <v>1121</v>
      </c>
    </row>
    <row r="717" spans="41:42" x14ac:dyDescent="0.35">
      <c r="AO717" t="s">
        <v>1122</v>
      </c>
      <c r="AP717" t="s">
        <v>1121</v>
      </c>
    </row>
    <row r="718" spans="41:42" x14ac:dyDescent="0.35">
      <c r="AO718" t="s">
        <v>1123</v>
      </c>
      <c r="AP718" t="s">
        <v>1123</v>
      </c>
    </row>
    <row r="719" spans="41:42" x14ac:dyDescent="0.35">
      <c r="AO719" t="s">
        <v>1124</v>
      </c>
      <c r="AP719" t="s">
        <v>1124</v>
      </c>
    </row>
    <row r="720" spans="41:42" x14ac:dyDescent="0.35">
      <c r="AO720" t="s">
        <v>1125</v>
      </c>
      <c r="AP720" t="s">
        <v>1125</v>
      </c>
    </row>
    <row r="721" spans="41:42" x14ac:dyDescent="0.35">
      <c r="AO721" t="s">
        <v>104</v>
      </c>
      <c r="AP721" t="s">
        <v>104</v>
      </c>
    </row>
    <row r="722" spans="41:42" x14ac:dyDescent="0.35">
      <c r="AO722" t="s">
        <v>1126</v>
      </c>
      <c r="AP722" t="s">
        <v>1126</v>
      </c>
    </row>
    <row r="723" spans="41:42" x14ac:dyDescent="0.35">
      <c r="AO723" t="s">
        <v>273</v>
      </c>
      <c r="AP723" t="s">
        <v>273</v>
      </c>
    </row>
    <row r="724" spans="41:42" x14ac:dyDescent="0.35">
      <c r="AO724" t="s">
        <v>1127</v>
      </c>
      <c r="AP724" t="s">
        <v>104</v>
      </c>
    </row>
    <row r="725" spans="41:42" x14ac:dyDescent="0.35">
      <c r="AO725" t="s">
        <v>1128</v>
      </c>
      <c r="AP725" t="s">
        <v>1128</v>
      </c>
    </row>
    <row r="726" spans="41:42" x14ac:dyDescent="0.35">
      <c r="AO726" t="s">
        <v>1129</v>
      </c>
      <c r="AP726" t="s">
        <v>1129</v>
      </c>
    </row>
    <row r="727" spans="41:42" x14ac:dyDescent="0.35">
      <c r="AO727" t="s">
        <v>1130</v>
      </c>
      <c r="AP727" t="s">
        <v>1130</v>
      </c>
    </row>
    <row r="728" spans="41:42" x14ac:dyDescent="0.35">
      <c r="AO728" t="s">
        <v>1131</v>
      </c>
      <c r="AP728" t="s">
        <v>1131</v>
      </c>
    </row>
    <row r="729" spans="41:42" x14ac:dyDescent="0.35">
      <c r="AO729" t="s">
        <v>1132</v>
      </c>
      <c r="AP729" t="s">
        <v>1132</v>
      </c>
    </row>
    <row r="730" spans="41:42" x14ac:dyDescent="0.35">
      <c r="AO730" t="s">
        <v>1133</v>
      </c>
      <c r="AP730" t="s">
        <v>1132</v>
      </c>
    </row>
    <row r="731" spans="41:42" x14ac:dyDescent="0.35">
      <c r="AO731" t="s">
        <v>1134</v>
      </c>
      <c r="AP731" t="s">
        <v>1132</v>
      </c>
    </row>
    <row r="732" spans="41:42" x14ac:dyDescent="0.35">
      <c r="AO732" t="s">
        <v>1135</v>
      </c>
      <c r="AP732" t="s">
        <v>1132</v>
      </c>
    </row>
    <row r="733" spans="41:42" x14ac:dyDescent="0.35">
      <c r="AO733" t="s">
        <v>1136</v>
      </c>
      <c r="AP733" t="s">
        <v>1132</v>
      </c>
    </row>
    <row r="734" spans="41:42" x14ac:dyDescent="0.35">
      <c r="AO734" t="s">
        <v>1137</v>
      </c>
      <c r="AP734" t="s">
        <v>1132</v>
      </c>
    </row>
    <row r="735" spans="41:42" x14ac:dyDescent="0.35">
      <c r="AO735" t="s">
        <v>1138</v>
      </c>
      <c r="AP735" t="s">
        <v>1138</v>
      </c>
    </row>
    <row r="736" spans="41:42" x14ac:dyDescent="0.35">
      <c r="AO736" t="s">
        <v>1139</v>
      </c>
      <c r="AP736" t="s">
        <v>1138</v>
      </c>
    </row>
    <row r="737" spans="41:42" x14ac:dyDescent="0.35">
      <c r="AO737" t="s">
        <v>465</v>
      </c>
      <c r="AP737" t="s">
        <v>465</v>
      </c>
    </row>
    <row r="738" spans="41:42" x14ac:dyDescent="0.35">
      <c r="AO738" t="s">
        <v>1140</v>
      </c>
      <c r="AP738" t="s">
        <v>465</v>
      </c>
    </row>
    <row r="739" spans="41:42" x14ac:dyDescent="0.35">
      <c r="AO739" t="s">
        <v>1141</v>
      </c>
      <c r="AP739" t="s">
        <v>1141</v>
      </c>
    </row>
    <row r="740" spans="41:42" x14ac:dyDescent="0.35">
      <c r="AO740" t="s">
        <v>1142</v>
      </c>
      <c r="AP740" t="s">
        <v>1141</v>
      </c>
    </row>
    <row r="741" spans="41:42" x14ac:dyDescent="0.35">
      <c r="AO741" t="s">
        <v>1143</v>
      </c>
      <c r="AP741" t="s">
        <v>1143</v>
      </c>
    </row>
    <row r="742" spans="41:42" x14ac:dyDescent="0.35">
      <c r="AO742" t="s">
        <v>1144</v>
      </c>
      <c r="AP742" t="s">
        <v>1144</v>
      </c>
    </row>
    <row r="743" spans="41:42" x14ac:dyDescent="0.35">
      <c r="AO743" t="s">
        <v>1145</v>
      </c>
      <c r="AP743" t="s">
        <v>1145</v>
      </c>
    </row>
    <row r="744" spans="41:42" x14ac:dyDescent="0.35">
      <c r="AO744" t="s">
        <v>1146</v>
      </c>
      <c r="AP744" t="s">
        <v>1146</v>
      </c>
    </row>
    <row r="745" spans="41:42" x14ac:dyDescent="0.35">
      <c r="AO745" t="s">
        <v>1147</v>
      </c>
      <c r="AP745" t="s">
        <v>1146</v>
      </c>
    </row>
    <row r="746" spans="41:42" x14ac:dyDescent="0.35">
      <c r="AO746" t="s">
        <v>1148</v>
      </c>
      <c r="AP746" t="s">
        <v>1148</v>
      </c>
    </row>
    <row r="747" spans="41:42" x14ac:dyDescent="0.35">
      <c r="AO747" t="s">
        <v>1149</v>
      </c>
      <c r="AP747" t="s">
        <v>1149</v>
      </c>
    </row>
    <row r="748" spans="41:42" x14ac:dyDescent="0.35">
      <c r="AO748" t="s">
        <v>1150</v>
      </c>
      <c r="AP748" t="s">
        <v>1150</v>
      </c>
    </row>
    <row r="749" spans="41:42" x14ac:dyDescent="0.35">
      <c r="AO749" t="s">
        <v>1151</v>
      </c>
      <c r="AP749" t="s">
        <v>1148</v>
      </c>
    </row>
    <row r="750" spans="41:42" x14ac:dyDescent="0.35">
      <c r="AO750" t="s">
        <v>1152</v>
      </c>
      <c r="AP750" t="s">
        <v>1152</v>
      </c>
    </row>
    <row r="751" spans="41:42" x14ac:dyDescent="0.35">
      <c r="AO751" t="s">
        <v>1153</v>
      </c>
      <c r="AP751" t="s">
        <v>1153</v>
      </c>
    </row>
    <row r="752" spans="41:42" x14ac:dyDescent="0.35">
      <c r="AO752" t="s">
        <v>1154</v>
      </c>
      <c r="AP752" t="s">
        <v>676</v>
      </c>
    </row>
    <row r="753" spans="41:42" x14ac:dyDescent="0.35">
      <c r="AO753" t="s">
        <v>1155</v>
      </c>
      <c r="AP753" t="s">
        <v>676</v>
      </c>
    </row>
    <row r="754" spans="41:42" x14ac:dyDescent="0.35">
      <c r="AO754" t="s">
        <v>1156</v>
      </c>
      <c r="AP754" t="s">
        <v>1156</v>
      </c>
    </row>
    <row r="755" spans="41:42" x14ac:dyDescent="0.35">
      <c r="AO755" t="s">
        <v>1157</v>
      </c>
      <c r="AP755" t="s">
        <v>1157</v>
      </c>
    </row>
    <row r="756" spans="41:42" x14ac:dyDescent="0.35">
      <c r="AO756" t="s">
        <v>1158</v>
      </c>
      <c r="AP756" t="s">
        <v>1157</v>
      </c>
    </row>
    <row r="757" spans="41:42" x14ac:dyDescent="0.35">
      <c r="AO757" t="s">
        <v>660</v>
      </c>
      <c r="AP757" t="s">
        <v>660</v>
      </c>
    </row>
    <row r="758" spans="41:42" x14ac:dyDescent="0.35">
      <c r="AO758" t="s">
        <v>663</v>
      </c>
      <c r="AP758" t="s">
        <v>1159</v>
      </c>
    </row>
    <row r="759" spans="41:42" x14ac:dyDescent="0.35">
      <c r="AO759" t="s">
        <v>1159</v>
      </c>
      <c r="AP759" t="s">
        <v>1159</v>
      </c>
    </row>
    <row r="760" spans="41:42" x14ac:dyDescent="0.35">
      <c r="AO760" t="s">
        <v>1160</v>
      </c>
      <c r="AP760" t="s">
        <v>1160</v>
      </c>
    </row>
    <row r="761" spans="41:42" x14ac:dyDescent="0.35">
      <c r="AO761" t="s">
        <v>1161</v>
      </c>
      <c r="AP761" t="s">
        <v>1161</v>
      </c>
    </row>
    <row r="762" spans="41:42" x14ac:dyDescent="0.35">
      <c r="AO762" t="s">
        <v>1162</v>
      </c>
      <c r="AP762" t="s">
        <v>1162</v>
      </c>
    </row>
    <row r="763" spans="41:42" x14ac:dyDescent="0.35">
      <c r="AO763" t="s">
        <v>1163</v>
      </c>
      <c r="AP763" t="s">
        <v>1163</v>
      </c>
    </row>
    <row r="764" spans="41:42" x14ac:dyDescent="0.35">
      <c r="AO764" t="s">
        <v>1164</v>
      </c>
      <c r="AP764" t="s">
        <v>1163</v>
      </c>
    </row>
    <row r="765" spans="41:42" x14ac:dyDescent="0.35">
      <c r="AO765" t="s">
        <v>667</v>
      </c>
      <c r="AP765" t="s">
        <v>667</v>
      </c>
    </row>
    <row r="766" spans="41:42" x14ac:dyDescent="0.35">
      <c r="AO766" t="s">
        <v>1165</v>
      </c>
      <c r="AP766" t="s">
        <v>1165</v>
      </c>
    </row>
    <row r="767" spans="41:42" x14ac:dyDescent="0.35">
      <c r="AO767" t="s">
        <v>1166</v>
      </c>
      <c r="AP767" t="s">
        <v>1165</v>
      </c>
    </row>
    <row r="768" spans="41:42" x14ac:dyDescent="0.35">
      <c r="AO768" t="s">
        <v>669</v>
      </c>
      <c r="AP768" t="s">
        <v>669</v>
      </c>
    </row>
    <row r="769" spans="41:42" x14ac:dyDescent="0.35">
      <c r="AO769" t="s">
        <v>1167</v>
      </c>
      <c r="AP769" t="s">
        <v>1167</v>
      </c>
    </row>
    <row r="770" spans="41:42" x14ac:dyDescent="0.35">
      <c r="AO770" t="s">
        <v>1168</v>
      </c>
      <c r="AP770" t="s">
        <v>1168</v>
      </c>
    </row>
    <row r="771" spans="41:42" x14ac:dyDescent="0.35">
      <c r="AO771" t="s">
        <v>671</v>
      </c>
      <c r="AP771" t="s">
        <v>671</v>
      </c>
    </row>
    <row r="772" spans="41:42" x14ac:dyDescent="0.35">
      <c r="AO772" t="s">
        <v>1169</v>
      </c>
      <c r="AP772" t="s">
        <v>1169</v>
      </c>
    </row>
    <row r="773" spans="41:42" x14ac:dyDescent="0.35">
      <c r="AO773" t="s">
        <v>1170</v>
      </c>
      <c r="AP773" t="s">
        <v>1167</v>
      </c>
    </row>
    <row r="774" spans="41:42" x14ac:dyDescent="0.35">
      <c r="AO774" t="s">
        <v>1171</v>
      </c>
      <c r="AP774" t="s">
        <v>1171</v>
      </c>
    </row>
    <row r="775" spans="41:42" x14ac:dyDescent="0.35">
      <c r="AO775" t="s">
        <v>1172</v>
      </c>
      <c r="AP775" t="s">
        <v>1172</v>
      </c>
    </row>
    <row r="776" spans="41:42" x14ac:dyDescent="0.35">
      <c r="AO776" t="s">
        <v>1173</v>
      </c>
      <c r="AP776" t="s">
        <v>676</v>
      </c>
    </row>
    <row r="777" spans="41:42" x14ac:dyDescent="0.35">
      <c r="AO777" t="s">
        <v>676</v>
      </c>
      <c r="AP777" t="s">
        <v>676</v>
      </c>
    </row>
    <row r="778" spans="41:42" x14ac:dyDescent="0.35">
      <c r="AO778" t="s">
        <v>1174</v>
      </c>
      <c r="AP778" t="s">
        <v>676</v>
      </c>
    </row>
    <row r="779" spans="41:42" x14ac:dyDescent="0.35">
      <c r="AO779" t="s">
        <v>1175</v>
      </c>
      <c r="AP779" t="s">
        <v>1175</v>
      </c>
    </row>
    <row r="780" spans="41:42" x14ac:dyDescent="0.35">
      <c r="AO780" t="s">
        <v>1176</v>
      </c>
      <c r="AP780" t="s">
        <v>1176</v>
      </c>
    </row>
    <row r="781" spans="41:42" x14ac:dyDescent="0.35">
      <c r="AO781" t="s">
        <v>1177</v>
      </c>
      <c r="AP781" t="s">
        <v>1175</v>
      </c>
    </row>
    <row r="782" spans="41:42" x14ac:dyDescent="0.35">
      <c r="AO782" t="s">
        <v>1178</v>
      </c>
      <c r="AP782" t="s">
        <v>1178</v>
      </c>
    </row>
    <row r="783" spans="41:42" x14ac:dyDescent="0.35">
      <c r="AO783" t="s">
        <v>261</v>
      </c>
      <c r="AP783" t="s">
        <v>261</v>
      </c>
    </row>
    <row r="784" spans="41:42" x14ac:dyDescent="0.35">
      <c r="AO784" t="s">
        <v>1179</v>
      </c>
      <c r="AP784" t="s">
        <v>262</v>
      </c>
    </row>
    <row r="785" spans="41:42" x14ac:dyDescent="0.35">
      <c r="AO785" t="s">
        <v>1180</v>
      </c>
      <c r="AP785" t="s">
        <v>262</v>
      </c>
    </row>
    <row r="786" spans="41:42" x14ac:dyDescent="0.35">
      <c r="AO786" t="s">
        <v>1181</v>
      </c>
      <c r="AP786" t="s">
        <v>1182</v>
      </c>
    </row>
    <row r="787" spans="41:42" x14ac:dyDescent="0.35">
      <c r="AO787" t="s">
        <v>1183</v>
      </c>
      <c r="AP787" t="s">
        <v>1182</v>
      </c>
    </row>
    <row r="788" spans="41:42" x14ac:dyDescent="0.35">
      <c r="AO788" t="s">
        <v>1182</v>
      </c>
      <c r="AP788" t="s">
        <v>1182</v>
      </c>
    </row>
    <row r="789" spans="41:42" x14ac:dyDescent="0.35">
      <c r="AO789" t="s">
        <v>1184</v>
      </c>
      <c r="AP789" t="s">
        <v>1182</v>
      </c>
    </row>
    <row r="790" spans="41:42" x14ac:dyDescent="0.35">
      <c r="AO790" t="s">
        <v>1185</v>
      </c>
      <c r="AP790" t="s">
        <v>1182</v>
      </c>
    </row>
    <row r="791" spans="41:42" x14ac:dyDescent="0.35">
      <c r="AO791" t="s">
        <v>1187</v>
      </c>
      <c r="AP791" t="s">
        <v>1187</v>
      </c>
    </row>
    <row r="792" spans="41:42" x14ac:dyDescent="0.35">
      <c r="AO792" t="s">
        <v>1188</v>
      </c>
      <c r="AP792" t="s">
        <v>1123</v>
      </c>
    </row>
    <row r="793" spans="41:42" x14ac:dyDescent="0.35">
      <c r="AO793" t="s">
        <v>1189</v>
      </c>
      <c r="AP793" t="s">
        <v>1189</v>
      </c>
    </row>
    <row r="794" spans="41:42" x14ac:dyDescent="0.35">
      <c r="AO794" t="s">
        <v>1190</v>
      </c>
      <c r="AP794" t="s">
        <v>1190</v>
      </c>
    </row>
    <row r="795" spans="41:42" x14ac:dyDescent="0.35">
      <c r="AO795" t="s">
        <v>1191</v>
      </c>
      <c r="AP795" t="s">
        <v>1191</v>
      </c>
    </row>
    <row r="796" spans="41:42" x14ac:dyDescent="0.35">
      <c r="AO796" t="s">
        <v>1192</v>
      </c>
      <c r="AP796" t="s">
        <v>1192</v>
      </c>
    </row>
    <row r="797" spans="41:42" x14ac:dyDescent="0.35">
      <c r="AO797" t="s">
        <v>1193</v>
      </c>
      <c r="AP797" t="s">
        <v>1192</v>
      </c>
    </row>
    <row r="798" spans="41:42" x14ac:dyDescent="0.35">
      <c r="AO798" t="s">
        <v>1194</v>
      </c>
      <c r="AP798" t="s">
        <v>1194</v>
      </c>
    </row>
    <row r="799" spans="41:42" x14ac:dyDescent="0.35">
      <c r="AO799" t="s">
        <v>112</v>
      </c>
      <c r="AP799" t="s">
        <v>112</v>
      </c>
    </row>
    <row r="800" spans="41:42" x14ac:dyDescent="0.35">
      <c r="AO800" t="s">
        <v>116</v>
      </c>
      <c r="AP800" t="s">
        <v>116</v>
      </c>
    </row>
    <row r="801" spans="41:42" x14ac:dyDescent="0.35">
      <c r="AO801" t="s">
        <v>1195</v>
      </c>
      <c r="AP801" t="s">
        <v>126</v>
      </c>
    </row>
    <row r="802" spans="41:42" x14ac:dyDescent="0.35">
      <c r="AO802" t="s">
        <v>1196</v>
      </c>
      <c r="AP802" t="s">
        <v>126</v>
      </c>
    </row>
    <row r="803" spans="41:42" x14ac:dyDescent="0.35">
      <c r="AO803" t="s">
        <v>1197</v>
      </c>
      <c r="AP803" t="s">
        <v>126</v>
      </c>
    </row>
    <row r="804" spans="41:42" x14ac:dyDescent="0.35">
      <c r="AO804" t="s">
        <v>1198</v>
      </c>
      <c r="AP804" t="s">
        <v>126</v>
      </c>
    </row>
    <row r="805" spans="41:42" x14ac:dyDescent="0.35">
      <c r="AO805" t="s">
        <v>1199</v>
      </c>
      <c r="AP805" t="s">
        <v>126</v>
      </c>
    </row>
    <row r="806" spans="41:42" x14ac:dyDescent="0.35">
      <c r="AO806" t="s">
        <v>1202</v>
      </c>
      <c r="AP806" t="s">
        <v>126</v>
      </c>
    </row>
    <row r="807" spans="41:42" x14ac:dyDescent="0.35">
      <c r="AO807" t="s">
        <v>1203</v>
      </c>
      <c r="AP807" t="s">
        <v>126</v>
      </c>
    </row>
    <row r="808" spans="41:42" x14ac:dyDescent="0.35">
      <c r="AO808" t="s">
        <v>1204</v>
      </c>
      <c r="AP808" t="s">
        <v>126</v>
      </c>
    </row>
    <row r="809" spans="41:42" x14ac:dyDescent="0.35">
      <c r="AO809" t="s">
        <v>1205</v>
      </c>
      <c r="AP809" t="s">
        <v>126</v>
      </c>
    </row>
    <row r="810" spans="41:42" x14ac:dyDescent="0.35">
      <c r="AO810" t="s">
        <v>1206</v>
      </c>
      <c r="AP810" t="s">
        <v>126</v>
      </c>
    </row>
    <row r="811" spans="41:42" x14ac:dyDescent="0.35">
      <c r="AO811" t="s">
        <v>1207</v>
      </c>
      <c r="AP811" t="s">
        <v>277</v>
      </c>
    </row>
    <row r="812" spans="41:42" x14ac:dyDescent="0.35">
      <c r="AO812" t="s">
        <v>1208</v>
      </c>
      <c r="AP812" t="s">
        <v>277</v>
      </c>
    </row>
    <row r="813" spans="41:42" x14ac:dyDescent="0.35">
      <c r="AO813" t="s">
        <v>1210</v>
      </c>
      <c r="AP813" t="s">
        <v>277</v>
      </c>
    </row>
    <row r="814" spans="41:42" x14ac:dyDescent="0.35">
      <c r="AO814" t="s">
        <v>1211</v>
      </c>
      <c r="AP814" t="s">
        <v>262</v>
      </c>
    </row>
    <row r="815" spans="41:42" x14ac:dyDescent="0.35">
      <c r="AO815" t="s">
        <v>1212</v>
      </c>
      <c r="AP815" t="s">
        <v>262</v>
      </c>
    </row>
    <row r="816" spans="41:42" x14ac:dyDescent="0.35">
      <c r="AO816" t="s">
        <v>1213</v>
      </c>
      <c r="AP816" t="s">
        <v>104</v>
      </c>
    </row>
    <row r="817" spans="41:42" x14ac:dyDescent="0.35">
      <c r="AO817" t="s">
        <v>1215</v>
      </c>
      <c r="AP817" t="s">
        <v>104</v>
      </c>
    </row>
    <row r="818" spans="41:42" x14ac:dyDescent="0.35">
      <c r="AO818" t="s">
        <v>1216</v>
      </c>
      <c r="AP818" t="s">
        <v>104</v>
      </c>
    </row>
    <row r="819" spans="41:42" x14ac:dyDescent="0.35">
      <c r="AO819" t="s">
        <v>1217</v>
      </c>
      <c r="AP819" t="s">
        <v>236</v>
      </c>
    </row>
    <row r="820" spans="41:42" x14ac:dyDescent="0.35">
      <c r="AO820" t="s">
        <v>1219</v>
      </c>
      <c r="AP820" t="s">
        <v>262</v>
      </c>
    </row>
    <row r="821" spans="41:42" x14ac:dyDescent="0.35">
      <c r="AO821" t="s">
        <v>1220</v>
      </c>
      <c r="AP821" t="s">
        <v>262</v>
      </c>
    </row>
    <row r="822" spans="41:42" x14ac:dyDescent="0.35">
      <c r="AO822" t="s">
        <v>1221</v>
      </c>
      <c r="AP822" t="s">
        <v>291</v>
      </c>
    </row>
    <row r="823" spans="41:42" x14ac:dyDescent="0.35">
      <c r="AO823" t="s">
        <v>1223</v>
      </c>
      <c r="AP823" t="s">
        <v>268</v>
      </c>
    </row>
    <row r="824" spans="41:42" x14ac:dyDescent="0.35">
      <c r="AO824" t="s">
        <v>1225</v>
      </c>
      <c r="AP824" t="s">
        <v>1227</v>
      </c>
    </row>
    <row r="825" spans="41:42" x14ac:dyDescent="0.35">
      <c r="AO825" t="s">
        <v>1228</v>
      </c>
      <c r="AP825" t="s">
        <v>1227</v>
      </c>
    </row>
    <row r="826" spans="41:42" x14ac:dyDescent="0.35">
      <c r="AO826" t="s">
        <v>1230</v>
      </c>
      <c r="AP826" t="s">
        <v>1231</v>
      </c>
    </row>
    <row r="827" spans="41:42" x14ac:dyDescent="0.35">
      <c r="AO827" t="s">
        <v>1232</v>
      </c>
      <c r="AP827" t="s">
        <v>1232</v>
      </c>
    </row>
    <row r="828" spans="41:42" x14ac:dyDescent="0.35">
      <c r="AO828" t="s">
        <v>1233</v>
      </c>
      <c r="AP828" t="s">
        <v>1232</v>
      </c>
    </row>
    <row r="829" spans="41:42" x14ac:dyDescent="0.35">
      <c r="AO829" t="s">
        <v>1234</v>
      </c>
      <c r="AP829" t="s">
        <v>1234</v>
      </c>
    </row>
    <row r="830" spans="41:42" x14ac:dyDescent="0.35">
      <c r="AO830" t="s">
        <v>1235</v>
      </c>
      <c r="AP830" t="s">
        <v>1234</v>
      </c>
    </row>
    <row r="831" spans="41:42" x14ac:dyDescent="0.35">
      <c r="AO831" t="s">
        <v>1237</v>
      </c>
      <c r="AP831" t="s">
        <v>1234</v>
      </c>
    </row>
    <row r="832" spans="41:42" x14ac:dyDescent="0.35">
      <c r="AO832" t="s">
        <v>1238</v>
      </c>
      <c r="AP832" t="s">
        <v>1234</v>
      </c>
    </row>
    <row r="833" spans="41:42" x14ac:dyDescent="0.35">
      <c r="AO833" t="s">
        <v>1239</v>
      </c>
      <c r="AP833" t="s">
        <v>1234</v>
      </c>
    </row>
    <row r="834" spans="41:42" x14ac:dyDescent="0.35">
      <c r="AO834" t="s">
        <v>1240</v>
      </c>
      <c r="AP834" t="s">
        <v>1234</v>
      </c>
    </row>
    <row r="835" spans="41:42" x14ac:dyDescent="0.35">
      <c r="AO835" t="s">
        <v>1241</v>
      </c>
      <c r="AP835" t="s">
        <v>1241</v>
      </c>
    </row>
    <row r="836" spans="41:42" x14ac:dyDescent="0.35">
      <c r="AO836" t="s">
        <v>1242</v>
      </c>
      <c r="AP836" t="s">
        <v>1241</v>
      </c>
    </row>
    <row r="837" spans="41:42" x14ac:dyDescent="0.35">
      <c r="AO837" t="s">
        <v>1243</v>
      </c>
      <c r="AP837" t="s">
        <v>1241</v>
      </c>
    </row>
    <row r="838" spans="41:42" x14ac:dyDescent="0.35">
      <c r="AO838" t="s">
        <v>1244</v>
      </c>
      <c r="AP838" t="s">
        <v>1241</v>
      </c>
    </row>
    <row r="839" spans="41:42" x14ac:dyDescent="0.35">
      <c r="AO839" t="s">
        <v>1245</v>
      </c>
      <c r="AP839" t="s">
        <v>1241</v>
      </c>
    </row>
    <row r="840" spans="41:42" x14ac:dyDescent="0.35">
      <c r="AO840" t="s">
        <v>1246</v>
      </c>
      <c r="AP840" t="s">
        <v>1247</v>
      </c>
    </row>
    <row r="841" spans="41:42" x14ac:dyDescent="0.35">
      <c r="AO841" t="s">
        <v>1248</v>
      </c>
      <c r="AP841" t="s">
        <v>1247</v>
      </c>
    </row>
    <row r="842" spans="41:42" x14ac:dyDescent="0.35">
      <c r="AO842" t="s">
        <v>1227</v>
      </c>
      <c r="AP842" t="s">
        <v>1227</v>
      </c>
    </row>
    <row r="843" spans="41:42" x14ac:dyDescent="0.35">
      <c r="AO843" t="s">
        <v>1231</v>
      </c>
      <c r="AP843" t="s">
        <v>1231</v>
      </c>
    </row>
    <row r="844" spans="41:42" x14ac:dyDescent="0.35">
      <c r="AO844" t="s">
        <v>1249</v>
      </c>
      <c r="AP844" t="s">
        <v>1231</v>
      </c>
    </row>
    <row r="845" spans="41:42" x14ac:dyDescent="0.35">
      <c r="AO845" t="s">
        <v>1251</v>
      </c>
      <c r="AP845" t="s">
        <v>1232</v>
      </c>
    </row>
    <row r="846" spans="41:42" x14ac:dyDescent="0.35">
      <c r="AO846" t="s">
        <v>1252</v>
      </c>
      <c r="AP846" t="s">
        <v>1232</v>
      </c>
    </row>
    <row r="847" spans="41:42" x14ac:dyDescent="0.35">
      <c r="AO847" t="s">
        <v>1247</v>
      </c>
      <c r="AP847" t="s">
        <v>1247</v>
      </c>
    </row>
    <row r="848" spans="41:42" x14ac:dyDescent="0.35">
      <c r="AO848" t="s">
        <v>1253</v>
      </c>
      <c r="AP848" t="s">
        <v>1247</v>
      </c>
    </row>
    <row r="849" spans="41:42" x14ac:dyDescent="0.35">
      <c r="AO849" t="s">
        <v>1254</v>
      </c>
      <c r="AP849" t="s">
        <v>1247</v>
      </c>
    </row>
    <row r="850" spans="41:42" x14ac:dyDescent="0.35">
      <c r="AO850" t="s">
        <v>269</v>
      </c>
      <c r="AP850" t="s">
        <v>269</v>
      </c>
    </row>
    <row r="851" spans="41:42" x14ac:dyDescent="0.35">
      <c r="AO851" t="s">
        <v>1255</v>
      </c>
      <c r="AP851" t="s">
        <v>269</v>
      </c>
    </row>
    <row r="852" spans="41:42" x14ac:dyDescent="0.35">
      <c r="AO852" t="s">
        <v>1256</v>
      </c>
      <c r="AP852" t="s">
        <v>269</v>
      </c>
    </row>
    <row r="853" spans="41:42" x14ac:dyDescent="0.35">
      <c r="AO853" t="s">
        <v>1257</v>
      </c>
      <c r="AP853" t="s">
        <v>104</v>
      </c>
    </row>
    <row r="854" spans="41:42" x14ac:dyDescent="0.35">
      <c r="AO854" t="s">
        <v>1258</v>
      </c>
      <c r="AP854" t="s">
        <v>104</v>
      </c>
    </row>
    <row r="855" spans="41:42" x14ac:dyDescent="0.35">
      <c r="AO855" t="s">
        <v>1259</v>
      </c>
      <c r="AP855" t="s">
        <v>1126</v>
      </c>
    </row>
    <row r="856" spans="41:42" x14ac:dyDescent="0.35">
      <c r="AO856" t="s">
        <v>1260</v>
      </c>
      <c r="AP856" t="s">
        <v>1126</v>
      </c>
    </row>
    <row r="857" spans="41:42" x14ac:dyDescent="0.35">
      <c r="AO857" t="s">
        <v>1261</v>
      </c>
      <c r="AP857" t="s">
        <v>104</v>
      </c>
    </row>
    <row r="858" spans="41:42" x14ac:dyDescent="0.35">
      <c r="AO858" t="s">
        <v>1262</v>
      </c>
      <c r="AP858" t="s">
        <v>104</v>
      </c>
    </row>
    <row r="859" spans="41:42" x14ac:dyDescent="0.35">
      <c r="AO859" t="s">
        <v>1263</v>
      </c>
      <c r="AP859" t="s">
        <v>104</v>
      </c>
    </row>
    <row r="860" spans="41:42" x14ac:dyDescent="0.35">
      <c r="AO860" t="s">
        <v>1264</v>
      </c>
      <c r="AP860" t="s">
        <v>104</v>
      </c>
    </row>
    <row r="861" spans="41:42" x14ac:dyDescent="0.35">
      <c r="AO861" t="s">
        <v>1265</v>
      </c>
      <c r="AP861" t="s">
        <v>104</v>
      </c>
    </row>
    <row r="862" spans="41:42" x14ac:dyDescent="0.35">
      <c r="AO862" t="s">
        <v>1266</v>
      </c>
      <c r="AP862" t="s">
        <v>273</v>
      </c>
    </row>
    <row r="863" spans="41:42" x14ac:dyDescent="0.35">
      <c r="AO863" t="s">
        <v>1267</v>
      </c>
      <c r="AP863" t="s">
        <v>273</v>
      </c>
    </row>
    <row r="864" spans="41:42" x14ac:dyDescent="0.35">
      <c r="AO864" t="s">
        <v>1268</v>
      </c>
      <c r="AP864" t="s">
        <v>273</v>
      </c>
    </row>
    <row r="865" spans="41:42" x14ac:dyDescent="0.35">
      <c r="AO865" t="s">
        <v>1269</v>
      </c>
      <c r="AP865" t="s">
        <v>273</v>
      </c>
    </row>
    <row r="866" spans="41:42" x14ac:dyDescent="0.35">
      <c r="AO866" t="s">
        <v>1271</v>
      </c>
      <c r="AP866" t="s">
        <v>273</v>
      </c>
    </row>
    <row r="867" spans="41:42" x14ac:dyDescent="0.35">
      <c r="AO867" t="s">
        <v>1272</v>
      </c>
      <c r="AP867" t="s">
        <v>104</v>
      </c>
    </row>
    <row r="868" spans="41:42" x14ac:dyDescent="0.35">
      <c r="AO868" t="s">
        <v>1273</v>
      </c>
      <c r="AP868" t="s">
        <v>104</v>
      </c>
    </row>
    <row r="869" spans="41:42" x14ac:dyDescent="0.35">
      <c r="AO869" t="s">
        <v>1274</v>
      </c>
      <c r="AP869" t="s">
        <v>104</v>
      </c>
    </row>
    <row r="870" spans="41:42" x14ac:dyDescent="0.35">
      <c r="AO870" t="s">
        <v>1277</v>
      </c>
      <c r="AP870" t="s">
        <v>107</v>
      </c>
    </row>
    <row r="871" spans="41:42" x14ac:dyDescent="0.35">
      <c r="AO871" t="s">
        <v>1278</v>
      </c>
      <c r="AP871" t="s">
        <v>107</v>
      </c>
    </row>
    <row r="872" spans="41:42" x14ac:dyDescent="0.35">
      <c r="AO872" t="s">
        <v>1279</v>
      </c>
      <c r="AP872" t="s">
        <v>107</v>
      </c>
    </row>
    <row r="873" spans="41:42" x14ac:dyDescent="0.35">
      <c r="AO873" t="s">
        <v>1280</v>
      </c>
      <c r="AP873" t="s">
        <v>107</v>
      </c>
    </row>
    <row r="874" spans="41:42" x14ac:dyDescent="0.35">
      <c r="AO874" t="s">
        <v>1281</v>
      </c>
      <c r="AP874" t="s">
        <v>107</v>
      </c>
    </row>
    <row r="875" spans="41:42" x14ac:dyDescent="0.35">
      <c r="AO875" t="s">
        <v>1282</v>
      </c>
      <c r="AP875" t="s">
        <v>262</v>
      </c>
    </row>
    <row r="876" spans="41:42" x14ac:dyDescent="0.35">
      <c r="AO876" t="s">
        <v>1283</v>
      </c>
      <c r="AP876" t="s">
        <v>262</v>
      </c>
    </row>
    <row r="877" spans="41:42" x14ac:dyDescent="0.35">
      <c r="AO877" t="s">
        <v>1284</v>
      </c>
      <c r="AP877" t="s">
        <v>104</v>
      </c>
    </row>
    <row r="878" spans="41:42" x14ac:dyDescent="0.35">
      <c r="AO878" t="s">
        <v>1285</v>
      </c>
      <c r="AP878" t="s">
        <v>1126</v>
      </c>
    </row>
    <row r="879" spans="41:42" x14ac:dyDescent="0.35">
      <c r="AO879" t="s">
        <v>1286</v>
      </c>
      <c r="AP879" t="s">
        <v>1126</v>
      </c>
    </row>
    <row r="880" spans="41:42" x14ac:dyDescent="0.35">
      <c r="AO880" t="s">
        <v>1287</v>
      </c>
      <c r="AP880" t="s">
        <v>1126</v>
      </c>
    </row>
    <row r="881" spans="41:42" x14ac:dyDescent="0.35">
      <c r="AO881" t="s">
        <v>1288</v>
      </c>
      <c r="AP881" t="s">
        <v>1126</v>
      </c>
    </row>
    <row r="882" spans="41:42" x14ac:dyDescent="0.35">
      <c r="AO882" t="s">
        <v>1289</v>
      </c>
      <c r="AP882" t="s">
        <v>1126</v>
      </c>
    </row>
    <row r="883" spans="41:42" x14ac:dyDescent="0.35">
      <c r="AO883" t="s">
        <v>1290</v>
      </c>
      <c r="AP883" t="s">
        <v>273</v>
      </c>
    </row>
    <row r="884" spans="41:42" x14ac:dyDescent="0.35">
      <c r="AO884" t="s">
        <v>1291</v>
      </c>
      <c r="AP884" t="s">
        <v>273</v>
      </c>
    </row>
    <row r="885" spans="41:42" x14ac:dyDescent="0.35">
      <c r="AO885" t="s">
        <v>1292</v>
      </c>
      <c r="AP885" t="s">
        <v>273</v>
      </c>
    </row>
    <row r="886" spans="41:42" x14ac:dyDescent="0.35">
      <c r="AO886" t="s">
        <v>1295</v>
      </c>
      <c r="AP886" t="s">
        <v>273</v>
      </c>
    </row>
    <row r="887" spans="41:42" x14ac:dyDescent="0.35">
      <c r="AO887" t="s">
        <v>1296</v>
      </c>
      <c r="AP887" t="s">
        <v>104</v>
      </c>
    </row>
    <row r="888" spans="41:42" x14ac:dyDescent="0.35">
      <c r="AO888" t="s">
        <v>1297</v>
      </c>
      <c r="AP888" t="s">
        <v>104</v>
      </c>
    </row>
    <row r="889" spans="41:42" x14ac:dyDescent="0.35">
      <c r="AO889" t="s">
        <v>1298</v>
      </c>
      <c r="AP889" t="s">
        <v>104</v>
      </c>
    </row>
    <row r="890" spans="41:42" x14ac:dyDescent="0.35">
      <c r="AO890" t="s">
        <v>1299</v>
      </c>
      <c r="AP890" t="s">
        <v>262</v>
      </c>
    </row>
    <row r="891" spans="41:42" x14ac:dyDescent="0.35">
      <c r="AO891" t="s">
        <v>1300</v>
      </c>
      <c r="AP891" t="s">
        <v>262</v>
      </c>
    </row>
    <row r="892" spans="41:42" x14ac:dyDescent="0.35">
      <c r="AO892" t="s">
        <v>270</v>
      </c>
      <c r="AP892" t="s">
        <v>368</v>
      </c>
    </row>
    <row r="893" spans="41:42" x14ac:dyDescent="0.35">
      <c r="AO893" t="s">
        <v>368</v>
      </c>
      <c r="AP893" t="s">
        <v>368</v>
      </c>
    </row>
    <row r="894" spans="41:42" x14ac:dyDescent="0.35">
      <c r="AO894" t="s">
        <v>1301</v>
      </c>
      <c r="AP894" t="s">
        <v>368</v>
      </c>
    </row>
    <row r="895" spans="41:42" x14ac:dyDescent="0.35">
      <c r="AO895" t="s">
        <v>1302</v>
      </c>
      <c r="AP895" t="s">
        <v>368</v>
      </c>
    </row>
    <row r="896" spans="41:42" x14ac:dyDescent="0.35">
      <c r="AO896" t="s">
        <v>271</v>
      </c>
      <c r="AP896" t="s">
        <v>271</v>
      </c>
    </row>
    <row r="897" spans="41:42" x14ac:dyDescent="0.35">
      <c r="AO897" t="s">
        <v>1303</v>
      </c>
      <c r="AP897" t="s">
        <v>271</v>
      </c>
    </row>
    <row r="898" spans="41:42" x14ac:dyDescent="0.35">
      <c r="AO898" t="s">
        <v>1304</v>
      </c>
      <c r="AP898" t="s">
        <v>271</v>
      </c>
    </row>
    <row r="899" spans="41:42" x14ac:dyDescent="0.35">
      <c r="AO899" t="s">
        <v>1305</v>
      </c>
      <c r="AP899" t="s">
        <v>368</v>
      </c>
    </row>
    <row r="900" spans="41:42" x14ac:dyDescent="0.35">
      <c r="AO900" t="s">
        <v>1306</v>
      </c>
      <c r="AP900" t="s">
        <v>368</v>
      </c>
    </row>
    <row r="901" spans="41:42" x14ac:dyDescent="0.35">
      <c r="AO901" t="s">
        <v>1307</v>
      </c>
      <c r="AP901" t="s">
        <v>368</v>
      </c>
    </row>
    <row r="902" spans="41:42" x14ac:dyDescent="0.35">
      <c r="AO902" t="s">
        <v>1308</v>
      </c>
      <c r="AP902" t="s">
        <v>1308</v>
      </c>
    </row>
    <row r="903" spans="41:42" x14ac:dyDescent="0.35">
      <c r="AO903" t="s">
        <v>1309</v>
      </c>
      <c r="AP903" t="s">
        <v>1309</v>
      </c>
    </row>
    <row r="904" spans="41:42" x14ac:dyDescent="0.35">
      <c r="AO904" t="s">
        <v>1310</v>
      </c>
      <c r="AP904" t="s">
        <v>1310</v>
      </c>
    </row>
    <row r="905" spans="41:42" x14ac:dyDescent="0.35">
      <c r="AO905" t="s">
        <v>1311</v>
      </c>
      <c r="AP905" t="s">
        <v>1311</v>
      </c>
    </row>
    <row r="906" spans="41:42" x14ac:dyDescent="0.35">
      <c r="AO906" t="s">
        <v>1312</v>
      </c>
      <c r="AP906" t="s">
        <v>272</v>
      </c>
    </row>
    <row r="907" spans="41:42" x14ac:dyDescent="0.35">
      <c r="AO907" t="s">
        <v>1314</v>
      </c>
      <c r="AP907" t="s">
        <v>272</v>
      </c>
    </row>
    <row r="908" spans="41:42" x14ac:dyDescent="0.35">
      <c r="AO908" t="s">
        <v>274</v>
      </c>
      <c r="AP908" t="s">
        <v>274</v>
      </c>
    </row>
    <row r="909" spans="41:42" x14ac:dyDescent="0.35">
      <c r="AO909" t="s">
        <v>1315</v>
      </c>
      <c r="AP909" t="s">
        <v>1315</v>
      </c>
    </row>
    <row r="910" spans="41:42" x14ac:dyDescent="0.35">
      <c r="AO910" t="s">
        <v>277</v>
      </c>
      <c r="AP910" t="s">
        <v>277</v>
      </c>
    </row>
    <row r="911" spans="41:42" x14ac:dyDescent="0.35">
      <c r="AO911" t="s">
        <v>126</v>
      </c>
      <c r="AP911" t="s">
        <v>126</v>
      </c>
    </row>
    <row r="912" spans="41:42" x14ac:dyDescent="0.35">
      <c r="AO912" t="s">
        <v>1316</v>
      </c>
      <c r="AP912" t="s">
        <v>1124</v>
      </c>
    </row>
    <row r="913" spans="41:42" x14ac:dyDescent="0.35">
      <c r="AO913" t="s">
        <v>278</v>
      </c>
      <c r="AP913" t="s">
        <v>278</v>
      </c>
    </row>
    <row r="914" spans="41:42" x14ac:dyDescent="0.35">
      <c r="AO914" t="s">
        <v>1317</v>
      </c>
      <c r="AP914" t="s">
        <v>278</v>
      </c>
    </row>
    <row r="915" spans="41:42" x14ac:dyDescent="0.35">
      <c r="AO915" t="s">
        <v>1319</v>
      </c>
      <c r="AP915" t="s">
        <v>278</v>
      </c>
    </row>
    <row r="916" spans="41:42" x14ac:dyDescent="0.35">
      <c r="AO916" t="s">
        <v>1321</v>
      </c>
      <c r="AP916" t="s">
        <v>1321</v>
      </c>
    </row>
    <row r="917" spans="41:42" x14ac:dyDescent="0.35">
      <c r="AO917" t="s">
        <v>1322</v>
      </c>
      <c r="AP917" t="s">
        <v>1322</v>
      </c>
    </row>
    <row r="918" spans="41:42" x14ac:dyDescent="0.35">
      <c r="AO918" t="s">
        <v>1323</v>
      </c>
      <c r="AP918" t="s">
        <v>1323</v>
      </c>
    </row>
    <row r="919" spans="41:42" x14ac:dyDescent="0.35">
      <c r="AO919" t="s">
        <v>1324</v>
      </c>
      <c r="AP919" t="s">
        <v>1325</v>
      </c>
    </row>
    <row r="920" spans="41:42" x14ac:dyDescent="0.35">
      <c r="AO920" t="s">
        <v>1326</v>
      </c>
      <c r="AP920" t="s">
        <v>1326</v>
      </c>
    </row>
    <row r="921" spans="41:42" x14ac:dyDescent="0.35">
      <c r="AO921" t="s">
        <v>1327</v>
      </c>
      <c r="AP921" t="s">
        <v>1327</v>
      </c>
    </row>
    <row r="922" spans="41:42" x14ac:dyDescent="0.35">
      <c r="AO922" t="s">
        <v>1328</v>
      </c>
      <c r="AP922" t="s">
        <v>1120</v>
      </c>
    </row>
    <row r="923" spans="41:42" x14ac:dyDescent="0.35">
      <c r="AO923" t="s">
        <v>1329</v>
      </c>
      <c r="AP923" t="s">
        <v>1120</v>
      </c>
    </row>
    <row r="924" spans="41:42" x14ac:dyDescent="0.35">
      <c r="AO924" t="s">
        <v>1330</v>
      </c>
      <c r="AP924" t="s">
        <v>1120</v>
      </c>
    </row>
  </sheetData>
  <conditionalFormatting sqref="A12">
    <cfRule type="duplicateValues" dxfId="31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4FBF-390A-4C3D-A46E-65D2DA881790}">
  <dimension ref="A1:C7"/>
  <sheetViews>
    <sheetView workbookViewId="0">
      <selection activeCell="F12" sqref="F12"/>
    </sheetView>
  </sheetViews>
  <sheetFormatPr defaultRowHeight="14.5" x14ac:dyDescent="0.35"/>
  <cols>
    <col min="2" max="2" width="9.08984375" customWidth="1"/>
  </cols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 t="s">
        <v>10</v>
      </c>
      <c r="C2" t="str">
        <f>_xlfn.CONCAT("['",$B$1,"' =&gt; '",B2,"', ", "'created_at' =&gt; $now],")</f>
        <v>['class' =&gt; 'CHE', 'created_at' =&gt; $now],</v>
      </c>
    </row>
    <row r="3" spans="1:3" x14ac:dyDescent="0.35">
      <c r="A3">
        <v>2</v>
      </c>
      <c r="B3" t="s">
        <v>12</v>
      </c>
      <c r="C3" t="str">
        <f t="shared" ref="C3:C7" si="0">_xlfn.CONCAT("['",$B$1,"' =&gt; '",B3,"', ", "'created_at' =&gt; $now],")</f>
        <v>['class' =&gt; 'FG', 'created_at' =&gt; $now],</v>
      </c>
    </row>
    <row r="4" spans="1:3" x14ac:dyDescent="0.35">
      <c r="A4">
        <v>3</v>
      </c>
      <c r="B4" t="s">
        <v>17</v>
      </c>
      <c r="C4" t="str">
        <f t="shared" si="0"/>
        <v>['class' =&gt; 'FGB', 'created_at' =&gt; $now],</v>
      </c>
    </row>
    <row r="5" spans="1:3" x14ac:dyDescent="0.35">
      <c r="A5">
        <v>4</v>
      </c>
      <c r="B5" t="s">
        <v>16</v>
      </c>
      <c r="C5" t="str">
        <f t="shared" si="0"/>
        <v>['class' =&gt; 'FGP', 'created_at' =&gt; $now],</v>
      </c>
    </row>
    <row r="6" spans="1:3" x14ac:dyDescent="0.35">
      <c r="A6">
        <v>5</v>
      </c>
      <c r="B6" t="s">
        <v>21</v>
      </c>
      <c r="C6" t="str">
        <f t="shared" si="0"/>
        <v>['class' =&gt; 'RM', 'created_at' =&gt; $now],</v>
      </c>
    </row>
    <row r="7" spans="1:3" x14ac:dyDescent="0.35">
      <c r="A7">
        <v>6</v>
      </c>
      <c r="B7" t="s">
        <v>26</v>
      </c>
      <c r="C7" t="str">
        <f t="shared" si="0"/>
        <v>['class' =&gt; 'WIP', 'created_at' =&gt; $now],</v>
      </c>
    </row>
  </sheetData>
  <autoFilter ref="A1:C7" xr:uid="{07F14FBF-390A-4C3D-A46E-65D2DA881790}">
    <sortState xmlns:xlrd2="http://schemas.microsoft.com/office/spreadsheetml/2017/richdata2" ref="A2:C7">
      <sortCondition ref="B1:B7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04F0-1356-49D8-B1B6-92E3CCFDA396}">
  <dimension ref="A1:C18"/>
  <sheetViews>
    <sheetView workbookViewId="0">
      <selection activeCell="G29" sqref="G29"/>
    </sheetView>
  </sheetViews>
  <sheetFormatPr defaultRowHeight="14.5" x14ac:dyDescent="0.35"/>
  <cols>
    <col min="2" max="2" width="15.54296875" bestFit="1" customWidth="1"/>
  </cols>
  <sheetData>
    <row r="1" spans="1:3" x14ac:dyDescent="0.35">
      <c r="A1" t="s">
        <v>0</v>
      </c>
      <c r="B1" t="s">
        <v>2</v>
      </c>
    </row>
    <row r="2" spans="1:3" x14ac:dyDescent="0.35">
      <c r="A2">
        <v>1</v>
      </c>
      <c r="B2" t="s">
        <v>11</v>
      </c>
      <c r="C2" t="str">
        <f>_xlfn.CONCAT("['",$B$1,"' =&gt; '",B2,"', ", "'created_at' =&gt; $now],")</f>
        <v>['product_category' =&gt; 'Acid Longchain', 'created_at' =&gt; $now],</v>
      </c>
    </row>
    <row r="3" spans="1:3" x14ac:dyDescent="0.35">
      <c r="A3">
        <v>2</v>
      </c>
      <c r="B3" t="s">
        <v>14</v>
      </c>
      <c r="C3" t="str">
        <f>_xlfn.CONCAT("['",$B$1,"' =&gt; '",B3,"', ", "'created_at' =&gt; $now],")</f>
        <v>['product_category' =&gt; 'Acid Shortchain', 'created_at' =&gt; $now],</v>
      </c>
    </row>
    <row r="4" spans="1:3" x14ac:dyDescent="0.35">
      <c r="A4">
        <v>3</v>
      </c>
      <c r="B4" t="s">
        <v>22</v>
      </c>
      <c r="C4" t="str">
        <f>_xlfn.CONCAT("['",$B$1,"' =&gt; '",B4,"', ", "'created_at' =&gt; $now],")</f>
        <v>['product_category' =&gt; 'AEO', 'created_at' =&gt; $now],</v>
      </c>
    </row>
    <row r="5" spans="1:3" x14ac:dyDescent="0.35">
      <c r="A5">
        <v>4</v>
      </c>
      <c r="B5" t="s">
        <v>29</v>
      </c>
      <c r="C5" t="str">
        <f>_xlfn.CONCAT("['",$B$1,"' =&gt; '",B5,"', ", "'created_at' =&gt; $now],")</f>
        <v>['product_category' =&gt; 'Alc Longchain', 'created_at' =&gt; $now],</v>
      </c>
    </row>
    <row r="6" spans="1:3" x14ac:dyDescent="0.35">
      <c r="A6">
        <v>5</v>
      </c>
      <c r="B6" t="s">
        <v>34</v>
      </c>
      <c r="C6" t="str">
        <f>_xlfn.CONCAT("['",$B$1,"' =&gt; '",B6,"', ", "'created_at' =&gt; $now],")</f>
        <v>['product_category' =&gt; 'Alc Midcut', 'created_at' =&gt; $now],</v>
      </c>
    </row>
    <row r="7" spans="1:3" x14ac:dyDescent="0.35">
      <c r="A7">
        <v>6</v>
      </c>
      <c r="B7" t="s">
        <v>37</v>
      </c>
      <c r="C7" t="str">
        <f>_xlfn.CONCAT("['",$B$1,"' =&gt; '",B7,"', ", "'created_at' =&gt; $now],")</f>
        <v>['product_category' =&gt; 'Alc Shortchain', 'created_at' =&gt; $now],</v>
      </c>
    </row>
    <row r="8" spans="1:3" x14ac:dyDescent="0.35">
      <c r="A8">
        <v>7</v>
      </c>
      <c r="B8" t="s">
        <v>41</v>
      </c>
      <c r="C8" t="str">
        <f>_xlfn.CONCAT("['",$B$1,"' =&gt; '",B8,"', ", "'created_at' =&gt; $now],")</f>
        <v>['product_category' =&gt; 'BD', 'created_at' =&gt; $now],</v>
      </c>
    </row>
    <row r="9" spans="1:3" x14ac:dyDescent="0.35">
      <c r="A9">
        <v>8</v>
      </c>
      <c r="B9" t="s">
        <v>45</v>
      </c>
      <c r="C9" t="str">
        <f>_xlfn.CONCAT("['",$B$1,"' =&gt; '",B9,"', ", "'created_at' =&gt; $now],")</f>
        <v>['product_category' =&gt; 'Chemicals', 'created_at' =&gt; $now],</v>
      </c>
    </row>
    <row r="10" spans="1:3" x14ac:dyDescent="0.35">
      <c r="A10">
        <v>9</v>
      </c>
      <c r="B10" t="s">
        <v>53</v>
      </c>
      <c r="C10" t="str">
        <f>_xlfn.CONCAT("['",$B$1,"' =&gt; '",B10,"', ", "'created_at' =&gt; $now],")</f>
        <v>['product_category' =&gt; 'Ester', 'created_at' =&gt; $now],</v>
      </c>
    </row>
    <row r="11" spans="1:3" x14ac:dyDescent="0.35">
      <c r="A11">
        <v>10</v>
      </c>
      <c r="B11" t="s">
        <v>58</v>
      </c>
      <c r="C11" t="str">
        <f>_xlfn.CONCAT("['",$B$1,"' =&gt; '",B11,"', ", "'created_at' =&gt; $now],")</f>
        <v>['product_category' =&gt; 'Fatty Amine', 'created_at' =&gt; $now],</v>
      </c>
    </row>
    <row r="12" spans="1:3" x14ac:dyDescent="0.35">
      <c r="A12">
        <v>11</v>
      </c>
      <c r="B12" t="s">
        <v>60</v>
      </c>
      <c r="C12" t="str">
        <f>_xlfn.CONCAT("['",$B$1,"' =&gt; '",B12,"', ", "'created_at' =&gt; $now],")</f>
        <v>['product_category' =&gt; 'Gly', 'created_at' =&gt; $now],</v>
      </c>
    </row>
    <row r="13" spans="1:3" x14ac:dyDescent="0.35">
      <c r="A13">
        <v>12</v>
      </c>
      <c r="B13" t="s">
        <v>63</v>
      </c>
      <c r="C13" t="str">
        <f>_xlfn.CONCAT("['",$B$1,"' =&gt; '",B13,"', ", "'created_at' =&gt; $now],")</f>
        <v>['product_category' =&gt; 'ME Longchain', 'created_at' =&gt; $now],</v>
      </c>
    </row>
    <row r="14" spans="1:3" x14ac:dyDescent="0.35">
      <c r="A14">
        <v>13</v>
      </c>
      <c r="B14" t="s">
        <v>66</v>
      </c>
      <c r="C14" t="str">
        <f>_xlfn.CONCAT("['",$B$1,"' =&gt; '",B14,"', ", "'created_at' =&gt; $now],")</f>
        <v>['product_category' =&gt; 'ME Shortchain', 'created_at' =&gt; $now],</v>
      </c>
    </row>
    <row r="15" spans="1:3" x14ac:dyDescent="0.35">
      <c r="A15">
        <v>14</v>
      </c>
      <c r="B15" t="s">
        <v>21</v>
      </c>
      <c r="C15" t="str">
        <f>_xlfn.CONCAT("['",$B$1,"' =&gt; '",B15,"', ", "'created_at' =&gt; $now],")</f>
        <v>['product_category' =&gt; 'RM', 'created_at' =&gt; $now],</v>
      </c>
    </row>
    <row r="16" spans="1:3" x14ac:dyDescent="0.35">
      <c r="A16">
        <v>15</v>
      </c>
      <c r="B16" t="s">
        <v>70</v>
      </c>
      <c r="C16" t="str">
        <f>_xlfn.CONCAT("['",$B$1,"' =&gt; '",B16,"', ", "'created_at' =&gt; $now],")</f>
        <v>['product_category' =&gt; 'Sorbitol', 'created_at' =&gt; $now],</v>
      </c>
    </row>
    <row r="17" spans="1:3" x14ac:dyDescent="0.35">
      <c r="A17">
        <v>16</v>
      </c>
      <c r="B17" t="s">
        <v>72</v>
      </c>
      <c r="C17" t="str">
        <f>_xlfn.CONCAT("['",$B$1,"' =&gt; '",B17,"', ", "'created_at' =&gt; $now],")</f>
        <v>['product_category' =&gt; 'UFA', 'created_at' =&gt; $now],</v>
      </c>
    </row>
    <row r="18" spans="1:3" x14ac:dyDescent="0.35">
      <c r="A18">
        <v>17</v>
      </c>
      <c r="B18" t="s">
        <v>26</v>
      </c>
      <c r="C18" t="str">
        <f>_xlfn.CONCAT("['",$B$1,"' =&gt; '",B18,"', ", "'created_at' =&gt; $now],")</f>
        <v>['product_category' =&gt; 'WIP', 'created_at' =&gt; $now],</v>
      </c>
    </row>
  </sheetData>
  <autoFilter ref="A1:C18" xr:uid="{CDDE04F0-1356-49D8-B1B6-92E3CCFDA396}">
    <sortState xmlns:xlrd2="http://schemas.microsoft.com/office/spreadsheetml/2017/richdata2" ref="A2:C18">
      <sortCondition ref="B1:B18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1CA5-07C0-4915-8735-DD7C0AF26D87}">
  <dimension ref="A1:E47"/>
  <sheetViews>
    <sheetView topLeftCell="A22" workbookViewId="0">
      <selection activeCell="E33" sqref="E33"/>
    </sheetView>
  </sheetViews>
  <sheetFormatPr defaultRowHeight="14.5" x14ac:dyDescent="0.35"/>
  <cols>
    <col min="2" max="2" width="15.54296875" bestFit="1" customWidth="1"/>
  </cols>
  <sheetData>
    <row r="1" spans="1:5" x14ac:dyDescent="0.35">
      <c r="A1" t="s">
        <v>5</v>
      </c>
      <c r="B1" t="s">
        <v>2</v>
      </c>
      <c r="C1" t="s">
        <v>0</v>
      </c>
      <c r="D1" t="s">
        <v>9</v>
      </c>
    </row>
    <row r="2" spans="1:5" x14ac:dyDescent="0.35">
      <c r="A2">
        <f>INDEX('Product Category'!A:A, MATCH(B2,'Product Category'!B:B, 0))</f>
        <v>1</v>
      </c>
      <c r="B2" t="s">
        <v>11</v>
      </c>
      <c r="C2">
        <v>1</v>
      </c>
      <c r="D2" t="s">
        <v>19</v>
      </c>
      <c r="E2" t="str">
        <f>_xlfn.CONCAT("['", $A$1,"' =&gt; ", A2, ", '",$D$1, "' =&gt; '",D2, "'],")</f>
        <v>['id_category' =&gt; 1, 'product_metric' =&gt; 'Acid LC Others'],</v>
      </c>
    </row>
    <row r="3" spans="1:5" x14ac:dyDescent="0.35">
      <c r="A3">
        <f>INDEX('Product Category'!A:A, MATCH(B3,'Product Category'!B:B, 0))</f>
        <v>1</v>
      </c>
      <c r="B3" t="s">
        <v>11</v>
      </c>
      <c r="C3">
        <v>2</v>
      </c>
      <c r="D3" t="s">
        <v>110</v>
      </c>
      <c r="E3" t="str">
        <f>_xlfn.CONCAT("['", $A$1,"' =&gt; ", A3, ", '",$D$1, "' =&gt; '",D3, "'],")</f>
        <v>['id_category' =&gt; 1, 'product_metric' =&gt; 'Oleic Acid'],</v>
      </c>
    </row>
    <row r="4" spans="1:5" x14ac:dyDescent="0.35">
      <c r="A4">
        <f>INDEX('Product Category'!A:A, MATCH(B4,'Product Category'!B:B, 0))</f>
        <v>2</v>
      </c>
      <c r="B4" t="s">
        <v>14</v>
      </c>
      <c r="C4">
        <v>3</v>
      </c>
      <c r="D4" t="s">
        <v>25</v>
      </c>
      <c r="E4" t="str">
        <f>_xlfn.CONCAT("['", $A$1,"' =&gt; ", A4, ", '",$D$1, "' =&gt; '",D4, "'],")</f>
        <v>['id_category' =&gt; 2, 'product_metric' =&gt; 'Acid SC Others'],</v>
      </c>
    </row>
    <row r="5" spans="1:5" x14ac:dyDescent="0.35">
      <c r="A5">
        <f>INDEX('Product Category'!A:A, MATCH(B5,'Product Category'!B:B, 0))</f>
        <v>2</v>
      </c>
      <c r="B5" t="s">
        <v>14</v>
      </c>
      <c r="C5">
        <v>4</v>
      </c>
      <c r="D5" t="s">
        <v>15</v>
      </c>
      <c r="E5" t="str">
        <f>_xlfn.CONCAT("['", $A$1,"' =&gt; ", A5, ", '",$D$1, "' =&gt; '",D5, "'],")</f>
        <v>['id_category' =&gt; 2, 'product_metric' =&gt; 'AC80'],</v>
      </c>
    </row>
    <row r="6" spans="1:5" x14ac:dyDescent="0.35">
      <c r="A6">
        <f>INDEX('Product Category'!A:A, MATCH(B6,'Product Category'!B:B, 0))</f>
        <v>3</v>
      </c>
      <c r="B6" t="s">
        <v>22</v>
      </c>
      <c r="C6">
        <v>5</v>
      </c>
      <c r="D6" t="s">
        <v>22</v>
      </c>
      <c r="E6" t="str">
        <f>_xlfn.CONCAT("['", $A$1,"' =&gt; ", A6, ", '",$D$1, "' =&gt; '",D6, "'],")</f>
        <v>['id_category' =&gt; 3, 'product_metric' =&gt; 'AEO'],</v>
      </c>
    </row>
    <row r="7" spans="1:5" x14ac:dyDescent="0.35">
      <c r="A7">
        <f>INDEX('Product Category'!A:A, MATCH(B7,'Product Category'!B:B, 0))</f>
        <v>4</v>
      </c>
      <c r="B7" t="s">
        <v>29</v>
      </c>
      <c r="C7">
        <v>6</v>
      </c>
      <c r="D7" t="s">
        <v>81</v>
      </c>
      <c r="E7" t="str">
        <f>_xlfn.CONCAT("['", $A$1,"' =&gt; ", A7, ", '",$D$1, "' =&gt; '",D7, "'],")</f>
        <v>['id_category' =&gt; 4, 'product_metric' =&gt; 'FA16'],</v>
      </c>
    </row>
    <row r="8" spans="1:5" x14ac:dyDescent="0.35">
      <c r="A8">
        <f>INDEX('Product Category'!A:A, MATCH(B8,'Product Category'!B:B, 0))</f>
        <v>4</v>
      </c>
      <c r="B8" t="s">
        <v>29</v>
      </c>
      <c r="C8">
        <v>7</v>
      </c>
      <c r="D8" t="s">
        <v>84</v>
      </c>
      <c r="E8" t="str">
        <f>_xlfn.CONCAT("['", $A$1,"' =&gt; ", A8, ", '",$D$1, "' =&gt; '",D8, "'],")</f>
        <v>['id_category' =&gt; 4, 'product_metric' =&gt; 'FA18'],</v>
      </c>
    </row>
    <row r="9" spans="1:5" x14ac:dyDescent="0.35">
      <c r="A9">
        <f>INDEX('Product Category'!A:A, MATCH(B9,'Product Category'!B:B, 0))</f>
        <v>4</v>
      </c>
      <c r="B9" t="s">
        <v>29</v>
      </c>
      <c r="C9">
        <v>8</v>
      </c>
      <c r="D9" t="s">
        <v>91</v>
      </c>
      <c r="E9" t="str">
        <f>_xlfn.CONCAT("['", $A$1,"' =&gt; ", A9, ", '",$D$1, "' =&gt; '",D9, "'],")</f>
        <v>['id_category' =&gt; 4, 'product_metric' =&gt; 'FA68 Other Blend'],</v>
      </c>
    </row>
    <row r="10" spans="1:5" x14ac:dyDescent="0.35">
      <c r="A10">
        <f>INDEX('Product Category'!A:A, MATCH(B10,'Product Category'!B:B, 0))</f>
        <v>4</v>
      </c>
      <c r="B10" t="s">
        <v>29</v>
      </c>
      <c r="C10">
        <v>9</v>
      </c>
      <c r="D10" t="s">
        <v>94</v>
      </c>
      <c r="E10" t="str">
        <f>_xlfn.CONCAT("['", $A$1,"' =&gt; ", A10, ", '",$D$1, "' =&gt; '",D10, "'],")</f>
        <v>['id_category' =&gt; 4, 'product_metric' =&gt; 'FA68/30'],</v>
      </c>
    </row>
    <row r="11" spans="1:5" x14ac:dyDescent="0.35">
      <c r="A11">
        <f>INDEX('Product Category'!A:A, MATCH(B11,'Product Category'!B:B, 0))</f>
        <v>5</v>
      </c>
      <c r="B11" t="s">
        <v>34</v>
      </c>
      <c r="C11">
        <v>10</v>
      </c>
      <c r="D11" t="s">
        <v>77</v>
      </c>
      <c r="E11" t="str">
        <f>_xlfn.CONCAT("['", $A$1,"' =&gt; ", A11, ", '",$D$1, "' =&gt; '",D11, "'],")</f>
        <v>['id_category' =&gt; 5, 'product_metric' =&gt; 'FA12/FA14 Single Cut'],</v>
      </c>
    </row>
    <row r="12" spans="1:5" x14ac:dyDescent="0.35">
      <c r="A12">
        <f>INDEX('Product Category'!A:A, MATCH(B12,'Product Category'!B:B, 0))</f>
        <v>5</v>
      </c>
      <c r="B12" t="s">
        <v>34</v>
      </c>
      <c r="C12">
        <v>11</v>
      </c>
      <c r="D12" t="s">
        <v>86</v>
      </c>
      <c r="E12" t="str">
        <f>_xlfn.CONCAT("['", $A$1,"' =&gt; ", A12, ", '",$D$1, "' =&gt; '",D12, "'],")</f>
        <v>['id_category' =&gt; 5, 'product_metric' =&gt; 'FA24'],</v>
      </c>
    </row>
    <row r="13" spans="1:5" x14ac:dyDescent="0.35">
      <c r="A13">
        <f>INDEX('Product Category'!A:A, MATCH(B13,'Product Category'!B:B, 0))</f>
        <v>5</v>
      </c>
      <c r="B13" t="s">
        <v>34</v>
      </c>
      <c r="C13">
        <v>12</v>
      </c>
      <c r="D13" t="s">
        <v>89</v>
      </c>
      <c r="E13" t="str">
        <f>_xlfn.CONCAT("['", $A$1,"' =&gt; ", A13, ", '",$D$1, "' =&gt; '",D13, "'],")</f>
        <v>['id_category' =&gt; 5, 'product_metric' =&gt; 'FA24 Other Blends'],</v>
      </c>
    </row>
    <row r="14" spans="1:5" x14ac:dyDescent="0.35">
      <c r="A14">
        <f>INDEX('Product Category'!A:A, MATCH(B14,'Product Category'!B:B, 0))</f>
        <v>6</v>
      </c>
      <c r="B14" t="s">
        <v>37</v>
      </c>
      <c r="C14">
        <v>13</v>
      </c>
      <c r="D14" t="s">
        <v>36</v>
      </c>
      <c r="E14" t="str">
        <f>_xlfn.CONCAT("['", $A$1,"' =&gt; ", A14, ", '",$D$1, "' =&gt; '",D14, "'],")</f>
        <v>['id_category' =&gt; 6, 'product_metric' =&gt; 'Alc SC Blends'],</v>
      </c>
    </row>
    <row r="15" spans="1:5" x14ac:dyDescent="0.35">
      <c r="A15">
        <f>INDEX('Product Category'!A:A, MATCH(B15,'Product Category'!B:B, 0))</f>
        <v>6</v>
      </c>
      <c r="B15" t="s">
        <v>37</v>
      </c>
      <c r="C15">
        <v>14</v>
      </c>
      <c r="D15" t="s">
        <v>76</v>
      </c>
      <c r="E15" t="str">
        <f>_xlfn.CONCAT("['", $A$1,"' =&gt; ", A15, ", '",$D$1, "' =&gt; '",D15, "'],")</f>
        <v>['id_category' =&gt; 6, 'product_metric' =&gt; 'FA10'],</v>
      </c>
    </row>
    <row r="16" spans="1:5" x14ac:dyDescent="0.35">
      <c r="A16">
        <f>INDEX('Product Category'!A:A, MATCH(B16,'Product Category'!B:B, 0))</f>
        <v>6</v>
      </c>
      <c r="B16" t="s">
        <v>37</v>
      </c>
      <c r="C16">
        <v>15</v>
      </c>
      <c r="D16" t="s">
        <v>97</v>
      </c>
      <c r="E16" t="str">
        <f>_xlfn.CONCAT("['", $A$1,"' =&gt; ", A16, ", '",$D$1, "' =&gt; '",D16, "'],")</f>
        <v>['id_category' =&gt; 6, 'product_metric' =&gt; 'FA8'],</v>
      </c>
    </row>
    <row r="17" spans="1:5" x14ac:dyDescent="0.35">
      <c r="A17">
        <f>INDEX('Product Category'!A:A, MATCH(B17,'Product Category'!B:B, 0))</f>
        <v>7</v>
      </c>
      <c r="B17" t="s">
        <v>41</v>
      </c>
      <c r="C17">
        <v>16</v>
      </c>
      <c r="D17" t="s">
        <v>40</v>
      </c>
      <c r="E17" t="str">
        <f>_xlfn.CONCAT("['", $A$1,"' =&gt; ", A17, ", '",$D$1, "' =&gt; '",D17, "'],")</f>
        <v>['id_category' =&gt; 7, 'product_metric' =&gt; 'BD OTHERS'],</v>
      </c>
    </row>
    <row r="18" spans="1:5" x14ac:dyDescent="0.35">
      <c r="A18">
        <f>INDEX('Product Category'!A:A, MATCH(B18,'Product Category'!B:B, 0))</f>
        <v>7</v>
      </c>
      <c r="B18" t="s">
        <v>41</v>
      </c>
      <c r="C18">
        <v>17</v>
      </c>
      <c r="D18" t="s">
        <v>68</v>
      </c>
      <c r="E18" t="str">
        <f>_xlfn.CONCAT("['", $A$1,"' =&gt; ", A18, ", '",$D$1, "' =&gt; '",D18, "'],")</f>
        <v>['id_category' =&gt; 7, 'product_metric' =&gt; 'ECOROL-WAX M'],</v>
      </c>
    </row>
    <row r="19" spans="1:5" x14ac:dyDescent="0.35">
      <c r="A19">
        <f>INDEX('Product Category'!A:A, MATCH(B19,'Product Category'!B:B, 0))</f>
        <v>7</v>
      </c>
      <c r="B19" t="s">
        <v>41</v>
      </c>
      <c r="C19">
        <v>18</v>
      </c>
      <c r="D19" t="s">
        <v>62</v>
      </c>
      <c r="E19" t="str">
        <f>_xlfn.CONCAT("['", $A$1,"' =&gt; ", A19, ", '",$D$1, "' =&gt; '",D19, "'],")</f>
        <v>['id_category' =&gt; 7, 'product_metric' =&gt; 'ECOROL-WAX B'],</v>
      </c>
    </row>
    <row r="20" spans="1:5" x14ac:dyDescent="0.35">
      <c r="A20">
        <f>INDEX('Product Category'!A:A, MATCH(B20,'Product Category'!B:B, 0))</f>
        <v>7</v>
      </c>
      <c r="B20" t="s">
        <v>41</v>
      </c>
      <c r="C20">
        <v>19</v>
      </c>
      <c r="D20" t="s">
        <v>65</v>
      </c>
      <c r="E20" t="str">
        <f>_xlfn.CONCAT("['", $A$1,"' =&gt; ", A20, ", '",$D$1, "' =&gt; '",D20, "'],")</f>
        <v>['id_category' =&gt; 7, 'product_metric' =&gt; 'ECOROL-WAX BF'],</v>
      </c>
    </row>
    <row r="21" spans="1:5" x14ac:dyDescent="0.35">
      <c r="A21">
        <f>INDEX('Product Category'!A:A, MATCH(B21,'Product Category'!B:B, 0))</f>
        <v>7</v>
      </c>
      <c r="B21" t="s">
        <v>41</v>
      </c>
      <c r="C21">
        <v>20</v>
      </c>
      <c r="D21" t="s">
        <v>101</v>
      </c>
      <c r="E21" t="str">
        <f>_xlfn.CONCAT("['", $A$1,"' =&gt; ", A21, ", '",$D$1, "' =&gt; '",D21, "'],")</f>
        <v>['id_category' =&gt; 7, 'product_metric' =&gt; 'FFA'],</v>
      </c>
    </row>
    <row r="22" spans="1:5" x14ac:dyDescent="0.35">
      <c r="A22">
        <f>INDEX('Product Category'!A:A, MATCH(B22,'Product Category'!B:B, 0))</f>
        <v>8</v>
      </c>
      <c r="B22" t="s">
        <v>45</v>
      </c>
      <c r="C22">
        <v>21</v>
      </c>
      <c r="D22" t="s">
        <v>45</v>
      </c>
      <c r="E22" t="str">
        <f>_xlfn.CONCAT("['", $A$1,"' =&gt; ", A22, ", '",$D$1, "' =&gt; '",D22, "'],")</f>
        <v>['id_category' =&gt; 8, 'product_metric' =&gt; 'Chemicals'],</v>
      </c>
    </row>
    <row r="23" spans="1:5" x14ac:dyDescent="0.35">
      <c r="A23">
        <f>INDEX('Product Category'!A:A, MATCH(B23,'Product Category'!B:B, 0))</f>
        <v>9</v>
      </c>
      <c r="B23" t="s">
        <v>53</v>
      </c>
      <c r="C23">
        <v>22</v>
      </c>
      <c r="D23" t="s">
        <v>74</v>
      </c>
      <c r="E23" t="str">
        <f>_xlfn.CONCAT("['", $A$1,"' =&gt; ", A23, ", '",$D$1, "' =&gt; '",D23, "'],")</f>
        <v>['id_category' =&gt; 9, 'product_metric' =&gt; 'Ester Others'],</v>
      </c>
    </row>
    <row r="24" spans="1:5" x14ac:dyDescent="0.35">
      <c r="A24">
        <f>INDEX('Product Category'!A:A, MATCH(B24,'Product Category'!B:B, 0))</f>
        <v>9</v>
      </c>
      <c r="B24" t="s">
        <v>53</v>
      </c>
      <c r="C24">
        <v>23</v>
      </c>
      <c r="D24" t="s">
        <v>104</v>
      </c>
      <c r="E24" t="str">
        <f>_xlfn.CONCAT("['", $A$1,"' =&gt; ", A24, ", '",$D$1, "' =&gt; '",D24, "'],")</f>
        <v>['id_category' =&gt; 9, 'product_metric' =&gt; 'GTCC'],</v>
      </c>
    </row>
    <row r="25" spans="1:5" x14ac:dyDescent="0.35">
      <c r="A25">
        <f>INDEX('Product Category'!A:A, MATCH(B25,'Product Category'!B:B, 0))</f>
        <v>9</v>
      </c>
      <c r="B25" t="s">
        <v>53</v>
      </c>
      <c r="C25">
        <v>24</v>
      </c>
      <c r="D25" t="s">
        <v>107</v>
      </c>
      <c r="E25" t="str">
        <f>_xlfn.CONCAT("['", $A$1,"' =&gt; ", A25, ", '",$D$1, "' =&gt; '",D25, "'],")</f>
        <v>['id_category' =&gt; 9, 'product_metric' =&gt; 'OE'],</v>
      </c>
    </row>
    <row r="26" spans="1:5" x14ac:dyDescent="0.35">
      <c r="A26">
        <f>INDEX('Product Category'!A:A, MATCH(B26,'Product Category'!B:B, 0))</f>
        <v>9</v>
      </c>
      <c r="B26" t="s">
        <v>53</v>
      </c>
      <c r="C26">
        <v>25</v>
      </c>
      <c r="D26" t="s">
        <v>126</v>
      </c>
      <c r="E26" t="str">
        <f>_xlfn.CONCAT("['", $A$1,"' =&gt; ", A26, ", '",$D$1, "' =&gt; '",D26, "'],")</f>
        <v>['id_category' =&gt; 9, 'product_metric' =&gt; 'TMPTO'],</v>
      </c>
    </row>
    <row r="27" spans="1:5" x14ac:dyDescent="0.35">
      <c r="A27">
        <f>INDEX('Product Category'!A:A, MATCH(B27,'Product Category'!B:B, 0))</f>
        <v>10</v>
      </c>
      <c r="B27" t="s">
        <v>58</v>
      </c>
      <c r="C27">
        <v>26</v>
      </c>
      <c r="D27" t="s">
        <v>58</v>
      </c>
      <c r="E27" t="str">
        <f>_xlfn.CONCAT("['", $A$1,"' =&gt; ", A27, ", '",$D$1, "' =&gt; '",D27, "'],")</f>
        <v>['id_category' =&gt; 10, 'product_metric' =&gt; 'Fatty Amine'],</v>
      </c>
    </row>
    <row r="28" spans="1:5" x14ac:dyDescent="0.35">
      <c r="A28">
        <f>INDEX('Product Category'!A:A, MATCH(B28,'Product Category'!B:B, 0))</f>
        <v>11</v>
      </c>
      <c r="B28" t="s">
        <v>60</v>
      </c>
      <c r="C28">
        <v>27</v>
      </c>
      <c r="D28" t="s">
        <v>60</v>
      </c>
      <c r="E28" t="str">
        <f>_xlfn.CONCAT("['", $A$1,"' =&gt; ", A28, ", '",$D$1, "' =&gt; '",D28, "'],")</f>
        <v>['id_category' =&gt; 11, 'product_metric' =&gt; 'Gly'],</v>
      </c>
    </row>
    <row r="29" spans="1:5" x14ac:dyDescent="0.35">
      <c r="A29">
        <f>INDEX('Product Category'!A:A, MATCH(B29,'Product Category'!B:B, 0))</f>
        <v>12</v>
      </c>
      <c r="B29" t="s">
        <v>63</v>
      </c>
      <c r="C29">
        <v>28</v>
      </c>
      <c r="D29" t="s">
        <v>63</v>
      </c>
      <c r="E29" t="str">
        <f>_xlfn.CONCAT("['", $A$1,"' =&gt; ", A29, ", '",$D$1, "' =&gt; '",D29, "'],")</f>
        <v>['id_category' =&gt; 12, 'product_metric' =&gt; 'ME Longchain'],</v>
      </c>
    </row>
    <row r="30" spans="1:5" x14ac:dyDescent="0.35">
      <c r="A30">
        <f>INDEX('Product Category'!A:A, MATCH(B30,'Product Category'!B:B, 0))</f>
        <v>13</v>
      </c>
      <c r="B30" t="s">
        <v>66</v>
      </c>
      <c r="C30">
        <v>29</v>
      </c>
      <c r="D30" t="s">
        <v>66</v>
      </c>
      <c r="E30" t="str">
        <f>_xlfn.CONCAT("['", $A$1,"' =&gt; ", A30, ", '",$D$1, "' =&gt; '",D30, "'],")</f>
        <v>['id_category' =&gt; 13, 'product_metric' =&gt; 'ME Shortchain'],</v>
      </c>
    </row>
    <row r="31" spans="1:5" x14ac:dyDescent="0.35">
      <c r="A31">
        <f>INDEX('Product Category'!A:A, MATCH(B31,'Product Category'!B:B, 0))</f>
        <v>14</v>
      </c>
      <c r="B31" t="s">
        <v>21</v>
      </c>
      <c r="C31">
        <v>30</v>
      </c>
      <c r="D31" t="s">
        <v>49</v>
      </c>
      <c r="E31" t="str">
        <f>_xlfn.CONCAT("['", $A$1,"' =&gt; ", A31, ", '",$D$1, "' =&gt; '",D31, "'],")</f>
        <v>['id_category' =&gt; 14, 'product_metric' =&gt; 'CNO'],</v>
      </c>
    </row>
    <row r="32" spans="1:5" x14ac:dyDescent="0.35">
      <c r="A32">
        <f>INDEX('Product Category'!A:A, MATCH(B32,'Product Category'!B:B, 0))</f>
        <v>14</v>
      </c>
      <c r="B32" t="s">
        <v>21</v>
      </c>
      <c r="C32">
        <v>31</v>
      </c>
      <c r="D32" t="s">
        <v>52</v>
      </c>
      <c r="E32" t="str">
        <f>_xlfn.CONCAT("['", $A$1,"' =&gt; ", A32, ", '",$D$1, "' =&gt; '",D32, "'],")</f>
        <v>['id_category' =&gt; 14, 'product_metric' =&gt; 'CPKO'],</v>
      </c>
    </row>
    <row r="33" spans="1:5" x14ac:dyDescent="0.35">
      <c r="A33">
        <f>INDEX('Product Category'!A:A, MATCH(B33,'Product Category'!B:B, 0))</f>
        <v>14</v>
      </c>
      <c r="B33" t="s">
        <v>21</v>
      </c>
      <c r="C33">
        <v>32</v>
      </c>
      <c r="D33" t="s">
        <v>55</v>
      </c>
      <c r="E33" t="str">
        <f>_xlfn.CONCAT("['", $A$1,"' =&gt; ", A33, ", '",$D$1, "' =&gt; '",D33, "'],")</f>
        <v>['id_category' =&gt; 14, 'product_metric' =&gt; 'CPKOL'],</v>
      </c>
    </row>
    <row r="34" spans="1:5" x14ac:dyDescent="0.35">
      <c r="A34">
        <f>INDEX('Product Category'!A:A, MATCH(B34,'Product Category'!B:B, 0))</f>
        <v>14</v>
      </c>
      <c r="B34" t="s">
        <v>21</v>
      </c>
      <c r="C34">
        <v>33</v>
      </c>
      <c r="D34" t="s">
        <v>57</v>
      </c>
      <c r="E34" t="str">
        <f>_xlfn.CONCAT("['", $A$1,"' =&gt; ", A34, ", '",$D$1, "' =&gt; '",D34, "'],")</f>
        <v>['id_category' =&gt; 14, 'product_metric' =&gt; 'CPO'],</v>
      </c>
    </row>
    <row r="35" spans="1:5" x14ac:dyDescent="0.35">
      <c r="A35">
        <f>INDEX('Product Category'!A:A, MATCH(B35,'Product Category'!B:B, 0))</f>
        <v>14</v>
      </c>
      <c r="B35" t="s">
        <v>21</v>
      </c>
      <c r="C35">
        <v>34</v>
      </c>
      <c r="D35" t="s">
        <v>59</v>
      </c>
      <c r="E35" t="str">
        <f>_xlfn.CONCAT("['", $A$1,"' =&gt; ", A35, ", '",$D$1, "' =&gt; '",D35, "'],")</f>
        <v>['id_category' =&gt; 14, 'product_metric' =&gt; 'CPO-DMO'],</v>
      </c>
    </row>
    <row r="36" spans="1:5" x14ac:dyDescent="0.35">
      <c r="A36">
        <f>INDEX('Product Category'!A:A, MATCH(B36,'Product Category'!B:B, 0))</f>
        <v>14</v>
      </c>
      <c r="B36" t="s">
        <v>21</v>
      </c>
      <c r="C36">
        <v>35</v>
      </c>
      <c r="D36" t="s">
        <v>71</v>
      </c>
      <c r="E36" t="str">
        <f>_xlfn.CONCAT("['", $A$1,"' =&gt; ", A36, ", '",$D$1, "' =&gt; '",D36, "'],")</f>
        <v>['id_category' =&gt; 14, 'product_metric' =&gt; 'EO'],</v>
      </c>
    </row>
    <row r="37" spans="1:5" x14ac:dyDescent="0.35">
      <c r="A37">
        <f>INDEX('Product Category'!A:A, MATCH(B37,'Product Category'!B:B, 0))</f>
        <v>14</v>
      </c>
      <c r="B37" t="s">
        <v>21</v>
      </c>
      <c r="C37">
        <v>36</v>
      </c>
      <c r="D37" t="s">
        <v>112</v>
      </c>
      <c r="E37" t="str">
        <f>_xlfn.CONCAT("['", $A$1,"' =&gt; ", A37, ", '",$D$1, "' =&gt; '",D37, "'],")</f>
        <v>['id_category' =&gt; 14, 'product_metric' =&gt; 'RBDPKO'],</v>
      </c>
    </row>
    <row r="38" spans="1:5" x14ac:dyDescent="0.35">
      <c r="A38">
        <f>INDEX('Product Category'!A:A, MATCH(B38,'Product Category'!B:B, 0))</f>
        <v>14</v>
      </c>
      <c r="B38" t="s">
        <v>21</v>
      </c>
      <c r="C38">
        <v>37</v>
      </c>
      <c r="D38" t="s">
        <v>115</v>
      </c>
      <c r="E38" t="str">
        <f>_xlfn.CONCAT("['", $A$1,"' =&gt; ", A38, ", '",$D$1, "' =&gt; '",D38, "'],")</f>
        <v>['id_category' =&gt; 14, 'product_metric' =&gt; 'RBDPKOL'],</v>
      </c>
    </row>
    <row r="39" spans="1:5" x14ac:dyDescent="0.35">
      <c r="A39">
        <f>INDEX('Product Category'!A:A, MATCH(B39,'Product Category'!B:B, 0))</f>
        <v>14</v>
      </c>
      <c r="B39" t="s">
        <v>21</v>
      </c>
      <c r="C39">
        <v>38</v>
      </c>
      <c r="D39" t="s">
        <v>116</v>
      </c>
      <c r="E39" t="str">
        <f>_xlfn.CONCAT("['", $A$1,"' =&gt; ", A39, ", '",$D$1, "' =&gt; '",D39, "'],")</f>
        <v>['id_category' =&gt; 14, 'product_metric' =&gt; 'RBDPO'],</v>
      </c>
    </row>
    <row r="40" spans="1:5" x14ac:dyDescent="0.35">
      <c r="A40">
        <f>INDEX('Product Category'!A:A, MATCH(B40,'Product Category'!B:B, 0))</f>
        <v>14</v>
      </c>
      <c r="B40" t="s">
        <v>21</v>
      </c>
      <c r="C40">
        <v>39</v>
      </c>
      <c r="D40" t="s">
        <v>119</v>
      </c>
      <c r="E40" t="str">
        <f>_xlfn.CONCAT("['", $A$1,"' =&gt; ", A40, ", '",$D$1, "' =&gt; '",D40, "'],")</f>
        <v>['id_category' =&gt; 14, 'product_metric' =&gt; 'RBDPOL-DMO'],</v>
      </c>
    </row>
    <row r="41" spans="1:5" x14ac:dyDescent="0.35">
      <c r="A41">
        <f>INDEX('Product Category'!A:A, MATCH(B41,'Product Category'!B:B, 0))</f>
        <v>14</v>
      </c>
      <c r="B41" t="s">
        <v>21</v>
      </c>
      <c r="C41">
        <v>40</v>
      </c>
      <c r="D41" t="s">
        <v>120</v>
      </c>
      <c r="E41" t="str">
        <f>_xlfn.CONCAT("['", $A$1,"' =&gt; ", A41, ", '",$D$1, "' =&gt; '",D41, "'],")</f>
        <v>['id_category' =&gt; 14, 'product_metric' =&gt; 'RBDPS'],</v>
      </c>
    </row>
    <row r="42" spans="1:5" x14ac:dyDescent="0.35">
      <c r="A42">
        <f>INDEX('Product Category'!A:A, MATCH(B42,'Product Category'!B:B, 0))</f>
        <v>14</v>
      </c>
      <c r="B42" t="s">
        <v>21</v>
      </c>
      <c r="C42">
        <v>41</v>
      </c>
      <c r="D42" t="s">
        <v>123</v>
      </c>
      <c r="E42" t="str">
        <f>_xlfn.CONCAT("['", $A$1,"' =&gt; ", A42, ", '",$D$1, "' =&gt; '",D42, "'],")</f>
        <v>['id_category' =&gt; 14, 'product_metric' =&gt; 'TMP'],</v>
      </c>
    </row>
    <row r="43" spans="1:5" x14ac:dyDescent="0.35">
      <c r="A43">
        <f>INDEX('Product Category'!A:A, MATCH(B43,'Product Category'!B:B, 0))</f>
        <v>15</v>
      </c>
      <c r="B43" t="s">
        <v>70</v>
      </c>
      <c r="C43">
        <v>42</v>
      </c>
      <c r="D43" t="s">
        <v>70</v>
      </c>
      <c r="E43" t="str">
        <f>_xlfn.CONCAT("['", $A$1,"' =&gt; ", A43, ", '",$D$1, "' =&gt; '",D43, "'],")</f>
        <v>['id_category' =&gt; 15, 'product_metric' =&gt; 'Sorbitol'],</v>
      </c>
    </row>
    <row r="44" spans="1:5" x14ac:dyDescent="0.35">
      <c r="A44">
        <f>INDEX('Product Category'!A:A, MATCH(B44,'Product Category'!B:B, 0))</f>
        <v>16</v>
      </c>
      <c r="B44" t="s">
        <v>72</v>
      </c>
      <c r="C44">
        <v>43</v>
      </c>
      <c r="D44" t="s">
        <v>129</v>
      </c>
      <c r="E44" t="str">
        <f>_xlfn.CONCAT("['", $A$1,"' =&gt; ", A44, ", '",$D$1, "' =&gt; '",D44, "'],")</f>
        <v>['id_category' =&gt; 16, 'product_metric' =&gt; 'UFA OTHERS'],</v>
      </c>
    </row>
    <row r="45" spans="1:5" x14ac:dyDescent="0.35">
      <c r="A45">
        <f>INDEX('Product Category'!A:A, MATCH(B45,'Product Category'!B:B, 0))</f>
        <v>16</v>
      </c>
      <c r="B45" t="s">
        <v>72</v>
      </c>
      <c r="C45">
        <v>44</v>
      </c>
      <c r="D45" t="s">
        <v>132</v>
      </c>
      <c r="E45" t="str">
        <f>_xlfn.CONCAT("['", $A$1,"' =&gt; ", A45, ", '",$D$1, "' =&gt; '",D45, "'],")</f>
        <v>['id_category' =&gt; 16, 'product_metric' =&gt; 'UFA50/55'],</v>
      </c>
    </row>
    <row r="46" spans="1:5" x14ac:dyDescent="0.35">
      <c r="A46">
        <f>INDEX('Product Category'!A:A, MATCH(B46,'Product Category'!B:B, 0))</f>
        <v>16</v>
      </c>
      <c r="B46" t="s">
        <v>72</v>
      </c>
      <c r="C46">
        <v>45</v>
      </c>
      <c r="D46" t="s">
        <v>135</v>
      </c>
      <c r="E46" t="str">
        <f>_xlfn.CONCAT("['", $A$1,"' =&gt; ", A46, ", '",$D$1, "' =&gt; '",D46, "'],")</f>
        <v>['id_category' =&gt; 16, 'product_metric' =&gt; 'UFA70/75'],</v>
      </c>
    </row>
    <row r="47" spans="1:5" x14ac:dyDescent="0.35">
      <c r="A47">
        <f>INDEX('Product Category'!A:A, MATCH(B47,'Product Category'!B:B, 0))</f>
        <v>17</v>
      </c>
      <c r="B47" t="s">
        <v>26</v>
      </c>
      <c r="C47">
        <v>46</v>
      </c>
      <c r="D47" t="s">
        <v>26</v>
      </c>
      <c r="E47" t="str">
        <f>_xlfn.CONCAT("['", $A$1,"' =&gt; ", A47, ", '",$D$1, "' =&gt; '",D47, "'],")</f>
        <v>['id_category' =&gt; 17, 'product_metric' =&gt; 'WIP'],</v>
      </c>
    </row>
  </sheetData>
  <autoFilter ref="A1:E47" xr:uid="{9B751CA5-07C0-4915-8735-DD7C0AF26D87}">
    <sortState xmlns:xlrd2="http://schemas.microsoft.com/office/spreadsheetml/2017/richdata2" ref="A2:E47">
      <sortCondition ref="A1:A47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6045-6520-4D35-85D0-655DDDFF353D}">
  <dimension ref="A1:E204"/>
  <sheetViews>
    <sheetView topLeftCell="A180" workbookViewId="0">
      <selection activeCell="E2" sqref="E2:E202"/>
    </sheetView>
  </sheetViews>
  <sheetFormatPr defaultRowHeight="14.5" x14ac:dyDescent="0.35"/>
  <cols>
    <col min="2" max="2" width="15.54296875" bestFit="1" customWidth="1"/>
  </cols>
  <sheetData>
    <row r="1" spans="1:5" x14ac:dyDescent="0.35">
      <c r="A1" t="s">
        <v>5</v>
      </c>
      <c r="B1" t="s">
        <v>2</v>
      </c>
      <c r="C1" t="s">
        <v>0</v>
      </c>
      <c r="D1" t="s">
        <v>4</v>
      </c>
    </row>
    <row r="2" spans="1:5" x14ac:dyDescent="0.35">
      <c r="A2">
        <f>INDEX('Product Category'!A:A, MATCH(B2,'Product Category'!B:B, 0))</f>
        <v>1</v>
      </c>
      <c r="B2" t="s">
        <v>11</v>
      </c>
      <c r="C2">
        <v>1</v>
      </c>
      <c r="D2" t="s">
        <v>27</v>
      </c>
      <c r="E2" t="str">
        <f>_xlfn.CONCAT("['", $A$1,"' =&gt; ", A2, ", '",$D$1, "' =&gt; '",D2, "', 'created_at' =&gt; $now],")</f>
        <v>['id_category' =&gt; 1, 'product_group_simple' =&gt; 'AC16', 'created_at' =&gt; $now],</v>
      </c>
    </row>
    <row r="3" spans="1:5" x14ac:dyDescent="0.35">
      <c r="A3">
        <f>INDEX('Product Category'!A:A, MATCH(B3,'Product Category'!B:B, 0))</f>
        <v>1</v>
      </c>
      <c r="B3" t="s">
        <v>11</v>
      </c>
      <c r="C3">
        <v>2</v>
      </c>
      <c r="D3" t="s">
        <v>32</v>
      </c>
      <c r="E3" t="str">
        <f t="shared" ref="E3:E66" si="0">_xlfn.CONCAT("['", $A$1,"' =&gt; ", A3, ", '",$D$1, "' =&gt; '",D3, "', 'created_at' =&gt; $now],")</f>
        <v>['id_category' =&gt; 1, 'product_group_simple' =&gt; 'AC18W', 'created_at' =&gt; $now],</v>
      </c>
    </row>
    <row r="4" spans="1:5" x14ac:dyDescent="0.35">
      <c r="A4">
        <f>INDEX('Product Category'!A:A, MATCH(B4,'Product Category'!B:B, 0))</f>
        <v>1</v>
      </c>
      <c r="B4" t="s">
        <v>11</v>
      </c>
      <c r="C4">
        <v>3</v>
      </c>
      <c r="D4" t="s">
        <v>30</v>
      </c>
      <c r="E4" t="str">
        <f t="shared" si="0"/>
        <v>['id_category' =&gt; 1, 'product_group_simple' =&gt; 'AC18IRR', 'created_at' =&gt; $now],</v>
      </c>
    </row>
    <row r="5" spans="1:5" x14ac:dyDescent="0.35">
      <c r="A5">
        <f>INDEX('Product Category'!A:A, MATCH(B5,'Product Category'!B:B, 0))</f>
        <v>1</v>
      </c>
      <c r="B5" t="s">
        <v>11</v>
      </c>
      <c r="C5">
        <v>4</v>
      </c>
      <c r="D5" t="s">
        <v>35</v>
      </c>
      <c r="E5" t="str">
        <f t="shared" si="0"/>
        <v>['id_category' =&gt; 1, 'product_group_simple' =&gt; 'AC18W/75', 'created_at' =&gt; $now],</v>
      </c>
    </row>
    <row r="6" spans="1:5" x14ac:dyDescent="0.35">
      <c r="A6">
        <f>INDEX('Product Category'!A:A, MATCH(B6,'Product Category'!B:B, 0))</f>
        <v>1</v>
      </c>
      <c r="B6" t="s">
        <v>11</v>
      </c>
      <c r="C6">
        <v>5</v>
      </c>
      <c r="D6" t="s">
        <v>39</v>
      </c>
      <c r="E6" t="str">
        <f t="shared" si="0"/>
        <v>['id_category' =&gt; 1, 'product_group_simple' =&gt; 'AC18W/80', 'created_at' =&gt; $now],</v>
      </c>
    </row>
    <row r="7" spans="1:5" x14ac:dyDescent="0.35">
      <c r="A7">
        <f>INDEX('Product Category'!A:A, MATCH(B7,'Product Category'!B:B, 0))</f>
        <v>1</v>
      </c>
      <c r="B7" t="s">
        <v>11</v>
      </c>
      <c r="C7">
        <v>6</v>
      </c>
      <c r="D7" t="s">
        <v>51</v>
      </c>
      <c r="E7" t="str">
        <f t="shared" si="0"/>
        <v>['id_category' =&gt; 1, 'product_group_simple' =&gt; 'AC68', 'created_at' =&gt; $now],</v>
      </c>
    </row>
    <row r="8" spans="1:5" x14ac:dyDescent="0.35">
      <c r="A8">
        <f>INDEX('Product Category'!A:A, MATCH(B8,'Product Category'!B:B, 0))</f>
        <v>1</v>
      </c>
      <c r="B8" t="s">
        <v>11</v>
      </c>
      <c r="C8">
        <v>7</v>
      </c>
      <c r="D8" t="s">
        <v>54</v>
      </c>
      <c r="E8" t="str">
        <f t="shared" si="0"/>
        <v>['id_category' =&gt; 1, 'product_group_simple' =&gt; 'AC68 SA', 'created_at' =&gt; $now],</v>
      </c>
    </row>
    <row r="9" spans="1:5" x14ac:dyDescent="0.35">
      <c r="A9">
        <f>INDEX('Product Category'!A:A, MATCH(B9,'Product Category'!B:B, 0))</f>
        <v>1</v>
      </c>
      <c r="B9" t="s">
        <v>11</v>
      </c>
      <c r="C9">
        <v>8</v>
      </c>
      <c r="D9" t="s">
        <v>56</v>
      </c>
      <c r="E9" t="str">
        <f t="shared" si="0"/>
        <v>['id_category' =&gt; 1, 'product_group_simple' =&gt; 'AC68 TA', 'created_at' =&gt; $now],</v>
      </c>
    </row>
    <row r="10" spans="1:5" x14ac:dyDescent="0.35">
      <c r="A10">
        <f>INDEX('Product Category'!A:A, MATCH(B10,'Product Category'!B:B, 0))</f>
        <v>1</v>
      </c>
      <c r="B10" t="s">
        <v>11</v>
      </c>
      <c r="C10">
        <v>9</v>
      </c>
      <c r="D10" t="s">
        <v>61</v>
      </c>
      <c r="E10" t="str">
        <f t="shared" si="0"/>
        <v>['id_category' =&gt; 1, 'product_group_simple' =&gt; 'AC68 TA-C', 'created_at' =&gt; $now],</v>
      </c>
    </row>
    <row r="11" spans="1:5" x14ac:dyDescent="0.35">
      <c r="A11">
        <f>INDEX('Product Category'!A:A, MATCH(B11,'Product Category'!B:B, 0))</f>
        <v>1</v>
      </c>
      <c r="B11" t="s">
        <v>11</v>
      </c>
      <c r="C11">
        <v>10</v>
      </c>
      <c r="D11" t="s">
        <v>64</v>
      </c>
      <c r="E11" t="str">
        <f t="shared" si="0"/>
        <v>['id_category' =&gt; 1, 'product_group_simple' =&gt; 'AC68/10', 'created_at' =&gt; $now],</v>
      </c>
    </row>
    <row r="12" spans="1:5" x14ac:dyDescent="0.35">
      <c r="A12">
        <f>INDEX('Product Category'!A:A, MATCH(B12,'Product Category'!B:B, 0))</f>
        <v>1</v>
      </c>
      <c r="B12" t="s">
        <v>11</v>
      </c>
      <c r="C12">
        <v>11</v>
      </c>
      <c r="D12" t="s">
        <v>67</v>
      </c>
      <c r="E12" t="str">
        <f t="shared" si="0"/>
        <v>['id_category' =&gt; 1, 'product_group_simple' =&gt; 'AC68/15', 'created_at' =&gt; $now],</v>
      </c>
    </row>
    <row r="13" spans="1:5" x14ac:dyDescent="0.35">
      <c r="A13">
        <f>INDEX('Product Category'!A:A, MATCH(B13,'Product Category'!B:B, 0))</f>
        <v>1</v>
      </c>
      <c r="B13" t="s">
        <v>11</v>
      </c>
      <c r="C13">
        <v>12</v>
      </c>
      <c r="D13" t="s">
        <v>69</v>
      </c>
      <c r="E13" t="str">
        <f t="shared" si="0"/>
        <v>['id_category' =&gt; 1, 'product_group_simple' =&gt; 'AC68/20', 'created_at' =&gt; $now],</v>
      </c>
    </row>
    <row r="14" spans="1:5" x14ac:dyDescent="0.35">
      <c r="A14">
        <f>INDEX('Product Category'!A:A, MATCH(B14,'Product Category'!B:B, 0))</f>
        <v>1</v>
      </c>
      <c r="B14" t="s">
        <v>11</v>
      </c>
      <c r="C14">
        <v>13</v>
      </c>
      <c r="D14" t="s">
        <v>73</v>
      </c>
      <c r="E14" t="str">
        <f t="shared" si="0"/>
        <v>['id_category' =&gt; 1, 'product_group_simple' =&gt; 'AC68/25', 'created_at' =&gt; $now],</v>
      </c>
    </row>
    <row r="15" spans="1:5" x14ac:dyDescent="0.35">
      <c r="A15">
        <f>INDEX('Product Category'!A:A, MATCH(B15,'Product Category'!B:B, 0))</f>
        <v>1</v>
      </c>
      <c r="B15" t="s">
        <v>11</v>
      </c>
      <c r="C15">
        <v>14</v>
      </c>
      <c r="D15" t="s">
        <v>75</v>
      </c>
      <c r="E15" t="str">
        <f t="shared" si="0"/>
        <v>['id_category' =&gt; 1, 'product_group_simple' =&gt; 'AC68/40', 'created_at' =&gt; $now],</v>
      </c>
    </row>
    <row r="16" spans="1:5" x14ac:dyDescent="0.35">
      <c r="A16">
        <f>INDEX('Product Category'!A:A, MATCH(B16,'Product Category'!B:B, 0))</f>
        <v>1</v>
      </c>
      <c r="B16" t="s">
        <v>11</v>
      </c>
      <c r="C16">
        <v>15</v>
      </c>
      <c r="D16" t="s">
        <v>78</v>
      </c>
      <c r="E16" t="str">
        <f t="shared" si="0"/>
        <v>['id_category' =&gt; 1, 'product_group_simple' =&gt; 'AC68/40D', 'created_at' =&gt; $now],</v>
      </c>
    </row>
    <row r="17" spans="1:5" x14ac:dyDescent="0.35">
      <c r="A17">
        <f>INDEX('Product Category'!A:A, MATCH(B17,'Product Category'!B:B, 0))</f>
        <v>1</v>
      </c>
      <c r="B17" t="s">
        <v>11</v>
      </c>
      <c r="C17">
        <v>16</v>
      </c>
      <c r="D17" t="s">
        <v>80</v>
      </c>
      <c r="E17" t="str">
        <f t="shared" si="0"/>
        <v>['id_category' =&gt; 1, 'product_group_simple' =&gt; 'AC68/50', 'created_at' =&gt; $now],</v>
      </c>
    </row>
    <row r="18" spans="1:5" x14ac:dyDescent="0.35">
      <c r="A18">
        <f>INDEX('Product Category'!A:A, MATCH(B18,'Product Category'!B:B, 0))</f>
        <v>1</v>
      </c>
      <c r="B18" t="s">
        <v>11</v>
      </c>
      <c r="C18">
        <v>17</v>
      </c>
      <c r="D18" t="s">
        <v>82</v>
      </c>
      <c r="E18" t="str">
        <f t="shared" si="0"/>
        <v>['id_category' =&gt; 1, 'product_group_simple' =&gt; 'AC68SA', 'created_at' =&gt; $now],</v>
      </c>
    </row>
    <row r="19" spans="1:5" x14ac:dyDescent="0.35">
      <c r="A19">
        <f>INDEX('Product Category'!A:A, MATCH(B19,'Product Category'!B:B, 0))</f>
        <v>1</v>
      </c>
      <c r="B19" t="s">
        <v>11</v>
      </c>
      <c r="C19">
        <v>18</v>
      </c>
      <c r="D19" t="s">
        <v>95</v>
      </c>
      <c r="E19" t="str">
        <f t="shared" si="0"/>
        <v>['id_category' =&gt; 1, 'product_group_simple' =&gt; 'ACID 18 IRR', 'created_at' =&gt; $now],</v>
      </c>
    </row>
    <row r="20" spans="1:5" x14ac:dyDescent="0.35">
      <c r="A20">
        <f>INDEX('Product Category'!A:A, MATCH(B20,'Product Category'!B:B, 0))</f>
        <v>1</v>
      </c>
      <c r="B20" t="s">
        <v>11</v>
      </c>
      <c r="C20">
        <v>19</v>
      </c>
      <c r="D20" t="s">
        <v>96</v>
      </c>
      <c r="E20" t="str">
        <f t="shared" si="0"/>
        <v>['id_category' =&gt; 1, 'product_group_simple' =&gt; 'ACID 68 IRR', 'created_at' =&gt; $now],</v>
      </c>
    </row>
    <row r="21" spans="1:5" x14ac:dyDescent="0.35">
      <c r="A21">
        <f>INDEX('Product Category'!A:A, MATCH(B21,'Product Category'!B:B, 0))</f>
        <v>1</v>
      </c>
      <c r="B21" t="s">
        <v>11</v>
      </c>
      <c r="C21">
        <v>20</v>
      </c>
      <c r="D21" t="s">
        <v>169</v>
      </c>
      <c r="E21" t="str">
        <f t="shared" si="0"/>
        <v>['id_category' =&gt; 1, 'product_group_simple' =&gt; 'CRUDE ACID 68', 'created_at' =&gt; $now],</v>
      </c>
    </row>
    <row r="22" spans="1:5" x14ac:dyDescent="0.35">
      <c r="A22">
        <f>INDEX('Product Category'!A:A, MATCH(B22,'Product Category'!B:B, 0))</f>
        <v>2</v>
      </c>
      <c r="B22" t="s">
        <v>14</v>
      </c>
      <c r="C22">
        <v>21</v>
      </c>
      <c r="D22" t="s">
        <v>13</v>
      </c>
      <c r="E22" t="str">
        <f t="shared" si="0"/>
        <v>['id_category' =&gt; 2, 'product_group_simple' =&gt; 'AC06', 'created_at' =&gt; $now],</v>
      </c>
    </row>
    <row r="23" spans="1:5" x14ac:dyDescent="0.35">
      <c r="A23">
        <f>INDEX('Product Category'!A:A, MATCH(B23,'Product Category'!B:B, 0))</f>
        <v>2</v>
      </c>
      <c r="B23" t="s">
        <v>14</v>
      </c>
      <c r="C23">
        <v>22</v>
      </c>
      <c r="D23" t="s">
        <v>18</v>
      </c>
      <c r="E23" t="str">
        <f t="shared" si="0"/>
        <v>['id_category' =&gt; 2, 'product_group_simple' =&gt; 'AC06-C', 'created_at' =&gt; $now],</v>
      </c>
    </row>
    <row r="24" spans="1:5" x14ac:dyDescent="0.35">
      <c r="A24">
        <f>INDEX('Product Category'!A:A, MATCH(B24,'Product Category'!B:B, 0))</f>
        <v>2</v>
      </c>
      <c r="B24" t="s">
        <v>14</v>
      </c>
      <c r="C24">
        <v>23</v>
      </c>
      <c r="D24" t="s">
        <v>20</v>
      </c>
      <c r="E24" t="str">
        <f t="shared" si="0"/>
        <v>['id_category' =&gt; 2, 'product_group_simple' =&gt; 'AC08', 'created_at' =&gt; $now],</v>
      </c>
    </row>
    <row r="25" spans="1:5" x14ac:dyDescent="0.35">
      <c r="A25">
        <f>INDEX('Product Category'!A:A, MATCH(B25,'Product Category'!B:B, 0))</f>
        <v>2</v>
      </c>
      <c r="B25" t="s">
        <v>14</v>
      </c>
      <c r="C25">
        <v>24</v>
      </c>
      <c r="D25" t="s">
        <v>23</v>
      </c>
      <c r="E25" t="str">
        <f t="shared" si="0"/>
        <v>['id_category' =&gt; 2, 'product_group_simple' =&gt; 'AC10', 'created_at' =&gt; $now],</v>
      </c>
    </row>
    <row r="26" spans="1:5" x14ac:dyDescent="0.35">
      <c r="A26">
        <f>INDEX('Product Category'!A:A, MATCH(B26,'Product Category'!B:B, 0))</f>
        <v>2</v>
      </c>
      <c r="B26" t="s">
        <v>14</v>
      </c>
      <c r="C26">
        <v>25</v>
      </c>
      <c r="D26" t="s">
        <v>50</v>
      </c>
      <c r="E26" t="str">
        <f t="shared" si="0"/>
        <v>['id_category' =&gt; 2, 'product_group_simple' =&gt; 'AC60', 'created_at' =&gt; $now],</v>
      </c>
    </row>
    <row r="27" spans="1:5" x14ac:dyDescent="0.35">
      <c r="A27">
        <f>INDEX('Product Category'!A:A, MATCH(B27,'Product Category'!B:B, 0))</f>
        <v>2</v>
      </c>
      <c r="B27" t="s">
        <v>14</v>
      </c>
      <c r="C27">
        <v>26</v>
      </c>
      <c r="D27" t="s">
        <v>83</v>
      </c>
      <c r="E27" t="str">
        <f t="shared" si="0"/>
        <v>['id_category' =&gt; 2, 'product_group_simple' =&gt; 'AC8', 'created_at' =&gt; $now],</v>
      </c>
    </row>
    <row r="28" spans="1:5" x14ac:dyDescent="0.35">
      <c r="A28">
        <f>INDEX('Product Category'!A:A, MATCH(B28,'Product Category'!B:B, 0))</f>
        <v>2</v>
      </c>
      <c r="B28" t="s">
        <v>14</v>
      </c>
      <c r="C28">
        <v>27</v>
      </c>
      <c r="D28" t="s">
        <v>15</v>
      </c>
      <c r="E28" t="str">
        <f t="shared" si="0"/>
        <v>['id_category' =&gt; 2, 'product_group_simple' =&gt; 'AC80', 'created_at' =&gt; $now],</v>
      </c>
    </row>
    <row r="29" spans="1:5" x14ac:dyDescent="0.35">
      <c r="A29">
        <f>INDEX('Product Category'!A:A, MATCH(B29,'Product Category'!B:B, 0))</f>
        <v>2</v>
      </c>
      <c r="B29" t="s">
        <v>14</v>
      </c>
      <c r="C29">
        <v>28</v>
      </c>
      <c r="D29" t="s">
        <v>87</v>
      </c>
      <c r="E29" t="str">
        <f t="shared" si="0"/>
        <v>['id_category' =&gt; 2, 'product_group_simple' =&gt; 'AC80-C', 'created_at' =&gt; $now],</v>
      </c>
    </row>
    <row r="30" spans="1:5" x14ac:dyDescent="0.35">
      <c r="A30">
        <f>INDEX('Product Category'!A:A, MATCH(B30,'Product Category'!B:B, 0))</f>
        <v>2</v>
      </c>
      <c r="B30" t="s">
        <v>14</v>
      </c>
      <c r="C30">
        <v>29</v>
      </c>
      <c r="D30" t="s">
        <v>88</v>
      </c>
      <c r="E30" t="str">
        <f t="shared" si="0"/>
        <v>['id_category' =&gt; 2, 'product_group_simple' =&gt; 'AC810', 'created_at' =&gt; $now],</v>
      </c>
    </row>
    <row r="31" spans="1:5" x14ac:dyDescent="0.35">
      <c r="A31">
        <f>INDEX('Product Category'!A:A, MATCH(B31,'Product Category'!B:B, 0))</f>
        <v>2</v>
      </c>
      <c r="B31" t="s">
        <v>14</v>
      </c>
      <c r="C31">
        <v>30</v>
      </c>
      <c r="D31" t="s">
        <v>90</v>
      </c>
      <c r="E31" t="str">
        <f t="shared" si="0"/>
        <v>['id_category' =&gt; 2, 'product_group_simple' =&gt; 'AC810 (EXCESS)', 'created_at' =&gt; $now],</v>
      </c>
    </row>
    <row r="32" spans="1:5" x14ac:dyDescent="0.35">
      <c r="A32">
        <f>INDEX('Product Category'!A:A, MATCH(B32,'Product Category'!B:B, 0))</f>
        <v>2</v>
      </c>
      <c r="B32" t="s">
        <v>14</v>
      </c>
      <c r="C32">
        <v>31</v>
      </c>
      <c r="D32" t="s">
        <v>93</v>
      </c>
      <c r="E32" t="str">
        <f t="shared" si="0"/>
        <v>['id_category' =&gt; 2, 'product_group_simple' =&gt; 'AC810-C', 'created_at' =&gt; $now],</v>
      </c>
    </row>
    <row r="33" spans="1:5" x14ac:dyDescent="0.35">
      <c r="A33">
        <f>INDEX('Product Category'!A:A, MATCH(B33,'Product Category'!B:B, 0))</f>
        <v>3</v>
      </c>
      <c r="B33" t="s">
        <v>22</v>
      </c>
      <c r="C33">
        <v>32</v>
      </c>
      <c r="D33" t="s">
        <v>106</v>
      </c>
      <c r="E33" t="str">
        <f t="shared" si="0"/>
        <v>['id_category' =&gt; 3, 'product_group_simple' =&gt; 'AEO 24-1', 'created_at' =&gt; $now],</v>
      </c>
    </row>
    <row r="34" spans="1:5" x14ac:dyDescent="0.35">
      <c r="A34">
        <f>INDEX('Product Category'!A:A, MATCH(B34,'Product Category'!B:B, 0))</f>
        <v>3</v>
      </c>
      <c r="B34" t="s">
        <v>22</v>
      </c>
      <c r="C34">
        <v>33</v>
      </c>
      <c r="D34" t="s">
        <v>108</v>
      </c>
      <c r="E34" t="str">
        <f t="shared" si="0"/>
        <v>['id_category' =&gt; 3, 'product_group_simple' =&gt; 'AEO 24-2', 'created_at' =&gt; $now],</v>
      </c>
    </row>
    <row r="35" spans="1:5" x14ac:dyDescent="0.35">
      <c r="A35">
        <f>INDEX('Product Category'!A:A, MATCH(B35,'Product Category'!B:B, 0))</f>
        <v>3</v>
      </c>
      <c r="B35" t="s">
        <v>22</v>
      </c>
      <c r="C35">
        <v>34</v>
      </c>
      <c r="D35" t="s">
        <v>137</v>
      </c>
      <c r="E35" t="str">
        <f t="shared" si="0"/>
        <v>['id_category' =&gt; 3, 'product_group_simple' =&gt; 'AEO 2900', 'created_at' =&gt; $now],</v>
      </c>
    </row>
    <row r="36" spans="1:5" x14ac:dyDescent="0.35">
      <c r="A36">
        <f>INDEX('Product Category'!A:A, MATCH(B36,'Product Category'!B:B, 0))</f>
        <v>3</v>
      </c>
      <c r="B36" t="s">
        <v>22</v>
      </c>
      <c r="C36">
        <v>35</v>
      </c>
      <c r="D36" t="s">
        <v>111</v>
      </c>
      <c r="E36" t="str">
        <f t="shared" si="0"/>
        <v>['id_category' =&gt; 3, 'product_group_simple' =&gt; 'AEO 24-3', 'created_at' =&gt; $now],</v>
      </c>
    </row>
    <row r="37" spans="1:5" x14ac:dyDescent="0.35">
      <c r="A37">
        <f>INDEX('Product Category'!A:A, MATCH(B37,'Product Category'!B:B, 0))</f>
        <v>3</v>
      </c>
      <c r="B37" t="s">
        <v>22</v>
      </c>
      <c r="C37">
        <v>36</v>
      </c>
      <c r="D37" t="s">
        <v>138</v>
      </c>
      <c r="E37" t="str">
        <f t="shared" si="0"/>
        <v>['id_category' =&gt; 3, 'product_group_simple' =&gt; 'AEO 2901', 'created_at' =&gt; $now],</v>
      </c>
    </row>
    <row r="38" spans="1:5" x14ac:dyDescent="0.35">
      <c r="A38">
        <f>INDEX('Product Category'!A:A, MATCH(B38,'Product Category'!B:B, 0))</f>
        <v>3</v>
      </c>
      <c r="B38" t="s">
        <v>22</v>
      </c>
      <c r="C38">
        <v>37</v>
      </c>
      <c r="D38" t="s">
        <v>113</v>
      </c>
      <c r="E38" t="str">
        <f t="shared" si="0"/>
        <v>['id_category' =&gt; 3, 'product_group_simple' =&gt; 'AEO 24-4', 'created_at' =&gt; $now],</v>
      </c>
    </row>
    <row r="39" spans="1:5" x14ac:dyDescent="0.35">
      <c r="A39">
        <f>INDEX('Product Category'!A:A, MATCH(B39,'Product Category'!B:B, 0))</f>
        <v>3</v>
      </c>
      <c r="B39" t="s">
        <v>22</v>
      </c>
      <c r="C39">
        <v>38</v>
      </c>
      <c r="D39" t="s">
        <v>117</v>
      </c>
      <c r="E39" t="str">
        <f t="shared" si="0"/>
        <v>['id_category' =&gt; 3, 'product_group_simple' =&gt; 'AEO 24-5', 'created_at' =&gt; $now],</v>
      </c>
    </row>
    <row r="40" spans="1:5" x14ac:dyDescent="0.35">
      <c r="A40">
        <f>INDEX('Product Category'!A:A, MATCH(B40,'Product Category'!B:B, 0))</f>
        <v>3</v>
      </c>
      <c r="B40" t="s">
        <v>22</v>
      </c>
      <c r="C40">
        <v>39</v>
      </c>
      <c r="D40" t="s">
        <v>121</v>
      </c>
      <c r="E40" t="str">
        <f t="shared" si="0"/>
        <v>['id_category' =&gt; 3, 'product_group_simple' =&gt; 'AEO 24-6', 'created_at' =&gt; $now],</v>
      </c>
    </row>
    <row r="41" spans="1:5" x14ac:dyDescent="0.35">
      <c r="A41">
        <f>INDEX('Product Category'!A:A, MATCH(B41,'Product Category'!B:B, 0))</f>
        <v>3</v>
      </c>
      <c r="B41" t="s">
        <v>22</v>
      </c>
      <c r="C41">
        <v>40</v>
      </c>
      <c r="D41" t="s">
        <v>124</v>
      </c>
      <c r="E41" t="str">
        <f t="shared" si="0"/>
        <v>['id_category' =&gt; 3, 'product_group_simple' =&gt; 'AEO 24-7', 'created_at' =&gt; $now],</v>
      </c>
    </row>
    <row r="42" spans="1:5" x14ac:dyDescent="0.35">
      <c r="A42">
        <f>INDEX('Product Category'!A:A, MATCH(B42,'Product Category'!B:B, 0))</f>
        <v>3</v>
      </c>
      <c r="B42" t="s">
        <v>22</v>
      </c>
      <c r="C42">
        <v>41</v>
      </c>
      <c r="D42" t="s">
        <v>127</v>
      </c>
      <c r="E42" t="str">
        <f t="shared" si="0"/>
        <v>['id_category' =&gt; 3, 'product_group_simple' =&gt; 'AEO 24-8', 'created_at' =&gt; $now],</v>
      </c>
    </row>
    <row r="43" spans="1:5" x14ac:dyDescent="0.35">
      <c r="A43">
        <f>INDEX('Product Category'!A:A, MATCH(B43,'Product Category'!B:B, 0))</f>
        <v>3</v>
      </c>
      <c r="B43" t="s">
        <v>22</v>
      </c>
      <c r="C43">
        <v>42</v>
      </c>
      <c r="D43" t="s">
        <v>130</v>
      </c>
      <c r="E43" t="str">
        <f t="shared" si="0"/>
        <v>['id_category' =&gt; 3, 'product_group_simple' =&gt; 'AEO 24-9', 'created_at' =&gt; $now],</v>
      </c>
    </row>
    <row r="44" spans="1:5" x14ac:dyDescent="0.35">
      <c r="A44">
        <f>INDEX('Product Category'!A:A, MATCH(B44,'Product Category'!B:B, 0))</f>
        <v>3</v>
      </c>
      <c r="B44" t="s">
        <v>22</v>
      </c>
      <c r="C44">
        <v>43</v>
      </c>
      <c r="D44" t="s">
        <v>133</v>
      </c>
      <c r="E44" t="str">
        <f t="shared" si="0"/>
        <v>['id_category' =&gt; 3, 'product_group_simple' =&gt; 'AEO 26-2', 'created_at' =&gt; $now],</v>
      </c>
    </row>
    <row r="45" spans="1:5" x14ac:dyDescent="0.35">
      <c r="A45">
        <f>INDEX('Product Category'!A:A, MATCH(B45,'Product Category'!B:B, 0))</f>
        <v>3</v>
      </c>
      <c r="B45" t="s">
        <v>22</v>
      </c>
      <c r="C45">
        <v>44</v>
      </c>
      <c r="D45" t="s">
        <v>136</v>
      </c>
      <c r="E45" t="str">
        <f t="shared" si="0"/>
        <v>['id_category' =&gt; 3, 'product_group_simple' =&gt; 'AEO 26-3', 'created_at' =&gt; $now],</v>
      </c>
    </row>
    <row r="46" spans="1:5" x14ac:dyDescent="0.35">
      <c r="A46">
        <f>INDEX('Product Category'!A:A, MATCH(B46,'Product Category'!B:B, 0))</f>
        <v>4</v>
      </c>
      <c r="B46" t="s">
        <v>29</v>
      </c>
      <c r="C46">
        <v>45</v>
      </c>
      <c r="D46" t="s">
        <v>81</v>
      </c>
      <c r="E46" t="str">
        <f t="shared" si="0"/>
        <v>['id_category' =&gt; 4, 'product_group_simple' =&gt; 'FA16', 'created_at' =&gt; $now],</v>
      </c>
    </row>
    <row r="47" spans="1:5" x14ac:dyDescent="0.35">
      <c r="A47">
        <f>INDEX('Product Category'!A:A, MATCH(B47,'Product Category'!B:B, 0))</f>
        <v>4</v>
      </c>
      <c r="B47" t="s">
        <v>29</v>
      </c>
      <c r="C47">
        <v>46</v>
      </c>
      <c r="D47" t="s">
        <v>180</v>
      </c>
      <c r="E47" t="str">
        <f t="shared" si="0"/>
        <v>['id_category' =&gt; 4, 'product_group_simple' =&gt; 'FA16 IRR', 'created_at' =&gt; $now],</v>
      </c>
    </row>
    <row r="48" spans="1:5" x14ac:dyDescent="0.35">
      <c r="A48">
        <f>INDEX('Product Category'!A:A, MATCH(B48,'Product Category'!B:B, 0))</f>
        <v>4</v>
      </c>
      <c r="B48" t="s">
        <v>29</v>
      </c>
      <c r="C48">
        <v>47</v>
      </c>
      <c r="D48" t="s">
        <v>181</v>
      </c>
      <c r="E48" t="str">
        <f t="shared" si="0"/>
        <v>['id_category' =&gt; 4, 'product_group_simple' =&gt; 'FA18 IRR', 'created_at' =&gt; $now],</v>
      </c>
    </row>
    <row r="49" spans="1:5" x14ac:dyDescent="0.35">
      <c r="A49">
        <f>INDEX('Product Category'!A:A, MATCH(B49,'Product Category'!B:B, 0))</f>
        <v>4</v>
      </c>
      <c r="B49" t="s">
        <v>29</v>
      </c>
      <c r="C49">
        <v>48</v>
      </c>
      <c r="D49" t="s">
        <v>84</v>
      </c>
      <c r="E49" t="str">
        <f t="shared" si="0"/>
        <v>['id_category' =&gt; 4, 'product_group_simple' =&gt; 'FA18', 'created_at' =&gt; $now],</v>
      </c>
    </row>
    <row r="50" spans="1:5" x14ac:dyDescent="0.35">
      <c r="A50">
        <f>INDEX('Product Category'!A:A, MATCH(B50,'Product Category'!B:B, 0))</f>
        <v>4</v>
      </c>
      <c r="B50" t="s">
        <v>29</v>
      </c>
      <c r="C50">
        <v>49</v>
      </c>
      <c r="D50" t="s">
        <v>183</v>
      </c>
      <c r="E50" t="str">
        <f t="shared" si="0"/>
        <v>['id_category' =&gt; 4, 'product_group_simple' =&gt; 'FA20', 'created_at' =&gt; $now],</v>
      </c>
    </row>
    <row r="51" spans="1:5" x14ac:dyDescent="0.35">
      <c r="A51">
        <f>INDEX('Product Category'!A:A, MATCH(B51,'Product Category'!B:B, 0))</f>
        <v>4</v>
      </c>
      <c r="B51" t="s">
        <v>29</v>
      </c>
      <c r="C51">
        <v>50</v>
      </c>
      <c r="D51" t="s">
        <v>184</v>
      </c>
      <c r="E51" t="str">
        <f t="shared" si="0"/>
        <v>['id_category' =&gt; 4, 'product_group_simple' =&gt; 'FA22', 'created_at' =&gt; $now],</v>
      </c>
    </row>
    <row r="52" spans="1:5" x14ac:dyDescent="0.35">
      <c r="A52">
        <f>INDEX('Product Category'!A:A, MATCH(B52,'Product Category'!B:B, 0))</f>
        <v>4</v>
      </c>
      <c r="B52" t="s">
        <v>29</v>
      </c>
      <c r="C52">
        <v>51</v>
      </c>
      <c r="D52" t="s">
        <v>197</v>
      </c>
      <c r="E52" t="str">
        <f t="shared" si="0"/>
        <v>['id_category' =&gt; 4, 'product_group_simple' =&gt; 'FA68', 'created_at' =&gt; $now],</v>
      </c>
    </row>
    <row r="53" spans="1:5" x14ac:dyDescent="0.35">
      <c r="A53">
        <f>INDEX('Product Category'!A:A, MATCH(B53,'Product Category'!B:B, 0))</f>
        <v>4</v>
      </c>
      <c r="B53" t="s">
        <v>29</v>
      </c>
      <c r="C53">
        <v>52</v>
      </c>
      <c r="D53" t="s">
        <v>94</v>
      </c>
      <c r="E53" t="str">
        <f t="shared" si="0"/>
        <v>['id_category' =&gt; 4, 'product_group_simple' =&gt; 'FA68/30', 'created_at' =&gt; $now],</v>
      </c>
    </row>
    <row r="54" spans="1:5" x14ac:dyDescent="0.35">
      <c r="A54">
        <f>INDEX('Product Category'!A:A, MATCH(B54,'Product Category'!B:B, 0))</f>
        <v>4</v>
      </c>
      <c r="B54" t="s">
        <v>29</v>
      </c>
      <c r="C54">
        <v>53</v>
      </c>
      <c r="D54" t="s">
        <v>198</v>
      </c>
      <c r="E54" t="str">
        <f t="shared" si="0"/>
        <v>['id_category' =&gt; 4, 'product_group_simple' =&gt; 'FA68/50', 'created_at' =&gt; $now],</v>
      </c>
    </row>
    <row r="55" spans="1:5" x14ac:dyDescent="0.35">
      <c r="A55">
        <f>INDEX('Product Category'!A:A, MATCH(B55,'Product Category'!B:B, 0))</f>
        <v>4</v>
      </c>
      <c r="B55" t="s">
        <v>29</v>
      </c>
      <c r="C55">
        <v>54</v>
      </c>
      <c r="D55" t="s">
        <v>200</v>
      </c>
      <c r="E55" t="str">
        <f t="shared" si="0"/>
        <v>['id_category' =&gt; 4, 'product_group_simple' =&gt; 'FA68/60', 'created_at' =&gt; $now],</v>
      </c>
    </row>
    <row r="56" spans="1:5" x14ac:dyDescent="0.35">
      <c r="A56">
        <f>INDEX('Product Category'!A:A, MATCH(B56,'Product Category'!B:B, 0))</f>
        <v>4</v>
      </c>
      <c r="B56" t="s">
        <v>29</v>
      </c>
      <c r="C56">
        <v>55</v>
      </c>
      <c r="D56" t="s">
        <v>202</v>
      </c>
      <c r="E56" t="str">
        <f t="shared" si="0"/>
        <v>['id_category' =&gt; 4, 'product_group_simple' =&gt; 'FA68/65', 'created_at' =&gt; $now],</v>
      </c>
    </row>
    <row r="57" spans="1:5" x14ac:dyDescent="0.35">
      <c r="A57">
        <f>INDEX('Product Category'!A:A, MATCH(B57,'Product Category'!B:B, 0))</f>
        <v>4</v>
      </c>
      <c r="B57" t="s">
        <v>29</v>
      </c>
      <c r="C57">
        <v>56</v>
      </c>
      <c r="D57" t="s">
        <v>203</v>
      </c>
      <c r="E57" t="str">
        <f t="shared" si="0"/>
        <v>['id_category' =&gt; 4, 'product_group_simple' =&gt; 'FA68/70', 'created_at' =&gt; $now],</v>
      </c>
    </row>
    <row r="58" spans="1:5" x14ac:dyDescent="0.35">
      <c r="A58">
        <f>INDEX('Product Category'!A:A, MATCH(B58,'Product Category'!B:B, 0))</f>
        <v>5</v>
      </c>
      <c r="B58" t="s">
        <v>34</v>
      </c>
      <c r="C58">
        <v>57</v>
      </c>
      <c r="D58" t="s">
        <v>178</v>
      </c>
      <c r="E58" t="str">
        <f t="shared" si="0"/>
        <v>['id_category' =&gt; 5, 'product_group_simple' =&gt; 'FA12', 'created_at' =&gt; $now],</v>
      </c>
    </row>
    <row r="59" spans="1:5" x14ac:dyDescent="0.35">
      <c r="A59">
        <f>INDEX('Product Category'!A:A, MATCH(B59,'Product Category'!B:B, 0))</f>
        <v>5</v>
      </c>
      <c r="B59" t="s">
        <v>34</v>
      </c>
      <c r="C59">
        <v>58</v>
      </c>
      <c r="D59" t="s">
        <v>179</v>
      </c>
      <c r="E59" t="str">
        <f t="shared" si="0"/>
        <v>['id_category' =&gt; 5, 'product_group_simple' =&gt; 'FA14', 'created_at' =&gt; $now],</v>
      </c>
    </row>
    <row r="60" spans="1:5" x14ac:dyDescent="0.35">
      <c r="A60">
        <f>INDEX('Product Category'!A:A, MATCH(B60,'Product Category'!B:B, 0))</f>
        <v>5</v>
      </c>
      <c r="B60" t="s">
        <v>34</v>
      </c>
      <c r="C60">
        <v>59</v>
      </c>
      <c r="D60" t="s">
        <v>86</v>
      </c>
      <c r="E60" t="str">
        <f t="shared" si="0"/>
        <v>['id_category' =&gt; 5, 'product_group_simple' =&gt; 'FA24', 'created_at' =&gt; $now],</v>
      </c>
    </row>
    <row r="61" spans="1:5" x14ac:dyDescent="0.35">
      <c r="A61">
        <f>INDEX('Product Category'!A:A, MATCH(B61,'Product Category'!B:B, 0))</f>
        <v>5</v>
      </c>
      <c r="B61" t="s">
        <v>34</v>
      </c>
      <c r="C61">
        <v>60</v>
      </c>
      <c r="D61" t="s">
        <v>186</v>
      </c>
      <c r="E61" t="str">
        <f t="shared" si="0"/>
        <v>['id_category' =&gt; 5, 'product_group_simple' =&gt; 'FA24/55', 'created_at' =&gt; $now],</v>
      </c>
    </row>
    <row r="62" spans="1:5" x14ac:dyDescent="0.35">
      <c r="A62">
        <f>INDEX('Product Category'!A:A, MATCH(B62,'Product Category'!B:B, 0))</f>
        <v>5</v>
      </c>
      <c r="B62" t="s">
        <v>34</v>
      </c>
      <c r="C62">
        <v>61</v>
      </c>
      <c r="D62" t="s">
        <v>188</v>
      </c>
      <c r="E62" t="str">
        <f t="shared" si="0"/>
        <v>['id_category' =&gt; 5, 'product_group_simple' =&gt; 'FA24-C', 'created_at' =&gt; $now],</v>
      </c>
    </row>
    <row r="63" spans="1:5" x14ac:dyDescent="0.35">
      <c r="A63">
        <f>INDEX('Product Category'!A:A, MATCH(B63,'Product Category'!B:B, 0))</f>
        <v>5</v>
      </c>
      <c r="B63" t="s">
        <v>34</v>
      </c>
      <c r="C63">
        <v>62</v>
      </c>
      <c r="D63" t="s">
        <v>189</v>
      </c>
      <c r="E63" t="str">
        <f t="shared" si="0"/>
        <v>['id_category' =&gt; 5, 'product_group_simple' =&gt; 'FA26', 'created_at' =&gt; $now],</v>
      </c>
    </row>
    <row r="64" spans="1:5" x14ac:dyDescent="0.35">
      <c r="A64">
        <f>INDEX('Product Category'!A:A, MATCH(B64,'Product Category'!B:B, 0))</f>
        <v>5</v>
      </c>
      <c r="B64" t="s">
        <v>34</v>
      </c>
      <c r="C64">
        <v>63</v>
      </c>
      <c r="D64" t="s">
        <v>191</v>
      </c>
      <c r="E64" t="str">
        <f t="shared" si="0"/>
        <v>['id_category' =&gt; 5, 'product_group_simple' =&gt; 'FA26-C', 'created_at' =&gt; $now],</v>
      </c>
    </row>
    <row r="65" spans="1:5" x14ac:dyDescent="0.35">
      <c r="A65">
        <f>INDEX('Product Category'!A:A, MATCH(B65,'Product Category'!B:B, 0))</f>
        <v>5</v>
      </c>
      <c r="B65" t="s">
        <v>34</v>
      </c>
      <c r="C65">
        <v>64</v>
      </c>
      <c r="D65" t="s">
        <v>192</v>
      </c>
      <c r="E65" t="str">
        <f t="shared" si="0"/>
        <v>['id_category' =&gt; 5, 'product_group_simple' =&gt; 'FA28', 'created_at' =&gt; $now],</v>
      </c>
    </row>
    <row r="66" spans="1:5" x14ac:dyDescent="0.35">
      <c r="A66">
        <f>INDEX('Product Category'!A:A, MATCH(B66,'Product Category'!B:B, 0))</f>
        <v>5</v>
      </c>
      <c r="B66" t="s">
        <v>34</v>
      </c>
      <c r="C66">
        <v>65</v>
      </c>
      <c r="D66" t="s">
        <v>193</v>
      </c>
      <c r="E66" t="str">
        <f t="shared" si="0"/>
        <v>['id_category' =&gt; 5, 'product_group_simple' =&gt; 'FA46', 'created_at' =&gt; $now],</v>
      </c>
    </row>
    <row r="67" spans="1:5" x14ac:dyDescent="0.35">
      <c r="A67">
        <f>INDEX('Product Category'!A:A, MATCH(B67,'Product Category'!B:B, 0))</f>
        <v>5</v>
      </c>
      <c r="B67" t="s">
        <v>34</v>
      </c>
      <c r="C67">
        <v>66</v>
      </c>
      <c r="D67" t="s">
        <v>208</v>
      </c>
      <c r="E67" t="str">
        <f t="shared" ref="E67:E130" si="1">_xlfn.CONCAT("['", $A$1,"' =&gt; ", A67, ", '",$D$1, "' =&gt; '",D67, "', 'created_at' =&gt; $now],")</f>
        <v>['id_category' =&gt; 5, 'product_group_simple' =&gt; 'FA88', 'created_at' =&gt; $now],</v>
      </c>
    </row>
    <row r="68" spans="1:5" x14ac:dyDescent="0.35">
      <c r="A68">
        <f>INDEX('Product Category'!A:A, MATCH(B68,'Product Category'!B:B, 0))</f>
        <v>6</v>
      </c>
      <c r="B68" t="s">
        <v>37</v>
      </c>
      <c r="C68">
        <v>67</v>
      </c>
      <c r="D68" t="s">
        <v>177</v>
      </c>
      <c r="E68" t="str">
        <f t="shared" si="1"/>
        <v>['id_category' =&gt; 6, 'product_group_simple' =&gt; 'FA02', 'created_at' =&gt; $now],</v>
      </c>
    </row>
    <row r="69" spans="1:5" x14ac:dyDescent="0.35">
      <c r="A69">
        <f>INDEX('Product Category'!A:A, MATCH(B69,'Product Category'!B:B, 0))</f>
        <v>6</v>
      </c>
      <c r="B69" t="s">
        <v>37</v>
      </c>
      <c r="C69">
        <v>68</v>
      </c>
      <c r="D69" t="s">
        <v>76</v>
      </c>
      <c r="E69" t="str">
        <f t="shared" si="1"/>
        <v>['id_category' =&gt; 6, 'product_group_simple' =&gt; 'FA10', 'created_at' =&gt; $now],</v>
      </c>
    </row>
    <row r="70" spans="1:5" x14ac:dyDescent="0.35">
      <c r="A70">
        <f>INDEX('Product Category'!A:A, MATCH(B70,'Product Category'!B:B, 0))</f>
        <v>6</v>
      </c>
      <c r="B70" t="s">
        <v>37</v>
      </c>
      <c r="C70">
        <v>69</v>
      </c>
      <c r="D70" t="s">
        <v>194</v>
      </c>
      <c r="E70" t="str">
        <f t="shared" si="1"/>
        <v>['id_category' =&gt; 6, 'product_group_simple' =&gt; 'FA6', 'created_at' =&gt; $now],</v>
      </c>
    </row>
    <row r="71" spans="1:5" x14ac:dyDescent="0.35">
      <c r="A71">
        <f>INDEX('Product Category'!A:A, MATCH(B71,'Product Category'!B:B, 0))</f>
        <v>6</v>
      </c>
      <c r="B71" t="s">
        <v>37</v>
      </c>
      <c r="C71">
        <v>70</v>
      </c>
      <c r="D71" t="s">
        <v>205</v>
      </c>
      <c r="E71" t="str">
        <f t="shared" si="1"/>
        <v>['id_category' =&gt; 6, 'product_group_simple' =&gt; 'FA80', 'created_at' =&gt; $now],</v>
      </c>
    </row>
    <row r="72" spans="1:5" x14ac:dyDescent="0.35">
      <c r="A72">
        <f>INDEX('Product Category'!A:A, MATCH(B72,'Product Category'!B:B, 0))</f>
        <v>6</v>
      </c>
      <c r="B72" t="s">
        <v>37</v>
      </c>
      <c r="C72">
        <v>71</v>
      </c>
      <c r="D72" t="s">
        <v>195</v>
      </c>
      <c r="E72" t="str">
        <f t="shared" si="1"/>
        <v>['id_category' =&gt; 6, 'product_group_simple' =&gt; 'FA62', 'created_at' =&gt; $now],</v>
      </c>
    </row>
    <row r="73" spans="1:5" x14ac:dyDescent="0.35">
      <c r="A73">
        <f>INDEX('Product Category'!A:A, MATCH(B73,'Product Category'!B:B, 0))</f>
        <v>6</v>
      </c>
      <c r="B73" t="s">
        <v>37</v>
      </c>
      <c r="C73">
        <v>72</v>
      </c>
      <c r="D73" t="s">
        <v>97</v>
      </c>
      <c r="E73" t="str">
        <f t="shared" si="1"/>
        <v>['id_category' =&gt; 6, 'product_group_simple' =&gt; 'FA8', 'created_at' =&gt; $now],</v>
      </c>
    </row>
    <row r="74" spans="1:5" x14ac:dyDescent="0.35">
      <c r="A74">
        <f>INDEX('Product Category'!A:A, MATCH(B74,'Product Category'!B:B, 0))</f>
        <v>7</v>
      </c>
      <c r="B74" t="s">
        <v>41</v>
      </c>
      <c r="C74">
        <v>73</v>
      </c>
      <c r="D74" t="s">
        <v>98</v>
      </c>
      <c r="E74" t="str">
        <f t="shared" si="1"/>
        <v>['id_category' =&gt; 7, 'product_group_simple' =&gt; 'ACID OIL', 'created_at' =&gt; $now],</v>
      </c>
    </row>
    <row r="75" spans="1:5" x14ac:dyDescent="0.35">
      <c r="A75">
        <f>INDEX('Product Category'!A:A, MATCH(B75,'Product Category'!B:B, 0))</f>
        <v>7</v>
      </c>
      <c r="B75" t="s">
        <v>41</v>
      </c>
      <c r="C75">
        <v>74</v>
      </c>
      <c r="D75" t="s">
        <v>99</v>
      </c>
      <c r="E75" t="str">
        <f t="shared" si="1"/>
        <v>['id_category' =&gt; 7, 'product_group_simple' =&gt; 'ACID OIL A', 'created_at' =&gt; $now],</v>
      </c>
    </row>
    <row r="76" spans="1:5" x14ac:dyDescent="0.35">
      <c r="A76">
        <f>INDEX('Product Category'!A:A, MATCH(B76,'Product Category'!B:B, 0))</f>
        <v>7</v>
      </c>
      <c r="B76" t="s">
        <v>41</v>
      </c>
      <c r="C76">
        <v>75</v>
      </c>
      <c r="D76" t="s">
        <v>102</v>
      </c>
      <c r="E76" t="str">
        <f t="shared" si="1"/>
        <v>['id_category' =&gt; 7, 'product_group_simple' =&gt; 'ACID OIL B', 'created_at' =&gt; $now],</v>
      </c>
    </row>
    <row r="77" spans="1:5" x14ac:dyDescent="0.35">
      <c r="A77">
        <f>INDEX('Product Category'!A:A, MATCH(B77,'Product Category'!B:B, 0))</f>
        <v>7</v>
      </c>
      <c r="B77" t="s">
        <v>41</v>
      </c>
      <c r="C77">
        <v>76</v>
      </c>
      <c r="D77" t="s">
        <v>103</v>
      </c>
      <c r="E77" t="str">
        <f t="shared" si="1"/>
        <v>['id_category' =&gt; 7, 'product_group_simple' =&gt; 'ACID OIL C', 'created_at' =&gt; $now],</v>
      </c>
    </row>
    <row r="78" spans="1:5" x14ac:dyDescent="0.35">
      <c r="A78">
        <f>INDEX('Product Category'!A:A, MATCH(B78,'Product Category'!B:B, 0))</f>
        <v>7</v>
      </c>
      <c r="B78" t="s">
        <v>41</v>
      </c>
      <c r="C78">
        <v>77</v>
      </c>
      <c r="D78" t="s">
        <v>105</v>
      </c>
      <c r="E78" t="str">
        <f t="shared" si="1"/>
        <v>['id_category' =&gt; 7, 'product_group_simple' =&gt; 'ACID OIL D', 'created_at' =&gt; $now],</v>
      </c>
    </row>
    <row r="79" spans="1:5" x14ac:dyDescent="0.35">
      <c r="A79">
        <f>INDEX('Product Category'!A:A, MATCH(B79,'Product Category'!B:B, 0))</f>
        <v>7</v>
      </c>
      <c r="B79" t="s">
        <v>41</v>
      </c>
      <c r="C79">
        <v>78</v>
      </c>
      <c r="D79" t="s">
        <v>141</v>
      </c>
      <c r="E79" t="str">
        <f t="shared" si="1"/>
        <v>['id_category' =&gt; 7, 'product_group_simple' =&gt; 'BDAC BM', 'created_at' =&gt; $now],</v>
      </c>
    </row>
    <row r="80" spans="1:5" x14ac:dyDescent="0.35">
      <c r="A80">
        <f>INDEX('Product Category'!A:A, MATCH(B80,'Product Category'!B:B, 0))</f>
        <v>7</v>
      </c>
      <c r="B80" t="s">
        <v>41</v>
      </c>
      <c r="C80">
        <v>79</v>
      </c>
      <c r="D80" t="s">
        <v>175</v>
      </c>
      <c r="E80" t="str">
        <f t="shared" si="1"/>
        <v>['id_category' =&gt; 7, 'product_group_simple' =&gt; 'ECOROL WAX', 'created_at' =&gt; $now],</v>
      </c>
    </row>
    <row r="81" spans="1:5" x14ac:dyDescent="0.35">
      <c r="A81">
        <f>INDEX('Product Category'!A:A, MATCH(B81,'Product Category'!B:B, 0))</f>
        <v>7</v>
      </c>
      <c r="B81" t="s">
        <v>41</v>
      </c>
      <c r="C81">
        <v>80</v>
      </c>
      <c r="D81" t="s">
        <v>142</v>
      </c>
      <c r="E81" t="str">
        <f t="shared" si="1"/>
        <v>['id_category' =&gt; 7, 'product_group_simple' =&gt; 'BDG', 'created_at' =&gt; $now],</v>
      </c>
    </row>
    <row r="82" spans="1:5" x14ac:dyDescent="0.35">
      <c r="A82">
        <f>INDEX('Product Category'!A:A, MATCH(B82,'Product Category'!B:B, 0))</f>
        <v>7</v>
      </c>
      <c r="B82" t="s">
        <v>41</v>
      </c>
      <c r="C82">
        <v>81</v>
      </c>
      <c r="D82" t="s">
        <v>145</v>
      </c>
      <c r="E82" t="str">
        <f t="shared" si="1"/>
        <v>['id_category' =&gt; 7, 'product_group_simple' =&gt; 'BDME', 'created_at' =&gt; $now],</v>
      </c>
    </row>
    <row r="83" spans="1:5" x14ac:dyDescent="0.35">
      <c r="A83">
        <f>INDEX('Product Category'!A:A, MATCH(B83,'Product Category'!B:B, 0))</f>
        <v>7</v>
      </c>
      <c r="B83" t="s">
        <v>41</v>
      </c>
      <c r="C83">
        <v>82</v>
      </c>
      <c r="D83" t="s">
        <v>209</v>
      </c>
      <c r="E83" t="str">
        <f t="shared" si="1"/>
        <v>['id_category' =&gt; 7, 'product_group_simple' =&gt; 'FAHE-2', 'created_at' =&gt; $now],</v>
      </c>
    </row>
    <row r="84" spans="1:5" x14ac:dyDescent="0.35">
      <c r="A84">
        <f>INDEX('Product Category'!A:A, MATCH(B84,'Product Category'!B:B, 0))</f>
        <v>7</v>
      </c>
      <c r="B84" t="s">
        <v>41</v>
      </c>
      <c r="C84">
        <v>83</v>
      </c>
      <c r="D84" t="s">
        <v>101</v>
      </c>
      <c r="E84" t="str">
        <f t="shared" si="1"/>
        <v>['id_category' =&gt; 7, 'product_group_simple' =&gt; 'FFA', 'created_at' =&gt; $now],</v>
      </c>
    </row>
    <row r="85" spans="1:5" x14ac:dyDescent="0.35">
      <c r="A85">
        <f>INDEX('Product Category'!A:A, MATCH(B85,'Product Category'!B:B, 0))</f>
        <v>7</v>
      </c>
      <c r="B85" t="s">
        <v>41</v>
      </c>
      <c r="C85">
        <v>84</v>
      </c>
      <c r="D85" t="s">
        <v>213</v>
      </c>
      <c r="E85" t="str">
        <f t="shared" si="1"/>
        <v>['id_category' =&gt; 7, 'product_group_simple' =&gt; 'FILTER CAKE', 'created_at' =&gt; $now],</v>
      </c>
    </row>
    <row r="86" spans="1:5" x14ac:dyDescent="0.35">
      <c r="A86">
        <f>INDEX('Product Category'!A:A, MATCH(B86,'Product Category'!B:B, 0))</f>
        <v>7</v>
      </c>
      <c r="B86" t="s">
        <v>41</v>
      </c>
      <c r="C86">
        <v>85</v>
      </c>
      <c r="D86" t="s">
        <v>229</v>
      </c>
      <c r="E86" t="str">
        <f t="shared" si="1"/>
        <v>['id_category' =&gt; 7, 'product_group_simple' =&gt; 'HC', 'created_at' =&gt; $now],</v>
      </c>
    </row>
    <row r="87" spans="1:5" x14ac:dyDescent="0.35">
      <c r="A87">
        <f>INDEX('Product Category'!A:A, MATCH(B87,'Product Category'!B:B, 0))</f>
        <v>7</v>
      </c>
      <c r="B87" t="s">
        <v>41</v>
      </c>
      <c r="C87">
        <v>86</v>
      </c>
      <c r="D87" t="s">
        <v>231</v>
      </c>
      <c r="E87" t="str">
        <f t="shared" si="1"/>
        <v>['id_category' =&gt; 7, 'product_group_simple' =&gt; 'LEFA', 'created_at' =&gt; $now],</v>
      </c>
    </row>
    <row r="88" spans="1:5" x14ac:dyDescent="0.35">
      <c r="A88">
        <f>INDEX('Product Category'!A:A, MATCH(B88,'Product Category'!B:B, 0))</f>
        <v>7</v>
      </c>
      <c r="B88" t="s">
        <v>41</v>
      </c>
      <c r="C88">
        <v>87</v>
      </c>
      <c r="D88" t="s">
        <v>232</v>
      </c>
      <c r="E88" t="str">
        <f t="shared" si="1"/>
        <v>['id_category' =&gt; 7, 'product_group_simple' =&gt; 'LEFA M', 'created_at' =&gt; $now],</v>
      </c>
    </row>
    <row r="89" spans="1:5" x14ac:dyDescent="0.35">
      <c r="A89">
        <f>INDEX('Product Category'!A:A, MATCH(B89,'Product Category'!B:B, 0))</f>
        <v>7</v>
      </c>
      <c r="B89" t="s">
        <v>41</v>
      </c>
      <c r="C89">
        <v>88</v>
      </c>
      <c r="D89" t="s">
        <v>233</v>
      </c>
      <c r="E89" t="str">
        <f t="shared" si="1"/>
        <v>['id_category' =&gt; 7, 'product_group_simple' =&gt; 'LEME', 'created_at' =&gt; $now],</v>
      </c>
    </row>
    <row r="90" spans="1:5" x14ac:dyDescent="0.35">
      <c r="A90">
        <f>INDEX('Product Category'!A:A, MATCH(B90,'Product Category'!B:B, 0))</f>
        <v>7</v>
      </c>
      <c r="B90" t="s">
        <v>41</v>
      </c>
      <c r="C90">
        <v>89</v>
      </c>
      <c r="D90" t="s">
        <v>235</v>
      </c>
      <c r="E90" t="str">
        <f t="shared" si="1"/>
        <v>['id_category' =&gt; 7, 'product_group_simple' =&gt; 'LEUFA', 'created_at' =&gt; $now],</v>
      </c>
    </row>
    <row r="91" spans="1:5" x14ac:dyDescent="0.35">
      <c r="A91">
        <f>INDEX('Product Category'!A:A, MATCH(B91,'Product Category'!B:B, 0))</f>
        <v>7</v>
      </c>
      <c r="B91" t="s">
        <v>41</v>
      </c>
      <c r="C91">
        <v>90</v>
      </c>
      <c r="D91" t="s">
        <v>246</v>
      </c>
      <c r="E91" t="str">
        <f t="shared" si="1"/>
        <v>['id_category' =&gt; 7, 'product_group_simple' =&gt; 'ME6/65', 'created_at' =&gt; $now],</v>
      </c>
    </row>
    <row r="92" spans="1:5" x14ac:dyDescent="0.35">
      <c r="A92">
        <f>INDEX('Product Category'!A:A, MATCH(B92,'Product Category'!B:B, 0))</f>
        <v>7</v>
      </c>
      <c r="B92" t="s">
        <v>41</v>
      </c>
      <c r="C92">
        <v>91</v>
      </c>
      <c r="D92" t="s">
        <v>270</v>
      </c>
      <c r="E92" t="str">
        <f t="shared" si="1"/>
        <v>['id_category' =&gt; 7, 'product_group_simple' =&gt; 'SEPARATED FAT', 'created_at' =&gt; $now],</v>
      </c>
    </row>
    <row r="93" spans="1:5" x14ac:dyDescent="0.35">
      <c r="A93">
        <f>INDEX('Product Category'!A:A, MATCH(B93,'Product Category'!B:B, 0))</f>
        <v>7</v>
      </c>
      <c r="B93" t="s">
        <v>41</v>
      </c>
      <c r="C93">
        <v>92</v>
      </c>
      <c r="D93" t="s">
        <v>271</v>
      </c>
      <c r="E93" t="str">
        <f t="shared" si="1"/>
        <v>['id_category' =&gt; 7, 'product_group_simple' =&gt; 'SKIMMED OIL M', 'created_at' =&gt; $now],</v>
      </c>
    </row>
    <row r="94" spans="1:5" x14ac:dyDescent="0.35">
      <c r="A94">
        <f>INDEX('Product Category'!A:A, MATCH(B94,'Product Category'!B:B, 0))</f>
        <v>7</v>
      </c>
      <c r="B94" t="s">
        <v>41</v>
      </c>
      <c r="C94">
        <v>93</v>
      </c>
      <c r="D94" t="s">
        <v>269</v>
      </c>
      <c r="E94" t="str">
        <f t="shared" si="1"/>
        <v>['id_category' =&gt; 7, 'product_group_simple' =&gt; 'ROFANOL W36', 'created_at' =&gt; $now],</v>
      </c>
    </row>
    <row r="95" spans="1:5" x14ac:dyDescent="0.35">
      <c r="A95">
        <f>INDEX('Product Category'!A:A, MATCH(B95,'Product Category'!B:B, 0))</f>
        <v>8</v>
      </c>
      <c r="B95" t="s">
        <v>45</v>
      </c>
      <c r="C95">
        <v>94</v>
      </c>
      <c r="D95" t="s">
        <v>152</v>
      </c>
      <c r="E95" t="str">
        <f t="shared" si="1"/>
        <v>['id_category' =&gt; 8, 'product_group_simple' =&gt; 'CARBON.A', 'created_at' =&gt; $now],</v>
      </c>
    </row>
    <row r="96" spans="1:5" x14ac:dyDescent="0.35">
      <c r="A96">
        <f>INDEX('Product Category'!A:A, MATCH(B96,'Product Category'!B:B, 0))</f>
        <v>8</v>
      </c>
      <c r="B96" t="s">
        <v>45</v>
      </c>
      <c r="C96">
        <v>95</v>
      </c>
      <c r="D96" t="s">
        <v>153</v>
      </c>
      <c r="E96" t="str">
        <f t="shared" si="1"/>
        <v>['id_category' =&gt; 8, 'product_group_simple' =&gt; 'CATALYST', 'created_at' =&gt; $now],</v>
      </c>
    </row>
    <row r="97" spans="1:5" x14ac:dyDescent="0.35">
      <c r="A97">
        <f>INDEX('Product Category'!A:A, MATCH(B97,'Product Category'!B:B, 0))</f>
        <v>8</v>
      </c>
      <c r="B97" t="s">
        <v>45</v>
      </c>
      <c r="C97">
        <v>96</v>
      </c>
      <c r="D97" t="s">
        <v>163</v>
      </c>
      <c r="E97" t="str">
        <f t="shared" si="1"/>
        <v>['id_category' =&gt; 8, 'product_group_simple' =&gt; 'CH3OH', 'created_at' =&gt; $now],</v>
      </c>
    </row>
    <row r="98" spans="1:5" x14ac:dyDescent="0.35">
      <c r="A98">
        <f>INDEX('Product Category'!A:A, MATCH(B98,'Product Category'!B:B, 0))</f>
        <v>8</v>
      </c>
      <c r="B98" t="s">
        <v>45</v>
      </c>
      <c r="C98">
        <v>97</v>
      </c>
      <c r="D98" t="s">
        <v>10</v>
      </c>
      <c r="E98" t="str">
        <f t="shared" si="1"/>
        <v>['id_category' =&gt; 8, 'product_group_simple' =&gt; 'CHE', 'created_at' =&gt; $now],</v>
      </c>
    </row>
    <row r="99" spans="1:5" x14ac:dyDescent="0.35">
      <c r="A99">
        <f>INDEX('Product Category'!A:A, MATCH(B99,'Product Category'!B:B, 0))</f>
        <v>8</v>
      </c>
      <c r="B99" t="s">
        <v>45</v>
      </c>
      <c r="C99">
        <v>98</v>
      </c>
      <c r="D99" t="s">
        <v>164</v>
      </c>
      <c r="E99" t="str">
        <f t="shared" si="1"/>
        <v>['id_category' =&gt; 8, 'product_group_simple' =&gt; 'CH3ONA', 'created_at' =&gt; $now],</v>
      </c>
    </row>
    <row r="100" spans="1:5" x14ac:dyDescent="0.35">
      <c r="A100">
        <f>INDEX('Product Category'!A:A, MATCH(B100,'Product Category'!B:B, 0))</f>
        <v>8</v>
      </c>
      <c r="B100" t="s">
        <v>45</v>
      </c>
      <c r="C100">
        <v>99</v>
      </c>
      <c r="D100" t="s">
        <v>210</v>
      </c>
      <c r="E100" t="str">
        <f t="shared" si="1"/>
        <v>['id_category' =&gt; 8, 'product_group_simple' =&gt; 'FECl3', 'created_at' =&gt; $now],</v>
      </c>
    </row>
    <row r="101" spans="1:5" x14ac:dyDescent="0.35">
      <c r="A101">
        <f>INDEX('Product Category'!A:A, MATCH(B101,'Product Category'!B:B, 0))</f>
        <v>8</v>
      </c>
      <c r="B101" t="s">
        <v>45</v>
      </c>
      <c r="C101">
        <v>100</v>
      </c>
      <c r="D101" t="s">
        <v>212</v>
      </c>
      <c r="E101" t="str">
        <f t="shared" si="1"/>
        <v>['id_category' =&gt; 8, 'product_group_simple' =&gt; 'FILTER AID', 'created_at' =&gt; $now],</v>
      </c>
    </row>
    <row r="102" spans="1:5" x14ac:dyDescent="0.35">
      <c r="A102">
        <f>INDEX('Product Category'!A:A, MATCH(B102,'Product Category'!B:B, 0))</f>
        <v>8</v>
      </c>
      <c r="B102" t="s">
        <v>45</v>
      </c>
      <c r="C102">
        <v>101</v>
      </c>
      <c r="D102" t="s">
        <v>226</v>
      </c>
      <c r="E102" t="str">
        <f t="shared" si="1"/>
        <v>['id_category' =&gt; 8, 'product_group_simple' =&gt; 'H2O2', 'created_at' =&gt; $now],</v>
      </c>
    </row>
    <row r="103" spans="1:5" x14ac:dyDescent="0.35">
      <c r="A103">
        <f>INDEX('Product Category'!A:A, MATCH(B103,'Product Category'!B:B, 0))</f>
        <v>8</v>
      </c>
      <c r="B103" t="s">
        <v>45</v>
      </c>
      <c r="C103">
        <v>102</v>
      </c>
      <c r="D103" t="s">
        <v>227</v>
      </c>
      <c r="E103" t="str">
        <f t="shared" si="1"/>
        <v>['id_category' =&gt; 8, 'product_group_simple' =&gt; 'H2SO4', 'created_at' =&gt; $now],</v>
      </c>
    </row>
    <row r="104" spans="1:5" x14ac:dyDescent="0.35">
      <c r="A104">
        <f>INDEX('Product Category'!A:A, MATCH(B104,'Product Category'!B:B, 0))</f>
        <v>8</v>
      </c>
      <c r="B104" t="s">
        <v>45</v>
      </c>
      <c r="C104">
        <v>103</v>
      </c>
      <c r="D104" t="s">
        <v>228</v>
      </c>
      <c r="E104" t="str">
        <f t="shared" si="1"/>
        <v>['id_category' =&gt; 8, 'product_group_simple' =&gt; 'H3PO4', 'created_at' =&gt; $now],</v>
      </c>
    </row>
    <row r="105" spans="1:5" x14ac:dyDescent="0.35">
      <c r="A105">
        <f>INDEX('Product Category'!A:A, MATCH(B105,'Product Category'!B:B, 0))</f>
        <v>8</v>
      </c>
      <c r="B105" t="s">
        <v>45</v>
      </c>
      <c r="C105">
        <v>104</v>
      </c>
      <c r="D105" t="s">
        <v>230</v>
      </c>
      <c r="E105" t="str">
        <f t="shared" si="1"/>
        <v>['id_category' =&gt; 8, 'product_group_simple' =&gt; 'HCl', 'created_at' =&gt; $now],</v>
      </c>
    </row>
    <row r="106" spans="1:5" x14ac:dyDescent="0.35">
      <c r="A106">
        <f>INDEX('Product Category'!A:A, MATCH(B106,'Product Category'!B:B, 0))</f>
        <v>8</v>
      </c>
      <c r="B106" t="s">
        <v>45</v>
      </c>
      <c r="C106">
        <v>105</v>
      </c>
      <c r="D106" t="s">
        <v>258</v>
      </c>
      <c r="E106" t="str">
        <f t="shared" si="1"/>
        <v>['id_category' =&gt; 8, 'product_group_simple' =&gt; 'NAH2PO2', 'created_at' =&gt; $now],</v>
      </c>
    </row>
    <row r="107" spans="1:5" x14ac:dyDescent="0.35">
      <c r="A107">
        <f>INDEX('Product Category'!A:A, MATCH(B107,'Product Category'!B:B, 0))</f>
        <v>8</v>
      </c>
      <c r="B107" t="s">
        <v>45</v>
      </c>
      <c r="C107">
        <v>106</v>
      </c>
      <c r="D107" t="s">
        <v>259</v>
      </c>
      <c r="E107" t="str">
        <f t="shared" si="1"/>
        <v>['id_category' =&gt; 8, 'product_group_simple' =&gt; 'NaOH', 'created_at' =&gt; $now],</v>
      </c>
    </row>
    <row r="108" spans="1:5" x14ac:dyDescent="0.35">
      <c r="A108">
        <f>INDEX('Product Category'!A:A, MATCH(B108,'Product Category'!B:B, 0))</f>
        <v>8</v>
      </c>
      <c r="B108" t="s">
        <v>45</v>
      </c>
      <c r="C108">
        <v>107</v>
      </c>
      <c r="D108" t="s">
        <v>264</v>
      </c>
      <c r="E108" t="str">
        <f t="shared" si="1"/>
        <v>['id_category' =&gt; 8, 'product_group_simple' =&gt; 'OTHERS', 'created_at' =&gt; $now],</v>
      </c>
    </row>
    <row r="109" spans="1:5" x14ac:dyDescent="0.35">
      <c r="A109">
        <f>INDEX('Product Category'!A:A, MATCH(B109,'Product Category'!B:B, 0))</f>
        <v>8</v>
      </c>
      <c r="B109" t="s">
        <v>45</v>
      </c>
      <c r="C109">
        <v>108</v>
      </c>
      <c r="D109" t="s">
        <v>275</v>
      </c>
      <c r="E109" t="str">
        <f t="shared" si="1"/>
        <v>['id_category' =&gt; 8, 'product_group_simple' =&gt; 'Ti(OCH(CH3)2)4', 'created_at' =&gt; $now],</v>
      </c>
    </row>
    <row r="110" spans="1:5" x14ac:dyDescent="0.35">
      <c r="A110">
        <f>INDEX('Product Category'!A:A, MATCH(B110,'Product Category'!B:B, 0))</f>
        <v>9</v>
      </c>
      <c r="B110" t="s">
        <v>53</v>
      </c>
      <c r="C110">
        <v>109</v>
      </c>
      <c r="D110" t="s">
        <v>139</v>
      </c>
      <c r="E110" t="str">
        <f t="shared" si="1"/>
        <v>['id_category' =&gt; 9, 'product_group_simple' =&gt; 'AMISOL', 'created_at' =&gt; $now],</v>
      </c>
    </row>
    <row r="111" spans="1:5" x14ac:dyDescent="0.35">
      <c r="A111">
        <f>INDEX('Product Category'!A:A, MATCH(B111,'Product Category'!B:B, 0))</f>
        <v>9</v>
      </c>
      <c r="B111" t="s">
        <v>53</v>
      </c>
      <c r="C111">
        <v>110</v>
      </c>
      <c r="D111" t="s">
        <v>140</v>
      </c>
      <c r="E111" t="str">
        <f t="shared" si="1"/>
        <v>['id_category' =&gt; 9, 'product_group_simple' =&gt; 'AMISOL-3G', 'created_at' =&gt; $now],</v>
      </c>
    </row>
    <row r="112" spans="1:5" x14ac:dyDescent="0.35">
      <c r="A112">
        <f>INDEX('Product Category'!A:A, MATCH(B112,'Product Category'!B:B, 0))</f>
        <v>9</v>
      </c>
      <c r="B112" t="s">
        <v>53</v>
      </c>
      <c r="C112">
        <v>111</v>
      </c>
      <c r="D112" t="s">
        <v>104</v>
      </c>
      <c r="E112" t="str">
        <f t="shared" si="1"/>
        <v>['id_category' =&gt; 9, 'product_group_simple' =&gt; 'GTCC', 'created_at' =&gt; $now],</v>
      </c>
    </row>
    <row r="113" spans="1:5" x14ac:dyDescent="0.35">
      <c r="A113">
        <f>INDEX('Product Category'!A:A, MATCH(B113,'Product Category'!B:B, 0))</f>
        <v>9</v>
      </c>
      <c r="B113" t="s">
        <v>53</v>
      </c>
      <c r="C113">
        <v>112</v>
      </c>
      <c r="D113" t="s">
        <v>236</v>
      </c>
      <c r="E113" t="str">
        <f t="shared" si="1"/>
        <v>['id_category' =&gt; 9, 'product_group_simple' =&gt; 'LO75', 'created_at' =&gt; $now],</v>
      </c>
    </row>
    <row r="114" spans="1:5" x14ac:dyDescent="0.35">
      <c r="A114">
        <f>INDEX('Product Category'!A:A, MATCH(B114,'Product Category'!B:B, 0))</f>
        <v>9</v>
      </c>
      <c r="B114" t="s">
        <v>53</v>
      </c>
      <c r="C114">
        <v>113</v>
      </c>
      <c r="D114" t="s">
        <v>107</v>
      </c>
      <c r="E114" t="str">
        <f t="shared" si="1"/>
        <v>['id_category' =&gt; 9, 'product_group_simple' =&gt; 'OE', 'created_at' =&gt; $now],</v>
      </c>
    </row>
    <row r="115" spans="1:5" x14ac:dyDescent="0.35">
      <c r="A115">
        <f>INDEX('Product Category'!A:A, MATCH(B115,'Product Category'!B:B, 0))</f>
        <v>9</v>
      </c>
      <c r="B115" t="s">
        <v>53</v>
      </c>
      <c r="C115">
        <v>114</v>
      </c>
      <c r="D115" t="s">
        <v>262</v>
      </c>
      <c r="E115" t="str">
        <f t="shared" si="1"/>
        <v>['id_category' =&gt; 9, 'product_group_simple' =&gt; 'OLO', 'created_at' =&gt; $now],</v>
      </c>
    </row>
    <row r="116" spans="1:5" x14ac:dyDescent="0.35">
      <c r="A116">
        <f>INDEX('Product Category'!A:A, MATCH(B116,'Product Category'!B:B, 0))</f>
        <v>9</v>
      </c>
      <c r="B116" t="s">
        <v>53</v>
      </c>
      <c r="C116">
        <v>115</v>
      </c>
      <c r="D116" t="s">
        <v>277</v>
      </c>
      <c r="E116" t="str">
        <f t="shared" si="1"/>
        <v>['id_category' =&gt; 9, 'product_group_simple' =&gt; 'TMPTCC', 'created_at' =&gt; $now],</v>
      </c>
    </row>
    <row r="117" spans="1:5" x14ac:dyDescent="0.35">
      <c r="A117">
        <f>INDEX('Product Category'!A:A, MATCH(B117,'Product Category'!B:B, 0))</f>
        <v>9</v>
      </c>
      <c r="B117" t="s">
        <v>53</v>
      </c>
      <c r="C117">
        <v>116</v>
      </c>
      <c r="D117" t="s">
        <v>126</v>
      </c>
      <c r="E117" t="str">
        <f t="shared" si="1"/>
        <v>['id_category' =&gt; 9, 'product_group_simple' =&gt; 'TMPTO', 'created_at' =&gt; $now],</v>
      </c>
    </row>
    <row r="118" spans="1:5" x14ac:dyDescent="0.35">
      <c r="A118">
        <f>INDEX('Product Category'!A:A, MATCH(B118,'Product Category'!B:B, 0))</f>
        <v>10</v>
      </c>
      <c r="B118" t="s">
        <v>58</v>
      </c>
      <c r="C118">
        <v>117</v>
      </c>
      <c r="D118" t="s">
        <v>268</v>
      </c>
      <c r="E118" t="str">
        <f t="shared" si="1"/>
        <v>['id_category' =&gt; 10, 'product_group_simple' =&gt; 'ROFAMIN', 'created_at' =&gt; $now],</v>
      </c>
    </row>
    <row r="119" spans="1:5" x14ac:dyDescent="0.35">
      <c r="A119">
        <f>INDEX('Product Category'!A:A, MATCH(B119,'Product Category'!B:B, 0))</f>
        <v>11</v>
      </c>
      <c r="B119" t="s">
        <v>60</v>
      </c>
      <c r="C119">
        <v>118</v>
      </c>
      <c r="D119" t="s">
        <v>214</v>
      </c>
      <c r="E119" t="str">
        <f t="shared" si="1"/>
        <v>['id_category' =&gt; 11, 'product_group_simple' =&gt; 'GLY', 'created_at' =&gt; $now],</v>
      </c>
    </row>
    <row r="120" spans="1:5" x14ac:dyDescent="0.35">
      <c r="A120">
        <f>INDEX('Product Category'!A:A, MATCH(B120,'Product Category'!B:B, 0))</f>
        <v>12</v>
      </c>
      <c r="B120" t="s">
        <v>63</v>
      </c>
      <c r="C120">
        <v>119</v>
      </c>
      <c r="D120" t="s">
        <v>238</v>
      </c>
      <c r="E120" t="str">
        <f t="shared" si="1"/>
        <v>['id_category' =&gt; 12, 'product_group_simple' =&gt; 'ME16', 'created_at' =&gt; $now],</v>
      </c>
    </row>
    <row r="121" spans="1:5" x14ac:dyDescent="0.35">
      <c r="A121">
        <f>INDEX('Product Category'!A:A, MATCH(B121,'Product Category'!B:B, 0))</f>
        <v>12</v>
      </c>
      <c r="B121" t="s">
        <v>63</v>
      </c>
      <c r="C121">
        <v>120</v>
      </c>
      <c r="D121" t="s">
        <v>239</v>
      </c>
      <c r="E121" t="str">
        <f t="shared" si="1"/>
        <v>['id_category' =&gt; 12, 'product_group_simple' =&gt; 'ME18S', 'created_at' =&gt; $now],</v>
      </c>
    </row>
    <row r="122" spans="1:5" x14ac:dyDescent="0.35">
      <c r="A122">
        <f>INDEX('Product Category'!A:A, MATCH(B122,'Product Category'!B:B, 0))</f>
        <v>12</v>
      </c>
      <c r="B122" t="s">
        <v>63</v>
      </c>
      <c r="C122">
        <v>121</v>
      </c>
      <c r="D122" t="s">
        <v>240</v>
      </c>
      <c r="E122" t="str">
        <f t="shared" si="1"/>
        <v>['id_category' =&gt; 12, 'product_group_simple' =&gt; 'ME18U', 'created_at' =&gt; $now],</v>
      </c>
    </row>
    <row r="123" spans="1:5" x14ac:dyDescent="0.35">
      <c r="A123">
        <f>INDEX('Product Category'!A:A, MATCH(B123,'Product Category'!B:B, 0))</f>
        <v>12</v>
      </c>
      <c r="B123" t="s">
        <v>63</v>
      </c>
      <c r="C123">
        <v>122</v>
      </c>
      <c r="D123" t="s">
        <v>241</v>
      </c>
      <c r="E123" t="str">
        <f t="shared" si="1"/>
        <v>['id_category' =&gt; 12, 'product_group_simple' =&gt; 'ME18W', 'created_at' =&gt; $now],</v>
      </c>
    </row>
    <row r="124" spans="1:5" x14ac:dyDescent="0.35">
      <c r="A124">
        <f>INDEX('Product Category'!A:A, MATCH(B124,'Product Category'!B:B, 0))</f>
        <v>12</v>
      </c>
      <c r="B124" t="s">
        <v>63</v>
      </c>
      <c r="C124">
        <v>123</v>
      </c>
      <c r="D124" t="s">
        <v>248</v>
      </c>
      <c r="E124" t="str">
        <f t="shared" si="1"/>
        <v>['id_category' =&gt; 12, 'product_group_simple' =&gt; 'ME68', 'created_at' =&gt; $now],</v>
      </c>
    </row>
    <row r="125" spans="1:5" x14ac:dyDescent="0.35">
      <c r="A125">
        <f>INDEX('Product Category'!A:A, MATCH(B125,'Product Category'!B:B, 0))</f>
        <v>12</v>
      </c>
      <c r="B125" t="s">
        <v>63</v>
      </c>
      <c r="C125">
        <v>124</v>
      </c>
      <c r="D125" t="s">
        <v>250</v>
      </c>
      <c r="E125" t="str">
        <f t="shared" si="1"/>
        <v>['id_category' =&gt; 12, 'product_group_simple' =&gt; 'ME68/25', 'created_at' =&gt; $now],</v>
      </c>
    </row>
    <row r="126" spans="1:5" x14ac:dyDescent="0.35">
      <c r="A126">
        <f>INDEX('Product Category'!A:A, MATCH(B126,'Product Category'!B:B, 0))</f>
        <v>12</v>
      </c>
      <c r="B126" t="s">
        <v>63</v>
      </c>
      <c r="C126">
        <v>125</v>
      </c>
      <c r="D126" t="s">
        <v>251</v>
      </c>
      <c r="E126" t="str">
        <f t="shared" si="1"/>
        <v>['id_category' =&gt; 12, 'product_group_simple' =&gt; 'ME68/30', 'created_at' =&gt; $now],</v>
      </c>
    </row>
    <row r="127" spans="1:5" x14ac:dyDescent="0.35">
      <c r="A127">
        <f>INDEX('Product Category'!A:A, MATCH(B127,'Product Category'!B:B, 0))</f>
        <v>12</v>
      </c>
      <c r="B127" t="s">
        <v>63</v>
      </c>
      <c r="C127">
        <v>126</v>
      </c>
      <c r="D127" t="s">
        <v>252</v>
      </c>
      <c r="E127" t="str">
        <f t="shared" si="1"/>
        <v>['id_category' =&gt; 12, 'product_group_simple' =&gt; 'ME68/40', 'created_at' =&gt; $now],</v>
      </c>
    </row>
    <row r="128" spans="1:5" x14ac:dyDescent="0.35">
      <c r="A128">
        <f>INDEX('Product Category'!A:A, MATCH(B128,'Product Category'!B:B, 0))</f>
        <v>12</v>
      </c>
      <c r="B128" t="s">
        <v>63</v>
      </c>
      <c r="C128">
        <v>127</v>
      </c>
      <c r="D128" t="s">
        <v>253</v>
      </c>
      <c r="E128" t="str">
        <f t="shared" si="1"/>
        <v>['id_category' =&gt; 12, 'product_group_simple' =&gt; 'ME68IRR', 'created_at' =&gt; $now],</v>
      </c>
    </row>
    <row r="129" spans="1:5" x14ac:dyDescent="0.35">
      <c r="A129">
        <f>INDEX('Product Category'!A:A, MATCH(B129,'Product Category'!B:B, 0))</f>
        <v>12</v>
      </c>
      <c r="B129" t="s">
        <v>63</v>
      </c>
      <c r="C129">
        <v>128</v>
      </c>
      <c r="D129" t="s">
        <v>254</v>
      </c>
      <c r="E129" t="str">
        <f t="shared" si="1"/>
        <v>['id_category' =&gt; 12, 'product_group_simple' =&gt; 'ME68SA', 'created_at' =&gt; $now],</v>
      </c>
    </row>
    <row r="130" spans="1:5" x14ac:dyDescent="0.35">
      <c r="A130">
        <f>INDEX('Product Category'!A:A, MATCH(B130,'Product Category'!B:B, 0))</f>
        <v>12</v>
      </c>
      <c r="B130" t="s">
        <v>63</v>
      </c>
      <c r="C130">
        <v>129</v>
      </c>
      <c r="D130" t="s">
        <v>255</v>
      </c>
      <c r="E130" t="str">
        <f t="shared" si="1"/>
        <v>['id_category' =&gt; 12, 'product_group_simple' =&gt; 'ME68TA', 'created_at' =&gt; $now],</v>
      </c>
    </row>
    <row r="131" spans="1:5" x14ac:dyDescent="0.35">
      <c r="A131">
        <f>INDEX('Product Category'!A:A, MATCH(B131,'Product Category'!B:B, 0))</f>
        <v>13</v>
      </c>
      <c r="B131" t="s">
        <v>66</v>
      </c>
      <c r="C131">
        <v>130</v>
      </c>
      <c r="D131" t="s">
        <v>237</v>
      </c>
      <c r="E131" t="str">
        <f t="shared" ref="E131:E194" si="2">_xlfn.CONCAT("['", $A$1,"' =&gt; ", A131, ", '",$D$1, "' =&gt; '",D131, "', 'created_at' =&gt; $now],")</f>
        <v>['id_category' =&gt; 13, 'product_group_simple' =&gt; 'ME10', 'created_at' =&gt; $now],</v>
      </c>
    </row>
    <row r="132" spans="1:5" x14ac:dyDescent="0.35">
      <c r="A132">
        <f>INDEX('Product Category'!A:A, MATCH(B132,'Product Category'!B:B, 0))</f>
        <v>13</v>
      </c>
      <c r="B132" t="s">
        <v>66</v>
      </c>
      <c r="C132">
        <v>131</v>
      </c>
      <c r="D132" t="s">
        <v>256</v>
      </c>
      <c r="E132" t="str">
        <f t="shared" si="2"/>
        <v>['id_category' =&gt; 13, 'product_group_simple' =&gt; 'ME8', 'created_at' =&gt; $now],</v>
      </c>
    </row>
    <row r="133" spans="1:5" x14ac:dyDescent="0.35">
      <c r="A133">
        <f>INDEX('Product Category'!A:A, MATCH(B133,'Product Category'!B:B, 0))</f>
        <v>13</v>
      </c>
      <c r="B133" t="s">
        <v>66</v>
      </c>
      <c r="C133">
        <v>132</v>
      </c>
      <c r="D133" t="s">
        <v>257</v>
      </c>
      <c r="E133" t="str">
        <f t="shared" si="2"/>
        <v>['id_category' =&gt; 13, 'product_group_simple' =&gt; 'ME80', 'created_at' =&gt; $now],</v>
      </c>
    </row>
    <row r="134" spans="1:5" x14ac:dyDescent="0.35">
      <c r="A134">
        <f>INDEX('Product Category'!A:A, MATCH(B134,'Product Category'!B:B, 0))</f>
        <v>14</v>
      </c>
      <c r="B134" t="s">
        <v>21</v>
      </c>
      <c r="C134">
        <v>133</v>
      </c>
      <c r="D134" t="s">
        <v>49</v>
      </c>
      <c r="E134" t="str">
        <f t="shared" si="2"/>
        <v>['id_category' =&gt; 14, 'product_group_simple' =&gt; 'CNO', 'created_at' =&gt; $now],</v>
      </c>
    </row>
    <row r="135" spans="1:5" x14ac:dyDescent="0.35">
      <c r="A135">
        <f>INDEX('Product Category'!A:A, MATCH(B135,'Product Category'!B:B, 0))</f>
        <v>14</v>
      </c>
      <c r="B135" t="s">
        <v>21</v>
      </c>
      <c r="C135">
        <v>134</v>
      </c>
      <c r="D135" t="s">
        <v>52</v>
      </c>
      <c r="E135" t="str">
        <f t="shared" si="2"/>
        <v>['id_category' =&gt; 14, 'product_group_simple' =&gt; 'CPKO', 'created_at' =&gt; $now],</v>
      </c>
    </row>
    <row r="136" spans="1:5" x14ac:dyDescent="0.35">
      <c r="A136">
        <f>INDEX('Product Category'!A:A, MATCH(B136,'Product Category'!B:B, 0))</f>
        <v>14</v>
      </c>
      <c r="B136" t="s">
        <v>21</v>
      </c>
      <c r="C136">
        <v>135</v>
      </c>
      <c r="D136" t="s">
        <v>55</v>
      </c>
      <c r="E136" t="str">
        <f t="shared" si="2"/>
        <v>['id_category' =&gt; 14, 'product_group_simple' =&gt; 'CPKOL', 'created_at' =&gt; $now],</v>
      </c>
    </row>
    <row r="137" spans="1:5" x14ac:dyDescent="0.35">
      <c r="A137">
        <f>INDEX('Product Category'!A:A, MATCH(B137,'Product Category'!B:B, 0))</f>
        <v>14</v>
      </c>
      <c r="B137" t="s">
        <v>21</v>
      </c>
      <c r="C137">
        <v>136</v>
      </c>
      <c r="D137" t="s">
        <v>57</v>
      </c>
      <c r="E137" t="str">
        <f t="shared" si="2"/>
        <v>['id_category' =&gt; 14, 'product_group_simple' =&gt; 'CPO', 'created_at' =&gt; $now],</v>
      </c>
    </row>
    <row r="138" spans="1:5" x14ac:dyDescent="0.35">
      <c r="A138">
        <f>INDEX('Product Category'!A:A, MATCH(B138,'Product Category'!B:B, 0))</f>
        <v>14</v>
      </c>
      <c r="B138" t="s">
        <v>21</v>
      </c>
      <c r="C138">
        <v>137</v>
      </c>
      <c r="D138" t="s">
        <v>71</v>
      </c>
      <c r="E138" t="str">
        <f t="shared" si="2"/>
        <v>['id_category' =&gt; 14, 'product_group_simple' =&gt; 'EO', 'created_at' =&gt; $now],</v>
      </c>
    </row>
    <row r="139" spans="1:5" x14ac:dyDescent="0.35">
      <c r="A139">
        <f>INDEX('Product Category'!A:A, MATCH(B139,'Product Category'!B:B, 0))</f>
        <v>14</v>
      </c>
      <c r="B139" t="s">
        <v>21</v>
      </c>
      <c r="C139">
        <v>138</v>
      </c>
      <c r="D139" t="s">
        <v>112</v>
      </c>
      <c r="E139" t="str">
        <f t="shared" si="2"/>
        <v>['id_category' =&gt; 14, 'product_group_simple' =&gt; 'RBDPKO', 'created_at' =&gt; $now],</v>
      </c>
    </row>
    <row r="140" spans="1:5" x14ac:dyDescent="0.35">
      <c r="A140">
        <f>INDEX('Product Category'!A:A, MATCH(B140,'Product Category'!B:B, 0))</f>
        <v>14</v>
      </c>
      <c r="B140" t="s">
        <v>21</v>
      </c>
      <c r="C140">
        <v>139</v>
      </c>
      <c r="D140" t="s">
        <v>116</v>
      </c>
      <c r="E140" t="str">
        <f t="shared" si="2"/>
        <v>['id_category' =&gt; 14, 'product_group_simple' =&gt; 'RBDPO', 'created_at' =&gt; $now],</v>
      </c>
    </row>
    <row r="141" spans="1:5" x14ac:dyDescent="0.35">
      <c r="A141">
        <f>INDEX('Product Category'!A:A, MATCH(B141,'Product Category'!B:B, 0))</f>
        <v>14</v>
      </c>
      <c r="B141" t="s">
        <v>21</v>
      </c>
      <c r="C141">
        <v>140</v>
      </c>
      <c r="D141" t="s">
        <v>266</v>
      </c>
      <c r="E141" t="str">
        <f t="shared" si="2"/>
        <v>['id_category' =&gt; 14, 'product_group_simple' =&gt; 'RBDPOL', 'created_at' =&gt; $now],</v>
      </c>
    </row>
    <row r="142" spans="1:5" x14ac:dyDescent="0.35">
      <c r="A142">
        <f>INDEX('Product Category'!A:A, MATCH(B142,'Product Category'!B:B, 0))</f>
        <v>14</v>
      </c>
      <c r="B142" t="s">
        <v>21</v>
      </c>
      <c r="C142">
        <v>141</v>
      </c>
      <c r="D142" t="s">
        <v>120</v>
      </c>
      <c r="E142" t="str">
        <f t="shared" si="2"/>
        <v>['id_category' =&gt; 14, 'product_group_simple' =&gt; 'RBDPS', 'created_at' =&gt; $now],</v>
      </c>
    </row>
    <row r="143" spans="1:5" x14ac:dyDescent="0.35">
      <c r="A143">
        <f>INDEX('Product Category'!A:A, MATCH(B143,'Product Category'!B:B, 0))</f>
        <v>14</v>
      </c>
      <c r="B143" t="s">
        <v>21</v>
      </c>
      <c r="C143">
        <v>142</v>
      </c>
      <c r="D143" t="s">
        <v>123</v>
      </c>
      <c r="E143" t="str">
        <f t="shared" si="2"/>
        <v>['id_category' =&gt; 14, 'product_group_simple' =&gt; 'TMP', 'created_at' =&gt; $now],</v>
      </c>
    </row>
    <row r="144" spans="1:5" x14ac:dyDescent="0.35">
      <c r="A144">
        <f>INDEX('Product Category'!A:A, MATCH(B144,'Product Category'!B:B, 0))</f>
        <v>15</v>
      </c>
      <c r="B144" t="s">
        <v>70</v>
      </c>
      <c r="C144">
        <v>143</v>
      </c>
      <c r="D144" t="s">
        <v>272</v>
      </c>
      <c r="E144" t="str">
        <f t="shared" si="2"/>
        <v>['id_category' =&gt; 15, 'product_group_simple' =&gt; 'SORBITOL TFF', 'created_at' =&gt; $now],</v>
      </c>
    </row>
    <row r="145" spans="1:5" x14ac:dyDescent="0.35">
      <c r="A145">
        <f>INDEX('Product Category'!A:A, MATCH(B145,'Product Category'!B:B, 0))</f>
        <v>16</v>
      </c>
      <c r="B145" t="s">
        <v>72</v>
      </c>
      <c r="C145">
        <v>144</v>
      </c>
      <c r="D145" t="s">
        <v>173</v>
      </c>
      <c r="E145" t="str">
        <f t="shared" si="2"/>
        <v>['id_category' =&gt; 16, 'product_group_simple' =&gt; 'DIST. UFA HIGH IV', 'created_at' =&gt; $now],</v>
      </c>
    </row>
    <row r="146" spans="1:5" x14ac:dyDescent="0.35">
      <c r="A146">
        <f>INDEX('Product Category'!A:A, MATCH(B146,'Product Category'!B:B, 0))</f>
        <v>16</v>
      </c>
      <c r="B146" t="s">
        <v>72</v>
      </c>
      <c r="C146">
        <v>145</v>
      </c>
      <c r="D146" t="s">
        <v>174</v>
      </c>
      <c r="E146" t="str">
        <f t="shared" si="2"/>
        <v>['id_category' =&gt; 16, 'product_group_simple' =&gt; 'DIST. UFA LOW IV', 'created_at' =&gt; $now],</v>
      </c>
    </row>
    <row r="147" spans="1:5" x14ac:dyDescent="0.35">
      <c r="A147">
        <f>INDEX('Product Category'!A:A, MATCH(B147,'Product Category'!B:B, 0))</f>
        <v>16</v>
      </c>
      <c r="B147" t="s">
        <v>72</v>
      </c>
      <c r="C147">
        <v>146</v>
      </c>
      <c r="D147" t="s">
        <v>138</v>
      </c>
      <c r="E147" t="str">
        <f t="shared" si="2"/>
        <v>['id_category' =&gt; 16, 'product_group_simple' =&gt; 'AEO 2901', 'created_at' =&gt; $now],</v>
      </c>
    </row>
    <row r="148" spans="1:5" x14ac:dyDescent="0.35">
      <c r="A148">
        <f>INDEX('Product Category'!A:A, MATCH(B148,'Product Category'!B:B, 0))</f>
        <v>16</v>
      </c>
      <c r="B148" t="s">
        <v>72</v>
      </c>
      <c r="C148">
        <v>147</v>
      </c>
      <c r="D148" t="s">
        <v>274</v>
      </c>
      <c r="E148" t="str">
        <f t="shared" si="2"/>
        <v>['id_category' =&gt; 16, 'product_group_simple' =&gt; 'STEARINE UFA', 'created_at' =&gt; $now],</v>
      </c>
    </row>
    <row r="149" spans="1:5" x14ac:dyDescent="0.35">
      <c r="A149">
        <f>INDEX('Product Category'!A:A, MATCH(B149,'Product Category'!B:B, 0))</f>
        <v>16</v>
      </c>
      <c r="B149" t="s">
        <v>72</v>
      </c>
      <c r="C149">
        <v>148</v>
      </c>
      <c r="D149" t="s">
        <v>281</v>
      </c>
      <c r="E149" t="str">
        <f t="shared" si="2"/>
        <v>['id_category' =&gt; 16, 'product_group_simple' =&gt; 'UFA100', 'created_at' =&gt; $now],</v>
      </c>
    </row>
    <row r="150" spans="1:5" x14ac:dyDescent="0.35">
      <c r="A150">
        <f>INDEX('Product Category'!A:A, MATCH(B150,'Product Category'!B:B, 0))</f>
        <v>16</v>
      </c>
      <c r="B150" t="s">
        <v>72</v>
      </c>
      <c r="C150">
        <v>149</v>
      </c>
      <c r="D150" t="s">
        <v>132</v>
      </c>
      <c r="E150" t="str">
        <f t="shared" si="2"/>
        <v>['id_category' =&gt; 16, 'product_group_simple' =&gt; 'UFA50/55', 'created_at' =&gt; $now],</v>
      </c>
    </row>
    <row r="151" spans="1:5" x14ac:dyDescent="0.35">
      <c r="A151">
        <f>INDEX('Product Category'!A:A, MATCH(B151,'Product Category'!B:B, 0))</f>
        <v>16</v>
      </c>
      <c r="B151" t="s">
        <v>72</v>
      </c>
      <c r="C151">
        <v>150</v>
      </c>
      <c r="D151" t="s">
        <v>283</v>
      </c>
      <c r="E151" t="str">
        <f t="shared" si="2"/>
        <v>['id_category' =&gt; 16, 'product_group_simple' =&gt; 'UFA60/65', 'created_at' =&gt; $now],</v>
      </c>
    </row>
    <row r="152" spans="1:5" x14ac:dyDescent="0.35">
      <c r="A152">
        <f>INDEX('Product Category'!A:A, MATCH(B152,'Product Category'!B:B, 0))</f>
        <v>16</v>
      </c>
      <c r="B152" t="s">
        <v>72</v>
      </c>
      <c r="C152">
        <v>151</v>
      </c>
      <c r="D152" t="s">
        <v>135</v>
      </c>
      <c r="E152" t="str">
        <f t="shared" si="2"/>
        <v>['id_category' =&gt; 16, 'product_group_simple' =&gt; 'UFA70/75', 'created_at' =&gt; $now],</v>
      </c>
    </row>
    <row r="153" spans="1:5" x14ac:dyDescent="0.35">
      <c r="A153">
        <f>INDEX('Product Category'!A:A, MATCH(B153,'Product Category'!B:B, 0))</f>
        <v>16</v>
      </c>
      <c r="B153" t="s">
        <v>72</v>
      </c>
      <c r="C153">
        <v>152</v>
      </c>
      <c r="D153" t="s">
        <v>285</v>
      </c>
      <c r="E153" t="str">
        <f t="shared" si="2"/>
        <v>['id_category' =&gt; 16, 'product_group_simple' =&gt; 'UFA80/85', 'created_at' =&gt; $now],</v>
      </c>
    </row>
    <row r="154" spans="1:5" x14ac:dyDescent="0.35">
      <c r="A154">
        <f>INDEX('Product Category'!A:A, MATCH(B154,'Product Category'!B:B, 0))</f>
        <v>16</v>
      </c>
      <c r="B154" t="s">
        <v>72</v>
      </c>
      <c r="C154">
        <v>153</v>
      </c>
      <c r="D154" t="s">
        <v>286</v>
      </c>
      <c r="E154" t="str">
        <f t="shared" si="2"/>
        <v>['id_category' =&gt; 16, 'product_group_simple' =&gt; 'UFA90', 'created_at' =&gt; $now],</v>
      </c>
    </row>
    <row r="155" spans="1:5" x14ac:dyDescent="0.35">
      <c r="A155">
        <f>INDEX('Product Category'!A:A, MATCH(B155,'Product Category'!B:B, 0))</f>
        <v>17</v>
      </c>
      <c r="B155" t="s">
        <v>26</v>
      </c>
      <c r="C155">
        <v>154</v>
      </c>
      <c r="D155" t="s">
        <v>88</v>
      </c>
      <c r="E155" t="str">
        <f t="shared" si="2"/>
        <v>['id_category' =&gt; 17, 'product_group_simple' =&gt; 'AC810', 'created_at' =&gt; $now],</v>
      </c>
    </row>
    <row r="156" spans="1:5" x14ac:dyDescent="0.35">
      <c r="A156">
        <f>INDEX('Product Category'!A:A, MATCH(B156,'Product Category'!B:B, 0))</f>
        <v>17</v>
      </c>
      <c r="B156" t="s">
        <v>26</v>
      </c>
      <c r="C156">
        <v>155</v>
      </c>
      <c r="D156" t="s">
        <v>92</v>
      </c>
      <c r="E156" t="str">
        <f t="shared" si="2"/>
        <v>['id_category' =&gt; 17, 'product_group_simple' =&gt; 'AC810/70', 'created_at' =&gt; $now],</v>
      </c>
    </row>
    <row r="157" spans="1:5" x14ac:dyDescent="0.35">
      <c r="A157">
        <f>INDEX('Product Category'!A:A, MATCH(B157,'Product Category'!B:B, 0))</f>
        <v>17</v>
      </c>
      <c r="B157" t="s">
        <v>26</v>
      </c>
      <c r="C157">
        <v>156</v>
      </c>
      <c r="D157" t="s">
        <v>42</v>
      </c>
      <c r="E157" t="str">
        <f t="shared" si="2"/>
        <v>['id_category' =&gt; 17, 'product_group_simple' =&gt; 'AC24', 'created_at' =&gt; $now],</v>
      </c>
    </row>
    <row r="158" spans="1:5" x14ac:dyDescent="0.35">
      <c r="A158">
        <f>INDEX('Product Category'!A:A, MATCH(B158,'Product Category'!B:B, 0))</f>
        <v>17</v>
      </c>
      <c r="B158" t="s">
        <v>26</v>
      </c>
      <c r="C158">
        <v>157</v>
      </c>
      <c r="D158" t="s">
        <v>43</v>
      </c>
      <c r="E158" t="str">
        <f t="shared" si="2"/>
        <v>['id_category' =&gt; 17, 'product_group_simple' =&gt; 'AC24-C', 'created_at' =&gt; $now],</v>
      </c>
    </row>
    <row r="159" spans="1:5" x14ac:dyDescent="0.35">
      <c r="A159">
        <f>INDEX('Product Category'!A:A, MATCH(B159,'Product Category'!B:B, 0))</f>
        <v>17</v>
      </c>
      <c r="B159" t="s">
        <v>26</v>
      </c>
      <c r="C159">
        <v>158</v>
      </c>
      <c r="D159" t="s">
        <v>46</v>
      </c>
      <c r="E159" t="str">
        <f t="shared" si="2"/>
        <v>['id_category' =&gt; 17, 'product_group_simple' =&gt; 'AC26', 'created_at' =&gt; $now],</v>
      </c>
    </row>
    <row r="160" spans="1:5" x14ac:dyDescent="0.35">
      <c r="A160">
        <f>INDEX('Product Category'!A:A, MATCH(B160,'Product Category'!B:B, 0))</f>
        <v>17</v>
      </c>
      <c r="B160" t="s">
        <v>26</v>
      </c>
      <c r="C160">
        <v>159</v>
      </c>
      <c r="D160" t="s">
        <v>47</v>
      </c>
      <c r="E160" t="str">
        <f t="shared" si="2"/>
        <v>['id_category' =&gt; 17, 'product_group_simple' =&gt; 'AC26-C', 'created_at' =&gt; $now],</v>
      </c>
    </row>
    <row r="161" spans="1:5" x14ac:dyDescent="0.35">
      <c r="A161">
        <f>INDEX('Product Category'!A:A, MATCH(B161,'Product Category'!B:B, 0))</f>
        <v>17</v>
      </c>
      <c r="B161" t="s">
        <v>26</v>
      </c>
      <c r="C161">
        <v>160</v>
      </c>
      <c r="D161" t="s">
        <v>48</v>
      </c>
      <c r="E161" t="str">
        <f t="shared" si="2"/>
        <v>['id_category' =&gt; 17, 'product_group_simple' =&gt; 'AC28', 'created_at' =&gt; $now],</v>
      </c>
    </row>
    <row r="162" spans="1:5" x14ac:dyDescent="0.35">
      <c r="A162">
        <f>INDEX('Product Category'!A:A, MATCH(B162,'Product Category'!B:B, 0))</f>
        <v>17</v>
      </c>
      <c r="B162" t="s">
        <v>26</v>
      </c>
      <c r="C162">
        <v>161</v>
      </c>
      <c r="D162" t="s">
        <v>147</v>
      </c>
      <c r="E162" t="str">
        <f t="shared" si="2"/>
        <v>['id_category' =&gt; 17, 'product_group_simple' =&gt; 'C.F.ACID', 'created_at' =&gt; $now],</v>
      </c>
    </row>
    <row r="163" spans="1:5" x14ac:dyDescent="0.35">
      <c r="A163">
        <f>INDEX('Product Category'!A:A, MATCH(B163,'Product Category'!B:B, 0))</f>
        <v>17</v>
      </c>
      <c r="B163" t="s">
        <v>26</v>
      </c>
      <c r="C163">
        <v>162</v>
      </c>
      <c r="D163" t="s">
        <v>148</v>
      </c>
      <c r="E163" t="str">
        <f t="shared" si="2"/>
        <v>['id_category' =&gt; 17, 'product_group_simple' =&gt; 'CAC', 'created_at' =&gt; $now],</v>
      </c>
    </row>
    <row r="164" spans="1:5" x14ac:dyDescent="0.35">
      <c r="A164">
        <f>INDEX('Product Category'!A:A, MATCH(B164,'Product Category'!B:B, 0))</f>
        <v>17</v>
      </c>
      <c r="B164" t="s">
        <v>26</v>
      </c>
      <c r="C164">
        <v>163</v>
      </c>
      <c r="D164" t="s">
        <v>149</v>
      </c>
      <c r="E164" t="str">
        <f t="shared" si="2"/>
        <v>['id_category' =&gt; 17, 'product_group_simple' =&gt; 'CAC68', 'created_at' =&gt; $now],</v>
      </c>
    </row>
    <row r="165" spans="1:5" x14ac:dyDescent="0.35">
      <c r="A165">
        <f>INDEX('Product Category'!A:A, MATCH(B165,'Product Category'!B:B, 0))</f>
        <v>17</v>
      </c>
      <c r="B165" t="s">
        <v>26</v>
      </c>
      <c r="C165">
        <v>164</v>
      </c>
      <c r="D165" t="s">
        <v>150</v>
      </c>
      <c r="E165" t="str">
        <f t="shared" si="2"/>
        <v>['id_category' =&gt; 17, 'product_group_simple' =&gt; 'CAC-C', 'created_at' =&gt; $now],</v>
      </c>
    </row>
    <row r="166" spans="1:5" x14ac:dyDescent="0.35">
      <c r="A166">
        <f>INDEX('Product Category'!A:A, MATCH(B166,'Product Category'!B:B, 0))</f>
        <v>17</v>
      </c>
      <c r="B166" t="s">
        <v>26</v>
      </c>
      <c r="C166">
        <v>165</v>
      </c>
      <c r="D166" t="s">
        <v>154</v>
      </c>
      <c r="E166" t="str">
        <f t="shared" si="2"/>
        <v>['id_category' =&gt; 17, 'product_group_simple' =&gt; 'CFA 1', 'created_at' =&gt; $now],</v>
      </c>
    </row>
    <row r="167" spans="1:5" x14ac:dyDescent="0.35">
      <c r="A167">
        <f>INDEX('Product Category'!A:A, MATCH(B167,'Product Category'!B:B, 0))</f>
        <v>17</v>
      </c>
      <c r="B167" t="s">
        <v>26</v>
      </c>
      <c r="C167">
        <v>166</v>
      </c>
      <c r="D167" t="s">
        <v>155</v>
      </c>
      <c r="E167" t="str">
        <f t="shared" si="2"/>
        <v>['id_category' =&gt; 17, 'product_group_simple' =&gt; 'CFA 2', 'created_at' =&gt; $now],</v>
      </c>
    </row>
    <row r="168" spans="1:5" x14ac:dyDescent="0.35">
      <c r="A168">
        <f>INDEX('Product Category'!A:A, MATCH(B168,'Product Category'!B:B, 0))</f>
        <v>17</v>
      </c>
      <c r="B168" t="s">
        <v>26</v>
      </c>
      <c r="C168">
        <v>167</v>
      </c>
      <c r="D168" t="s">
        <v>156</v>
      </c>
      <c r="E168" t="str">
        <f t="shared" si="2"/>
        <v>['id_category' =&gt; 17, 'product_group_simple' =&gt; 'CFA0608', 'created_at' =&gt; $now],</v>
      </c>
    </row>
    <row r="169" spans="1:5" x14ac:dyDescent="0.35">
      <c r="A169">
        <f>INDEX('Product Category'!A:A, MATCH(B169,'Product Category'!B:B, 0))</f>
        <v>17</v>
      </c>
      <c r="B169" t="s">
        <v>26</v>
      </c>
      <c r="C169">
        <v>168</v>
      </c>
      <c r="D169" t="s">
        <v>157</v>
      </c>
      <c r="E169" t="str">
        <f t="shared" si="2"/>
        <v>['id_category' =&gt; 17, 'product_group_simple' =&gt; 'CFA28', 'created_at' =&gt; $now],</v>
      </c>
    </row>
    <row r="170" spans="1:5" x14ac:dyDescent="0.35">
      <c r="A170">
        <f>INDEX('Product Category'!A:A, MATCH(B170,'Product Category'!B:B, 0))</f>
        <v>17</v>
      </c>
      <c r="B170" t="s">
        <v>26</v>
      </c>
      <c r="C170">
        <v>169</v>
      </c>
      <c r="D170" t="s">
        <v>158</v>
      </c>
      <c r="E170" t="str">
        <f t="shared" si="2"/>
        <v>['id_category' =&gt; 17, 'product_group_simple' =&gt; 'CFA60', 'created_at' =&gt; $now],</v>
      </c>
    </row>
    <row r="171" spans="1:5" x14ac:dyDescent="0.35">
      <c r="A171">
        <f>INDEX('Product Category'!A:A, MATCH(B171,'Product Category'!B:B, 0))</f>
        <v>17</v>
      </c>
      <c r="B171" t="s">
        <v>26</v>
      </c>
      <c r="C171">
        <v>170</v>
      </c>
      <c r="D171" t="s">
        <v>159</v>
      </c>
      <c r="E171" t="str">
        <f t="shared" si="2"/>
        <v>['id_category' =&gt; 17, 'product_group_simple' =&gt; 'CFA68', 'created_at' =&gt; $now],</v>
      </c>
    </row>
    <row r="172" spans="1:5" x14ac:dyDescent="0.35">
      <c r="A172">
        <f>INDEX('Product Category'!A:A, MATCH(B172,'Product Category'!B:B, 0))</f>
        <v>17</v>
      </c>
      <c r="B172" t="s">
        <v>26</v>
      </c>
      <c r="C172">
        <v>171</v>
      </c>
      <c r="D172" t="s">
        <v>160</v>
      </c>
      <c r="E172" t="str">
        <f t="shared" si="2"/>
        <v>['id_category' =&gt; 17, 'product_group_simple' =&gt; 'CFA80', 'created_at' =&gt; $now],</v>
      </c>
    </row>
    <row r="173" spans="1:5" x14ac:dyDescent="0.35">
      <c r="A173">
        <f>INDEX('Product Category'!A:A, MATCH(B173,'Product Category'!B:B, 0))</f>
        <v>17</v>
      </c>
      <c r="B173" t="s">
        <v>26</v>
      </c>
      <c r="C173">
        <v>172</v>
      </c>
      <c r="D173" t="s">
        <v>161</v>
      </c>
      <c r="E173" t="str">
        <f t="shared" si="2"/>
        <v>['id_category' =&gt; 17, 'product_group_simple' =&gt; 'CFADEO', 'created_at' =&gt; $now],</v>
      </c>
    </row>
    <row r="174" spans="1:5" x14ac:dyDescent="0.35">
      <c r="A174">
        <f>INDEX('Product Category'!A:A, MATCH(B174,'Product Category'!B:B, 0))</f>
        <v>17</v>
      </c>
      <c r="B174" t="s">
        <v>26</v>
      </c>
      <c r="C174">
        <v>173</v>
      </c>
      <c r="D174" t="s">
        <v>165</v>
      </c>
      <c r="E174" t="str">
        <f t="shared" si="2"/>
        <v>['id_category' =&gt; 17, 'product_group_simple' =&gt; 'CME', 'created_at' =&gt; $now],</v>
      </c>
    </row>
    <row r="175" spans="1:5" x14ac:dyDescent="0.35">
      <c r="A175">
        <f>INDEX('Product Category'!A:A, MATCH(B175,'Product Category'!B:B, 0))</f>
        <v>17</v>
      </c>
      <c r="B175" t="s">
        <v>26</v>
      </c>
      <c r="C175">
        <v>174</v>
      </c>
      <c r="D175" t="s">
        <v>166</v>
      </c>
      <c r="E175" t="str">
        <f t="shared" si="2"/>
        <v>['id_category' =&gt; 17, 'product_group_simple' =&gt; 'CME80', 'created_at' =&gt; $now],</v>
      </c>
    </row>
    <row r="176" spans="1:5" x14ac:dyDescent="0.35">
      <c r="A176">
        <f>INDEX('Product Category'!A:A, MATCH(B176,'Product Category'!B:B, 0))</f>
        <v>17</v>
      </c>
      <c r="B176" t="s">
        <v>26</v>
      </c>
      <c r="C176">
        <v>175</v>
      </c>
      <c r="D176" t="s">
        <v>167</v>
      </c>
      <c r="E176" t="str">
        <f t="shared" si="2"/>
        <v>['id_category' =&gt; 17, 'product_group_simple' =&gt; 'CME-C', 'created_at' =&gt; $now],</v>
      </c>
    </row>
    <row r="177" spans="1:5" x14ac:dyDescent="0.35">
      <c r="A177">
        <f>INDEX('Product Category'!A:A, MATCH(B177,'Product Category'!B:B, 0))</f>
        <v>17</v>
      </c>
      <c r="B177" t="s">
        <v>26</v>
      </c>
      <c r="C177">
        <v>176</v>
      </c>
      <c r="D177" t="s">
        <v>168</v>
      </c>
      <c r="E177" t="str">
        <f t="shared" si="2"/>
        <v>['id_category' =&gt; 17, 'product_group_simple' =&gt; 'CROE', 'created_at' =&gt; $now],</v>
      </c>
    </row>
    <row r="178" spans="1:5" x14ac:dyDescent="0.35">
      <c r="A178">
        <f>INDEX('Product Category'!A:A, MATCH(B178,'Product Category'!B:B, 0))</f>
        <v>17</v>
      </c>
      <c r="B178" t="s">
        <v>26</v>
      </c>
      <c r="C178">
        <v>177</v>
      </c>
      <c r="D178" t="s">
        <v>170</v>
      </c>
      <c r="E178" t="str">
        <f t="shared" si="2"/>
        <v>['id_category' =&gt; 17, 'product_group_simple' =&gt; 'CRUDE UFA HIGH IV', 'created_at' =&gt; $now],</v>
      </c>
    </row>
    <row r="179" spans="1:5" x14ac:dyDescent="0.35">
      <c r="A179">
        <f>INDEX('Product Category'!A:A, MATCH(B179,'Product Category'!B:B, 0))</f>
        <v>17</v>
      </c>
      <c r="B179" t="s">
        <v>26</v>
      </c>
      <c r="C179">
        <v>178</v>
      </c>
      <c r="D179" t="s">
        <v>171</v>
      </c>
      <c r="E179" t="str">
        <f t="shared" si="2"/>
        <v>['id_category' =&gt; 17, 'product_group_simple' =&gt; 'CRUDE UFA LOW IV', 'created_at' =&gt; $now],</v>
      </c>
    </row>
    <row r="180" spans="1:5" x14ac:dyDescent="0.35">
      <c r="A180">
        <f>INDEX('Product Category'!A:A, MATCH(B180,'Product Category'!B:B, 0))</f>
        <v>17</v>
      </c>
      <c r="B180" t="s">
        <v>26</v>
      </c>
      <c r="C180">
        <v>179</v>
      </c>
      <c r="D180" t="s">
        <v>172</v>
      </c>
      <c r="E180" t="str">
        <f t="shared" si="2"/>
        <v>['id_category' =&gt; 17, 'product_group_simple' =&gt; 'DAOIL', 'created_at' =&gt; $now],</v>
      </c>
    </row>
    <row r="181" spans="1:5" x14ac:dyDescent="0.35">
      <c r="A181">
        <f>INDEX('Product Category'!A:A, MATCH(B181,'Product Category'!B:B, 0))</f>
        <v>17</v>
      </c>
      <c r="B181" t="s">
        <v>26</v>
      </c>
      <c r="C181">
        <v>180</v>
      </c>
      <c r="D181" t="s">
        <v>175</v>
      </c>
      <c r="E181" t="str">
        <f t="shared" si="2"/>
        <v>['id_category' =&gt; 17, 'product_group_simple' =&gt; 'ECOROL WAX', 'created_at' =&gt; $now],</v>
      </c>
    </row>
    <row r="182" spans="1:5" x14ac:dyDescent="0.35">
      <c r="A182">
        <f>INDEX('Product Category'!A:A, MATCH(B182,'Product Category'!B:B, 0))</f>
        <v>17</v>
      </c>
      <c r="B182" t="s">
        <v>26</v>
      </c>
      <c r="C182">
        <v>181</v>
      </c>
      <c r="D182" t="s">
        <v>176</v>
      </c>
      <c r="E182" t="str">
        <f t="shared" si="2"/>
        <v>['id_category' =&gt; 17, 'product_group_simple' =&gt; 'ESTEROIL', 'created_at' =&gt; $now],</v>
      </c>
    </row>
    <row r="183" spans="1:5" x14ac:dyDescent="0.35">
      <c r="A183">
        <f>INDEX('Product Category'!A:A, MATCH(B183,'Product Category'!B:B, 0))</f>
        <v>17</v>
      </c>
      <c r="B183" t="s">
        <v>26</v>
      </c>
      <c r="C183">
        <v>182</v>
      </c>
      <c r="D183" t="s">
        <v>217</v>
      </c>
      <c r="E183" t="str">
        <f t="shared" si="2"/>
        <v>['id_category' =&gt; 17, 'product_group_simple' =&gt; 'Gly-C', 'created_at' =&gt; $now],</v>
      </c>
    </row>
    <row r="184" spans="1:5" x14ac:dyDescent="0.35">
      <c r="A184">
        <f>INDEX('Product Category'!A:A, MATCH(B184,'Product Category'!B:B, 0))</f>
        <v>17</v>
      </c>
      <c r="B184" t="s">
        <v>26</v>
      </c>
      <c r="C184">
        <v>183</v>
      </c>
      <c r="D184" t="s">
        <v>219</v>
      </c>
      <c r="E184" t="str">
        <f t="shared" si="2"/>
        <v>['id_category' =&gt; 17, 'product_group_simple' =&gt; 'Gly-C-C', 'created_at' =&gt; $now],</v>
      </c>
    </row>
    <row r="185" spans="1:5" x14ac:dyDescent="0.35">
      <c r="A185">
        <f>INDEX('Product Category'!A:A, MATCH(B185,'Product Category'!B:B, 0))</f>
        <v>17</v>
      </c>
      <c r="B185" t="s">
        <v>26</v>
      </c>
      <c r="C185">
        <v>184</v>
      </c>
      <c r="D185" t="s">
        <v>221</v>
      </c>
      <c r="E185" t="str">
        <f t="shared" si="2"/>
        <v>['id_category' =&gt; 17, 'product_group_simple' =&gt; 'Gly-II', 'created_at' =&gt; $now],</v>
      </c>
    </row>
    <row r="186" spans="1:5" x14ac:dyDescent="0.35">
      <c r="A186">
        <f>INDEX('Product Category'!A:A, MATCH(B186,'Product Category'!B:B, 0))</f>
        <v>17</v>
      </c>
      <c r="B186" t="s">
        <v>26</v>
      </c>
      <c r="C186">
        <v>185</v>
      </c>
      <c r="D186" t="s">
        <v>222</v>
      </c>
      <c r="E186" t="str">
        <f t="shared" si="2"/>
        <v>['id_category' =&gt; 17, 'product_group_simple' =&gt; 'Gly-W', 'created_at' =&gt; $now],</v>
      </c>
    </row>
    <row r="187" spans="1:5" x14ac:dyDescent="0.35">
      <c r="A187">
        <f>INDEX('Product Category'!A:A, MATCH(B187,'Product Category'!B:B, 0))</f>
        <v>17</v>
      </c>
      <c r="B187" t="s">
        <v>26</v>
      </c>
      <c r="C187">
        <v>186</v>
      </c>
      <c r="D187" t="s">
        <v>223</v>
      </c>
      <c r="E187" t="str">
        <f t="shared" si="2"/>
        <v>['id_category' =&gt; 17, 'product_group_simple' =&gt; 'Gly-WT', 'created_at' =&gt; $now],</v>
      </c>
    </row>
    <row r="188" spans="1:5" x14ac:dyDescent="0.35">
      <c r="A188">
        <f>INDEX('Product Category'!A:A, MATCH(B188,'Product Category'!B:B, 0))</f>
        <v>17</v>
      </c>
      <c r="B188" t="s">
        <v>26</v>
      </c>
      <c r="C188">
        <v>187</v>
      </c>
      <c r="D188" t="s">
        <v>225</v>
      </c>
      <c r="E188" t="str">
        <f t="shared" si="2"/>
        <v>['id_category' =&gt; 17, 'product_group_simple' =&gt; 'Gly-WT-C', 'created_at' =&gt; $now],</v>
      </c>
    </row>
    <row r="189" spans="1:5" x14ac:dyDescent="0.35">
      <c r="A189">
        <f>INDEX('Product Category'!A:A, MATCH(B189,'Product Category'!B:B, 0))</f>
        <v>17</v>
      </c>
      <c r="B189" t="s">
        <v>26</v>
      </c>
      <c r="C189">
        <v>188</v>
      </c>
      <c r="D189" t="s">
        <v>242</v>
      </c>
      <c r="E189" t="str">
        <f t="shared" si="2"/>
        <v>['id_category' =&gt; 17, 'product_group_simple' =&gt; 'ME24', 'created_at' =&gt; $now],</v>
      </c>
    </row>
    <row r="190" spans="1:5" x14ac:dyDescent="0.35">
      <c r="A190">
        <f>INDEX('Product Category'!A:A, MATCH(B190,'Product Category'!B:B, 0))</f>
        <v>17</v>
      </c>
      <c r="B190" t="s">
        <v>26</v>
      </c>
      <c r="C190">
        <v>189</v>
      </c>
      <c r="D190" t="s">
        <v>243</v>
      </c>
      <c r="E190" t="str">
        <f t="shared" si="2"/>
        <v>['id_category' =&gt; 17, 'product_group_simple' =&gt; 'ME26', 'created_at' =&gt; $now],</v>
      </c>
    </row>
    <row r="191" spans="1:5" x14ac:dyDescent="0.35">
      <c r="A191">
        <f>INDEX('Product Category'!A:A, MATCH(B191,'Product Category'!B:B, 0))</f>
        <v>17</v>
      </c>
      <c r="B191" t="s">
        <v>26</v>
      </c>
      <c r="C191">
        <v>190</v>
      </c>
      <c r="D191" t="s">
        <v>244</v>
      </c>
      <c r="E191" t="str">
        <f t="shared" si="2"/>
        <v>['id_category' =&gt; 17, 'product_group_simple' =&gt; 'ME26-C', 'created_at' =&gt; $now],</v>
      </c>
    </row>
    <row r="192" spans="1:5" x14ac:dyDescent="0.35">
      <c r="A192">
        <f>INDEX('Product Category'!A:A, MATCH(B192,'Product Category'!B:B, 0))</f>
        <v>17</v>
      </c>
      <c r="B192" t="s">
        <v>26</v>
      </c>
      <c r="C192">
        <v>191</v>
      </c>
      <c r="D192" t="s">
        <v>245</v>
      </c>
      <c r="E192" t="str">
        <f t="shared" si="2"/>
        <v>['id_category' =&gt; 17, 'product_group_simple' =&gt; 'ME28', 'created_at' =&gt; $now],</v>
      </c>
    </row>
    <row r="193" spans="1:5" x14ac:dyDescent="0.35">
      <c r="A193">
        <f>INDEX('Product Category'!A:A, MATCH(B193,'Product Category'!B:B, 0))</f>
        <v>17</v>
      </c>
      <c r="B193" t="s">
        <v>26</v>
      </c>
      <c r="C193">
        <v>192</v>
      </c>
      <c r="D193" t="s">
        <v>247</v>
      </c>
      <c r="E193" t="str">
        <f t="shared" si="2"/>
        <v>['id_category' =&gt; 17, 'product_group_simple' =&gt; 'ME60', 'created_at' =&gt; $now],</v>
      </c>
    </row>
    <row r="194" spans="1:5" x14ac:dyDescent="0.35">
      <c r="A194">
        <f>INDEX('Product Category'!A:A, MATCH(B194,'Product Category'!B:B, 0))</f>
        <v>17</v>
      </c>
      <c r="B194" t="s">
        <v>26</v>
      </c>
      <c r="C194">
        <v>193</v>
      </c>
      <c r="D194" t="s">
        <v>257</v>
      </c>
      <c r="E194" t="str">
        <f t="shared" si="2"/>
        <v>['id_category' =&gt; 17, 'product_group_simple' =&gt; 'ME80', 'created_at' =&gt; $now],</v>
      </c>
    </row>
    <row r="195" spans="1:5" x14ac:dyDescent="0.35">
      <c r="A195">
        <f>INDEX('Product Category'!A:A, MATCH(B195,'Product Category'!B:B, 0))</f>
        <v>17</v>
      </c>
      <c r="B195" t="s">
        <v>26</v>
      </c>
      <c r="C195">
        <v>194</v>
      </c>
      <c r="D195" t="s">
        <v>261</v>
      </c>
      <c r="E195" t="str">
        <f t="shared" ref="E195:E202" si="3">_xlfn.CONCAT("['", $A$1,"' =&gt; ", A195, ", '",$D$1, "' =&gt; '",D195, "', 'created_at' =&gt; $now],")</f>
        <v>['id_category' =&gt; 17, 'product_group_simple' =&gt; 'OLEIN UFA', 'created_at' =&gt; $now],</v>
      </c>
    </row>
    <row r="196" spans="1:5" x14ac:dyDescent="0.35">
      <c r="A196">
        <f>INDEX('Product Category'!A:A, MATCH(B196,'Product Category'!B:B, 0))</f>
        <v>17</v>
      </c>
      <c r="B196" t="s">
        <v>26</v>
      </c>
      <c r="C196">
        <v>195</v>
      </c>
      <c r="D196" t="s">
        <v>267</v>
      </c>
      <c r="E196" t="str">
        <f t="shared" si="3"/>
        <v>['id_category' =&gt; 17, 'product_group_simple' =&gt; 'RGW', 'created_at' =&gt; $now],</v>
      </c>
    </row>
    <row r="197" spans="1:5" x14ac:dyDescent="0.35">
      <c r="A197">
        <f>INDEX('Product Category'!A:A, MATCH(B197,'Product Category'!B:B, 0))</f>
        <v>17</v>
      </c>
      <c r="B197" t="s">
        <v>26</v>
      </c>
      <c r="C197">
        <v>196</v>
      </c>
      <c r="D197" t="s">
        <v>278</v>
      </c>
      <c r="E197" t="str">
        <f t="shared" si="3"/>
        <v>['id_category' =&gt; 17, 'product_group_simple' =&gt; 'TREATED OIL', 'created_at' =&gt; $now],</v>
      </c>
    </row>
    <row r="198" spans="1:5" x14ac:dyDescent="0.35">
      <c r="A198">
        <f>INDEX('Product Category'!A:A, MATCH(B198,'Product Category'!B:B, 0))</f>
        <v>17</v>
      </c>
      <c r="B198" t="s">
        <v>26</v>
      </c>
      <c r="C198">
        <v>197</v>
      </c>
      <c r="D198" t="s">
        <v>279</v>
      </c>
      <c r="E198" t="str">
        <f t="shared" si="3"/>
        <v>['id_category' =&gt; 17, 'product_group_simple' =&gt; 'TREATED OIL-C', 'created_at' =&gt; $now],</v>
      </c>
    </row>
    <row r="199" spans="1:5" x14ac:dyDescent="0.35">
      <c r="A199">
        <f>INDEX('Product Category'!A:A, MATCH(B199,'Product Category'!B:B, 0))</f>
        <v>17</v>
      </c>
      <c r="B199" t="s">
        <v>26</v>
      </c>
      <c r="C199">
        <v>198</v>
      </c>
      <c r="D199" t="s">
        <v>287</v>
      </c>
      <c r="E199" t="str">
        <f t="shared" si="3"/>
        <v>['id_category' =&gt; 17, 'product_group_simple' =&gt; 'WE', 'created_at' =&gt; $now],</v>
      </c>
    </row>
    <row r="200" spans="1:5" x14ac:dyDescent="0.35">
      <c r="A200">
        <f>INDEX('Product Category'!A:A, MATCH(B200,'Product Category'!B:B, 0))</f>
        <v>17</v>
      </c>
      <c r="B200" t="s">
        <v>26</v>
      </c>
      <c r="C200">
        <v>199</v>
      </c>
      <c r="D200" t="s">
        <v>67</v>
      </c>
      <c r="E200" t="str">
        <f t="shared" si="3"/>
        <v>['id_category' =&gt; 17, 'product_group_simple' =&gt; 'AC68/15', 'created_at' =&gt; $now],</v>
      </c>
    </row>
    <row r="201" spans="1:5" x14ac:dyDescent="0.35">
      <c r="A201">
        <f>INDEX('Product Category'!A:A, MATCH(B201,'Product Category'!B:B, 0))</f>
        <v>17</v>
      </c>
      <c r="B201" t="s">
        <v>26</v>
      </c>
      <c r="C201">
        <v>200</v>
      </c>
      <c r="D201" t="s">
        <v>69</v>
      </c>
      <c r="E201" t="str">
        <f t="shared" si="3"/>
        <v>['id_category' =&gt; 17, 'product_group_simple' =&gt; 'AC68/20', 'created_at' =&gt; $now],</v>
      </c>
    </row>
    <row r="202" spans="1:5" x14ac:dyDescent="0.35">
      <c r="A202">
        <f>INDEX('Product Category'!A:A, MATCH(B202,'Product Category'!B:B, 0))</f>
        <v>17</v>
      </c>
      <c r="B202" t="s">
        <v>26</v>
      </c>
      <c r="C202">
        <v>201</v>
      </c>
      <c r="D202" t="s">
        <v>75</v>
      </c>
      <c r="E202" t="str">
        <f t="shared" si="3"/>
        <v>['id_category' =&gt; 17, 'product_group_simple' =&gt; 'AC68/40', 'created_at' =&gt; $now],</v>
      </c>
    </row>
    <row r="203" spans="1:5" x14ac:dyDescent="0.35">
      <c r="C203">
        <v>202</v>
      </c>
      <c r="D203" t="s">
        <v>1186</v>
      </c>
    </row>
    <row r="204" spans="1:5" x14ac:dyDescent="0.35">
      <c r="C204">
        <v>203</v>
      </c>
      <c r="D204" t="s">
        <v>1186</v>
      </c>
    </row>
  </sheetData>
  <autoFilter ref="A1:E204" xr:uid="{34D86045-6520-4D35-85D0-655DDDFF353D}">
    <sortState xmlns:xlrd2="http://schemas.microsoft.com/office/spreadsheetml/2017/richdata2" ref="A2:E204">
      <sortCondition ref="A1:A204"/>
    </sortState>
  </autoFilter>
  <conditionalFormatting sqref="B1:B1048576 D1:D1048576">
    <cfRule type="duplicateValues" dxfId="30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95DB-14DA-4BCF-928B-53B01AE20999}">
  <dimension ref="A1:E248"/>
  <sheetViews>
    <sheetView topLeftCell="A221" workbookViewId="0">
      <selection activeCell="N239" sqref="N239"/>
    </sheetView>
  </sheetViews>
  <sheetFormatPr defaultRowHeight="14.5" x14ac:dyDescent="0.35"/>
  <cols>
    <col min="2" max="2" width="15.1796875" bestFit="1" customWidth="1"/>
    <col min="3" max="3" width="6.81640625" customWidth="1"/>
    <col min="4" max="4" width="17.54296875" bestFit="1" customWidth="1"/>
  </cols>
  <sheetData>
    <row r="1" spans="1:5" x14ac:dyDescent="0.35">
      <c r="A1" t="s">
        <v>5</v>
      </c>
      <c r="B1" t="s">
        <v>2</v>
      </c>
      <c r="C1" t="s">
        <v>0</v>
      </c>
      <c r="D1" t="s">
        <v>7</v>
      </c>
    </row>
    <row r="2" spans="1:5" x14ac:dyDescent="0.35">
      <c r="A2">
        <f>INDEX('Product Category'!A:A, MATCH(B2,'Product Category'!B:B, 0))</f>
        <v>1</v>
      </c>
      <c r="B2" t="s">
        <v>11</v>
      </c>
      <c r="C2">
        <v>1</v>
      </c>
      <c r="D2" t="s">
        <v>31</v>
      </c>
      <c r="E2" t="str">
        <f>_xlfn.CONCAT("['", $A$1,"' =&gt; ", A2, ", '", $D$1, "' =&gt; '", D2, "', 'created_at' =&gt; $now],")</f>
        <v>['id_category' =&gt; 1, 'product_group' =&gt; 'AC16/90', 'created_at' =&gt; $now],</v>
      </c>
    </row>
    <row r="3" spans="1:5" x14ac:dyDescent="0.35">
      <c r="A3">
        <f>INDEX('Product Category'!A:A, MATCH(B3,'Product Category'!B:B, 0))</f>
        <v>1</v>
      </c>
      <c r="B3" t="s">
        <v>11</v>
      </c>
      <c r="C3">
        <v>2</v>
      </c>
      <c r="D3" t="s">
        <v>33</v>
      </c>
      <c r="E3" t="str">
        <f t="shared" ref="E3:E66" si="0">_xlfn.CONCAT("['", $A$1,"' =&gt; ", A3, ", '", $D$1, "' =&gt; '", D3, "', 'created_at' =&gt; $now],")</f>
        <v>['id_category' =&gt; 1, 'product_group' =&gt; 'AC18/98', 'created_at' =&gt; $now],</v>
      </c>
    </row>
    <row r="4" spans="1:5" x14ac:dyDescent="0.35">
      <c r="A4">
        <f>INDEX('Product Category'!A:A, MATCH(B4,'Product Category'!B:B, 0))</f>
        <v>1</v>
      </c>
      <c r="B4" t="s">
        <v>11</v>
      </c>
      <c r="C4">
        <v>3</v>
      </c>
      <c r="D4" t="s">
        <v>30</v>
      </c>
      <c r="E4" t="str">
        <f t="shared" si="0"/>
        <v>['id_category' =&gt; 1, 'product_group' =&gt; 'AC18IRR', 'created_at' =&gt; $now],</v>
      </c>
    </row>
    <row r="5" spans="1:5" x14ac:dyDescent="0.35">
      <c r="A5">
        <f>INDEX('Product Category'!A:A, MATCH(B5,'Product Category'!B:B, 0))</f>
        <v>1</v>
      </c>
      <c r="B5" t="s">
        <v>11</v>
      </c>
      <c r="C5">
        <v>4</v>
      </c>
      <c r="D5" t="s">
        <v>35</v>
      </c>
      <c r="E5" t="str">
        <f t="shared" si="0"/>
        <v>['id_category' =&gt; 1, 'product_group' =&gt; 'AC18W/75', 'created_at' =&gt; $now],</v>
      </c>
    </row>
    <row r="6" spans="1:5" x14ac:dyDescent="0.35">
      <c r="A6">
        <f>INDEX('Product Category'!A:A, MATCH(B6,'Product Category'!B:B, 0))</f>
        <v>1</v>
      </c>
      <c r="B6" t="s">
        <v>11</v>
      </c>
      <c r="C6">
        <v>5</v>
      </c>
      <c r="D6" t="s">
        <v>39</v>
      </c>
      <c r="E6" t="str">
        <f t="shared" si="0"/>
        <v>['id_category' =&gt; 1, 'product_group' =&gt; 'AC18W/80', 'created_at' =&gt; $now],</v>
      </c>
    </row>
    <row r="7" spans="1:5" x14ac:dyDescent="0.35">
      <c r="A7">
        <f>INDEX('Product Category'!A:A, MATCH(B7,'Product Category'!B:B, 0))</f>
        <v>1</v>
      </c>
      <c r="B7" t="s">
        <v>11</v>
      </c>
      <c r="C7">
        <v>6</v>
      </c>
      <c r="D7" t="s">
        <v>44</v>
      </c>
      <c r="E7" t="str">
        <f t="shared" si="0"/>
        <v>['id_category' =&gt; 1, 'product_group' =&gt; 'AC18W/98', 'created_at' =&gt; $now],</v>
      </c>
    </row>
    <row r="8" spans="1:5" x14ac:dyDescent="0.35">
      <c r="A8">
        <f>INDEX('Product Category'!A:A, MATCH(B8,'Product Category'!B:B, 0))</f>
        <v>1</v>
      </c>
      <c r="B8" t="s">
        <v>11</v>
      </c>
      <c r="C8">
        <v>7</v>
      </c>
      <c r="D8" t="s">
        <v>51</v>
      </c>
      <c r="E8" t="str">
        <f t="shared" si="0"/>
        <v>['id_category' =&gt; 1, 'product_group' =&gt; 'AC68', 'created_at' =&gt; $now],</v>
      </c>
    </row>
    <row r="9" spans="1:5" x14ac:dyDescent="0.35">
      <c r="A9">
        <f>INDEX('Product Category'!A:A, MATCH(B9,'Product Category'!B:B, 0))</f>
        <v>1</v>
      </c>
      <c r="B9" t="s">
        <v>11</v>
      </c>
      <c r="C9">
        <v>8</v>
      </c>
      <c r="D9" t="s">
        <v>54</v>
      </c>
      <c r="E9" t="str">
        <f t="shared" si="0"/>
        <v>['id_category' =&gt; 1, 'product_group' =&gt; 'AC68 SA', 'created_at' =&gt; $now],</v>
      </c>
    </row>
    <row r="10" spans="1:5" x14ac:dyDescent="0.35">
      <c r="A10">
        <f>INDEX('Product Category'!A:A, MATCH(B10,'Product Category'!B:B, 0))</f>
        <v>1</v>
      </c>
      <c r="B10" t="s">
        <v>11</v>
      </c>
      <c r="C10">
        <v>9</v>
      </c>
      <c r="D10" t="s">
        <v>56</v>
      </c>
      <c r="E10" t="str">
        <f t="shared" si="0"/>
        <v>['id_category' =&gt; 1, 'product_group' =&gt; 'AC68 TA', 'created_at' =&gt; $now],</v>
      </c>
    </row>
    <row r="11" spans="1:5" x14ac:dyDescent="0.35">
      <c r="A11">
        <f>INDEX('Product Category'!A:A, MATCH(B11,'Product Category'!B:B, 0))</f>
        <v>1</v>
      </c>
      <c r="B11" t="s">
        <v>11</v>
      </c>
      <c r="C11">
        <v>10</v>
      </c>
      <c r="D11" t="s">
        <v>61</v>
      </c>
      <c r="E11" t="str">
        <f t="shared" si="0"/>
        <v>['id_category' =&gt; 1, 'product_group' =&gt; 'AC68 TA-C', 'created_at' =&gt; $now],</v>
      </c>
    </row>
    <row r="12" spans="1:5" x14ac:dyDescent="0.35">
      <c r="A12">
        <f>INDEX('Product Category'!A:A, MATCH(B12,'Product Category'!B:B, 0))</f>
        <v>1</v>
      </c>
      <c r="B12" t="s">
        <v>11</v>
      </c>
      <c r="C12">
        <v>11</v>
      </c>
      <c r="D12" t="s">
        <v>64</v>
      </c>
      <c r="E12" t="str">
        <f t="shared" si="0"/>
        <v>['id_category' =&gt; 1, 'product_group' =&gt; 'AC68/10', 'created_at' =&gt; $now],</v>
      </c>
    </row>
    <row r="13" spans="1:5" x14ac:dyDescent="0.35">
      <c r="A13">
        <f>INDEX('Product Category'!A:A, MATCH(B13,'Product Category'!B:B, 0))</f>
        <v>1</v>
      </c>
      <c r="B13" t="s">
        <v>11</v>
      </c>
      <c r="C13">
        <v>12</v>
      </c>
      <c r="D13" t="s">
        <v>67</v>
      </c>
      <c r="E13" t="str">
        <f t="shared" si="0"/>
        <v>['id_category' =&gt; 1, 'product_group' =&gt; 'AC68/15', 'created_at' =&gt; $now],</v>
      </c>
    </row>
    <row r="14" spans="1:5" x14ac:dyDescent="0.35">
      <c r="A14">
        <f>INDEX('Product Category'!A:A, MATCH(B14,'Product Category'!B:B, 0))</f>
        <v>1</v>
      </c>
      <c r="B14" t="s">
        <v>11</v>
      </c>
      <c r="C14">
        <v>13</v>
      </c>
      <c r="D14" t="s">
        <v>69</v>
      </c>
      <c r="E14" t="str">
        <f t="shared" si="0"/>
        <v>['id_category' =&gt; 1, 'product_group' =&gt; 'AC68/20', 'created_at' =&gt; $now],</v>
      </c>
    </row>
    <row r="15" spans="1:5" x14ac:dyDescent="0.35">
      <c r="A15">
        <f>INDEX('Product Category'!A:A, MATCH(B15,'Product Category'!B:B, 0))</f>
        <v>1</v>
      </c>
      <c r="B15" t="s">
        <v>11</v>
      </c>
      <c r="C15">
        <v>14</v>
      </c>
      <c r="D15" t="s">
        <v>73</v>
      </c>
      <c r="E15" t="str">
        <f t="shared" si="0"/>
        <v>['id_category' =&gt; 1, 'product_group' =&gt; 'AC68/25', 'created_at' =&gt; $now],</v>
      </c>
    </row>
    <row r="16" spans="1:5" x14ac:dyDescent="0.35">
      <c r="A16">
        <f>INDEX('Product Category'!A:A, MATCH(B16,'Product Category'!B:B, 0))</f>
        <v>1</v>
      </c>
      <c r="B16" t="s">
        <v>11</v>
      </c>
      <c r="C16">
        <v>15</v>
      </c>
      <c r="D16" t="s">
        <v>75</v>
      </c>
      <c r="E16" t="str">
        <f t="shared" si="0"/>
        <v>['id_category' =&gt; 1, 'product_group' =&gt; 'AC68/40', 'created_at' =&gt; $now],</v>
      </c>
    </row>
    <row r="17" spans="1:5" x14ac:dyDescent="0.35">
      <c r="A17">
        <f>INDEX('Product Category'!A:A, MATCH(B17,'Product Category'!B:B, 0))</f>
        <v>1</v>
      </c>
      <c r="B17" t="s">
        <v>11</v>
      </c>
      <c r="C17">
        <v>16</v>
      </c>
      <c r="D17" t="s">
        <v>78</v>
      </c>
      <c r="E17" t="str">
        <f t="shared" si="0"/>
        <v>['id_category' =&gt; 1, 'product_group' =&gt; 'AC68/40D', 'created_at' =&gt; $now],</v>
      </c>
    </row>
    <row r="18" spans="1:5" x14ac:dyDescent="0.35">
      <c r="A18">
        <f>INDEX('Product Category'!A:A, MATCH(B18,'Product Category'!B:B, 0))</f>
        <v>1</v>
      </c>
      <c r="B18" t="s">
        <v>11</v>
      </c>
      <c r="C18">
        <v>17</v>
      </c>
      <c r="D18" t="s">
        <v>80</v>
      </c>
      <c r="E18" t="str">
        <f t="shared" si="0"/>
        <v>['id_category' =&gt; 1, 'product_group' =&gt; 'AC68/50', 'created_at' =&gt; $now],</v>
      </c>
    </row>
    <row r="19" spans="1:5" x14ac:dyDescent="0.35">
      <c r="A19">
        <f>INDEX('Product Category'!A:A, MATCH(B19,'Product Category'!B:B, 0))</f>
        <v>1</v>
      </c>
      <c r="B19" t="s">
        <v>11</v>
      </c>
      <c r="C19">
        <v>18</v>
      </c>
      <c r="D19" t="s">
        <v>82</v>
      </c>
      <c r="E19" t="str">
        <f t="shared" si="0"/>
        <v>['id_category' =&gt; 1, 'product_group' =&gt; 'AC68SA', 'created_at' =&gt; $now],</v>
      </c>
    </row>
    <row r="20" spans="1:5" x14ac:dyDescent="0.35">
      <c r="A20">
        <f>INDEX('Product Category'!A:A, MATCH(B20,'Product Category'!B:B, 0))</f>
        <v>1</v>
      </c>
      <c r="B20" t="s">
        <v>11</v>
      </c>
      <c r="C20">
        <v>19</v>
      </c>
      <c r="D20" t="s">
        <v>95</v>
      </c>
      <c r="E20" t="str">
        <f t="shared" si="0"/>
        <v>['id_category' =&gt; 1, 'product_group' =&gt; 'ACID 18 IRR', 'created_at' =&gt; $now],</v>
      </c>
    </row>
    <row r="21" spans="1:5" x14ac:dyDescent="0.35">
      <c r="A21">
        <f>INDEX('Product Category'!A:A, MATCH(B21,'Product Category'!B:B, 0))</f>
        <v>1</v>
      </c>
      <c r="B21" t="s">
        <v>11</v>
      </c>
      <c r="C21">
        <v>20</v>
      </c>
      <c r="D21" t="s">
        <v>96</v>
      </c>
      <c r="E21" t="str">
        <f t="shared" si="0"/>
        <v>['id_category' =&gt; 1, 'product_group' =&gt; 'ACID 68 IRR', 'created_at' =&gt; $now],</v>
      </c>
    </row>
    <row r="22" spans="1:5" x14ac:dyDescent="0.35">
      <c r="A22">
        <f>INDEX('Product Category'!A:A, MATCH(B22,'Product Category'!B:B, 0))</f>
        <v>1</v>
      </c>
      <c r="B22" t="s">
        <v>11</v>
      </c>
      <c r="C22">
        <v>21</v>
      </c>
      <c r="D22" t="s">
        <v>100</v>
      </c>
      <c r="E22" t="str">
        <f t="shared" si="0"/>
        <v>['id_category' =&gt; 1, 'product_group' =&gt; 'ACID 68 PURCHASE', 'created_at' =&gt; $now],</v>
      </c>
    </row>
    <row r="23" spans="1:5" x14ac:dyDescent="0.35">
      <c r="A23">
        <f>INDEX('Product Category'!A:A, MATCH(B23,'Product Category'!B:B, 0))</f>
        <v>1</v>
      </c>
      <c r="B23" t="s">
        <v>11</v>
      </c>
      <c r="C23">
        <v>22</v>
      </c>
      <c r="D23" t="s">
        <v>169</v>
      </c>
      <c r="E23" t="str">
        <f t="shared" si="0"/>
        <v>['id_category' =&gt; 1, 'product_group' =&gt; 'CRUDE ACID 68', 'created_at' =&gt; $now],</v>
      </c>
    </row>
    <row r="24" spans="1:5" x14ac:dyDescent="0.35">
      <c r="A24">
        <f>INDEX('Product Category'!A:A, MATCH(B24,'Product Category'!B:B, 0))</f>
        <v>2</v>
      </c>
      <c r="B24" t="s">
        <v>14</v>
      </c>
      <c r="C24">
        <v>23</v>
      </c>
      <c r="D24" t="s">
        <v>13</v>
      </c>
      <c r="E24" t="str">
        <f t="shared" si="0"/>
        <v>['id_category' =&gt; 2, 'product_group' =&gt; 'AC06', 'created_at' =&gt; $now],</v>
      </c>
    </row>
    <row r="25" spans="1:5" x14ac:dyDescent="0.35">
      <c r="A25">
        <f>INDEX('Product Category'!A:A, MATCH(B25,'Product Category'!B:B, 0))</f>
        <v>2</v>
      </c>
      <c r="B25" t="s">
        <v>14</v>
      </c>
      <c r="C25">
        <v>24</v>
      </c>
      <c r="D25" t="s">
        <v>18</v>
      </c>
      <c r="E25" t="str">
        <f t="shared" si="0"/>
        <v>['id_category' =&gt; 2, 'product_group' =&gt; 'AC06-C', 'created_at' =&gt; $now],</v>
      </c>
    </row>
    <row r="26" spans="1:5" x14ac:dyDescent="0.35">
      <c r="A26">
        <f>INDEX('Product Category'!A:A, MATCH(B26,'Product Category'!B:B, 0))</f>
        <v>2</v>
      </c>
      <c r="B26" t="s">
        <v>14</v>
      </c>
      <c r="C26">
        <v>25</v>
      </c>
      <c r="D26" t="s">
        <v>20</v>
      </c>
      <c r="E26" t="str">
        <f t="shared" si="0"/>
        <v>['id_category' =&gt; 2, 'product_group' =&gt; 'AC08', 'created_at' =&gt; $now],</v>
      </c>
    </row>
    <row r="27" spans="1:5" x14ac:dyDescent="0.35">
      <c r="A27">
        <f>INDEX('Product Category'!A:A, MATCH(B27,'Product Category'!B:B, 0))</f>
        <v>2</v>
      </c>
      <c r="B27" t="s">
        <v>14</v>
      </c>
      <c r="C27">
        <v>26</v>
      </c>
      <c r="D27" t="s">
        <v>24</v>
      </c>
      <c r="E27" t="str">
        <f t="shared" si="0"/>
        <v>['id_category' =&gt; 2, 'product_group' =&gt; 'AC10/90', 'created_at' =&gt; $now],</v>
      </c>
    </row>
    <row r="28" spans="1:5" x14ac:dyDescent="0.35">
      <c r="A28">
        <f>INDEX('Product Category'!A:A, MATCH(B28,'Product Category'!B:B, 0))</f>
        <v>2</v>
      </c>
      <c r="B28" t="s">
        <v>14</v>
      </c>
      <c r="C28">
        <v>27</v>
      </c>
      <c r="D28" t="s">
        <v>28</v>
      </c>
      <c r="E28" t="str">
        <f t="shared" si="0"/>
        <v>['id_category' =&gt; 2, 'product_group' =&gt; 'AC10/98', 'created_at' =&gt; $now],</v>
      </c>
    </row>
    <row r="29" spans="1:5" x14ac:dyDescent="0.35">
      <c r="A29">
        <f>INDEX('Product Category'!A:A, MATCH(B29,'Product Category'!B:B, 0))</f>
        <v>2</v>
      </c>
      <c r="B29" t="s">
        <v>14</v>
      </c>
      <c r="C29">
        <v>28</v>
      </c>
      <c r="D29" t="s">
        <v>50</v>
      </c>
      <c r="E29" t="str">
        <f t="shared" si="0"/>
        <v>['id_category' =&gt; 2, 'product_group' =&gt; 'AC60', 'created_at' =&gt; $now],</v>
      </c>
    </row>
    <row r="30" spans="1:5" x14ac:dyDescent="0.35">
      <c r="A30">
        <f>INDEX('Product Category'!A:A, MATCH(B30,'Product Category'!B:B, 0))</f>
        <v>2</v>
      </c>
      <c r="B30" t="s">
        <v>14</v>
      </c>
      <c r="C30">
        <v>29</v>
      </c>
      <c r="D30" t="s">
        <v>85</v>
      </c>
      <c r="E30" t="str">
        <f t="shared" si="0"/>
        <v>['id_category' =&gt; 2, 'product_group' =&gt; 'AC8/99', 'created_at' =&gt; $now],</v>
      </c>
    </row>
    <row r="31" spans="1:5" x14ac:dyDescent="0.35">
      <c r="A31">
        <f>INDEX('Product Category'!A:A, MATCH(B31,'Product Category'!B:B, 0))</f>
        <v>2</v>
      </c>
      <c r="B31" t="s">
        <v>14</v>
      </c>
      <c r="C31">
        <v>30</v>
      </c>
      <c r="D31" t="s">
        <v>15</v>
      </c>
      <c r="E31" t="str">
        <f t="shared" si="0"/>
        <v>['id_category' =&gt; 2, 'product_group' =&gt; 'AC80', 'created_at' =&gt; $now],</v>
      </c>
    </row>
    <row r="32" spans="1:5" x14ac:dyDescent="0.35">
      <c r="A32">
        <f>INDEX('Product Category'!A:A, MATCH(B32,'Product Category'!B:B, 0))</f>
        <v>2</v>
      </c>
      <c r="B32" t="s">
        <v>14</v>
      </c>
      <c r="C32">
        <v>31</v>
      </c>
      <c r="D32" t="s">
        <v>87</v>
      </c>
      <c r="E32" t="str">
        <f t="shared" si="0"/>
        <v>['id_category' =&gt; 2, 'product_group' =&gt; 'AC80-C', 'created_at' =&gt; $now],</v>
      </c>
    </row>
    <row r="33" spans="1:5" x14ac:dyDescent="0.35">
      <c r="A33">
        <f>INDEX('Product Category'!A:A, MATCH(B33,'Product Category'!B:B, 0))</f>
        <v>2</v>
      </c>
      <c r="B33" t="s">
        <v>14</v>
      </c>
      <c r="C33">
        <v>32</v>
      </c>
      <c r="D33" t="s">
        <v>88</v>
      </c>
      <c r="E33" t="str">
        <f t="shared" si="0"/>
        <v>['id_category' =&gt; 2, 'product_group' =&gt; 'AC810', 'created_at' =&gt; $now],</v>
      </c>
    </row>
    <row r="34" spans="1:5" x14ac:dyDescent="0.35">
      <c r="A34">
        <f>INDEX('Product Category'!A:A, MATCH(B34,'Product Category'!B:B, 0))</f>
        <v>2</v>
      </c>
      <c r="B34" t="s">
        <v>14</v>
      </c>
      <c r="C34">
        <v>33</v>
      </c>
      <c r="D34" t="s">
        <v>90</v>
      </c>
      <c r="E34" t="str">
        <f t="shared" si="0"/>
        <v>['id_category' =&gt; 2, 'product_group' =&gt; 'AC810 (EXCESS)', 'created_at' =&gt; $now],</v>
      </c>
    </row>
    <row r="35" spans="1:5" x14ac:dyDescent="0.35">
      <c r="A35">
        <f>INDEX('Product Category'!A:A, MATCH(B35,'Product Category'!B:B, 0))</f>
        <v>2</v>
      </c>
      <c r="B35" t="s">
        <v>14</v>
      </c>
      <c r="C35">
        <v>34</v>
      </c>
      <c r="D35" t="s">
        <v>93</v>
      </c>
      <c r="E35" t="str">
        <f t="shared" si="0"/>
        <v>['id_category' =&gt; 2, 'product_group' =&gt; 'AC810-C', 'created_at' =&gt; $now],</v>
      </c>
    </row>
    <row r="36" spans="1:5" x14ac:dyDescent="0.35">
      <c r="A36">
        <f>INDEX('Product Category'!A:A, MATCH(B36,'Product Category'!B:B, 0))</f>
        <v>3</v>
      </c>
      <c r="B36" t="s">
        <v>22</v>
      </c>
      <c r="C36">
        <v>35</v>
      </c>
      <c r="D36" t="s">
        <v>109</v>
      </c>
      <c r="E36" t="str">
        <f t="shared" si="0"/>
        <v>['id_category' =&gt; 3, 'product_group' =&gt; 'AEO 12-1', 'created_at' =&gt; $now],</v>
      </c>
    </row>
    <row r="37" spans="1:5" x14ac:dyDescent="0.35">
      <c r="A37">
        <f>INDEX('Product Category'!A:A, MATCH(B37,'Product Category'!B:B, 0))</f>
        <v>3</v>
      </c>
      <c r="B37" t="s">
        <v>22</v>
      </c>
      <c r="C37">
        <v>36</v>
      </c>
      <c r="D37" t="s">
        <v>106</v>
      </c>
      <c r="E37" t="str">
        <f t="shared" si="0"/>
        <v>['id_category' =&gt; 3, 'product_group' =&gt; 'AEO 24-1', 'created_at' =&gt; $now],</v>
      </c>
    </row>
    <row r="38" spans="1:5" x14ac:dyDescent="0.35">
      <c r="A38">
        <f>INDEX('Product Category'!A:A, MATCH(B38,'Product Category'!B:B, 0))</f>
        <v>3</v>
      </c>
      <c r="B38" t="s">
        <v>22</v>
      </c>
      <c r="C38">
        <v>37</v>
      </c>
      <c r="D38" t="s">
        <v>114</v>
      </c>
      <c r="E38" t="str">
        <f t="shared" si="0"/>
        <v>['id_category' =&gt; 3, 'product_group' =&gt; 'AEO 24-10', 'created_at' =&gt; $now],</v>
      </c>
    </row>
    <row r="39" spans="1:5" x14ac:dyDescent="0.35">
      <c r="A39">
        <f>INDEX('Product Category'!A:A, MATCH(B39,'Product Category'!B:B, 0))</f>
        <v>3</v>
      </c>
      <c r="B39" t="s">
        <v>22</v>
      </c>
      <c r="C39">
        <v>38</v>
      </c>
      <c r="D39" t="s">
        <v>118</v>
      </c>
      <c r="E39" t="str">
        <f t="shared" si="0"/>
        <v>['id_category' =&gt; 3, 'product_group' =&gt; 'AEO 24-11', 'created_at' =&gt; $now],</v>
      </c>
    </row>
    <row r="40" spans="1:5" x14ac:dyDescent="0.35">
      <c r="A40">
        <f>INDEX('Product Category'!A:A, MATCH(B40,'Product Category'!B:B, 0))</f>
        <v>3</v>
      </c>
      <c r="B40" t="s">
        <v>22</v>
      </c>
      <c r="C40">
        <v>39</v>
      </c>
      <c r="D40" t="s">
        <v>122</v>
      </c>
      <c r="E40" t="str">
        <f t="shared" si="0"/>
        <v>['id_category' =&gt; 3, 'product_group' =&gt; 'AEO 24-11.5', 'created_at' =&gt; $now],</v>
      </c>
    </row>
    <row r="41" spans="1:5" x14ac:dyDescent="0.35">
      <c r="A41">
        <f>INDEX('Product Category'!A:A, MATCH(B41,'Product Category'!B:B, 0))</f>
        <v>3</v>
      </c>
      <c r="B41" t="s">
        <v>22</v>
      </c>
      <c r="C41">
        <v>40</v>
      </c>
      <c r="D41" t="s">
        <v>125</v>
      </c>
      <c r="E41" t="str">
        <f t="shared" si="0"/>
        <v>['id_category' =&gt; 3, 'product_group' =&gt; 'AEO 24-12', 'created_at' =&gt; $now],</v>
      </c>
    </row>
    <row r="42" spans="1:5" x14ac:dyDescent="0.35">
      <c r="A42">
        <f>INDEX('Product Category'!A:A, MATCH(B42,'Product Category'!B:B, 0))</f>
        <v>3</v>
      </c>
      <c r="B42" t="s">
        <v>22</v>
      </c>
      <c r="C42">
        <v>41</v>
      </c>
      <c r="D42" t="s">
        <v>128</v>
      </c>
      <c r="E42" t="str">
        <f t="shared" si="0"/>
        <v>['id_category' =&gt; 3, 'product_group' =&gt; 'AEO 24-15', 'created_at' =&gt; $now],</v>
      </c>
    </row>
    <row r="43" spans="1:5" x14ac:dyDescent="0.35">
      <c r="A43">
        <f>INDEX('Product Category'!A:A, MATCH(B43,'Product Category'!B:B, 0))</f>
        <v>3</v>
      </c>
      <c r="B43" t="s">
        <v>22</v>
      </c>
      <c r="C43">
        <v>42</v>
      </c>
      <c r="D43" t="s">
        <v>131</v>
      </c>
      <c r="E43" t="str">
        <f t="shared" si="0"/>
        <v>['id_category' =&gt; 3, 'product_group' =&gt; 'AEO 24-15/85', 'created_at' =&gt; $now],</v>
      </c>
    </row>
    <row r="44" spans="1:5" x14ac:dyDescent="0.35">
      <c r="A44">
        <f>INDEX('Product Category'!A:A, MATCH(B44,'Product Category'!B:B, 0))</f>
        <v>3</v>
      </c>
      <c r="B44" t="s">
        <v>22</v>
      </c>
      <c r="C44">
        <v>43</v>
      </c>
      <c r="D44" t="s">
        <v>134</v>
      </c>
      <c r="E44" t="str">
        <f t="shared" si="0"/>
        <v>['id_category' =&gt; 3, 'product_group' =&gt; 'AEO 24-15/90', 'created_at' =&gt; $now],</v>
      </c>
    </row>
    <row r="45" spans="1:5" x14ac:dyDescent="0.35">
      <c r="A45">
        <f>INDEX('Product Category'!A:A, MATCH(B45,'Product Category'!B:B, 0))</f>
        <v>3</v>
      </c>
      <c r="B45" t="s">
        <v>22</v>
      </c>
      <c r="C45">
        <v>44</v>
      </c>
      <c r="D45" t="s">
        <v>108</v>
      </c>
      <c r="E45" t="str">
        <f t="shared" si="0"/>
        <v>['id_category' =&gt; 3, 'product_group' =&gt; 'AEO 24-2', 'created_at' =&gt; $now],</v>
      </c>
    </row>
    <row r="46" spans="1:5" x14ac:dyDescent="0.35">
      <c r="A46">
        <f>INDEX('Product Category'!A:A, MATCH(B46,'Product Category'!B:B, 0))</f>
        <v>3</v>
      </c>
      <c r="B46" t="s">
        <v>22</v>
      </c>
      <c r="C46">
        <v>45</v>
      </c>
      <c r="D46" t="s">
        <v>111</v>
      </c>
      <c r="E46" t="str">
        <f t="shared" si="0"/>
        <v>['id_category' =&gt; 3, 'product_group' =&gt; 'AEO 24-3', 'created_at' =&gt; $now],</v>
      </c>
    </row>
    <row r="47" spans="1:5" x14ac:dyDescent="0.35">
      <c r="A47">
        <f>INDEX('Product Category'!A:A, MATCH(B47,'Product Category'!B:B, 0))</f>
        <v>3</v>
      </c>
      <c r="B47" t="s">
        <v>22</v>
      </c>
      <c r="C47">
        <v>46</v>
      </c>
      <c r="D47" t="s">
        <v>113</v>
      </c>
      <c r="E47" t="str">
        <f t="shared" si="0"/>
        <v>['id_category' =&gt; 3, 'product_group' =&gt; 'AEO 24-4', 'created_at' =&gt; $now],</v>
      </c>
    </row>
    <row r="48" spans="1:5" x14ac:dyDescent="0.35">
      <c r="A48">
        <f>INDEX('Product Category'!A:A, MATCH(B48,'Product Category'!B:B, 0))</f>
        <v>3</v>
      </c>
      <c r="B48" t="s">
        <v>22</v>
      </c>
      <c r="C48">
        <v>47</v>
      </c>
      <c r="D48" t="s">
        <v>117</v>
      </c>
      <c r="E48" t="str">
        <f t="shared" si="0"/>
        <v>['id_category' =&gt; 3, 'product_group' =&gt; 'AEO 24-5', 'created_at' =&gt; $now],</v>
      </c>
    </row>
    <row r="49" spans="1:5" x14ac:dyDescent="0.35">
      <c r="A49">
        <f>INDEX('Product Category'!A:A, MATCH(B49,'Product Category'!B:B, 0))</f>
        <v>3</v>
      </c>
      <c r="B49" t="s">
        <v>22</v>
      </c>
      <c r="C49">
        <v>48</v>
      </c>
      <c r="D49" t="s">
        <v>121</v>
      </c>
      <c r="E49" t="str">
        <f t="shared" si="0"/>
        <v>['id_category' =&gt; 3, 'product_group' =&gt; 'AEO 24-6', 'created_at' =&gt; $now],</v>
      </c>
    </row>
    <row r="50" spans="1:5" x14ac:dyDescent="0.35">
      <c r="A50">
        <f>INDEX('Product Category'!A:A, MATCH(B50,'Product Category'!B:B, 0))</f>
        <v>3</v>
      </c>
      <c r="B50" t="s">
        <v>22</v>
      </c>
      <c r="C50">
        <v>49</v>
      </c>
      <c r="D50" t="s">
        <v>124</v>
      </c>
      <c r="E50" t="str">
        <f t="shared" si="0"/>
        <v>['id_category' =&gt; 3, 'product_group' =&gt; 'AEO 24-7', 'created_at' =&gt; $now],</v>
      </c>
    </row>
    <row r="51" spans="1:5" x14ac:dyDescent="0.35">
      <c r="A51">
        <f>INDEX('Product Category'!A:A, MATCH(B51,'Product Category'!B:B, 0))</f>
        <v>3</v>
      </c>
      <c r="B51" t="s">
        <v>22</v>
      </c>
      <c r="C51">
        <v>50</v>
      </c>
      <c r="D51" t="s">
        <v>143</v>
      </c>
      <c r="E51" t="str">
        <f t="shared" si="0"/>
        <v>['id_category' =&gt; 3, 'product_group' =&gt; 'AEO 24-7.8', 'created_at' =&gt; $now],</v>
      </c>
    </row>
    <row r="52" spans="1:5" x14ac:dyDescent="0.35">
      <c r="A52">
        <f>INDEX('Product Category'!A:A, MATCH(B52,'Product Category'!B:B, 0))</f>
        <v>3</v>
      </c>
      <c r="B52" t="s">
        <v>22</v>
      </c>
      <c r="C52">
        <v>51</v>
      </c>
      <c r="D52" t="s">
        <v>144</v>
      </c>
      <c r="E52" t="str">
        <f t="shared" si="0"/>
        <v>['id_category' =&gt; 3, 'product_group' =&gt; 'AEO 24-7.8/90', 'created_at' =&gt; $now],</v>
      </c>
    </row>
    <row r="53" spans="1:5" x14ac:dyDescent="0.35">
      <c r="A53">
        <f>INDEX('Product Category'!A:A, MATCH(B53,'Product Category'!B:B, 0))</f>
        <v>3</v>
      </c>
      <c r="B53" t="s">
        <v>22</v>
      </c>
      <c r="C53">
        <v>52</v>
      </c>
      <c r="D53" t="s">
        <v>146</v>
      </c>
      <c r="E53" t="str">
        <f t="shared" si="0"/>
        <v>['id_category' =&gt; 3, 'product_group' =&gt; 'AEO 24-7/90', 'created_at' =&gt; $now],</v>
      </c>
    </row>
    <row r="54" spans="1:5" x14ac:dyDescent="0.35">
      <c r="A54">
        <f>INDEX('Product Category'!A:A, MATCH(B54,'Product Category'!B:B, 0))</f>
        <v>3</v>
      </c>
      <c r="B54" t="s">
        <v>22</v>
      </c>
      <c r="C54">
        <v>53</v>
      </c>
      <c r="D54" t="s">
        <v>127</v>
      </c>
      <c r="E54" t="str">
        <f t="shared" si="0"/>
        <v>['id_category' =&gt; 3, 'product_group' =&gt; 'AEO 24-8', 'created_at' =&gt; $now],</v>
      </c>
    </row>
    <row r="55" spans="1:5" x14ac:dyDescent="0.35">
      <c r="A55">
        <f>INDEX('Product Category'!A:A, MATCH(B55,'Product Category'!B:B, 0))</f>
        <v>3</v>
      </c>
      <c r="B55" t="s">
        <v>22</v>
      </c>
      <c r="C55">
        <v>54</v>
      </c>
      <c r="D55" t="s">
        <v>130</v>
      </c>
      <c r="E55" t="str">
        <f t="shared" si="0"/>
        <v>['id_category' =&gt; 3, 'product_group' =&gt; 'AEO 24-9', 'created_at' =&gt; $now],</v>
      </c>
    </row>
    <row r="56" spans="1:5" x14ac:dyDescent="0.35">
      <c r="A56">
        <f>INDEX('Product Category'!A:A, MATCH(B56,'Product Category'!B:B, 0))</f>
        <v>3</v>
      </c>
      <c r="B56" t="s">
        <v>22</v>
      </c>
      <c r="C56">
        <v>55</v>
      </c>
      <c r="D56" t="s">
        <v>151</v>
      </c>
      <c r="E56" t="str">
        <f t="shared" si="0"/>
        <v>['id_category' =&gt; 3, 'product_group' =&gt; 'AEO 24L-12', 'created_at' =&gt; $now],</v>
      </c>
    </row>
    <row r="57" spans="1:5" x14ac:dyDescent="0.35">
      <c r="A57">
        <f>INDEX('Product Category'!A:A, MATCH(B57,'Product Category'!B:B, 0))</f>
        <v>3</v>
      </c>
      <c r="B57" t="s">
        <v>22</v>
      </c>
      <c r="C57">
        <v>56</v>
      </c>
      <c r="D57" t="s">
        <v>133</v>
      </c>
      <c r="E57" t="str">
        <f t="shared" si="0"/>
        <v>['id_category' =&gt; 3, 'product_group' =&gt; 'AEO 26-2', 'created_at' =&gt; $now],</v>
      </c>
    </row>
    <row r="58" spans="1:5" x14ac:dyDescent="0.35">
      <c r="A58">
        <f>INDEX('Product Category'!A:A, MATCH(B58,'Product Category'!B:B, 0))</f>
        <v>3</v>
      </c>
      <c r="B58" t="s">
        <v>22</v>
      </c>
      <c r="C58">
        <v>57</v>
      </c>
      <c r="D58" t="s">
        <v>136</v>
      </c>
      <c r="E58" t="str">
        <f t="shared" si="0"/>
        <v>['id_category' =&gt; 3, 'product_group' =&gt; 'AEO 26-3', 'created_at' =&gt; $now],</v>
      </c>
    </row>
    <row r="59" spans="1:5" x14ac:dyDescent="0.35">
      <c r="A59">
        <f>INDEX('Product Category'!A:A, MATCH(B59,'Product Category'!B:B, 0))</f>
        <v>4</v>
      </c>
      <c r="B59" t="s">
        <v>29</v>
      </c>
      <c r="C59">
        <v>58</v>
      </c>
      <c r="D59" t="s">
        <v>81</v>
      </c>
      <c r="E59" t="str">
        <f t="shared" si="0"/>
        <v>['id_category' =&gt; 4, 'product_group' =&gt; 'FA16', 'created_at' =&gt; $now],</v>
      </c>
    </row>
    <row r="60" spans="1:5" x14ac:dyDescent="0.35">
      <c r="A60">
        <f>INDEX('Product Category'!A:A, MATCH(B60,'Product Category'!B:B, 0))</f>
        <v>4</v>
      </c>
      <c r="B60" t="s">
        <v>29</v>
      </c>
      <c r="C60">
        <v>59</v>
      </c>
      <c r="D60" t="s">
        <v>180</v>
      </c>
      <c r="E60" t="str">
        <f t="shared" si="0"/>
        <v>['id_category' =&gt; 4, 'product_group' =&gt; 'FA16 IRR', 'created_at' =&gt; $now],</v>
      </c>
    </row>
    <row r="61" spans="1:5" x14ac:dyDescent="0.35">
      <c r="A61">
        <f>INDEX('Product Category'!A:A, MATCH(B61,'Product Category'!B:B, 0))</f>
        <v>4</v>
      </c>
      <c r="B61" t="s">
        <v>29</v>
      </c>
      <c r="C61">
        <v>60</v>
      </c>
      <c r="D61" t="s">
        <v>211</v>
      </c>
      <c r="E61" t="str">
        <f t="shared" si="0"/>
        <v>['id_category' =&gt; 4, 'product_group' =&gt; 'FA16/99', 'created_at' =&gt; $now],</v>
      </c>
    </row>
    <row r="62" spans="1:5" x14ac:dyDescent="0.35">
      <c r="A62">
        <f>INDEX('Product Category'!A:A, MATCH(B62,'Product Category'!B:B, 0))</f>
        <v>4</v>
      </c>
      <c r="B62" t="s">
        <v>29</v>
      </c>
      <c r="C62">
        <v>61</v>
      </c>
      <c r="D62" t="s">
        <v>84</v>
      </c>
      <c r="E62" t="str">
        <f t="shared" si="0"/>
        <v>['id_category' =&gt; 4, 'product_group' =&gt; 'FA18', 'created_at' =&gt; $now],</v>
      </c>
    </row>
    <row r="63" spans="1:5" x14ac:dyDescent="0.35">
      <c r="A63">
        <f>INDEX('Product Category'!A:A, MATCH(B63,'Product Category'!B:B, 0))</f>
        <v>4</v>
      </c>
      <c r="B63" t="s">
        <v>29</v>
      </c>
      <c r="C63">
        <v>62</v>
      </c>
      <c r="D63" t="s">
        <v>215</v>
      </c>
      <c r="E63" t="str">
        <f t="shared" si="0"/>
        <v>['id_category' =&gt; 4, 'product_group' =&gt; 'FA18/95', 'created_at' =&gt; $now],</v>
      </c>
    </row>
    <row r="64" spans="1:5" x14ac:dyDescent="0.35">
      <c r="A64">
        <f>INDEX('Product Category'!A:A, MATCH(B64,'Product Category'!B:B, 0))</f>
        <v>4</v>
      </c>
      <c r="B64" t="s">
        <v>29</v>
      </c>
      <c r="C64">
        <v>63</v>
      </c>
      <c r="D64" t="s">
        <v>216</v>
      </c>
      <c r="E64" t="str">
        <f t="shared" si="0"/>
        <v>['id_category' =&gt; 4, 'product_group' =&gt; 'FA18/98', 'created_at' =&gt; $now],</v>
      </c>
    </row>
    <row r="65" spans="1:5" x14ac:dyDescent="0.35">
      <c r="A65">
        <f>INDEX('Product Category'!A:A, MATCH(B65,'Product Category'!B:B, 0))</f>
        <v>4</v>
      </c>
      <c r="B65" t="s">
        <v>29</v>
      </c>
      <c r="C65">
        <v>64</v>
      </c>
      <c r="D65" t="s">
        <v>218</v>
      </c>
      <c r="E65" t="str">
        <f t="shared" si="0"/>
        <v>['id_category' =&gt; 4, 'product_group' =&gt; 'FA18/99', 'created_at' =&gt; $now],</v>
      </c>
    </row>
    <row r="66" spans="1:5" x14ac:dyDescent="0.35">
      <c r="A66">
        <f>INDEX('Product Category'!A:A, MATCH(B66,'Product Category'!B:B, 0))</f>
        <v>4</v>
      </c>
      <c r="B66" t="s">
        <v>29</v>
      </c>
      <c r="C66">
        <v>65</v>
      </c>
      <c r="D66" t="s">
        <v>220</v>
      </c>
      <c r="E66" t="str">
        <f t="shared" si="0"/>
        <v>['id_category' =&gt; 4, 'product_group' =&gt; 'FA18DEO', 'created_at' =&gt; $now],</v>
      </c>
    </row>
    <row r="67" spans="1:5" x14ac:dyDescent="0.35">
      <c r="A67">
        <f>INDEX('Product Category'!A:A, MATCH(B67,'Product Category'!B:B, 0))</f>
        <v>4</v>
      </c>
      <c r="B67" t="s">
        <v>29</v>
      </c>
      <c r="C67">
        <v>66</v>
      </c>
      <c r="D67" t="s">
        <v>183</v>
      </c>
      <c r="E67" t="str">
        <f t="shared" ref="E67:E130" si="1">_xlfn.CONCAT("['", $A$1,"' =&gt; ", A67, ", '", $D$1, "' =&gt; '", D67, "', 'created_at' =&gt; $now],")</f>
        <v>['id_category' =&gt; 4, 'product_group' =&gt; 'FA20', 'created_at' =&gt; $now],</v>
      </c>
    </row>
    <row r="68" spans="1:5" x14ac:dyDescent="0.35">
      <c r="A68">
        <f>INDEX('Product Category'!A:A, MATCH(B68,'Product Category'!B:B, 0))</f>
        <v>4</v>
      </c>
      <c r="B68" t="s">
        <v>29</v>
      </c>
      <c r="C68">
        <v>67</v>
      </c>
      <c r="D68" t="s">
        <v>184</v>
      </c>
      <c r="E68" t="str">
        <f t="shared" si="1"/>
        <v>['id_category' =&gt; 4, 'product_group' =&gt; 'FA22', 'created_at' =&gt; $now],</v>
      </c>
    </row>
    <row r="69" spans="1:5" x14ac:dyDescent="0.35">
      <c r="A69">
        <f>INDEX('Product Category'!A:A, MATCH(B69,'Product Category'!B:B, 0))</f>
        <v>4</v>
      </c>
      <c r="B69" t="s">
        <v>29</v>
      </c>
      <c r="C69">
        <v>68</v>
      </c>
      <c r="D69" t="s">
        <v>197</v>
      </c>
      <c r="E69" t="str">
        <f t="shared" si="1"/>
        <v>['id_category' =&gt; 4, 'product_group' =&gt; 'FA68', 'created_at' =&gt; $now],</v>
      </c>
    </row>
    <row r="70" spans="1:5" x14ac:dyDescent="0.35">
      <c r="A70">
        <f>INDEX('Product Category'!A:A, MATCH(B70,'Product Category'!B:B, 0))</f>
        <v>4</v>
      </c>
      <c r="B70" t="s">
        <v>29</v>
      </c>
      <c r="C70">
        <v>69</v>
      </c>
      <c r="D70" t="s">
        <v>94</v>
      </c>
      <c r="E70" t="str">
        <f t="shared" si="1"/>
        <v>['id_category' =&gt; 4, 'product_group' =&gt; 'FA68/30', 'created_at' =&gt; $now],</v>
      </c>
    </row>
    <row r="71" spans="1:5" x14ac:dyDescent="0.35">
      <c r="A71">
        <f>INDEX('Product Category'!A:A, MATCH(B71,'Product Category'!B:B, 0))</f>
        <v>4</v>
      </c>
      <c r="B71" t="s">
        <v>29</v>
      </c>
      <c r="C71">
        <v>70</v>
      </c>
      <c r="D71" t="s">
        <v>198</v>
      </c>
      <c r="E71" t="str">
        <f t="shared" si="1"/>
        <v>['id_category' =&gt; 4, 'product_group' =&gt; 'FA68/50', 'created_at' =&gt; $now],</v>
      </c>
    </row>
    <row r="72" spans="1:5" x14ac:dyDescent="0.35">
      <c r="A72">
        <f>INDEX('Product Category'!A:A, MATCH(B72,'Product Category'!B:B, 0))</f>
        <v>4</v>
      </c>
      <c r="B72" t="s">
        <v>29</v>
      </c>
      <c r="C72">
        <v>71</v>
      </c>
      <c r="D72" t="s">
        <v>200</v>
      </c>
      <c r="E72" t="str">
        <f t="shared" si="1"/>
        <v>['id_category' =&gt; 4, 'product_group' =&gt; 'FA68/60', 'created_at' =&gt; $now],</v>
      </c>
    </row>
    <row r="73" spans="1:5" x14ac:dyDescent="0.35">
      <c r="A73">
        <f>INDEX('Product Category'!A:A, MATCH(B73,'Product Category'!B:B, 0))</f>
        <v>4</v>
      </c>
      <c r="B73" t="s">
        <v>29</v>
      </c>
      <c r="C73">
        <v>72</v>
      </c>
      <c r="D73" t="s">
        <v>202</v>
      </c>
      <c r="E73" t="str">
        <f t="shared" si="1"/>
        <v>['id_category' =&gt; 4, 'product_group' =&gt; 'FA68/65', 'created_at' =&gt; $now],</v>
      </c>
    </row>
    <row r="74" spans="1:5" x14ac:dyDescent="0.35">
      <c r="A74">
        <f>INDEX('Product Category'!A:A, MATCH(B74,'Product Category'!B:B, 0))</f>
        <v>4</v>
      </c>
      <c r="B74" t="s">
        <v>29</v>
      </c>
      <c r="C74">
        <v>73</v>
      </c>
      <c r="D74" t="s">
        <v>203</v>
      </c>
      <c r="E74" t="str">
        <f t="shared" si="1"/>
        <v>['id_category' =&gt; 4, 'product_group' =&gt; 'FA68/70', 'created_at' =&gt; $now],</v>
      </c>
    </row>
    <row r="75" spans="1:5" x14ac:dyDescent="0.35">
      <c r="A75">
        <f>INDEX('Product Category'!A:A, MATCH(B75,'Product Category'!B:B, 0))</f>
        <v>5</v>
      </c>
      <c r="B75" t="s">
        <v>34</v>
      </c>
      <c r="C75">
        <v>74</v>
      </c>
      <c r="D75" t="s">
        <v>178</v>
      </c>
      <c r="E75" t="str">
        <f t="shared" si="1"/>
        <v>['id_category' =&gt; 5, 'product_group' =&gt; 'FA12', 'created_at' =&gt; $now],</v>
      </c>
    </row>
    <row r="76" spans="1:5" x14ac:dyDescent="0.35">
      <c r="A76">
        <f>INDEX('Product Category'!A:A, MATCH(B76,'Product Category'!B:B, 0))</f>
        <v>5</v>
      </c>
      <c r="B76" t="s">
        <v>34</v>
      </c>
      <c r="C76">
        <v>75</v>
      </c>
      <c r="D76" t="s">
        <v>204</v>
      </c>
      <c r="E76" t="str">
        <f t="shared" si="1"/>
        <v>['id_category' =&gt; 5, 'product_group' =&gt; 'FA12/99', 'created_at' =&gt; $now],</v>
      </c>
    </row>
    <row r="77" spans="1:5" x14ac:dyDescent="0.35">
      <c r="A77">
        <f>INDEX('Product Category'!A:A, MATCH(B77,'Product Category'!B:B, 0))</f>
        <v>5</v>
      </c>
      <c r="B77" t="s">
        <v>34</v>
      </c>
      <c r="C77">
        <v>76</v>
      </c>
      <c r="D77" t="s">
        <v>179</v>
      </c>
      <c r="E77" t="str">
        <f t="shared" si="1"/>
        <v>['id_category' =&gt; 5, 'product_group' =&gt; 'FA14', 'created_at' =&gt; $now],</v>
      </c>
    </row>
    <row r="78" spans="1:5" x14ac:dyDescent="0.35">
      <c r="A78">
        <f>INDEX('Product Category'!A:A, MATCH(B78,'Product Category'!B:B, 0))</f>
        <v>5</v>
      </c>
      <c r="B78" t="s">
        <v>34</v>
      </c>
      <c r="C78">
        <v>77</v>
      </c>
      <c r="D78" t="s">
        <v>206</v>
      </c>
      <c r="E78" t="str">
        <f t="shared" si="1"/>
        <v>['id_category' =&gt; 5, 'product_group' =&gt; 'FA14 IRR', 'created_at' =&gt; $now],</v>
      </c>
    </row>
    <row r="79" spans="1:5" x14ac:dyDescent="0.35">
      <c r="A79">
        <f>INDEX('Product Category'!A:A, MATCH(B79,'Product Category'!B:B, 0))</f>
        <v>5</v>
      </c>
      <c r="B79" t="s">
        <v>34</v>
      </c>
      <c r="C79">
        <v>78</v>
      </c>
      <c r="D79" t="s">
        <v>207</v>
      </c>
      <c r="E79" t="str">
        <f t="shared" si="1"/>
        <v>['id_category' =&gt; 5, 'product_group' =&gt; 'FA14/99', 'created_at' =&gt; $now],</v>
      </c>
    </row>
    <row r="80" spans="1:5" x14ac:dyDescent="0.35">
      <c r="A80">
        <f>INDEX('Product Category'!A:A, MATCH(B80,'Product Category'!B:B, 0))</f>
        <v>5</v>
      </c>
      <c r="B80" t="s">
        <v>34</v>
      </c>
      <c r="C80">
        <v>79</v>
      </c>
      <c r="D80" t="s">
        <v>86</v>
      </c>
      <c r="E80" t="str">
        <f t="shared" si="1"/>
        <v>['id_category' =&gt; 5, 'product_group' =&gt; 'FA24', 'created_at' =&gt; $now],</v>
      </c>
    </row>
    <row r="81" spans="1:5" x14ac:dyDescent="0.35">
      <c r="A81">
        <f>INDEX('Product Category'!A:A, MATCH(B81,'Product Category'!B:B, 0))</f>
        <v>5</v>
      </c>
      <c r="B81" t="s">
        <v>34</v>
      </c>
      <c r="C81">
        <v>80</v>
      </c>
      <c r="D81" t="s">
        <v>186</v>
      </c>
      <c r="E81" t="str">
        <f t="shared" si="1"/>
        <v>['id_category' =&gt; 5, 'product_group' =&gt; 'FA24/55', 'created_at' =&gt; $now],</v>
      </c>
    </row>
    <row r="82" spans="1:5" x14ac:dyDescent="0.35">
      <c r="A82">
        <f>INDEX('Product Category'!A:A, MATCH(B82,'Product Category'!B:B, 0))</f>
        <v>5</v>
      </c>
      <c r="B82" t="s">
        <v>34</v>
      </c>
      <c r="C82">
        <v>81</v>
      </c>
      <c r="D82" t="s">
        <v>188</v>
      </c>
      <c r="E82" t="str">
        <f t="shared" si="1"/>
        <v>['id_category' =&gt; 5, 'product_group' =&gt; 'FA24-C', 'created_at' =&gt; $now],</v>
      </c>
    </row>
    <row r="83" spans="1:5" x14ac:dyDescent="0.35">
      <c r="A83">
        <f>INDEX('Product Category'!A:A, MATCH(B83,'Product Category'!B:B, 0))</f>
        <v>5</v>
      </c>
      <c r="B83" t="s">
        <v>34</v>
      </c>
      <c r="C83">
        <v>82</v>
      </c>
      <c r="D83" t="s">
        <v>189</v>
      </c>
      <c r="E83" t="str">
        <f t="shared" si="1"/>
        <v>['id_category' =&gt; 5, 'product_group' =&gt; 'FA26', 'created_at' =&gt; $now],</v>
      </c>
    </row>
    <row r="84" spans="1:5" x14ac:dyDescent="0.35">
      <c r="A84">
        <f>INDEX('Product Category'!A:A, MATCH(B84,'Product Category'!B:B, 0))</f>
        <v>5</v>
      </c>
      <c r="B84" t="s">
        <v>34</v>
      </c>
      <c r="C84">
        <v>83</v>
      </c>
      <c r="D84" t="s">
        <v>191</v>
      </c>
      <c r="E84" t="str">
        <f t="shared" si="1"/>
        <v>['id_category' =&gt; 5, 'product_group' =&gt; 'FA26-C', 'created_at' =&gt; $now],</v>
      </c>
    </row>
    <row r="85" spans="1:5" x14ac:dyDescent="0.35">
      <c r="A85">
        <f>INDEX('Product Category'!A:A, MATCH(B85,'Product Category'!B:B, 0))</f>
        <v>5</v>
      </c>
      <c r="B85" t="s">
        <v>34</v>
      </c>
      <c r="C85">
        <v>84</v>
      </c>
      <c r="D85" t="s">
        <v>192</v>
      </c>
      <c r="E85" t="str">
        <f t="shared" si="1"/>
        <v>['id_category' =&gt; 5, 'product_group' =&gt; 'FA28', 'created_at' =&gt; $now],</v>
      </c>
    </row>
    <row r="86" spans="1:5" x14ac:dyDescent="0.35">
      <c r="A86">
        <f>INDEX('Product Category'!A:A, MATCH(B86,'Product Category'!B:B, 0))</f>
        <v>5</v>
      </c>
      <c r="B86" t="s">
        <v>34</v>
      </c>
      <c r="C86">
        <v>85</v>
      </c>
      <c r="D86" t="s">
        <v>193</v>
      </c>
      <c r="E86" t="str">
        <f t="shared" si="1"/>
        <v>['id_category' =&gt; 5, 'product_group' =&gt; 'FA46', 'created_at' =&gt; $now],</v>
      </c>
    </row>
    <row r="87" spans="1:5" x14ac:dyDescent="0.35">
      <c r="A87">
        <f>INDEX('Product Category'!A:A, MATCH(B87,'Product Category'!B:B, 0))</f>
        <v>5</v>
      </c>
      <c r="B87" t="s">
        <v>34</v>
      </c>
      <c r="C87">
        <v>86</v>
      </c>
      <c r="D87" t="s">
        <v>208</v>
      </c>
      <c r="E87" t="str">
        <f t="shared" si="1"/>
        <v>['id_category' =&gt; 5, 'product_group' =&gt; 'FA88', 'created_at' =&gt; $now],</v>
      </c>
    </row>
    <row r="88" spans="1:5" x14ac:dyDescent="0.35">
      <c r="A88">
        <f>INDEX('Product Category'!A:A, MATCH(B88,'Product Category'!B:B, 0))</f>
        <v>6</v>
      </c>
      <c r="B88" t="s">
        <v>37</v>
      </c>
      <c r="C88">
        <v>87</v>
      </c>
      <c r="D88" t="s">
        <v>177</v>
      </c>
      <c r="E88" t="str">
        <f t="shared" si="1"/>
        <v>['id_category' =&gt; 6, 'product_group' =&gt; 'FA02', 'created_at' =&gt; $now],</v>
      </c>
    </row>
    <row r="89" spans="1:5" x14ac:dyDescent="0.35">
      <c r="A89">
        <f>INDEX('Product Category'!A:A, MATCH(B89,'Product Category'!B:B, 0))</f>
        <v>6</v>
      </c>
      <c r="B89" t="s">
        <v>37</v>
      </c>
      <c r="C89">
        <v>88</v>
      </c>
      <c r="D89" t="s">
        <v>76</v>
      </c>
      <c r="E89" t="str">
        <f t="shared" si="1"/>
        <v>['id_category' =&gt; 6, 'product_group' =&gt; 'FA10', 'created_at' =&gt; $now],</v>
      </c>
    </row>
    <row r="90" spans="1:5" x14ac:dyDescent="0.35">
      <c r="A90">
        <f>INDEX('Product Category'!A:A, MATCH(B90,'Product Category'!B:B, 0))</f>
        <v>6</v>
      </c>
      <c r="B90" t="s">
        <v>37</v>
      </c>
      <c r="C90">
        <v>89</v>
      </c>
      <c r="D90" t="s">
        <v>199</v>
      </c>
      <c r="E90" t="str">
        <f t="shared" si="1"/>
        <v>['id_category' =&gt; 6, 'product_group' =&gt; 'FA10 IRR', 'created_at' =&gt; $now],</v>
      </c>
    </row>
    <row r="91" spans="1:5" x14ac:dyDescent="0.35">
      <c r="A91">
        <f>INDEX('Product Category'!A:A, MATCH(B91,'Product Category'!B:B, 0))</f>
        <v>6</v>
      </c>
      <c r="B91" t="s">
        <v>37</v>
      </c>
      <c r="C91">
        <v>90</v>
      </c>
      <c r="D91" t="s">
        <v>201</v>
      </c>
      <c r="E91" t="str">
        <f t="shared" si="1"/>
        <v>['id_category' =&gt; 6, 'product_group' =&gt; 'FA10/99', 'created_at' =&gt; $now],</v>
      </c>
    </row>
    <row r="92" spans="1:5" x14ac:dyDescent="0.35">
      <c r="A92">
        <f>INDEX('Product Category'!A:A, MATCH(B92,'Product Category'!B:B, 0))</f>
        <v>6</v>
      </c>
      <c r="B92" t="s">
        <v>37</v>
      </c>
      <c r="C92">
        <v>91</v>
      </c>
      <c r="D92" t="s">
        <v>194</v>
      </c>
      <c r="E92" t="str">
        <f t="shared" si="1"/>
        <v>['id_category' =&gt; 6, 'product_group' =&gt; 'FA6', 'created_at' =&gt; $now],</v>
      </c>
    </row>
    <row r="93" spans="1:5" x14ac:dyDescent="0.35">
      <c r="A93">
        <f>INDEX('Product Category'!A:A, MATCH(B93,'Product Category'!B:B, 0))</f>
        <v>6</v>
      </c>
      <c r="B93" t="s">
        <v>37</v>
      </c>
      <c r="C93">
        <v>92</v>
      </c>
      <c r="D93" t="s">
        <v>234</v>
      </c>
      <c r="E93" t="str">
        <f t="shared" si="1"/>
        <v>['id_category' =&gt; 6, 'product_group' =&gt; 'FA6/99', 'created_at' =&gt; $now],</v>
      </c>
    </row>
    <row r="94" spans="1:5" x14ac:dyDescent="0.35">
      <c r="A94">
        <f>INDEX('Product Category'!A:A, MATCH(B94,'Product Category'!B:B, 0))</f>
        <v>6</v>
      </c>
      <c r="B94" t="s">
        <v>37</v>
      </c>
      <c r="C94">
        <v>93</v>
      </c>
      <c r="D94" t="s">
        <v>195</v>
      </c>
      <c r="E94" t="str">
        <f t="shared" si="1"/>
        <v>['id_category' =&gt; 6, 'product_group' =&gt; 'FA62', 'created_at' =&gt; $now],</v>
      </c>
    </row>
    <row r="95" spans="1:5" x14ac:dyDescent="0.35">
      <c r="A95">
        <f>INDEX('Product Category'!A:A, MATCH(B95,'Product Category'!B:B, 0))</f>
        <v>6</v>
      </c>
      <c r="B95" t="s">
        <v>37</v>
      </c>
      <c r="C95">
        <v>94</v>
      </c>
      <c r="D95" t="s">
        <v>97</v>
      </c>
      <c r="E95" t="str">
        <f t="shared" si="1"/>
        <v>['id_category' =&gt; 6, 'product_group' =&gt; 'FA8', 'created_at' =&gt; $now],</v>
      </c>
    </row>
    <row r="96" spans="1:5" x14ac:dyDescent="0.35">
      <c r="A96">
        <f>INDEX('Product Category'!A:A, MATCH(B96,'Product Category'!B:B, 0))</f>
        <v>6</v>
      </c>
      <c r="B96" t="s">
        <v>37</v>
      </c>
      <c r="C96">
        <v>95</v>
      </c>
      <c r="D96" t="s">
        <v>249</v>
      </c>
      <c r="E96" t="str">
        <f t="shared" si="1"/>
        <v>['id_category' =&gt; 6, 'product_group' =&gt; 'FA8/99', 'created_at' =&gt; $now],</v>
      </c>
    </row>
    <row r="97" spans="1:5" x14ac:dyDescent="0.35">
      <c r="A97">
        <f>INDEX('Product Category'!A:A, MATCH(B97,'Product Category'!B:B, 0))</f>
        <v>6</v>
      </c>
      <c r="B97" t="s">
        <v>37</v>
      </c>
      <c r="C97">
        <v>96</v>
      </c>
      <c r="D97" t="s">
        <v>205</v>
      </c>
      <c r="E97" t="str">
        <f t="shared" si="1"/>
        <v>['id_category' =&gt; 6, 'product_group' =&gt; 'FA80', 'created_at' =&gt; $now],</v>
      </c>
    </row>
    <row r="98" spans="1:5" x14ac:dyDescent="0.35">
      <c r="A98">
        <f>INDEX('Product Category'!A:A, MATCH(B98,'Product Category'!B:B, 0))</f>
        <v>7</v>
      </c>
      <c r="B98" t="s">
        <v>41</v>
      </c>
      <c r="C98">
        <v>97</v>
      </c>
      <c r="D98" t="s">
        <v>98</v>
      </c>
      <c r="E98" t="str">
        <f t="shared" si="1"/>
        <v>['id_category' =&gt; 7, 'product_group' =&gt; 'ACID OIL', 'created_at' =&gt; $now],</v>
      </c>
    </row>
    <row r="99" spans="1:5" x14ac:dyDescent="0.35">
      <c r="A99">
        <f>INDEX('Product Category'!A:A, MATCH(B99,'Product Category'!B:B, 0))</f>
        <v>7</v>
      </c>
      <c r="B99" t="s">
        <v>41</v>
      </c>
      <c r="C99">
        <v>98</v>
      </c>
      <c r="D99" t="s">
        <v>99</v>
      </c>
      <c r="E99" t="str">
        <f t="shared" si="1"/>
        <v>['id_category' =&gt; 7, 'product_group' =&gt; 'ACID OIL A', 'created_at' =&gt; $now],</v>
      </c>
    </row>
    <row r="100" spans="1:5" x14ac:dyDescent="0.35">
      <c r="A100">
        <f>INDEX('Product Category'!A:A, MATCH(B100,'Product Category'!B:B, 0))</f>
        <v>7</v>
      </c>
      <c r="B100" t="s">
        <v>41</v>
      </c>
      <c r="C100">
        <v>99</v>
      </c>
      <c r="D100" t="s">
        <v>102</v>
      </c>
      <c r="E100" t="str">
        <f t="shared" si="1"/>
        <v>['id_category' =&gt; 7, 'product_group' =&gt; 'ACID OIL B', 'created_at' =&gt; $now],</v>
      </c>
    </row>
    <row r="101" spans="1:5" x14ac:dyDescent="0.35">
      <c r="A101">
        <f>INDEX('Product Category'!A:A, MATCH(B101,'Product Category'!B:B, 0))</f>
        <v>7</v>
      </c>
      <c r="B101" t="s">
        <v>41</v>
      </c>
      <c r="C101">
        <v>100</v>
      </c>
      <c r="D101" t="s">
        <v>103</v>
      </c>
      <c r="E101" t="str">
        <f t="shared" si="1"/>
        <v>['id_category' =&gt; 7, 'product_group' =&gt; 'ACID OIL C', 'created_at' =&gt; $now],</v>
      </c>
    </row>
    <row r="102" spans="1:5" x14ac:dyDescent="0.35">
      <c r="A102">
        <f>INDEX('Product Category'!A:A, MATCH(B102,'Product Category'!B:B, 0))</f>
        <v>7</v>
      </c>
      <c r="B102" t="s">
        <v>41</v>
      </c>
      <c r="C102">
        <v>101</v>
      </c>
      <c r="D102" t="s">
        <v>105</v>
      </c>
      <c r="E102" t="str">
        <f t="shared" si="1"/>
        <v>['id_category' =&gt; 7, 'product_group' =&gt; 'ACID OIL D', 'created_at' =&gt; $now],</v>
      </c>
    </row>
    <row r="103" spans="1:5" x14ac:dyDescent="0.35">
      <c r="A103">
        <f>INDEX('Product Category'!A:A, MATCH(B103,'Product Category'!B:B, 0))</f>
        <v>7</v>
      </c>
      <c r="B103" t="s">
        <v>41</v>
      </c>
      <c r="C103">
        <v>102</v>
      </c>
      <c r="D103" t="s">
        <v>141</v>
      </c>
      <c r="E103" t="str">
        <f t="shared" si="1"/>
        <v>['id_category' =&gt; 7, 'product_group' =&gt; 'BDAC BM', 'created_at' =&gt; $now],</v>
      </c>
    </row>
    <row r="104" spans="1:5" x14ac:dyDescent="0.35">
      <c r="A104">
        <f>INDEX('Product Category'!A:A, MATCH(B104,'Product Category'!B:B, 0))</f>
        <v>7</v>
      </c>
      <c r="B104" t="s">
        <v>41</v>
      </c>
      <c r="C104">
        <v>103</v>
      </c>
      <c r="D104" t="s">
        <v>162</v>
      </c>
      <c r="E104" t="str">
        <f t="shared" si="1"/>
        <v>['id_category' =&gt; 7, 'product_group' =&gt; 'BDFA BM11', 'created_at' =&gt; $now],</v>
      </c>
    </row>
    <row r="105" spans="1:5" x14ac:dyDescent="0.35">
      <c r="A105">
        <f>INDEX('Product Category'!A:A, MATCH(B105,'Product Category'!B:B, 0))</f>
        <v>7</v>
      </c>
      <c r="B105" t="s">
        <v>41</v>
      </c>
      <c r="C105">
        <v>104</v>
      </c>
      <c r="D105" t="s">
        <v>142</v>
      </c>
      <c r="E105" t="str">
        <f t="shared" si="1"/>
        <v>['id_category' =&gt; 7, 'product_group' =&gt; 'BDG', 'created_at' =&gt; $now],</v>
      </c>
    </row>
    <row r="106" spans="1:5" x14ac:dyDescent="0.35">
      <c r="A106">
        <f>INDEX('Product Category'!A:A, MATCH(B106,'Product Category'!B:B, 0))</f>
        <v>7</v>
      </c>
      <c r="B106" t="s">
        <v>41</v>
      </c>
      <c r="C106">
        <v>105</v>
      </c>
      <c r="D106" t="s">
        <v>145</v>
      </c>
      <c r="E106" t="str">
        <f t="shared" si="1"/>
        <v>['id_category' =&gt; 7, 'product_group' =&gt; 'BDME', 'created_at' =&gt; $now],</v>
      </c>
    </row>
    <row r="107" spans="1:5" x14ac:dyDescent="0.35">
      <c r="A107">
        <f>INDEX('Product Category'!A:A, MATCH(B107,'Product Category'!B:B, 0))</f>
        <v>7</v>
      </c>
      <c r="B107" t="s">
        <v>41</v>
      </c>
      <c r="C107">
        <v>106</v>
      </c>
      <c r="D107" t="s">
        <v>182</v>
      </c>
      <c r="E107" t="str">
        <f t="shared" si="1"/>
        <v>['id_category' =&gt; 7, 'product_group' =&gt; 'CRUDE WAX BF', 'created_at' =&gt; $now],</v>
      </c>
    </row>
    <row r="108" spans="1:5" x14ac:dyDescent="0.35">
      <c r="A108">
        <f>INDEX('Product Category'!A:A, MATCH(B108,'Product Category'!B:B, 0))</f>
        <v>7</v>
      </c>
      <c r="B108" t="s">
        <v>41</v>
      </c>
      <c r="C108">
        <v>107</v>
      </c>
      <c r="D108" t="s">
        <v>187</v>
      </c>
      <c r="E108" t="str">
        <f t="shared" si="1"/>
        <v>['id_category' =&gt; 7, 'product_group' =&gt; 'ECOROL WAX U', 'created_at' =&gt; $now],</v>
      </c>
    </row>
    <row r="109" spans="1:5" x14ac:dyDescent="0.35">
      <c r="A109">
        <f>INDEX('Product Category'!A:A, MATCH(B109,'Product Category'!B:B, 0))</f>
        <v>7</v>
      </c>
      <c r="B109" t="s">
        <v>41</v>
      </c>
      <c r="C109">
        <v>108</v>
      </c>
      <c r="D109" t="s">
        <v>62</v>
      </c>
      <c r="E109" t="str">
        <f t="shared" si="1"/>
        <v>['id_category' =&gt; 7, 'product_group' =&gt; 'ECOROL-WAX B', 'created_at' =&gt; $now],</v>
      </c>
    </row>
    <row r="110" spans="1:5" x14ac:dyDescent="0.35">
      <c r="A110">
        <f>INDEX('Product Category'!A:A, MATCH(B110,'Product Category'!B:B, 0))</f>
        <v>7</v>
      </c>
      <c r="B110" t="s">
        <v>41</v>
      </c>
      <c r="C110">
        <v>109</v>
      </c>
      <c r="D110" t="s">
        <v>65</v>
      </c>
      <c r="E110" t="str">
        <f t="shared" si="1"/>
        <v>['id_category' =&gt; 7, 'product_group' =&gt; 'ECOROL-WAX BF', 'created_at' =&gt; $now],</v>
      </c>
    </row>
    <row r="111" spans="1:5" x14ac:dyDescent="0.35">
      <c r="A111">
        <f>INDEX('Product Category'!A:A, MATCH(B111,'Product Category'!B:B, 0))</f>
        <v>7</v>
      </c>
      <c r="B111" t="s">
        <v>41</v>
      </c>
      <c r="C111">
        <v>110</v>
      </c>
      <c r="D111" t="s">
        <v>68</v>
      </c>
      <c r="E111" t="str">
        <f t="shared" si="1"/>
        <v>['id_category' =&gt; 7, 'product_group' =&gt; 'ECOROL-WAX M', 'created_at' =&gt; $now],</v>
      </c>
    </row>
    <row r="112" spans="1:5" x14ac:dyDescent="0.35">
      <c r="A112">
        <f>INDEX('Product Category'!A:A, MATCH(B112,'Product Category'!B:B, 0))</f>
        <v>7</v>
      </c>
      <c r="B112" t="s">
        <v>41</v>
      </c>
      <c r="C112">
        <v>111</v>
      </c>
      <c r="D112" t="s">
        <v>196</v>
      </c>
      <c r="E112" t="str">
        <f t="shared" si="1"/>
        <v>['id_category' =&gt; 7, 'product_group' =&gt; 'EWAXBM', 'created_at' =&gt; $now],</v>
      </c>
    </row>
    <row r="113" spans="1:5" x14ac:dyDescent="0.35">
      <c r="A113">
        <f>INDEX('Product Category'!A:A, MATCH(B113,'Product Category'!B:B, 0))</f>
        <v>7</v>
      </c>
      <c r="B113" t="s">
        <v>41</v>
      </c>
      <c r="C113">
        <v>112</v>
      </c>
      <c r="D113" t="s">
        <v>209</v>
      </c>
      <c r="E113" t="str">
        <f t="shared" si="1"/>
        <v>['id_category' =&gt; 7, 'product_group' =&gt; 'FAHE-2', 'created_at' =&gt; $now],</v>
      </c>
    </row>
    <row r="114" spans="1:5" x14ac:dyDescent="0.35">
      <c r="A114">
        <f>INDEX('Product Category'!A:A, MATCH(B114,'Product Category'!B:B, 0))</f>
        <v>7</v>
      </c>
      <c r="B114" t="s">
        <v>41</v>
      </c>
      <c r="C114">
        <v>113</v>
      </c>
      <c r="D114" t="s">
        <v>101</v>
      </c>
      <c r="E114" t="str">
        <f t="shared" si="1"/>
        <v>['id_category' =&gt; 7, 'product_group' =&gt; 'FFA', 'created_at' =&gt; $now],</v>
      </c>
    </row>
    <row r="115" spans="1:5" x14ac:dyDescent="0.35">
      <c r="A115">
        <f>INDEX('Product Category'!A:A, MATCH(B115,'Product Category'!B:B, 0))</f>
        <v>7</v>
      </c>
      <c r="B115" t="s">
        <v>41</v>
      </c>
      <c r="C115">
        <v>114</v>
      </c>
      <c r="D115" t="s">
        <v>213</v>
      </c>
      <c r="E115" t="str">
        <f t="shared" si="1"/>
        <v>['id_category' =&gt; 7, 'product_group' =&gt; 'FILTER CAKE', 'created_at' =&gt; $now],</v>
      </c>
    </row>
    <row r="116" spans="1:5" x14ac:dyDescent="0.35">
      <c r="A116">
        <f>INDEX('Product Category'!A:A, MATCH(B116,'Product Category'!B:B, 0))</f>
        <v>7</v>
      </c>
      <c r="B116" t="s">
        <v>41</v>
      </c>
      <c r="C116">
        <v>115</v>
      </c>
      <c r="D116" t="s">
        <v>229</v>
      </c>
      <c r="E116" t="str">
        <f t="shared" si="1"/>
        <v>['id_category' =&gt; 7, 'product_group' =&gt; 'HC', 'created_at' =&gt; $now],</v>
      </c>
    </row>
    <row r="117" spans="1:5" x14ac:dyDescent="0.35">
      <c r="A117">
        <f>INDEX('Product Category'!A:A, MATCH(B117,'Product Category'!B:B, 0))</f>
        <v>7</v>
      </c>
      <c r="B117" t="s">
        <v>41</v>
      </c>
      <c r="C117">
        <v>116</v>
      </c>
      <c r="D117" t="s">
        <v>231</v>
      </c>
      <c r="E117" t="str">
        <f t="shared" si="1"/>
        <v>['id_category' =&gt; 7, 'product_group' =&gt; 'LEFA', 'created_at' =&gt; $now],</v>
      </c>
    </row>
    <row r="118" spans="1:5" x14ac:dyDescent="0.35">
      <c r="A118">
        <f>INDEX('Product Category'!A:A, MATCH(B118,'Product Category'!B:B, 0))</f>
        <v>7</v>
      </c>
      <c r="B118" t="s">
        <v>41</v>
      </c>
      <c r="C118">
        <v>117</v>
      </c>
      <c r="D118" t="s">
        <v>280</v>
      </c>
      <c r="E118" t="str">
        <f t="shared" si="1"/>
        <v>['id_category' =&gt; 7, 'product_group' =&gt; 'LEFA 1', 'created_at' =&gt; $now],</v>
      </c>
    </row>
    <row r="119" spans="1:5" x14ac:dyDescent="0.35">
      <c r="A119">
        <f>INDEX('Product Category'!A:A, MATCH(B119,'Product Category'!B:B, 0))</f>
        <v>7</v>
      </c>
      <c r="B119" t="s">
        <v>41</v>
      </c>
      <c r="C119">
        <v>118</v>
      </c>
      <c r="D119" t="s">
        <v>282</v>
      </c>
      <c r="E119" t="str">
        <f t="shared" si="1"/>
        <v>['id_category' =&gt; 7, 'product_group' =&gt; 'LEFA 2', 'created_at' =&gt; $now],</v>
      </c>
    </row>
    <row r="120" spans="1:5" x14ac:dyDescent="0.35">
      <c r="A120">
        <f>INDEX('Product Category'!A:A, MATCH(B120,'Product Category'!B:B, 0))</f>
        <v>7</v>
      </c>
      <c r="B120" t="s">
        <v>41</v>
      </c>
      <c r="C120">
        <v>119</v>
      </c>
      <c r="D120" t="s">
        <v>284</v>
      </c>
      <c r="E120" t="str">
        <f t="shared" si="1"/>
        <v>['id_category' =&gt; 7, 'product_group' =&gt; 'LEFA 3', 'created_at' =&gt; $now],</v>
      </c>
    </row>
    <row r="121" spans="1:5" x14ac:dyDescent="0.35">
      <c r="A121">
        <f>INDEX('Product Category'!A:A, MATCH(B121,'Product Category'!B:B, 0))</f>
        <v>7</v>
      </c>
      <c r="B121" t="s">
        <v>41</v>
      </c>
      <c r="C121">
        <v>120</v>
      </c>
      <c r="D121" t="s">
        <v>232</v>
      </c>
      <c r="E121" t="str">
        <f t="shared" si="1"/>
        <v>['id_category' =&gt; 7, 'product_group' =&gt; 'LEFA M', 'created_at' =&gt; $now],</v>
      </c>
    </row>
    <row r="122" spans="1:5" x14ac:dyDescent="0.35">
      <c r="A122">
        <f>INDEX('Product Category'!A:A, MATCH(B122,'Product Category'!B:B, 0))</f>
        <v>7</v>
      </c>
      <c r="B122" t="s">
        <v>41</v>
      </c>
      <c r="C122">
        <v>121</v>
      </c>
      <c r="D122" t="s">
        <v>233</v>
      </c>
      <c r="E122" t="str">
        <f t="shared" si="1"/>
        <v>['id_category' =&gt; 7, 'product_group' =&gt; 'LEME', 'created_at' =&gt; $now],</v>
      </c>
    </row>
    <row r="123" spans="1:5" x14ac:dyDescent="0.35">
      <c r="A123">
        <f>INDEX('Product Category'!A:A, MATCH(B123,'Product Category'!B:B, 0))</f>
        <v>7</v>
      </c>
      <c r="B123" t="s">
        <v>41</v>
      </c>
      <c r="C123">
        <v>122</v>
      </c>
      <c r="D123" t="s">
        <v>235</v>
      </c>
      <c r="E123" t="str">
        <f t="shared" si="1"/>
        <v>['id_category' =&gt; 7, 'product_group' =&gt; 'LEUFA', 'created_at' =&gt; $now],</v>
      </c>
    </row>
    <row r="124" spans="1:5" x14ac:dyDescent="0.35">
      <c r="A124">
        <f>INDEX('Product Category'!A:A, MATCH(B124,'Product Category'!B:B, 0))</f>
        <v>7</v>
      </c>
      <c r="B124" t="s">
        <v>41</v>
      </c>
      <c r="C124">
        <v>123</v>
      </c>
      <c r="D124" t="s">
        <v>246</v>
      </c>
      <c r="E124" t="str">
        <f t="shared" si="1"/>
        <v>['id_category' =&gt; 7, 'product_group' =&gt; 'ME6/65', 'created_at' =&gt; $now],</v>
      </c>
    </row>
    <row r="125" spans="1:5" x14ac:dyDescent="0.35">
      <c r="A125">
        <f>INDEX('Product Category'!A:A, MATCH(B125,'Product Category'!B:B, 0))</f>
        <v>7</v>
      </c>
      <c r="B125" t="s">
        <v>41</v>
      </c>
      <c r="C125">
        <v>124</v>
      </c>
      <c r="D125" t="s">
        <v>270</v>
      </c>
      <c r="E125" t="str">
        <f t="shared" si="1"/>
        <v>['id_category' =&gt; 7, 'product_group' =&gt; 'SEPARATED FAT', 'created_at' =&gt; $now],</v>
      </c>
    </row>
    <row r="126" spans="1:5" x14ac:dyDescent="0.35">
      <c r="A126">
        <f>INDEX('Product Category'!A:A, MATCH(B126,'Product Category'!B:B, 0))</f>
        <v>7</v>
      </c>
      <c r="B126" t="s">
        <v>41</v>
      </c>
      <c r="C126">
        <v>125</v>
      </c>
      <c r="D126" t="s">
        <v>271</v>
      </c>
      <c r="E126" t="str">
        <f t="shared" si="1"/>
        <v>['id_category' =&gt; 7, 'product_group' =&gt; 'SKIMMED OIL M', 'created_at' =&gt; $now],</v>
      </c>
    </row>
    <row r="127" spans="1:5" x14ac:dyDescent="0.35">
      <c r="A127">
        <f>INDEX('Product Category'!A:A, MATCH(B127,'Product Category'!B:B, 0))</f>
        <v>7</v>
      </c>
      <c r="B127" t="s">
        <v>41</v>
      </c>
      <c r="C127">
        <v>126</v>
      </c>
      <c r="D127" t="s">
        <v>292</v>
      </c>
      <c r="E127" t="str">
        <f t="shared" si="1"/>
        <v>['id_category' =&gt; 7, 'product_group' =&gt; 'UFA W36', 'created_at' =&gt; $now],</v>
      </c>
    </row>
    <row r="128" spans="1:5" x14ac:dyDescent="0.35">
      <c r="A128">
        <f>INDEX('Product Category'!A:A, MATCH(B128,'Product Category'!B:B, 0))</f>
        <v>8</v>
      </c>
      <c r="B128" t="s">
        <v>45</v>
      </c>
      <c r="C128">
        <v>127</v>
      </c>
      <c r="D128" t="s">
        <v>152</v>
      </c>
      <c r="E128" t="str">
        <f t="shared" si="1"/>
        <v>['id_category' =&gt; 8, 'product_group' =&gt; 'CARBON.A', 'created_at' =&gt; $now],</v>
      </c>
    </row>
    <row r="129" spans="1:5" x14ac:dyDescent="0.35">
      <c r="A129">
        <f>INDEX('Product Category'!A:A, MATCH(B129,'Product Category'!B:B, 0))</f>
        <v>8</v>
      </c>
      <c r="B129" t="s">
        <v>45</v>
      </c>
      <c r="C129">
        <v>128</v>
      </c>
      <c r="D129" t="s">
        <v>153</v>
      </c>
      <c r="E129" t="str">
        <f t="shared" si="1"/>
        <v>['id_category' =&gt; 8, 'product_group' =&gt; 'CATALYST', 'created_at' =&gt; $now],</v>
      </c>
    </row>
    <row r="130" spans="1:5" x14ac:dyDescent="0.35">
      <c r="A130">
        <f>INDEX('Product Category'!A:A, MATCH(B130,'Product Category'!B:B, 0))</f>
        <v>8</v>
      </c>
      <c r="B130" t="s">
        <v>45</v>
      </c>
      <c r="C130">
        <v>129</v>
      </c>
      <c r="D130" t="s">
        <v>163</v>
      </c>
      <c r="E130" t="str">
        <f t="shared" si="1"/>
        <v>['id_category' =&gt; 8, 'product_group' =&gt; 'CH3OH', 'created_at' =&gt; $now],</v>
      </c>
    </row>
    <row r="131" spans="1:5" x14ac:dyDescent="0.35">
      <c r="A131">
        <f>INDEX('Product Category'!A:A, MATCH(B131,'Product Category'!B:B, 0))</f>
        <v>8</v>
      </c>
      <c r="B131" t="s">
        <v>45</v>
      </c>
      <c r="C131">
        <v>130</v>
      </c>
      <c r="D131" t="s">
        <v>164</v>
      </c>
      <c r="E131" t="str">
        <f t="shared" ref="E131:E194" si="2">_xlfn.CONCAT("['", $A$1,"' =&gt; ", A131, ", '", $D$1, "' =&gt; '", D131, "', 'created_at' =&gt; $now],")</f>
        <v>['id_category' =&gt; 8, 'product_group' =&gt; 'CH3ONA', 'created_at' =&gt; $now],</v>
      </c>
    </row>
    <row r="132" spans="1:5" x14ac:dyDescent="0.35">
      <c r="A132">
        <f>INDEX('Product Category'!A:A, MATCH(B132,'Product Category'!B:B, 0))</f>
        <v>8</v>
      </c>
      <c r="B132" t="s">
        <v>45</v>
      </c>
      <c r="C132">
        <v>131</v>
      </c>
      <c r="D132" t="s">
        <v>10</v>
      </c>
      <c r="E132" t="str">
        <f t="shared" si="2"/>
        <v>['id_category' =&gt; 8, 'product_group' =&gt; 'CHE', 'created_at' =&gt; $now],</v>
      </c>
    </row>
    <row r="133" spans="1:5" x14ac:dyDescent="0.35">
      <c r="A133">
        <f>INDEX('Product Category'!A:A, MATCH(B133,'Product Category'!B:B, 0))</f>
        <v>8</v>
      </c>
      <c r="B133" t="s">
        <v>45</v>
      </c>
      <c r="C133">
        <v>132</v>
      </c>
      <c r="D133" t="s">
        <v>185</v>
      </c>
      <c r="E133" t="str">
        <f t="shared" si="2"/>
        <v>['id_category' =&gt; 8, 'product_group' =&gt; 'DEA', 'created_at' =&gt; $now],</v>
      </c>
    </row>
    <row r="134" spans="1:5" x14ac:dyDescent="0.35">
      <c r="A134">
        <f>INDEX('Product Category'!A:A, MATCH(B134,'Product Category'!B:B, 0))</f>
        <v>8</v>
      </c>
      <c r="B134" t="s">
        <v>45</v>
      </c>
      <c r="C134">
        <v>133</v>
      </c>
      <c r="D134" t="s">
        <v>210</v>
      </c>
      <c r="E134" t="str">
        <f t="shared" si="2"/>
        <v>['id_category' =&gt; 8, 'product_group' =&gt; 'FECl3', 'created_at' =&gt; $now],</v>
      </c>
    </row>
    <row r="135" spans="1:5" x14ac:dyDescent="0.35">
      <c r="A135">
        <f>INDEX('Product Category'!A:A, MATCH(B135,'Product Category'!B:B, 0))</f>
        <v>8</v>
      </c>
      <c r="B135" t="s">
        <v>45</v>
      </c>
      <c r="C135">
        <v>134</v>
      </c>
      <c r="D135" t="s">
        <v>212</v>
      </c>
      <c r="E135" t="str">
        <f t="shared" si="2"/>
        <v>['id_category' =&gt; 8, 'product_group' =&gt; 'FILTER AID', 'created_at' =&gt; $now],</v>
      </c>
    </row>
    <row r="136" spans="1:5" x14ac:dyDescent="0.35">
      <c r="A136">
        <f>INDEX('Product Category'!A:A, MATCH(B136,'Product Category'!B:B, 0))</f>
        <v>8</v>
      </c>
      <c r="B136" t="s">
        <v>45</v>
      </c>
      <c r="C136">
        <v>135</v>
      </c>
      <c r="D136" t="s">
        <v>226</v>
      </c>
      <c r="E136" t="str">
        <f t="shared" si="2"/>
        <v>['id_category' =&gt; 8, 'product_group' =&gt; 'H2O2', 'created_at' =&gt; $now],</v>
      </c>
    </row>
    <row r="137" spans="1:5" x14ac:dyDescent="0.35">
      <c r="A137">
        <f>INDEX('Product Category'!A:A, MATCH(B137,'Product Category'!B:B, 0))</f>
        <v>8</v>
      </c>
      <c r="B137" t="s">
        <v>45</v>
      </c>
      <c r="C137">
        <v>136</v>
      </c>
      <c r="D137" t="s">
        <v>227</v>
      </c>
      <c r="E137" t="str">
        <f t="shared" si="2"/>
        <v>['id_category' =&gt; 8, 'product_group' =&gt; 'H2SO4', 'created_at' =&gt; $now],</v>
      </c>
    </row>
    <row r="138" spans="1:5" x14ac:dyDescent="0.35">
      <c r="A138">
        <f>INDEX('Product Category'!A:A, MATCH(B138,'Product Category'!B:B, 0))</f>
        <v>8</v>
      </c>
      <c r="B138" t="s">
        <v>45</v>
      </c>
      <c r="C138">
        <v>137</v>
      </c>
      <c r="D138" t="s">
        <v>228</v>
      </c>
      <c r="E138" t="str">
        <f t="shared" si="2"/>
        <v>['id_category' =&gt; 8, 'product_group' =&gt; 'H3PO4', 'created_at' =&gt; $now],</v>
      </c>
    </row>
    <row r="139" spans="1:5" x14ac:dyDescent="0.35">
      <c r="A139">
        <f>INDEX('Product Category'!A:A, MATCH(B139,'Product Category'!B:B, 0))</f>
        <v>8</v>
      </c>
      <c r="B139" t="s">
        <v>45</v>
      </c>
      <c r="C139">
        <v>138</v>
      </c>
      <c r="D139" t="s">
        <v>230</v>
      </c>
      <c r="E139" t="str">
        <f t="shared" si="2"/>
        <v>['id_category' =&gt; 8, 'product_group' =&gt; 'HCl', 'created_at' =&gt; $now],</v>
      </c>
    </row>
    <row r="140" spans="1:5" x14ac:dyDescent="0.35">
      <c r="A140">
        <f>INDEX('Product Category'!A:A, MATCH(B140,'Product Category'!B:B, 0))</f>
        <v>8</v>
      </c>
      <c r="B140" t="s">
        <v>45</v>
      </c>
      <c r="C140">
        <v>139</v>
      </c>
      <c r="D140" t="s">
        <v>288</v>
      </c>
      <c r="E140" t="str">
        <f t="shared" si="2"/>
        <v>['id_category' =&gt; 8, 'product_group' =&gt; 'MeOH3', 'created_at' =&gt; $now],</v>
      </c>
    </row>
    <row r="141" spans="1:5" x14ac:dyDescent="0.35">
      <c r="A141">
        <f>INDEX('Product Category'!A:A, MATCH(B141,'Product Category'!B:B, 0))</f>
        <v>8</v>
      </c>
      <c r="B141" t="s">
        <v>45</v>
      </c>
      <c r="C141">
        <v>140</v>
      </c>
      <c r="D141" t="s">
        <v>289</v>
      </c>
      <c r="E141" t="str">
        <f t="shared" si="2"/>
        <v>['id_category' =&gt; 8, 'product_group' =&gt; 'MeOH65', 'created_at' =&gt; $now],</v>
      </c>
    </row>
    <row r="142" spans="1:5" x14ac:dyDescent="0.35">
      <c r="A142">
        <f>INDEX('Product Category'!A:A, MATCH(B142,'Product Category'!B:B, 0))</f>
        <v>8</v>
      </c>
      <c r="B142" t="s">
        <v>45</v>
      </c>
      <c r="C142">
        <v>141</v>
      </c>
      <c r="D142" t="s">
        <v>290</v>
      </c>
      <c r="E142" t="str">
        <f t="shared" si="2"/>
        <v>['id_category' =&gt; 8, 'product_group' =&gt; 'MeOH88', 'created_at' =&gt; $now],</v>
      </c>
    </row>
    <row r="143" spans="1:5" x14ac:dyDescent="0.35">
      <c r="A143">
        <f>INDEX('Product Category'!A:A, MATCH(B143,'Product Category'!B:B, 0))</f>
        <v>8</v>
      </c>
      <c r="B143" t="s">
        <v>45</v>
      </c>
      <c r="C143">
        <v>142</v>
      </c>
      <c r="D143" t="s">
        <v>258</v>
      </c>
      <c r="E143" t="str">
        <f t="shared" si="2"/>
        <v>['id_category' =&gt; 8, 'product_group' =&gt; 'NAH2PO2', 'created_at' =&gt; $now],</v>
      </c>
    </row>
    <row r="144" spans="1:5" x14ac:dyDescent="0.35">
      <c r="A144">
        <f>INDEX('Product Category'!A:A, MATCH(B144,'Product Category'!B:B, 0))</f>
        <v>8</v>
      </c>
      <c r="B144" t="s">
        <v>45</v>
      </c>
      <c r="C144">
        <v>143</v>
      </c>
      <c r="D144" t="s">
        <v>259</v>
      </c>
      <c r="E144" t="str">
        <f t="shared" si="2"/>
        <v>['id_category' =&gt; 8, 'product_group' =&gt; 'NaOH', 'created_at' =&gt; $now],</v>
      </c>
    </row>
    <row r="145" spans="1:5" x14ac:dyDescent="0.35">
      <c r="A145">
        <f>INDEX('Product Category'!A:A, MATCH(B145,'Product Category'!B:B, 0))</f>
        <v>8</v>
      </c>
      <c r="B145" t="s">
        <v>45</v>
      </c>
      <c r="C145">
        <v>144</v>
      </c>
      <c r="D145" t="s">
        <v>264</v>
      </c>
      <c r="E145" t="str">
        <f t="shared" si="2"/>
        <v>['id_category' =&gt; 8, 'product_group' =&gt; 'OTHERS', 'created_at' =&gt; $now],</v>
      </c>
    </row>
    <row r="146" spans="1:5" x14ac:dyDescent="0.35">
      <c r="A146">
        <f>INDEX('Product Category'!A:A, MATCH(B146,'Product Category'!B:B, 0))</f>
        <v>8</v>
      </c>
      <c r="B146" t="s">
        <v>45</v>
      </c>
      <c r="C146">
        <v>145</v>
      </c>
      <c r="D146" t="s">
        <v>275</v>
      </c>
      <c r="E146" t="str">
        <f t="shared" si="2"/>
        <v>['id_category' =&gt; 8, 'product_group' =&gt; 'Ti(OCH(CH3)2)4', 'created_at' =&gt; $now],</v>
      </c>
    </row>
    <row r="147" spans="1:5" x14ac:dyDescent="0.35">
      <c r="A147">
        <f>INDEX('Product Category'!A:A, MATCH(B147,'Product Category'!B:B, 0))</f>
        <v>9</v>
      </c>
      <c r="B147" t="s">
        <v>53</v>
      </c>
      <c r="C147">
        <v>146</v>
      </c>
      <c r="D147" t="s">
        <v>139</v>
      </c>
      <c r="E147" t="str">
        <f t="shared" si="2"/>
        <v>['id_category' =&gt; 9, 'product_group' =&gt; 'AMISOL', 'created_at' =&gt; $now],</v>
      </c>
    </row>
    <row r="148" spans="1:5" x14ac:dyDescent="0.35">
      <c r="A148">
        <f>INDEX('Product Category'!A:A, MATCH(B148,'Product Category'!B:B, 0))</f>
        <v>9</v>
      </c>
      <c r="B148" t="s">
        <v>53</v>
      </c>
      <c r="C148">
        <v>147</v>
      </c>
      <c r="D148" t="s">
        <v>140</v>
      </c>
      <c r="E148" t="str">
        <f t="shared" si="2"/>
        <v>['id_category' =&gt; 9, 'product_group' =&gt; 'AMISOL-3G', 'created_at' =&gt; $now],</v>
      </c>
    </row>
    <row r="149" spans="1:5" x14ac:dyDescent="0.35">
      <c r="A149">
        <f>INDEX('Product Category'!A:A, MATCH(B149,'Product Category'!B:B, 0))</f>
        <v>9</v>
      </c>
      <c r="B149" t="s">
        <v>53</v>
      </c>
      <c r="C149">
        <v>148</v>
      </c>
      <c r="D149" t="s">
        <v>104</v>
      </c>
      <c r="E149" t="str">
        <f t="shared" si="2"/>
        <v>['id_category' =&gt; 9, 'product_group' =&gt; 'GTCC', 'created_at' =&gt; $now],</v>
      </c>
    </row>
    <row r="150" spans="1:5" x14ac:dyDescent="0.35">
      <c r="A150">
        <f>INDEX('Product Category'!A:A, MATCH(B150,'Product Category'!B:B, 0))</f>
        <v>9</v>
      </c>
      <c r="B150" t="s">
        <v>53</v>
      </c>
      <c r="C150">
        <v>149</v>
      </c>
      <c r="D150" t="s">
        <v>273</v>
      </c>
      <c r="E150" t="str">
        <f t="shared" si="2"/>
        <v>['id_category' =&gt; 9, 'product_group' =&gt; 'GTCC 70/30', 'created_at' =&gt; $now],</v>
      </c>
    </row>
    <row r="151" spans="1:5" x14ac:dyDescent="0.35">
      <c r="A151">
        <f>INDEX('Product Category'!A:A, MATCH(B151,'Product Category'!B:B, 0))</f>
        <v>9</v>
      </c>
      <c r="B151" t="s">
        <v>53</v>
      </c>
      <c r="C151">
        <v>150</v>
      </c>
      <c r="D151" t="s">
        <v>276</v>
      </c>
      <c r="E151" t="str">
        <f t="shared" si="2"/>
        <v>['id_category' =&gt; 9, 'product_group' =&gt; 'GTCC-C', 'created_at' =&gt; $now],</v>
      </c>
    </row>
    <row r="152" spans="1:5" x14ac:dyDescent="0.35">
      <c r="A152">
        <f>INDEX('Product Category'!A:A, MATCH(B152,'Product Category'!B:B, 0))</f>
        <v>9</v>
      </c>
      <c r="B152" t="s">
        <v>53</v>
      </c>
      <c r="C152">
        <v>151</v>
      </c>
      <c r="D152" t="s">
        <v>236</v>
      </c>
      <c r="E152" t="str">
        <f t="shared" si="2"/>
        <v>['id_category' =&gt; 9, 'product_group' =&gt; 'LO75', 'created_at' =&gt; $now],</v>
      </c>
    </row>
    <row r="153" spans="1:5" x14ac:dyDescent="0.35">
      <c r="A153">
        <f>INDEX('Product Category'!A:A, MATCH(B153,'Product Category'!B:B, 0))</f>
        <v>9</v>
      </c>
      <c r="B153" t="s">
        <v>53</v>
      </c>
      <c r="C153">
        <v>152</v>
      </c>
      <c r="D153" t="s">
        <v>107</v>
      </c>
      <c r="E153" t="str">
        <f t="shared" si="2"/>
        <v>['id_category' =&gt; 9, 'product_group' =&gt; 'OE', 'created_at' =&gt; $now],</v>
      </c>
    </row>
    <row r="154" spans="1:5" x14ac:dyDescent="0.35">
      <c r="A154">
        <f>INDEX('Product Category'!A:A, MATCH(B154,'Product Category'!B:B, 0))</f>
        <v>9</v>
      </c>
      <c r="B154" t="s">
        <v>53</v>
      </c>
      <c r="C154">
        <v>153</v>
      </c>
      <c r="D154" t="s">
        <v>262</v>
      </c>
      <c r="E154" t="str">
        <f t="shared" si="2"/>
        <v>['id_category' =&gt; 9, 'product_group' =&gt; 'OLO', 'created_at' =&gt; $now],</v>
      </c>
    </row>
    <row r="155" spans="1:5" x14ac:dyDescent="0.35">
      <c r="A155">
        <f>INDEX('Product Category'!A:A, MATCH(B155,'Product Category'!B:B, 0))</f>
        <v>9</v>
      </c>
      <c r="B155" t="s">
        <v>53</v>
      </c>
      <c r="C155">
        <v>154</v>
      </c>
      <c r="D155" t="s">
        <v>277</v>
      </c>
      <c r="E155" t="str">
        <f t="shared" si="2"/>
        <v>['id_category' =&gt; 9, 'product_group' =&gt; 'TMPTCC', 'created_at' =&gt; $now],</v>
      </c>
    </row>
    <row r="156" spans="1:5" x14ac:dyDescent="0.35">
      <c r="A156">
        <f>INDEX('Product Category'!A:A, MATCH(B156,'Product Category'!B:B, 0))</f>
        <v>9</v>
      </c>
      <c r="B156" t="s">
        <v>53</v>
      </c>
      <c r="C156">
        <v>155</v>
      </c>
      <c r="D156" t="s">
        <v>126</v>
      </c>
      <c r="E156" t="str">
        <f t="shared" si="2"/>
        <v>['id_category' =&gt; 9, 'product_group' =&gt; 'TMPTO', 'created_at' =&gt; $now],</v>
      </c>
    </row>
    <row r="157" spans="1:5" x14ac:dyDescent="0.35">
      <c r="A157">
        <f>INDEX('Product Category'!A:A, MATCH(B157,'Product Category'!B:B, 0))</f>
        <v>10</v>
      </c>
      <c r="B157" t="s">
        <v>58</v>
      </c>
      <c r="C157">
        <v>156</v>
      </c>
      <c r="D157" t="s">
        <v>268</v>
      </c>
      <c r="E157" t="str">
        <f t="shared" si="2"/>
        <v>['id_category' =&gt; 10, 'product_group' =&gt; 'ROFAMIN', 'created_at' =&gt; $now],</v>
      </c>
    </row>
    <row r="158" spans="1:5" x14ac:dyDescent="0.35">
      <c r="A158">
        <f>INDEX('Product Category'!A:A, MATCH(B158,'Product Category'!B:B, 0))</f>
        <v>11</v>
      </c>
      <c r="B158" t="s">
        <v>60</v>
      </c>
      <c r="C158">
        <v>157</v>
      </c>
      <c r="D158" t="s">
        <v>214</v>
      </c>
      <c r="E158" t="str">
        <f t="shared" si="2"/>
        <v>['id_category' =&gt; 11, 'product_group' =&gt; 'GLY', 'created_at' =&gt; $now],</v>
      </c>
    </row>
    <row r="159" spans="1:5" x14ac:dyDescent="0.35">
      <c r="A159">
        <f>INDEX('Product Category'!A:A, MATCH(B159,'Product Category'!B:B, 0))</f>
        <v>11</v>
      </c>
      <c r="B159" t="s">
        <v>60</v>
      </c>
      <c r="C159">
        <v>158</v>
      </c>
      <c r="D159" t="s">
        <v>260</v>
      </c>
      <c r="E159" t="str">
        <f t="shared" si="2"/>
        <v>['id_category' =&gt; 11, 'product_group' =&gt; 'GLY EX SEC 116', 'created_at' =&gt; $now],</v>
      </c>
    </row>
    <row r="160" spans="1:5" x14ac:dyDescent="0.35">
      <c r="A160">
        <f>INDEX('Product Category'!A:A, MATCH(B160,'Product Category'!B:B, 0))</f>
        <v>11</v>
      </c>
      <c r="B160" t="s">
        <v>60</v>
      </c>
      <c r="C160">
        <v>159</v>
      </c>
      <c r="D160" t="s">
        <v>263</v>
      </c>
      <c r="E160" t="str">
        <f t="shared" si="2"/>
        <v>['id_category' =&gt; 11, 'product_group' =&gt; 'GLY-CNO', 'created_at' =&gt; $now],</v>
      </c>
    </row>
    <row r="161" spans="1:5" x14ac:dyDescent="0.35">
      <c r="A161">
        <f>INDEX('Product Category'!A:A, MATCH(B161,'Product Category'!B:B, 0))</f>
        <v>11</v>
      </c>
      <c r="B161" t="s">
        <v>60</v>
      </c>
      <c r="C161">
        <v>160</v>
      </c>
      <c r="D161" t="s">
        <v>265</v>
      </c>
      <c r="E161" t="str">
        <f t="shared" si="2"/>
        <v>['id_category' =&gt; 11, 'product_group' =&gt; 'GLY-H', 'created_at' =&gt; $now],</v>
      </c>
    </row>
    <row r="162" spans="1:5" x14ac:dyDescent="0.35">
      <c r="A162">
        <f>INDEX('Product Category'!A:A, MATCH(B162,'Product Category'!B:B, 0))</f>
        <v>12</v>
      </c>
      <c r="B162" t="s">
        <v>63</v>
      </c>
      <c r="C162">
        <v>161</v>
      </c>
      <c r="D162" t="s">
        <v>238</v>
      </c>
      <c r="E162" t="str">
        <f t="shared" si="2"/>
        <v>['id_category' =&gt; 12, 'product_group' =&gt; 'ME16', 'created_at' =&gt; $now],</v>
      </c>
    </row>
    <row r="163" spans="1:5" x14ac:dyDescent="0.35">
      <c r="A163">
        <f>INDEX('Product Category'!A:A, MATCH(B163,'Product Category'!B:B, 0))</f>
        <v>12</v>
      </c>
      <c r="B163" t="s">
        <v>63</v>
      </c>
      <c r="C163">
        <v>162</v>
      </c>
      <c r="D163" t="s">
        <v>239</v>
      </c>
      <c r="E163" t="str">
        <f t="shared" si="2"/>
        <v>['id_category' =&gt; 12, 'product_group' =&gt; 'ME18S', 'created_at' =&gt; $now],</v>
      </c>
    </row>
    <row r="164" spans="1:5" x14ac:dyDescent="0.35">
      <c r="A164">
        <f>INDEX('Product Category'!A:A, MATCH(B164,'Product Category'!B:B, 0))</f>
        <v>12</v>
      </c>
      <c r="B164" t="s">
        <v>63</v>
      </c>
      <c r="C164">
        <v>163</v>
      </c>
      <c r="D164" t="s">
        <v>240</v>
      </c>
      <c r="E164" t="str">
        <f t="shared" si="2"/>
        <v>['id_category' =&gt; 12, 'product_group' =&gt; 'ME18U', 'created_at' =&gt; $now],</v>
      </c>
    </row>
    <row r="165" spans="1:5" x14ac:dyDescent="0.35">
      <c r="A165">
        <f>INDEX('Product Category'!A:A, MATCH(B165,'Product Category'!B:B, 0))</f>
        <v>12</v>
      </c>
      <c r="B165" t="s">
        <v>63</v>
      </c>
      <c r="C165">
        <v>164</v>
      </c>
      <c r="D165" t="s">
        <v>241</v>
      </c>
      <c r="E165" t="str">
        <f t="shared" si="2"/>
        <v>['id_category' =&gt; 12, 'product_group' =&gt; 'ME18W', 'created_at' =&gt; $now],</v>
      </c>
    </row>
    <row r="166" spans="1:5" x14ac:dyDescent="0.35">
      <c r="A166">
        <f>INDEX('Product Category'!A:A, MATCH(B166,'Product Category'!B:B, 0))</f>
        <v>12</v>
      </c>
      <c r="B166" t="s">
        <v>63</v>
      </c>
      <c r="C166">
        <v>165</v>
      </c>
      <c r="D166" t="s">
        <v>248</v>
      </c>
      <c r="E166" t="str">
        <f t="shared" si="2"/>
        <v>['id_category' =&gt; 12, 'product_group' =&gt; 'ME68', 'created_at' =&gt; $now],</v>
      </c>
    </row>
    <row r="167" spans="1:5" x14ac:dyDescent="0.35">
      <c r="A167">
        <f>INDEX('Product Category'!A:A, MATCH(B167,'Product Category'!B:B, 0))</f>
        <v>12</v>
      </c>
      <c r="B167" t="s">
        <v>63</v>
      </c>
      <c r="C167">
        <v>166</v>
      </c>
      <c r="D167" t="s">
        <v>250</v>
      </c>
      <c r="E167" t="str">
        <f t="shared" si="2"/>
        <v>['id_category' =&gt; 12, 'product_group' =&gt; 'ME68/25', 'created_at' =&gt; $now],</v>
      </c>
    </row>
    <row r="168" spans="1:5" x14ac:dyDescent="0.35">
      <c r="A168">
        <f>INDEX('Product Category'!A:A, MATCH(B168,'Product Category'!B:B, 0))</f>
        <v>12</v>
      </c>
      <c r="B168" t="s">
        <v>63</v>
      </c>
      <c r="C168">
        <v>167</v>
      </c>
      <c r="D168" t="s">
        <v>251</v>
      </c>
      <c r="E168" t="str">
        <f t="shared" si="2"/>
        <v>['id_category' =&gt; 12, 'product_group' =&gt; 'ME68/30', 'created_at' =&gt; $now],</v>
      </c>
    </row>
    <row r="169" spans="1:5" x14ac:dyDescent="0.35">
      <c r="A169">
        <f>INDEX('Product Category'!A:A, MATCH(B169,'Product Category'!B:B, 0))</f>
        <v>12</v>
      </c>
      <c r="B169" t="s">
        <v>63</v>
      </c>
      <c r="C169">
        <v>168</v>
      </c>
      <c r="D169" t="s">
        <v>252</v>
      </c>
      <c r="E169" t="str">
        <f t="shared" si="2"/>
        <v>['id_category' =&gt; 12, 'product_group' =&gt; 'ME68/40', 'created_at' =&gt; $now],</v>
      </c>
    </row>
    <row r="170" spans="1:5" x14ac:dyDescent="0.35">
      <c r="A170">
        <f>INDEX('Product Category'!A:A, MATCH(B170,'Product Category'!B:B, 0))</f>
        <v>12</v>
      </c>
      <c r="B170" t="s">
        <v>63</v>
      </c>
      <c r="C170">
        <v>169</v>
      </c>
      <c r="D170" t="s">
        <v>253</v>
      </c>
      <c r="E170" t="str">
        <f t="shared" si="2"/>
        <v>['id_category' =&gt; 12, 'product_group' =&gt; 'ME68IRR', 'created_at' =&gt; $now],</v>
      </c>
    </row>
    <row r="171" spans="1:5" x14ac:dyDescent="0.35">
      <c r="A171">
        <f>INDEX('Product Category'!A:A, MATCH(B171,'Product Category'!B:B, 0))</f>
        <v>12</v>
      </c>
      <c r="B171" t="s">
        <v>63</v>
      </c>
      <c r="C171">
        <v>170</v>
      </c>
      <c r="D171" t="s">
        <v>254</v>
      </c>
      <c r="E171" t="str">
        <f t="shared" si="2"/>
        <v>['id_category' =&gt; 12, 'product_group' =&gt; 'ME68SA', 'created_at' =&gt; $now],</v>
      </c>
    </row>
    <row r="172" spans="1:5" x14ac:dyDescent="0.35">
      <c r="A172">
        <f>INDEX('Product Category'!A:A, MATCH(B172,'Product Category'!B:B, 0))</f>
        <v>12</v>
      </c>
      <c r="B172" t="s">
        <v>63</v>
      </c>
      <c r="C172">
        <v>171</v>
      </c>
      <c r="D172" t="s">
        <v>255</v>
      </c>
      <c r="E172" t="str">
        <f t="shared" si="2"/>
        <v>['id_category' =&gt; 12, 'product_group' =&gt; 'ME68TA', 'created_at' =&gt; $now],</v>
      </c>
    </row>
    <row r="173" spans="1:5" x14ac:dyDescent="0.35">
      <c r="A173">
        <f>INDEX('Product Category'!A:A, MATCH(B173,'Product Category'!B:B, 0))</f>
        <v>13</v>
      </c>
      <c r="B173" t="s">
        <v>66</v>
      </c>
      <c r="C173">
        <v>172</v>
      </c>
      <c r="D173" t="s">
        <v>237</v>
      </c>
      <c r="E173" t="str">
        <f t="shared" si="2"/>
        <v>['id_category' =&gt; 13, 'product_group' =&gt; 'ME10', 'created_at' =&gt; $now],</v>
      </c>
    </row>
    <row r="174" spans="1:5" x14ac:dyDescent="0.35">
      <c r="A174">
        <f>INDEX('Product Category'!A:A, MATCH(B174,'Product Category'!B:B, 0))</f>
        <v>13</v>
      </c>
      <c r="B174" t="s">
        <v>66</v>
      </c>
      <c r="C174">
        <v>173</v>
      </c>
      <c r="D174" t="s">
        <v>256</v>
      </c>
      <c r="E174" t="str">
        <f t="shared" si="2"/>
        <v>['id_category' =&gt; 13, 'product_group' =&gt; 'ME8', 'created_at' =&gt; $now],</v>
      </c>
    </row>
    <row r="175" spans="1:5" x14ac:dyDescent="0.35">
      <c r="A175">
        <f>INDEX('Product Category'!A:A, MATCH(B175,'Product Category'!B:B, 0))</f>
        <v>13</v>
      </c>
      <c r="B175" t="s">
        <v>66</v>
      </c>
      <c r="C175">
        <v>174</v>
      </c>
      <c r="D175" t="s">
        <v>257</v>
      </c>
      <c r="E175" t="str">
        <f t="shared" si="2"/>
        <v>['id_category' =&gt; 13, 'product_group' =&gt; 'ME80', 'created_at' =&gt; $now],</v>
      </c>
    </row>
    <row r="176" spans="1:5" x14ac:dyDescent="0.35">
      <c r="A176">
        <f>INDEX('Product Category'!A:A, MATCH(B176,'Product Category'!B:B, 0))</f>
        <v>14</v>
      </c>
      <c r="B176" t="s">
        <v>21</v>
      </c>
      <c r="C176">
        <v>175</v>
      </c>
      <c r="D176" t="s">
        <v>49</v>
      </c>
      <c r="E176" t="str">
        <f t="shared" si="2"/>
        <v>['id_category' =&gt; 14, 'product_group' =&gt; 'CNO', 'created_at' =&gt; $now],</v>
      </c>
    </row>
    <row r="177" spans="1:5" x14ac:dyDescent="0.35">
      <c r="A177">
        <f>INDEX('Product Category'!A:A, MATCH(B177,'Product Category'!B:B, 0))</f>
        <v>14</v>
      </c>
      <c r="B177" t="s">
        <v>21</v>
      </c>
      <c r="C177">
        <v>176</v>
      </c>
      <c r="D177" t="s">
        <v>52</v>
      </c>
      <c r="E177" t="str">
        <f t="shared" si="2"/>
        <v>['id_category' =&gt; 14, 'product_group' =&gt; 'CPKO', 'created_at' =&gt; $now],</v>
      </c>
    </row>
    <row r="178" spans="1:5" x14ac:dyDescent="0.35">
      <c r="A178">
        <f>INDEX('Product Category'!A:A, MATCH(B178,'Product Category'!B:B, 0))</f>
        <v>14</v>
      </c>
      <c r="B178" t="s">
        <v>21</v>
      </c>
      <c r="C178">
        <v>177</v>
      </c>
      <c r="D178" t="s">
        <v>55</v>
      </c>
      <c r="E178" t="str">
        <f t="shared" si="2"/>
        <v>['id_category' =&gt; 14, 'product_group' =&gt; 'CPKOL', 'created_at' =&gt; $now],</v>
      </c>
    </row>
    <row r="179" spans="1:5" x14ac:dyDescent="0.35">
      <c r="A179">
        <f>INDEX('Product Category'!A:A, MATCH(B179,'Product Category'!B:B, 0))</f>
        <v>14</v>
      </c>
      <c r="B179" t="s">
        <v>21</v>
      </c>
      <c r="C179">
        <v>178</v>
      </c>
      <c r="D179" t="s">
        <v>57</v>
      </c>
      <c r="E179" t="str">
        <f t="shared" si="2"/>
        <v>['id_category' =&gt; 14, 'product_group' =&gt; 'CPO', 'created_at' =&gt; $now],</v>
      </c>
    </row>
    <row r="180" spans="1:5" x14ac:dyDescent="0.35">
      <c r="A180">
        <f>INDEX('Product Category'!A:A, MATCH(B180,'Product Category'!B:B, 0))</f>
        <v>14</v>
      </c>
      <c r="B180" t="s">
        <v>21</v>
      </c>
      <c r="C180">
        <v>179</v>
      </c>
      <c r="D180" t="s">
        <v>59</v>
      </c>
      <c r="E180" t="str">
        <f t="shared" si="2"/>
        <v>['id_category' =&gt; 14, 'product_group' =&gt; 'CPO-DMO', 'created_at' =&gt; $now],</v>
      </c>
    </row>
    <row r="181" spans="1:5" x14ac:dyDescent="0.35">
      <c r="A181">
        <f>INDEX('Product Category'!A:A, MATCH(B181,'Product Category'!B:B, 0))</f>
        <v>14</v>
      </c>
      <c r="B181" t="s">
        <v>21</v>
      </c>
      <c r="C181">
        <v>180</v>
      </c>
      <c r="D181" t="s">
        <v>71</v>
      </c>
      <c r="E181" t="str">
        <f t="shared" si="2"/>
        <v>['id_category' =&gt; 14, 'product_group' =&gt; 'EO', 'created_at' =&gt; $now],</v>
      </c>
    </row>
    <row r="182" spans="1:5" x14ac:dyDescent="0.35">
      <c r="A182">
        <f>INDEX('Product Category'!A:A, MATCH(B182,'Product Category'!B:B, 0))</f>
        <v>14</v>
      </c>
      <c r="B182" t="s">
        <v>21</v>
      </c>
      <c r="C182">
        <v>181</v>
      </c>
      <c r="D182" t="s">
        <v>112</v>
      </c>
      <c r="E182" t="str">
        <f t="shared" si="2"/>
        <v>['id_category' =&gt; 14, 'product_group' =&gt; 'RBDPKO', 'created_at' =&gt; $now],</v>
      </c>
    </row>
    <row r="183" spans="1:5" x14ac:dyDescent="0.35">
      <c r="A183">
        <f>INDEX('Product Category'!A:A, MATCH(B183,'Product Category'!B:B, 0))</f>
        <v>14</v>
      </c>
      <c r="B183" t="s">
        <v>21</v>
      </c>
      <c r="C183">
        <v>182</v>
      </c>
      <c r="D183" t="s">
        <v>115</v>
      </c>
      <c r="E183" t="str">
        <f t="shared" si="2"/>
        <v>['id_category' =&gt; 14, 'product_group' =&gt; 'RBDPKOL', 'created_at' =&gt; $now],</v>
      </c>
    </row>
    <row r="184" spans="1:5" x14ac:dyDescent="0.35">
      <c r="A184">
        <f>INDEX('Product Category'!A:A, MATCH(B184,'Product Category'!B:B, 0))</f>
        <v>14</v>
      </c>
      <c r="B184" t="s">
        <v>21</v>
      </c>
      <c r="C184">
        <v>183</v>
      </c>
      <c r="D184" t="s">
        <v>116</v>
      </c>
      <c r="E184" t="str">
        <f t="shared" si="2"/>
        <v>['id_category' =&gt; 14, 'product_group' =&gt; 'RBDPO', 'created_at' =&gt; $now],</v>
      </c>
    </row>
    <row r="185" spans="1:5" x14ac:dyDescent="0.35">
      <c r="A185">
        <f>INDEX('Product Category'!A:A, MATCH(B185,'Product Category'!B:B, 0))</f>
        <v>14</v>
      </c>
      <c r="B185" t="s">
        <v>21</v>
      </c>
      <c r="C185">
        <v>184</v>
      </c>
      <c r="D185" t="s">
        <v>119</v>
      </c>
      <c r="E185" t="str">
        <f t="shared" si="2"/>
        <v>['id_category' =&gt; 14, 'product_group' =&gt; 'RBDPOL-DMO', 'created_at' =&gt; $now],</v>
      </c>
    </row>
    <row r="186" spans="1:5" x14ac:dyDescent="0.35">
      <c r="A186">
        <f>INDEX('Product Category'!A:A, MATCH(B186,'Product Category'!B:B, 0))</f>
        <v>14</v>
      </c>
      <c r="B186" t="s">
        <v>21</v>
      </c>
      <c r="C186">
        <v>185</v>
      </c>
      <c r="D186" t="s">
        <v>120</v>
      </c>
      <c r="E186" t="str">
        <f t="shared" si="2"/>
        <v>['id_category' =&gt; 14, 'product_group' =&gt; 'RBDPS', 'created_at' =&gt; $now],</v>
      </c>
    </row>
    <row r="187" spans="1:5" x14ac:dyDescent="0.35">
      <c r="A187">
        <f>INDEX('Product Category'!A:A, MATCH(B187,'Product Category'!B:B, 0))</f>
        <v>14</v>
      </c>
      <c r="B187" t="s">
        <v>21</v>
      </c>
      <c r="C187">
        <v>186</v>
      </c>
      <c r="D187" t="s">
        <v>123</v>
      </c>
      <c r="E187" t="str">
        <f t="shared" si="2"/>
        <v>['id_category' =&gt; 14, 'product_group' =&gt; 'TMP', 'created_at' =&gt; $now],</v>
      </c>
    </row>
    <row r="188" spans="1:5" x14ac:dyDescent="0.35">
      <c r="A188">
        <f>INDEX('Product Category'!A:A, MATCH(B188,'Product Category'!B:B, 0))</f>
        <v>15</v>
      </c>
      <c r="B188" t="s">
        <v>70</v>
      </c>
      <c r="C188">
        <v>187</v>
      </c>
      <c r="D188" t="s">
        <v>272</v>
      </c>
      <c r="E188" t="str">
        <f t="shared" si="2"/>
        <v>['id_category' =&gt; 15, 'product_group' =&gt; 'SORBITOL TFF', 'created_at' =&gt; $now],</v>
      </c>
    </row>
    <row r="189" spans="1:5" x14ac:dyDescent="0.35">
      <c r="A189">
        <f>INDEX('Product Category'!A:A, MATCH(B189,'Product Category'!B:B, 0))</f>
        <v>16</v>
      </c>
      <c r="B189" t="s">
        <v>72</v>
      </c>
      <c r="C189">
        <v>188</v>
      </c>
      <c r="D189" t="s">
        <v>173</v>
      </c>
      <c r="E189" t="str">
        <f t="shared" si="2"/>
        <v>['id_category' =&gt; 16, 'product_group' =&gt; 'DIST. UFA HIGH IV', 'created_at' =&gt; $now],</v>
      </c>
    </row>
    <row r="190" spans="1:5" x14ac:dyDescent="0.35">
      <c r="A190">
        <f>INDEX('Product Category'!A:A, MATCH(B190,'Product Category'!B:B, 0))</f>
        <v>16</v>
      </c>
      <c r="B190" t="s">
        <v>72</v>
      </c>
      <c r="C190">
        <v>189</v>
      </c>
      <c r="D190" t="s">
        <v>174</v>
      </c>
      <c r="E190" t="str">
        <f t="shared" si="2"/>
        <v>['id_category' =&gt; 16, 'product_group' =&gt; 'DIST. UFA LOW IV', 'created_at' =&gt; $now],</v>
      </c>
    </row>
    <row r="191" spans="1:5" x14ac:dyDescent="0.35">
      <c r="A191">
        <f>INDEX('Product Category'!A:A, MATCH(B191,'Product Category'!B:B, 0))</f>
        <v>16</v>
      </c>
      <c r="B191" t="s">
        <v>72</v>
      </c>
      <c r="C191">
        <v>190</v>
      </c>
      <c r="D191" t="s">
        <v>291</v>
      </c>
      <c r="E191" t="str">
        <f t="shared" si="2"/>
        <v>['id_category' =&gt; 16, 'product_group' =&gt; 'ROFALAN 7020', 'created_at' =&gt; $now],</v>
      </c>
    </row>
    <row r="192" spans="1:5" x14ac:dyDescent="0.35">
      <c r="A192">
        <f>INDEX('Product Category'!A:A, MATCH(B192,'Product Category'!B:B, 0))</f>
        <v>16</v>
      </c>
      <c r="B192" t="s">
        <v>72</v>
      </c>
      <c r="C192">
        <v>191</v>
      </c>
      <c r="D192" t="s">
        <v>274</v>
      </c>
      <c r="E192" t="str">
        <f t="shared" si="2"/>
        <v>['id_category' =&gt; 16, 'product_group' =&gt; 'STEARINE UFA', 'created_at' =&gt; $now],</v>
      </c>
    </row>
    <row r="193" spans="1:5" x14ac:dyDescent="0.35">
      <c r="A193">
        <f>INDEX('Product Category'!A:A, MATCH(B193,'Product Category'!B:B, 0))</f>
        <v>16</v>
      </c>
      <c r="B193" t="s">
        <v>72</v>
      </c>
      <c r="C193">
        <v>192</v>
      </c>
      <c r="D193" t="s">
        <v>281</v>
      </c>
      <c r="E193" t="str">
        <f t="shared" si="2"/>
        <v>['id_category' =&gt; 16, 'product_group' =&gt; 'UFA100', 'created_at' =&gt; $now],</v>
      </c>
    </row>
    <row r="194" spans="1:5" x14ac:dyDescent="0.35">
      <c r="A194">
        <f>INDEX('Product Category'!A:A, MATCH(B194,'Product Category'!B:B, 0))</f>
        <v>16</v>
      </c>
      <c r="B194" t="s">
        <v>72</v>
      </c>
      <c r="C194">
        <v>193</v>
      </c>
      <c r="D194" t="s">
        <v>132</v>
      </c>
      <c r="E194" t="str">
        <f t="shared" si="2"/>
        <v>['id_category' =&gt; 16, 'product_group' =&gt; 'UFA50/55', 'created_at' =&gt; $now],</v>
      </c>
    </row>
    <row r="195" spans="1:5" x14ac:dyDescent="0.35">
      <c r="A195">
        <f>INDEX('Product Category'!A:A, MATCH(B195,'Product Category'!B:B, 0))</f>
        <v>16</v>
      </c>
      <c r="B195" t="s">
        <v>72</v>
      </c>
      <c r="C195">
        <v>194</v>
      </c>
      <c r="D195" t="s">
        <v>293</v>
      </c>
      <c r="E195" t="str">
        <f t="shared" ref="E195:E248" si="3">_xlfn.CONCAT("['", $A$1,"' =&gt; ", A195, ", '", $D$1, "' =&gt; '", D195, "', 'created_at' =&gt; $now],")</f>
        <v>['id_category' =&gt; 16, 'product_group' =&gt; 'UFA50/55P', 'created_at' =&gt; $now],</v>
      </c>
    </row>
    <row r="196" spans="1:5" x14ac:dyDescent="0.35">
      <c r="A196">
        <f>INDEX('Product Category'!A:A, MATCH(B196,'Product Category'!B:B, 0))</f>
        <v>16</v>
      </c>
      <c r="B196" t="s">
        <v>72</v>
      </c>
      <c r="C196">
        <v>195</v>
      </c>
      <c r="D196" t="s">
        <v>283</v>
      </c>
      <c r="E196" t="str">
        <f t="shared" si="3"/>
        <v>['id_category' =&gt; 16, 'product_group' =&gt; 'UFA60/65', 'created_at' =&gt; $now],</v>
      </c>
    </row>
    <row r="197" spans="1:5" x14ac:dyDescent="0.35">
      <c r="A197">
        <f>INDEX('Product Category'!A:A, MATCH(B197,'Product Category'!B:B, 0))</f>
        <v>16</v>
      </c>
      <c r="B197" t="s">
        <v>72</v>
      </c>
      <c r="C197">
        <v>196</v>
      </c>
      <c r="D197" t="s">
        <v>135</v>
      </c>
      <c r="E197" t="str">
        <f t="shared" si="3"/>
        <v>['id_category' =&gt; 16, 'product_group' =&gt; 'UFA70/75', 'created_at' =&gt; $now],</v>
      </c>
    </row>
    <row r="198" spans="1:5" x14ac:dyDescent="0.35">
      <c r="A198">
        <f>INDEX('Product Category'!A:A, MATCH(B198,'Product Category'!B:B, 0))</f>
        <v>16</v>
      </c>
      <c r="B198" t="s">
        <v>72</v>
      </c>
      <c r="C198">
        <v>197</v>
      </c>
      <c r="D198" t="s">
        <v>294</v>
      </c>
      <c r="E198" t="str">
        <f t="shared" si="3"/>
        <v>['id_category' =&gt; 16, 'product_group' =&gt; 'UFA70/75P', 'created_at' =&gt; $now],</v>
      </c>
    </row>
    <row r="199" spans="1:5" x14ac:dyDescent="0.35">
      <c r="A199">
        <f>INDEX('Product Category'!A:A, MATCH(B199,'Product Category'!B:B, 0))</f>
        <v>16</v>
      </c>
      <c r="B199" t="s">
        <v>72</v>
      </c>
      <c r="C199">
        <v>198</v>
      </c>
      <c r="D199" t="s">
        <v>285</v>
      </c>
      <c r="E199" t="str">
        <f t="shared" si="3"/>
        <v>['id_category' =&gt; 16, 'product_group' =&gt; 'UFA80/85', 'created_at' =&gt; $now],</v>
      </c>
    </row>
    <row r="200" spans="1:5" x14ac:dyDescent="0.35">
      <c r="A200">
        <f>INDEX('Product Category'!A:A, MATCH(B200,'Product Category'!B:B, 0))</f>
        <v>16</v>
      </c>
      <c r="B200" t="s">
        <v>72</v>
      </c>
      <c r="C200">
        <v>199</v>
      </c>
      <c r="D200" t="s">
        <v>295</v>
      </c>
      <c r="E200" t="str">
        <f t="shared" si="3"/>
        <v>['id_category' =&gt; 16, 'product_group' =&gt; 'UFA90/95', 'created_at' =&gt; $now],</v>
      </c>
    </row>
    <row r="201" spans="1:5" x14ac:dyDescent="0.35">
      <c r="A201">
        <f>INDEX('Product Category'!A:A, MATCH(B201,'Product Category'!B:B, 0))</f>
        <v>17</v>
      </c>
      <c r="B201" t="s">
        <v>26</v>
      </c>
      <c r="C201">
        <v>200</v>
      </c>
      <c r="D201" t="s">
        <v>88</v>
      </c>
      <c r="E201" t="str">
        <f t="shared" si="3"/>
        <v>['id_category' =&gt; 17, 'product_group' =&gt; 'AC810', 'created_at' =&gt; $now],</v>
      </c>
    </row>
    <row r="202" spans="1:5" x14ac:dyDescent="0.35">
      <c r="A202">
        <f>INDEX('Product Category'!A:A, MATCH(B202,'Product Category'!B:B, 0))</f>
        <v>17</v>
      </c>
      <c r="B202" t="s">
        <v>26</v>
      </c>
      <c r="C202">
        <v>201</v>
      </c>
      <c r="D202" t="s">
        <v>92</v>
      </c>
      <c r="E202" t="str">
        <f t="shared" si="3"/>
        <v>['id_category' =&gt; 17, 'product_group' =&gt; 'AC810/70', 'created_at' =&gt; $now],</v>
      </c>
    </row>
    <row r="203" spans="1:5" x14ac:dyDescent="0.35">
      <c r="A203">
        <f>INDEX('Product Category'!A:A, MATCH(B203,'Product Category'!B:B, 0))</f>
        <v>17</v>
      </c>
      <c r="B203" t="s">
        <v>26</v>
      </c>
      <c r="C203">
        <v>202</v>
      </c>
      <c r="D203" t="s">
        <v>42</v>
      </c>
      <c r="E203" t="str">
        <f t="shared" si="3"/>
        <v>['id_category' =&gt; 17, 'product_group' =&gt; 'AC24', 'created_at' =&gt; $now],</v>
      </c>
    </row>
    <row r="204" spans="1:5" x14ac:dyDescent="0.35">
      <c r="A204">
        <f>INDEX('Product Category'!A:A, MATCH(B204,'Product Category'!B:B, 0))</f>
        <v>17</v>
      </c>
      <c r="B204" t="s">
        <v>26</v>
      </c>
      <c r="C204">
        <v>203</v>
      </c>
      <c r="D204" t="s">
        <v>43</v>
      </c>
      <c r="E204" t="str">
        <f t="shared" si="3"/>
        <v>['id_category' =&gt; 17, 'product_group' =&gt; 'AC24-C', 'created_at' =&gt; $now],</v>
      </c>
    </row>
    <row r="205" spans="1:5" x14ac:dyDescent="0.35">
      <c r="A205">
        <f>INDEX('Product Category'!A:A, MATCH(B205,'Product Category'!B:B, 0))</f>
        <v>17</v>
      </c>
      <c r="B205" t="s">
        <v>26</v>
      </c>
      <c r="C205">
        <v>204</v>
      </c>
      <c r="D205" t="s">
        <v>46</v>
      </c>
      <c r="E205" t="str">
        <f t="shared" si="3"/>
        <v>['id_category' =&gt; 17, 'product_group' =&gt; 'AC26', 'created_at' =&gt; $now],</v>
      </c>
    </row>
    <row r="206" spans="1:5" x14ac:dyDescent="0.35">
      <c r="A206">
        <f>INDEX('Product Category'!A:A, MATCH(B206,'Product Category'!B:B, 0))</f>
        <v>17</v>
      </c>
      <c r="B206" t="s">
        <v>26</v>
      </c>
      <c r="C206">
        <v>205</v>
      </c>
      <c r="D206" t="s">
        <v>47</v>
      </c>
      <c r="E206" t="str">
        <f t="shared" si="3"/>
        <v>['id_category' =&gt; 17, 'product_group' =&gt; 'AC26-C', 'created_at' =&gt; $now],</v>
      </c>
    </row>
    <row r="207" spans="1:5" x14ac:dyDescent="0.35">
      <c r="A207">
        <f>INDEX('Product Category'!A:A, MATCH(B207,'Product Category'!B:B, 0))</f>
        <v>17</v>
      </c>
      <c r="B207" t="s">
        <v>26</v>
      </c>
      <c r="C207">
        <v>206</v>
      </c>
      <c r="D207" t="s">
        <v>48</v>
      </c>
      <c r="E207" t="str">
        <f t="shared" si="3"/>
        <v>['id_category' =&gt; 17, 'product_group' =&gt; 'AC28', 'created_at' =&gt; $now],</v>
      </c>
    </row>
    <row r="208" spans="1:5" x14ac:dyDescent="0.35">
      <c r="A208">
        <f>INDEX('Product Category'!A:A, MATCH(B208,'Product Category'!B:B, 0))</f>
        <v>17</v>
      </c>
      <c r="B208" t="s">
        <v>26</v>
      </c>
      <c r="C208">
        <v>207</v>
      </c>
      <c r="D208" t="s">
        <v>147</v>
      </c>
      <c r="E208" t="str">
        <f t="shared" si="3"/>
        <v>['id_category' =&gt; 17, 'product_group' =&gt; 'C.F.ACID', 'created_at' =&gt; $now],</v>
      </c>
    </row>
    <row r="209" spans="1:5" x14ac:dyDescent="0.35">
      <c r="A209">
        <f>INDEX('Product Category'!A:A, MATCH(B209,'Product Category'!B:B, 0))</f>
        <v>17</v>
      </c>
      <c r="B209" t="s">
        <v>26</v>
      </c>
      <c r="C209">
        <v>208</v>
      </c>
      <c r="D209" t="s">
        <v>148</v>
      </c>
      <c r="E209" t="str">
        <f t="shared" si="3"/>
        <v>['id_category' =&gt; 17, 'product_group' =&gt; 'CAC', 'created_at' =&gt; $now],</v>
      </c>
    </row>
    <row r="210" spans="1:5" x14ac:dyDescent="0.35">
      <c r="A210">
        <f>INDEX('Product Category'!A:A, MATCH(B210,'Product Category'!B:B, 0))</f>
        <v>17</v>
      </c>
      <c r="B210" t="s">
        <v>26</v>
      </c>
      <c r="C210">
        <v>209</v>
      </c>
      <c r="D210" t="s">
        <v>149</v>
      </c>
      <c r="E210" t="str">
        <f t="shared" si="3"/>
        <v>['id_category' =&gt; 17, 'product_group' =&gt; 'CAC68', 'created_at' =&gt; $now],</v>
      </c>
    </row>
    <row r="211" spans="1:5" x14ac:dyDescent="0.35">
      <c r="A211">
        <f>INDEX('Product Category'!A:A, MATCH(B211,'Product Category'!B:B, 0))</f>
        <v>17</v>
      </c>
      <c r="B211" t="s">
        <v>26</v>
      </c>
      <c r="C211">
        <v>210</v>
      </c>
      <c r="D211" t="s">
        <v>150</v>
      </c>
      <c r="E211" t="str">
        <f t="shared" si="3"/>
        <v>['id_category' =&gt; 17, 'product_group' =&gt; 'CAC-C', 'created_at' =&gt; $now],</v>
      </c>
    </row>
    <row r="212" spans="1:5" x14ac:dyDescent="0.35">
      <c r="A212">
        <f>INDEX('Product Category'!A:A, MATCH(B212,'Product Category'!B:B, 0))</f>
        <v>17</v>
      </c>
      <c r="B212" t="s">
        <v>26</v>
      </c>
      <c r="C212">
        <v>211</v>
      </c>
      <c r="D212" t="s">
        <v>154</v>
      </c>
      <c r="E212" t="str">
        <f t="shared" si="3"/>
        <v>['id_category' =&gt; 17, 'product_group' =&gt; 'CFA 1', 'created_at' =&gt; $now],</v>
      </c>
    </row>
    <row r="213" spans="1:5" x14ac:dyDescent="0.35">
      <c r="A213">
        <f>INDEX('Product Category'!A:A, MATCH(B213,'Product Category'!B:B, 0))</f>
        <v>17</v>
      </c>
      <c r="B213" t="s">
        <v>26</v>
      </c>
      <c r="C213">
        <v>212</v>
      </c>
      <c r="D213" t="s">
        <v>155</v>
      </c>
      <c r="E213" t="str">
        <f t="shared" si="3"/>
        <v>['id_category' =&gt; 17, 'product_group' =&gt; 'CFA 2', 'created_at' =&gt; $now],</v>
      </c>
    </row>
    <row r="214" spans="1:5" x14ac:dyDescent="0.35">
      <c r="A214">
        <f>INDEX('Product Category'!A:A, MATCH(B214,'Product Category'!B:B, 0))</f>
        <v>17</v>
      </c>
      <c r="B214" t="s">
        <v>26</v>
      </c>
      <c r="C214">
        <v>213</v>
      </c>
      <c r="D214" t="s">
        <v>156</v>
      </c>
      <c r="E214" t="str">
        <f t="shared" si="3"/>
        <v>['id_category' =&gt; 17, 'product_group' =&gt; 'CFA0608', 'created_at' =&gt; $now],</v>
      </c>
    </row>
    <row r="215" spans="1:5" x14ac:dyDescent="0.35">
      <c r="A215">
        <f>INDEX('Product Category'!A:A, MATCH(B215,'Product Category'!B:B, 0))</f>
        <v>17</v>
      </c>
      <c r="B215" t="s">
        <v>26</v>
      </c>
      <c r="C215">
        <v>214</v>
      </c>
      <c r="D215" t="s">
        <v>157</v>
      </c>
      <c r="E215" t="str">
        <f t="shared" si="3"/>
        <v>['id_category' =&gt; 17, 'product_group' =&gt; 'CFA28', 'created_at' =&gt; $now],</v>
      </c>
    </row>
    <row r="216" spans="1:5" x14ac:dyDescent="0.35">
      <c r="A216">
        <f>INDEX('Product Category'!A:A, MATCH(B216,'Product Category'!B:B, 0))</f>
        <v>17</v>
      </c>
      <c r="B216" t="s">
        <v>26</v>
      </c>
      <c r="C216">
        <v>215</v>
      </c>
      <c r="D216" t="s">
        <v>158</v>
      </c>
      <c r="E216" t="str">
        <f t="shared" si="3"/>
        <v>['id_category' =&gt; 17, 'product_group' =&gt; 'CFA60', 'created_at' =&gt; $now],</v>
      </c>
    </row>
    <row r="217" spans="1:5" x14ac:dyDescent="0.35">
      <c r="A217">
        <f>INDEX('Product Category'!A:A, MATCH(B217,'Product Category'!B:B, 0))</f>
        <v>17</v>
      </c>
      <c r="B217" t="s">
        <v>26</v>
      </c>
      <c r="C217">
        <v>216</v>
      </c>
      <c r="D217" t="s">
        <v>159</v>
      </c>
      <c r="E217" t="str">
        <f t="shared" si="3"/>
        <v>['id_category' =&gt; 17, 'product_group' =&gt; 'CFA68', 'created_at' =&gt; $now],</v>
      </c>
    </row>
    <row r="218" spans="1:5" x14ac:dyDescent="0.35">
      <c r="A218">
        <f>INDEX('Product Category'!A:A, MATCH(B218,'Product Category'!B:B, 0))</f>
        <v>17</v>
      </c>
      <c r="B218" t="s">
        <v>26</v>
      </c>
      <c r="C218">
        <v>217</v>
      </c>
      <c r="D218" t="s">
        <v>160</v>
      </c>
      <c r="E218" t="str">
        <f t="shared" si="3"/>
        <v>['id_category' =&gt; 17, 'product_group' =&gt; 'CFA80', 'created_at' =&gt; $now],</v>
      </c>
    </row>
    <row r="219" spans="1:5" x14ac:dyDescent="0.35">
      <c r="A219">
        <f>INDEX('Product Category'!A:A, MATCH(B219,'Product Category'!B:B, 0))</f>
        <v>17</v>
      </c>
      <c r="B219" t="s">
        <v>26</v>
      </c>
      <c r="C219">
        <v>218</v>
      </c>
      <c r="D219" t="s">
        <v>161</v>
      </c>
      <c r="E219" t="str">
        <f t="shared" si="3"/>
        <v>['id_category' =&gt; 17, 'product_group' =&gt; 'CFADEO', 'created_at' =&gt; $now],</v>
      </c>
    </row>
    <row r="220" spans="1:5" x14ac:dyDescent="0.35">
      <c r="A220">
        <f>INDEX('Product Category'!A:A, MATCH(B220,'Product Category'!B:B, 0))</f>
        <v>17</v>
      </c>
      <c r="B220" t="s">
        <v>26</v>
      </c>
      <c r="C220">
        <v>219</v>
      </c>
      <c r="D220" t="s">
        <v>165</v>
      </c>
      <c r="E220" t="str">
        <f t="shared" si="3"/>
        <v>['id_category' =&gt; 17, 'product_group' =&gt; 'CME', 'created_at' =&gt; $now],</v>
      </c>
    </row>
    <row r="221" spans="1:5" x14ac:dyDescent="0.35">
      <c r="A221">
        <f>INDEX('Product Category'!A:A, MATCH(B221,'Product Category'!B:B, 0))</f>
        <v>17</v>
      </c>
      <c r="B221" t="s">
        <v>26</v>
      </c>
      <c r="C221">
        <v>220</v>
      </c>
      <c r="D221" t="s">
        <v>166</v>
      </c>
      <c r="E221" t="str">
        <f t="shared" si="3"/>
        <v>['id_category' =&gt; 17, 'product_group' =&gt; 'CME80', 'created_at' =&gt; $now],</v>
      </c>
    </row>
    <row r="222" spans="1:5" x14ac:dyDescent="0.35">
      <c r="A222">
        <f>INDEX('Product Category'!A:A, MATCH(B222,'Product Category'!B:B, 0))</f>
        <v>17</v>
      </c>
      <c r="B222" t="s">
        <v>26</v>
      </c>
      <c r="C222">
        <v>221</v>
      </c>
      <c r="D222" t="s">
        <v>167</v>
      </c>
      <c r="E222" t="str">
        <f t="shared" si="3"/>
        <v>['id_category' =&gt; 17, 'product_group' =&gt; 'CME-C', 'created_at' =&gt; $now],</v>
      </c>
    </row>
    <row r="223" spans="1:5" x14ac:dyDescent="0.35">
      <c r="A223">
        <f>INDEX('Product Category'!A:A, MATCH(B223,'Product Category'!B:B, 0))</f>
        <v>17</v>
      </c>
      <c r="B223" t="s">
        <v>26</v>
      </c>
      <c r="C223">
        <v>222</v>
      </c>
      <c r="D223" t="s">
        <v>168</v>
      </c>
      <c r="E223" t="str">
        <f t="shared" si="3"/>
        <v>['id_category' =&gt; 17, 'product_group' =&gt; 'CROE', 'created_at' =&gt; $now],</v>
      </c>
    </row>
    <row r="224" spans="1:5" x14ac:dyDescent="0.35">
      <c r="A224">
        <f>INDEX('Product Category'!A:A, MATCH(B224,'Product Category'!B:B, 0))</f>
        <v>17</v>
      </c>
      <c r="B224" t="s">
        <v>26</v>
      </c>
      <c r="C224">
        <v>223</v>
      </c>
      <c r="D224" t="s">
        <v>170</v>
      </c>
      <c r="E224" t="str">
        <f t="shared" si="3"/>
        <v>['id_category' =&gt; 17, 'product_group' =&gt; 'CRUDE UFA HIGH IV', 'created_at' =&gt; $now],</v>
      </c>
    </row>
    <row r="225" spans="1:5" x14ac:dyDescent="0.35">
      <c r="A225">
        <f>INDEX('Product Category'!A:A, MATCH(B225,'Product Category'!B:B, 0))</f>
        <v>17</v>
      </c>
      <c r="B225" t="s">
        <v>26</v>
      </c>
      <c r="C225">
        <v>224</v>
      </c>
      <c r="D225" t="s">
        <v>171</v>
      </c>
      <c r="E225" t="str">
        <f t="shared" si="3"/>
        <v>['id_category' =&gt; 17, 'product_group' =&gt; 'CRUDE UFA LOW IV', 'created_at' =&gt; $now],</v>
      </c>
    </row>
    <row r="226" spans="1:5" x14ac:dyDescent="0.35">
      <c r="A226">
        <f>INDEX('Product Category'!A:A, MATCH(B226,'Product Category'!B:B, 0))</f>
        <v>17</v>
      </c>
      <c r="B226" t="s">
        <v>26</v>
      </c>
      <c r="C226">
        <v>225</v>
      </c>
      <c r="D226" t="s">
        <v>172</v>
      </c>
      <c r="E226" t="str">
        <f t="shared" si="3"/>
        <v>['id_category' =&gt; 17, 'product_group' =&gt; 'DAOIL', 'created_at' =&gt; $now],</v>
      </c>
    </row>
    <row r="227" spans="1:5" x14ac:dyDescent="0.35">
      <c r="A227">
        <f>INDEX('Product Category'!A:A, MATCH(B227,'Product Category'!B:B, 0))</f>
        <v>17</v>
      </c>
      <c r="B227" t="s">
        <v>26</v>
      </c>
      <c r="C227">
        <v>226</v>
      </c>
      <c r="D227" t="s">
        <v>190</v>
      </c>
      <c r="E227" t="str">
        <f t="shared" si="3"/>
        <v>['id_category' =&gt; 17, 'product_group' =&gt; 'ECOROL-WAX BB', 'created_at' =&gt; $now],</v>
      </c>
    </row>
    <row r="228" spans="1:5" x14ac:dyDescent="0.35">
      <c r="A228">
        <f>INDEX('Product Category'!A:A, MATCH(B228,'Product Category'!B:B, 0))</f>
        <v>17</v>
      </c>
      <c r="B228" t="s">
        <v>26</v>
      </c>
      <c r="C228">
        <v>227</v>
      </c>
      <c r="D228" t="s">
        <v>176</v>
      </c>
      <c r="E228" t="str">
        <f t="shared" si="3"/>
        <v>['id_category' =&gt; 17, 'product_group' =&gt; 'ESTEROIL', 'created_at' =&gt; $now],</v>
      </c>
    </row>
    <row r="229" spans="1:5" x14ac:dyDescent="0.35">
      <c r="A229">
        <f>INDEX('Product Category'!A:A, MATCH(B229,'Product Category'!B:B, 0))</f>
        <v>17</v>
      </c>
      <c r="B229" t="s">
        <v>26</v>
      </c>
      <c r="C229">
        <v>228</v>
      </c>
      <c r="D229" t="s">
        <v>217</v>
      </c>
      <c r="E229" t="str">
        <f t="shared" si="3"/>
        <v>['id_category' =&gt; 17, 'product_group' =&gt; 'Gly-C', 'created_at' =&gt; $now],</v>
      </c>
    </row>
    <row r="230" spans="1:5" x14ac:dyDescent="0.35">
      <c r="A230">
        <f>INDEX('Product Category'!A:A, MATCH(B230,'Product Category'!B:B, 0))</f>
        <v>17</v>
      </c>
      <c r="B230" t="s">
        <v>26</v>
      </c>
      <c r="C230">
        <v>229</v>
      </c>
      <c r="D230" t="s">
        <v>219</v>
      </c>
      <c r="E230" t="str">
        <f t="shared" si="3"/>
        <v>['id_category' =&gt; 17, 'product_group' =&gt; 'Gly-C-C', 'created_at' =&gt; $now],</v>
      </c>
    </row>
    <row r="231" spans="1:5" x14ac:dyDescent="0.35">
      <c r="A231">
        <f>INDEX('Product Category'!A:A, MATCH(B231,'Product Category'!B:B, 0))</f>
        <v>17</v>
      </c>
      <c r="B231" t="s">
        <v>26</v>
      </c>
      <c r="C231">
        <v>230</v>
      </c>
      <c r="D231" t="s">
        <v>221</v>
      </c>
      <c r="E231" t="str">
        <f t="shared" si="3"/>
        <v>['id_category' =&gt; 17, 'product_group' =&gt; 'Gly-II', 'created_at' =&gt; $now],</v>
      </c>
    </row>
    <row r="232" spans="1:5" x14ac:dyDescent="0.35">
      <c r="A232">
        <f>INDEX('Product Category'!A:A, MATCH(B232,'Product Category'!B:B, 0))</f>
        <v>17</v>
      </c>
      <c r="B232" t="s">
        <v>26</v>
      </c>
      <c r="C232">
        <v>231</v>
      </c>
      <c r="D232" t="s">
        <v>222</v>
      </c>
      <c r="E232" t="str">
        <f t="shared" si="3"/>
        <v>['id_category' =&gt; 17, 'product_group' =&gt; 'Gly-W', 'created_at' =&gt; $now],</v>
      </c>
    </row>
    <row r="233" spans="1:5" x14ac:dyDescent="0.35">
      <c r="A233">
        <f>INDEX('Product Category'!A:A, MATCH(B233,'Product Category'!B:B, 0))</f>
        <v>17</v>
      </c>
      <c r="B233" t="s">
        <v>26</v>
      </c>
      <c r="C233">
        <v>232</v>
      </c>
      <c r="D233" t="s">
        <v>223</v>
      </c>
      <c r="E233" t="str">
        <f t="shared" si="3"/>
        <v>['id_category' =&gt; 17, 'product_group' =&gt; 'Gly-WT', 'created_at' =&gt; $now],</v>
      </c>
    </row>
    <row r="234" spans="1:5" x14ac:dyDescent="0.35">
      <c r="A234">
        <f>INDEX('Product Category'!A:A, MATCH(B234,'Product Category'!B:B, 0))</f>
        <v>17</v>
      </c>
      <c r="B234" t="s">
        <v>26</v>
      </c>
      <c r="C234">
        <v>233</v>
      </c>
      <c r="D234" t="s">
        <v>225</v>
      </c>
      <c r="E234" t="str">
        <f t="shared" si="3"/>
        <v>['id_category' =&gt; 17, 'product_group' =&gt; 'Gly-WT-C', 'created_at' =&gt; $now],</v>
      </c>
    </row>
    <row r="235" spans="1:5" x14ac:dyDescent="0.35">
      <c r="A235">
        <f>INDEX('Product Category'!A:A, MATCH(B235,'Product Category'!B:B, 0))</f>
        <v>17</v>
      </c>
      <c r="B235" t="s">
        <v>26</v>
      </c>
      <c r="C235">
        <v>234</v>
      </c>
      <c r="D235" t="s">
        <v>242</v>
      </c>
      <c r="E235" t="str">
        <f t="shared" si="3"/>
        <v>['id_category' =&gt; 17, 'product_group' =&gt; 'ME24', 'created_at' =&gt; $now],</v>
      </c>
    </row>
    <row r="236" spans="1:5" x14ac:dyDescent="0.35">
      <c r="A236">
        <f>INDEX('Product Category'!A:A, MATCH(B236,'Product Category'!B:B, 0))</f>
        <v>17</v>
      </c>
      <c r="B236" t="s">
        <v>26</v>
      </c>
      <c r="C236">
        <v>235</v>
      </c>
      <c r="D236" t="s">
        <v>243</v>
      </c>
      <c r="E236" t="str">
        <f t="shared" si="3"/>
        <v>['id_category' =&gt; 17, 'product_group' =&gt; 'ME26', 'created_at' =&gt; $now],</v>
      </c>
    </row>
    <row r="237" spans="1:5" x14ac:dyDescent="0.35">
      <c r="A237">
        <f>INDEX('Product Category'!A:A, MATCH(B237,'Product Category'!B:B, 0))</f>
        <v>17</v>
      </c>
      <c r="B237" t="s">
        <v>26</v>
      </c>
      <c r="C237">
        <v>236</v>
      </c>
      <c r="D237" t="s">
        <v>244</v>
      </c>
      <c r="E237" t="str">
        <f t="shared" si="3"/>
        <v>['id_category' =&gt; 17, 'product_group' =&gt; 'ME26-C', 'created_at' =&gt; $now],</v>
      </c>
    </row>
    <row r="238" spans="1:5" x14ac:dyDescent="0.35">
      <c r="A238">
        <f>INDEX('Product Category'!A:A, MATCH(B238,'Product Category'!B:B, 0))</f>
        <v>17</v>
      </c>
      <c r="B238" t="s">
        <v>26</v>
      </c>
      <c r="C238">
        <v>237</v>
      </c>
      <c r="D238" t="s">
        <v>245</v>
      </c>
      <c r="E238" t="str">
        <f t="shared" si="3"/>
        <v>['id_category' =&gt; 17, 'product_group' =&gt; 'ME28', 'created_at' =&gt; $now],</v>
      </c>
    </row>
    <row r="239" spans="1:5" x14ac:dyDescent="0.35">
      <c r="A239">
        <f>INDEX('Product Category'!A:A, MATCH(B239,'Product Category'!B:B, 0))</f>
        <v>17</v>
      </c>
      <c r="B239" t="s">
        <v>26</v>
      </c>
      <c r="C239">
        <v>238</v>
      </c>
      <c r="D239" t="s">
        <v>247</v>
      </c>
      <c r="E239" t="str">
        <f t="shared" si="3"/>
        <v>['id_category' =&gt; 17, 'product_group' =&gt; 'ME60', 'created_at' =&gt; $now],</v>
      </c>
    </row>
    <row r="240" spans="1:5" x14ac:dyDescent="0.35">
      <c r="A240">
        <f>INDEX('Product Category'!A:A, MATCH(B240,'Product Category'!B:B, 0))</f>
        <v>17</v>
      </c>
      <c r="B240" t="s">
        <v>26</v>
      </c>
      <c r="C240">
        <v>239</v>
      </c>
      <c r="D240" t="s">
        <v>257</v>
      </c>
      <c r="E240" t="str">
        <f t="shared" si="3"/>
        <v>['id_category' =&gt; 17, 'product_group' =&gt; 'ME80', 'created_at' =&gt; $now],</v>
      </c>
    </row>
    <row r="241" spans="1:5" x14ac:dyDescent="0.35">
      <c r="A241">
        <f>INDEX('Product Category'!A:A, MATCH(B241,'Product Category'!B:B, 0))</f>
        <v>17</v>
      </c>
      <c r="B241" t="s">
        <v>26</v>
      </c>
      <c r="C241">
        <v>240</v>
      </c>
      <c r="D241" t="s">
        <v>261</v>
      </c>
      <c r="E241" t="str">
        <f t="shared" si="3"/>
        <v>['id_category' =&gt; 17, 'product_group' =&gt; 'OLEIN UFA', 'created_at' =&gt; $now],</v>
      </c>
    </row>
    <row r="242" spans="1:5" x14ac:dyDescent="0.35">
      <c r="A242">
        <f>INDEX('Product Category'!A:A, MATCH(B242,'Product Category'!B:B, 0))</f>
        <v>17</v>
      </c>
      <c r="B242" t="s">
        <v>26</v>
      </c>
      <c r="C242">
        <v>241</v>
      </c>
      <c r="D242" t="s">
        <v>267</v>
      </c>
      <c r="E242" t="str">
        <f t="shared" si="3"/>
        <v>['id_category' =&gt; 17, 'product_group' =&gt; 'RGW', 'created_at' =&gt; $now],</v>
      </c>
    </row>
    <row r="243" spans="1:5" x14ac:dyDescent="0.35">
      <c r="A243">
        <f>INDEX('Product Category'!A:A, MATCH(B243,'Product Category'!B:B, 0))</f>
        <v>17</v>
      </c>
      <c r="B243" t="s">
        <v>26</v>
      </c>
      <c r="C243">
        <v>242</v>
      </c>
      <c r="D243" t="s">
        <v>278</v>
      </c>
      <c r="E243" t="str">
        <f t="shared" si="3"/>
        <v>['id_category' =&gt; 17, 'product_group' =&gt; 'TREATED OIL', 'created_at' =&gt; $now],</v>
      </c>
    </row>
    <row r="244" spans="1:5" x14ac:dyDescent="0.35">
      <c r="A244">
        <f>INDEX('Product Category'!A:A, MATCH(B244,'Product Category'!B:B, 0))</f>
        <v>17</v>
      </c>
      <c r="B244" t="s">
        <v>26</v>
      </c>
      <c r="C244">
        <v>243</v>
      </c>
      <c r="D244" t="s">
        <v>279</v>
      </c>
      <c r="E244" t="str">
        <f t="shared" si="3"/>
        <v>['id_category' =&gt; 17, 'product_group' =&gt; 'TREATED OIL-C', 'created_at' =&gt; $now],</v>
      </c>
    </row>
    <row r="245" spans="1:5" x14ac:dyDescent="0.35">
      <c r="A245">
        <f>INDEX('Product Category'!A:A, MATCH(B245,'Product Category'!B:B, 0))</f>
        <v>17</v>
      </c>
      <c r="B245" t="s">
        <v>26</v>
      </c>
      <c r="C245">
        <v>244</v>
      </c>
      <c r="D245" t="s">
        <v>287</v>
      </c>
      <c r="E245" t="str">
        <f t="shared" si="3"/>
        <v>['id_category' =&gt; 17, 'product_group' =&gt; 'WE', 'created_at' =&gt; $now],</v>
      </c>
    </row>
    <row r="246" spans="1:5" x14ac:dyDescent="0.35">
      <c r="A246">
        <f>INDEX('Product Category'!A:A, MATCH(B246,'Product Category'!B:B, 0))</f>
        <v>17</v>
      </c>
      <c r="B246" t="s">
        <v>26</v>
      </c>
      <c r="C246">
        <v>245</v>
      </c>
      <c r="D246" t="s">
        <v>67</v>
      </c>
      <c r="E246" t="str">
        <f t="shared" si="3"/>
        <v>['id_category' =&gt; 17, 'product_group' =&gt; 'AC68/15', 'created_at' =&gt; $now],</v>
      </c>
    </row>
    <row r="247" spans="1:5" x14ac:dyDescent="0.35">
      <c r="A247">
        <f>INDEX('Product Category'!A:A, MATCH(B247,'Product Category'!B:B, 0))</f>
        <v>17</v>
      </c>
      <c r="B247" t="s">
        <v>26</v>
      </c>
      <c r="C247">
        <v>246</v>
      </c>
      <c r="D247" t="s">
        <v>69</v>
      </c>
      <c r="E247" t="str">
        <f t="shared" si="3"/>
        <v>['id_category' =&gt; 17, 'product_group' =&gt; 'AC68/20', 'created_at' =&gt; $now],</v>
      </c>
    </row>
    <row r="248" spans="1:5" x14ac:dyDescent="0.35">
      <c r="A248">
        <f>INDEX('Product Category'!A:A, MATCH(B248,'Product Category'!B:B, 0))</f>
        <v>17</v>
      </c>
      <c r="B248" t="s">
        <v>26</v>
      </c>
      <c r="C248">
        <v>247</v>
      </c>
      <c r="D248" t="s">
        <v>75</v>
      </c>
      <c r="E248" t="str">
        <f t="shared" si="3"/>
        <v>['id_category' =&gt; 17, 'product_group' =&gt; 'AC68/40', 'created_at' =&gt; $now],</v>
      </c>
    </row>
  </sheetData>
  <autoFilter ref="A1:E248" xr:uid="{4B2B95DB-14DA-4BCF-928B-53B01AE20999}">
    <sortState xmlns:xlrd2="http://schemas.microsoft.com/office/spreadsheetml/2017/richdata2" ref="A2:E248">
      <sortCondition ref="A1:A248"/>
    </sortState>
  </autoFilter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EB24-0693-4662-9EED-25DA96C031BD}">
  <dimension ref="A1:P24"/>
  <sheetViews>
    <sheetView workbookViewId="0">
      <selection activeCell="M2" sqref="M2:M7"/>
    </sheetView>
  </sheetViews>
  <sheetFormatPr defaultRowHeight="14.5" x14ac:dyDescent="0.35"/>
  <cols>
    <col min="3" max="6" width="14.08984375" customWidth="1"/>
    <col min="13" max="13" width="23" customWidth="1"/>
    <col min="15" max="15" width="14.36328125" bestFit="1" customWidth="1"/>
  </cols>
  <sheetData>
    <row r="1" spans="1:16" x14ac:dyDescent="0.35">
      <c r="A1" t="s">
        <v>0</v>
      </c>
      <c r="B1" t="s">
        <v>1431</v>
      </c>
      <c r="E1" t="s">
        <v>0</v>
      </c>
      <c r="F1" t="s">
        <v>296</v>
      </c>
      <c r="K1" t="s">
        <v>0</v>
      </c>
      <c r="L1" t="s">
        <v>1414</v>
      </c>
      <c r="O1" s="17" t="s">
        <v>327</v>
      </c>
      <c r="P1" s="17" t="s">
        <v>316</v>
      </c>
    </row>
    <row r="2" spans="1:16" x14ac:dyDescent="0.35">
      <c r="A2">
        <v>1</v>
      </c>
      <c r="B2" t="s">
        <v>306</v>
      </c>
      <c r="C2" t="str">
        <f>_xlfn.CONCAT("['",$A$1,"' =&gt; ",A2,", '",$B$1,"' =&gt; '",B2,"'],")</f>
        <v>['id' =&gt; 1, 'uom' =&gt; 'BAG'],</v>
      </c>
      <c r="E2">
        <v>1</v>
      </c>
      <c r="F2" t="s">
        <v>306</v>
      </c>
      <c r="G2" t="str">
        <f>_xlfn.CONCAT("['",$E$1,"' =&gt; ",E2,", '",$F$1,"' =&gt; '",F2,"'],")</f>
        <v>['id' =&gt; 1, 'packaging' =&gt; 'BAG'],</v>
      </c>
      <c r="K2">
        <v>1</v>
      </c>
      <c r="L2" t="s">
        <v>41</v>
      </c>
      <c r="M2" t="str">
        <f t="shared" ref="M2:M7" si="0">_xlfn.CONCAT("['",$K$1,"' =&gt; ",K2,", '",$L$1,"' =&gt; '",L2,"'],")</f>
        <v>['id' =&gt; 1, 'packaging_class' =&gt; 'BD'],</v>
      </c>
      <c r="O2" t="s">
        <v>305</v>
      </c>
      <c r="P2" t="s">
        <v>297</v>
      </c>
    </row>
    <row r="3" spans="1:16" x14ac:dyDescent="0.35">
      <c r="A3">
        <v>2</v>
      </c>
      <c r="B3" t="s">
        <v>300</v>
      </c>
      <c r="C3" t="str">
        <f t="shared" ref="C3:C5" si="1">_xlfn.CONCAT("['",$A$1,"' =&gt; ",A3,", '",$B$1,"' =&gt; '",B3,"'],")</f>
        <v>['id' =&gt; 2, 'uom' =&gt; 'DRUM'],</v>
      </c>
      <c r="E3">
        <v>2</v>
      </c>
      <c r="F3" t="s">
        <v>305</v>
      </c>
      <c r="G3" t="str">
        <f t="shared" ref="G3:G11" si="2">_xlfn.CONCAT("['",$E$1,"' =&gt; ",E3,", '",$F$1,"' =&gt; '",F3,"'],")</f>
        <v>['id' =&gt; 2, 'packaging' =&gt; 'BULK'],</v>
      </c>
      <c r="K3">
        <v>2</v>
      </c>
      <c r="L3" t="s">
        <v>10</v>
      </c>
      <c r="M3" t="str">
        <f t="shared" si="0"/>
        <v>['id' =&gt; 2, 'packaging_class' =&gt; 'CHE'],</v>
      </c>
      <c r="O3" t="s">
        <v>298</v>
      </c>
      <c r="P3" t="s">
        <v>298</v>
      </c>
    </row>
    <row r="4" spans="1:16" x14ac:dyDescent="0.35">
      <c r="A4">
        <v>3</v>
      </c>
      <c r="B4" t="s">
        <v>299</v>
      </c>
      <c r="C4" t="str">
        <f t="shared" si="1"/>
        <v>['id' =&gt; 3, 'uom' =&gt; 'IBC'],</v>
      </c>
      <c r="E4">
        <v>3</v>
      </c>
      <c r="F4" t="s">
        <v>300</v>
      </c>
      <c r="G4" t="str">
        <f t="shared" si="2"/>
        <v>['id' =&gt; 3, 'packaging' =&gt; 'DRUM'],</v>
      </c>
      <c r="K4">
        <v>3</v>
      </c>
      <c r="L4" t="s">
        <v>12</v>
      </c>
      <c r="M4" t="str">
        <f t="shared" si="0"/>
        <v>['id' =&gt; 3, 'packaging_class' =&gt; 'FG'],</v>
      </c>
      <c r="O4" t="s">
        <v>406</v>
      </c>
      <c r="P4" t="s">
        <v>300</v>
      </c>
    </row>
    <row r="5" spans="1:16" x14ac:dyDescent="0.35">
      <c r="A5">
        <v>4</v>
      </c>
      <c r="B5" t="s">
        <v>341</v>
      </c>
      <c r="C5" t="str">
        <f t="shared" si="1"/>
        <v>['id' =&gt; 4, 'uom' =&gt; 'MT'],</v>
      </c>
      <c r="E5">
        <v>4</v>
      </c>
      <c r="F5" t="s">
        <v>304</v>
      </c>
      <c r="G5" t="str">
        <f t="shared" si="2"/>
        <v>['id' =&gt; 4, 'packaging' =&gt; 'FLAKES'],</v>
      </c>
      <c r="K5">
        <v>4</v>
      </c>
      <c r="L5" t="s">
        <v>16</v>
      </c>
      <c r="M5" t="str">
        <f t="shared" si="0"/>
        <v>['id' =&gt; 4, 'packaging_class' =&gt; 'FGP'],</v>
      </c>
      <c r="O5" t="s">
        <v>297</v>
      </c>
      <c r="P5" t="s">
        <v>297</v>
      </c>
    </row>
    <row r="6" spans="1:16" x14ac:dyDescent="0.35">
      <c r="E6">
        <v>5</v>
      </c>
      <c r="F6" t="s">
        <v>298</v>
      </c>
      <c r="G6" t="str">
        <f t="shared" si="2"/>
        <v>['id' =&gt; 5, 'packaging' =&gt; 'FLEXITANK'],</v>
      </c>
      <c r="K6">
        <v>5</v>
      </c>
      <c r="L6" t="s">
        <v>21</v>
      </c>
      <c r="M6" t="str">
        <f t="shared" si="0"/>
        <v>['id' =&gt; 5, 'packaging_class' =&gt; 'RM'],</v>
      </c>
      <c r="O6" t="s">
        <v>426</v>
      </c>
      <c r="P6" t="s">
        <v>300</v>
      </c>
    </row>
    <row r="7" spans="1:16" x14ac:dyDescent="0.35">
      <c r="E7">
        <v>6</v>
      </c>
      <c r="F7" t="s">
        <v>299</v>
      </c>
      <c r="G7" t="str">
        <f t="shared" si="2"/>
        <v>['id' =&gt; 6, 'packaging' =&gt; 'IBC'],</v>
      </c>
      <c r="K7">
        <v>6</v>
      </c>
      <c r="L7" t="s">
        <v>26</v>
      </c>
      <c r="M7" t="str">
        <f t="shared" si="0"/>
        <v>['id' =&gt; 6, 'packaging_class' =&gt; 'WIP'],</v>
      </c>
      <c r="O7" t="s">
        <v>1186</v>
      </c>
      <c r="P7" t="s">
        <v>297</v>
      </c>
    </row>
    <row r="8" spans="1:16" x14ac:dyDescent="0.35">
      <c r="E8">
        <v>7</v>
      </c>
      <c r="F8" t="s">
        <v>297</v>
      </c>
      <c r="G8" t="str">
        <f t="shared" si="2"/>
        <v>['id' =&gt; 7, 'packaging' =&gt; 'ISOTANK'],</v>
      </c>
      <c r="O8" t="s">
        <v>305</v>
      </c>
      <c r="P8" t="s">
        <v>305</v>
      </c>
    </row>
    <row r="9" spans="1:16" x14ac:dyDescent="0.35">
      <c r="E9">
        <v>8</v>
      </c>
      <c r="F9" t="s">
        <v>301</v>
      </c>
      <c r="G9" t="str">
        <f t="shared" si="2"/>
        <v>['id' =&gt; 8, 'packaging' =&gt; 'MD'],</v>
      </c>
      <c r="O9" t="s">
        <v>406</v>
      </c>
      <c r="P9" t="s">
        <v>299</v>
      </c>
    </row>
    <row r="10" spans="1:16" x14ac:dyDescent="0.35">
      <c r="E10">
        <v>9</v>
      </c>
      <c r="F10" t="s">
        <v>302</v>
      </c>
      <c r="G10" t="str">
        <f t="shared" si="2"/>
        <v>['id' =&gt; 9, 'packaging' =&gt; 'OMD'],</v>
      </c>
      <c r="O10" t="s">
        <v>305</v>
      </c>
      <c r="P10" t="s">
        <v>301</v>
      </c>
    </row>
    <row r="11" spans="1:16" x14ac:dyDescent="0.35">
      <c r="E11">
        <v>10</v>
      </c>
      <c r="F11" t="s">
        <v>303</v>
      </c>
      <c r="G11" t="str">
        <f t="shared" si="2"/>
        <v>['id' =&gt; 10, 'packaging' =&gt; 'PASTILLES'],</v>
      </c>
      <c r="O11" t="s">
        <v>305</v>
      </c>
      <c r="P11" t="s">
        <v>302</v>
      </c>
    </row>
    <row r="12" spans="1:16" x14ac:dyDescent="0.35">
      <c r="O12" t="s">
        <v>1348</v>
      </c>
      <c r="P12" t="s">
        <v>300</v>
      </c>
    </row>
    <row r="13" spans="1:16" x14ac:dyDescent="0.35">
      <c r="O13" t="s">
        <v>1347</v>
      </c>
      <c r="P13" t="s">
        <v>299</v>
      </c>
    </row>
    <row r="14" spans="1:16" x14ac:dyDescent="0.35">
      <c r="O14" t="s">
        <v>1364</v>
      </c>
      <c r="P14" t="s">
        <v>297</v>
      </c>
    </row>
    <row r="15" spans="1:16" x14ac:dyDescent="0.35">
      <c r="O15" t="s">
        <v>305</v>
      </c>
      <c r="P15" t="s">
        <v>298</v>
      </c>
    </row>
    <row r="16" spans="1:16" x14ac:dyDescent="0.35">
      <c r="O16" t="s">
        <v>426</v>
      </c>
      <c r="P16" t="s">
        <v>299</v>
      </c>
    </row>
    <row r="17" spans="15:16" x14ac:dyDescent="0.35">
      <c r="O17" t="s">
        <v>303</v>
      </c>
      <c r="P17" t="s">
        <v>303</v>
      </c>
    </row>
    <row r="18" spans="15:16" x14ac:dyDescent="0.35">
      <c r="O18" t="s">
        <v>815</v>
      </c>
      <c r="P18" t="s">
        <v>304</v>
      </c>
    </row>
    <row r="19" spans="15:16" x14ac:dyDescent="0.35">
      <c r="O19" t="s">
        <v>947</v>
      </c>
      <c r="P19" t="s">
        <v>300</v>
      </c>
    </row>
    <row r="20" spans="15:16" x14ac:dyDescent="0.35">
      <c r="O20" t="s">
        <v>299</v>
      </c>
      <c r="P20" t="s">
        <v>299</v>
      </c>
    </row>
    <row r="21" spans="15:16" x14ac:dyDescent="0.35">
      <c r="O21" t="s">
        <v>300</v>
      </c>
      <c r="P21" t="s">
        <v>300</v>
      </c>
    </row>
    <row r="22" spans="15:16" x14ac:dyDescent="0.35">
      <c r="O22" t="s">
        <v>297</v>
      </c>
      <c r="P22" t="s">
        <v>298</v>
      </c>
    </row>
    <row r="23" spans="15:16" x14ac:dyDescent="0.35">
      <c r="O23" t="s">
        <v>815</v>
      </c>
      <c r="P23" t="s">
        <v>306</v>
      </c>
    </row>
    <row r="24" spans="15:16" x14ac:dyDescent="0.35">
      <c r="O24" t="s">
        <v>305</v>
      </c>
      <c r="P24" t="s">
        <v>306</v>
      </c>
    </row>
  </sheetData>
  <autoFilter ref="K1:L1" xr:uid="{FE25EB24-0693-4662-9EED-25DA96C031BD}">
    <sortState xmlns:xlrd2="http://schemas.microsoft.com/office/spreadsheetml/2017/richdata2" ref="K2:L7">
      <sortCondition ref="L1"/>
    </sortState>
  </autoFilter>
  <sortState xmlns:xlrd2="http://schemas.microsoft.com/office/spreadsheetml/2017/richdata2" ref="K2:M7">
    <sortCondition ref="L1:L7"/>
  </sortState>
  <conditionalFormatting sqref="B2:B5">
    <cfRule type="duplicateValues" dxfId="29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F828-4F9C-4618-88F2-DD6199D06B43}">
  <sheetPr>
    <tabColor theme="8"/>
  </sheetPr>
  <dimension ref="A1:AI929"/>
  <sheetViews>
    <sheetView workbookViewId="0">
      <selection activeCell="H2" sqref="H2"/>
    </sheetView>
  </sheetViews>
  <sheetFormatPr defaultRowHeight="14.5" x14ac:dyDescent="0.35"/>
  <cols>
    <col min="1" max="1" width="17" style="5" customWidth="1"/>
    <col min="2" max="2" width="43.08984375" bestFit="1" customWidth="1"/>
    <col min="3" max="3" width="17.54296875" bestFit="1" customWidth="1"/>
    <col min="4" max="4" width="18" bestFit="1" customWidth="1"/>
    <col min="5" max="5" width="18.36328125" bestFit="1" customWidth="1"/>
    <col min="6" max="6" width="11.36328125" bestFit="1" customWidth="1"/>
    <col min="7" max="7" width="7.36328125" bestFit="1" customWidth="1"/>
    <col min="8" max="8" width="7.6328125" bestFit="1" customWidth="1"/>
    <col min="9" max="9" width="7" bestFit="1" customWidth="1"/>
    <col min="10" max="10" width="12.6328125" bestFit="1" customWidth="1"/>
    <col min="11" max="11" width="11.81640625" bestFit="1" customWidth="1"/>
    <col min="12" max="12" width="8.1796875" bestFit="1" customWidth="1"/>
    <col min="13" max="13" width="9.54296875" bestFit="1" customWidth="1"/>
    <col min="14" max="14" width="9.6328125" bestFit="1" customWidth="1"/>
    <col min="15" max="15" width="21.36328125" bestFit="1" customWidth="1"/>
    <col min="16" max="16" width="12" bestFit="1" customWidth="1"/>
    <col min="17" max="17" width="13.54296875" bestFit="1" customWidth="1"/>
    <col min="18" max="18" width="8.36328125" bestFit="1" customWidth="1"/>
    <col min="19" max="20" width="9.6328125" bestFit="1" customWidth="1"/>
    <col min="21" max="21" width="19.6328125" bestFit="1" customWidth="1"/>
    <col min="22" max="22" width="18.36328125" bestFit="1" customWidth="1"/>
    <col min="23" max="23" width="15.453125" bestFit="1" customWidth="1"/>
    <col min="24" max="24" width="23.453125" bestFit="1" customWidth="1"/>
    <col min="25" max="25" width="10.6328125" bestFit="1" customWidth="1"/>
    <col min="26" max="26" width="19" bestFit="1" customWidth="1"/>
    <col min="27" max="27" width="21" bestFit="1" customWidth="1"/>
    <col min="28" max="28" width="43.08984375" bestFit="1" customWidth="1"/>
    <col min="29" max="29" width="9.81640625" bestFit="1" customWidth="1"/>
    <col min="30" max="30" width="64.08984375" bestFit="1" customWidth="1"/>
    <col min="31" max="31" width="14.36328125" bestFit="1" customWidth="1"/>
    <col min="32" max="32" width="7.90625" bestFit="1" customWidth="1"/>
    <col min="33" max="33" width="11.81640625" bestFit="1" customWidth="1"/>
    <col min="34" max="34" width="12.6328125" bestFit="1" customWidth="1"/>
    <col min="35" max="35" width="22.36328125" bestFit="1" customWidth="1"/>
  </cols>
  <sheetData>
    <row r="1" spans="1:35" x14ac:dyDescent="0.35">
      <c r="A1" s="18" t="s">
        <v>307</v>
      </c>
      <c r="B1" s="4" t="s">
        <v>308</v>
      </c>
      <c r="C1" s="19" t="s">
        <v>309</v>
      </c>
      <c r="D1" s="19" t="s">
        <v>310</v>
      </c>
      <c r="E1" s="19" t="s">
        <v>311</v>
      </c>
      <c r="F1" s="17" t="s">
        <v>1331</v>
      </c>
      <c r="G1" s="19" t="s">
        <v>312</v>
      </c>
      <c r="H1" s="4" t="s">
        <v>313</v>
      </c>
      <c r="I1" s="4" t="s">
        <v>314</v>
      </c>
      <c r="J1" s="4" t="s">
        <v>315</v>
      </c>
      <c r="K1" s="19" t="s">
        <v>316</v>
      </c>
      <c r="L1" s="4" t="s">
        <v>317</v>
      </c>
      <c r="M1" s="19" t="s">
        <v>318</v>
      </c>
      <c r="N1" s="19" t="s">
        <v>319</v>
      </c>
      <c r="O1" s="4" t="s">
        <v>320</v>
      </c>
      <c r="P1" s="4" t="s">
        <v>321</v>
      </c>
      <c r="Q1" s="4" t="s">
        <v>322</v>
      </c>
      <c r="R1" s="17" t="s">
        <v>323</v>
      </c>
      <c r="S1" s="4" t="s">
        <v>324</v>
      </c>
      <c r="T1" t="s">
        <v>325</v>
      </c>
      <c r="U1" s="20" t="s">
        <v>21</v>
      </c>
      <c r="V1" s="20" t="s">
        <v>326</v>
      </c>
      <c r="W1" s="20" t="s">
        <v>327</v>
      </c>
      <c r="X1" s="17" t="s">
        <v>328</v>
      </c>
      <c r="Y1" s="17" t="s">
        <v>329</v>
      </c>
      <c r="Z1" s="17" t="s">
        <v>330</v>
      </c>
      <c r="AA1" s="19" t="s">
        <v>331</v>
      </c>
      <c r="AB1" s="20" t="s">
        <v>332</v>
      </c>
      <c r="AC1" s="17" t="s">
        <v>333</v>
      </c>
      <c r="AD1" s="4" t="s">
        <v>334</v>
      </c>
      <c r="AE1" s="4" t="s">
        <v>335</v>
      </c>
      <c r="AF1" s="21" t="s">
        <v>336</v>
      </c>
      <c r="AG1" s="21" t="s">
        <v>337</v>
      </c>
      <c r="AH1" s="4" t="s">
        <v>338</v>
      </c>
      <c r="AI1" s="17" t="s">
        <v>339</v>
      </c>
    </row>
    <row r="2" spans="1:35" x14ac:dyDescent="0.35">
      <c r="A2" s="5">
        <v>5101109006010</v>
      </c>
      <c r="B2" s="6" t="s">
        <v>340</v>
      </c>
      <c r="C2" s="6" t="s">
        <v>24</v>
      </c>
      <c r="D2" s="6" t="s">
        <v>14</v>
      </c>
      <c r="E2" s="6" t="s">
        <v>25</v>
      </c>
      <c r="F2">
        <v>1000</v>
      </c>
      <c r="G2" s="6" t="s">
        <v>12</v>
      </c>
      <c r="H2" s="6" t="s">
        <v>341</v>
      </c>
      <c r="I2">
        <v>6</v>
      </c>
      <c r="J2">
        <v>1</v>
      </c>
      <c r="K2" s="6" t="s">
        <v>297</v>
      </c>
      <c r="M2" s="6" t="s">
        <v>26</v>
      </c>
      <c r="N2" s="6" t="s">
        <v>26</v>
      </c>
      <c r="O2" s="6" t="s">
        <v>1186</v>
      </c>
      <c r="P2">
        <v>3576</v>
      </c>
      <c r="Q2" s="6" t="s">
        <v>342</v>
      </c>
      <c r="R2" s="6" t="s">
        <v>343</v>
      </c>
      <c r="T2" s="6" t="s">
        <v>344</v>
      </c>
      <c r="U2" s="6" t="s">
        <v>1332</v>
      </c>
      <c r="V2" s="6" t="s">
        <v>1186</v>
      </c>
      <c r="W2" s="6" t="s">
        <v>305</v>
      </c>
      <c r="X2" s="6" t="s">
        <v>24</v>
      </c>
      <c r="Y2" s="6" t="s">
        <v>341</v>
      </c>
      <c r="Z2" s="6" t="s">
        <v>345</v>
      </c>
      <c r="AA2" s="6" t="s">
        <v>23</v>
      </c>
      <c r="AB2" s="6" t="s">
        <v>340</v>
      </c>
      <c r="AC2" s="6" t="s">
        <v>1186</v>
      </c>
      <c r="AD2" s="6" t="s">
        <v>1186</v>
      </c>
      <c r="AE2" s="6" t="s">
        <v>1186</v>
      </c>
      <c r="AF2" s="6" t="s">
        <v>346</v>
      </c>
      <c r="AG2" s="6" t="s">
        <v>346</v>
      </c>
      <c r="AH2" s="6" t="s">
        <v>1333</v>
      </c>
      <c r="AI2" s="6" t="s">
        <v>26</v>
      </c>
    </row>
    <row r="3" spans="1:35" x14ac:dyDescent="0.35">
      <c r="A3" s="5">
        <v>5101180006010</v>
      </c>
      <c r="B3" s="6" t="s">
        <v>95</v>
      </c>
      <c r="C3" s="6" t="s">
        <v>95</v>
      </c>
      <c r="D3" s="6" t="s">
        <v>11</v>
      </c>
      <c r="E3" s="6" t="s">
        <v>19</v>
      </c>
      <c r="F3">
        <v>1000</v>
      </c>
      <c r="G3" s="6" t="s">
        <v>12</v>
      </c>
      <c r="H3" s="6" t="s">
        <v>341</v>
      </c>
      <c r="I3">
        <v>10</v>
      </c>
      <c r="J3">
        <v>1</v>
      </c>
      <c r="K3" s="6" t="s">
        <v>297</v>
      </c>
      <c r="M3" s="6" t="s">
        <v>26</v>
      </c>
      <c r="N3" s="6" t="s">
        <v>26</v>
      </c>
      <c r="O3" s="6" t="s">
        <v>1186</v>
      </c>
      <c r="Q3" s="6" t="s">
        <v>342</v>
      </c>
      <c r="R3" s="6" t="s">
        <v>343</v>
      </c>
      <c r="T3" s="6" t="s">
        <v>344</v>
      </c>
      <c r="U3" s="6" t="s">
        <v>1332</v>
      </c>
      <c r="V3" s="6" t="s">
        <v>1186</v>
      </c>
      <c r="W3" s="6" t="s">
        <v>305</v>
      </c>
      <c r="X3" s="6" t="s">
        <v>95</v>
      </c>
      <c r="Y3" s="6" t="s">
        <v>341</v>
      </c>
      <c r="Z3" s="6" t="s">
        <v>345</v>
      </c>
      <c r="AA3" s="6" t="s">
        <v>95</v>
      </c>
      <c r="AB3" s="6" t="s">
        <v>347</v>
      </c>
      <c r="AC3" s="6" t="s">
        <v>1186</v>
      </c>
      <c r="AD3" s="6" t="s">
        <v>1186</v>
      </c>
      <c r="AE3" s="6" t="s">
        <v>1186</v>
      </c>
      <c r="AF3" s="6" t="s">
        <v>346</v>
      </c>
      <c r="AG3" s="6" t="s">
        <v>346</v>
      </c>
      <c r="AH3" s="6" t="s">
        <v>1333</v>
      </c>
      <c r="AI3" s="6" t="s">
        <v>26</v>
      </c>
    </row>
    <row r="4" spans="1:35" x14ac:dyDescent="0.35">
      <c r="A4" s="5">
        <v>5401187506010</v>
      </c>
      <c r="B4" s="6" t="s">
        <v>348</v>
      </c>
      <c r="C4" s="6" t="s">
        <v>35</v>
      </c>
      <c r="D4" s="6" t="s">
        <v>11</v>
      </c>
      <c r="E4" s="6" t="s">
        <v>110</v>
      </c>
      <c r="F4">
        <v>1000</v>
      </c>
      <c r="G4" s="6" t="s">
        <v>12</v>
      </c>
      <c r="H4" s="6" t="s">
        <v>341</v>
      </c>
      <c r="I4">
        <v>10</v>
      </c>
      <c r="J4">
        <v>1</v>
      </c>
      <c r="K4" s="6" t="s">
        <v>297</v>
      </c>
      <c r="M4" s="6" t="s">
        <v>12</v>
      </c>
      <c r="N4" s="6" t="s">
        <v>12</v>
      </c>
      <c r="O4" s="6" t="s">
        <v>1186</v>
      </c>
      <c r="P4">
        <v>1610</v>
      </c>
      <c r="Q4" s="6" t="s">
        <v>342</v>
      </c>
      <c r="R4" s="6" t="s">
        <v>343</v>
      </c>
      <c r="T4" s="6" t="s">
        <v>344</v>
      </c>
      <c r="U4" s="6" t="s">
        <v>1332</v>
      </c>
      <c r="V4" s="6" t="s">
        <v>1186</v>
      </c>
      <c r="W4" s="6" t="s">
        <v>305</v>
      </c>
      <c r="X4" s="6" t="s">
        <v>35</v>
      </c>
      <c r="Y4" s="6" t="s">
        <v>341</v>
      </c>
      <c r="Z4" s="6" t="s">
        <v>345</v>
      </c>
      <c r="AA4" s="6" t="s">
        <v>35</v>
      </c>
      <c r="AB4" s="6" t="s">
        <v>347</v>
      </c>
      <c r="AC4" s="6" t="s">
        <v>1186</v>
      </c>
      <c r="AD4" s="6" t="s">
        <v>1186</v>
      </c>
      <c r="AE4" s="6" t="s">
        <v>1186</v>
      </c>
      <c r="AF4" s="6" t="s">
        <v>346</v>
      </c>
      <c r="AG4" s="6" t="s">
        <v>346</v>
      </c>
      <c r="AH4" s="6" t="s">
        <v>1333</v>
      </c>
      <c r="AI4" s="6" t="s">
        <v>26</v>
      </c>
    </row>
    <row r="5" spans="1:35" x14ac:dyDescent="0.35">
      <c r="A5" s="5">
        <v>5101189806010</v>
      </c>
      <c r="B5" s="6" t="s">
        <v>349</v>
      </c>
      <c r="C5" s="6" t="s">
        <v>33</v>
      </c>
      <c r="D5" s="6" t="s">
        <v>11</v>
      </c>
      <c r="E5" s="6" t="s">
        <v>19</v>
      </c>
      <c r="F5">
        <v>1000</v>
      </c>
      <c r="G5" s="6" t="s">
        <v>12</v>
      </c>
      <c r="H5" s="6" t="s">
        <v>341</v>
      </c>
      <c r="I5">
        <v>23</v>
      </c>
      <c r="J5">
        <v>1</v>
      </c>
      <c r="K5" s="6" t="s">
        <v>297</v>
      </c>
      <c r="M5" s="6" t="s">
        <v>12</v>
      </c>
      <c r="N5" s="6" t="s">
        <v>12</v>
      </c>
      <c r="O5" s="6" t="s">
        <v>1186</v>
      </c>
      <c r="P5">
        <v>1069</v>
      </c>
      <c r="Q5" s="6" t="s">
        <v>342</v>
      </c>
      <c r="R5" s="6" t="s">
        <v>343</v>
      </c>
      <c r="T5" s="6" t="s">
        <v>344</v>
      </c>
      <c r="U5" s="6" t="s">
        <v>1332</v>
      </c>
      <c r="V5" s="6" t="s">
        <v>1186</v>
      </c>
      <c r="W5" s="6" t="s">
        <v>305</v>
      </c>
      <c r="X5" s="6" t="s">
        <v>33</v>
      </c>
      <c r="Y5" s="6" t="s">
        <v>341</v>
      </c>
      <c r="Z5" s="6" t="s">
        <v>345</v>
      </c>
      <c r="AA5" s="6" t="s">
        <v>32</v>
      </c>
      <c r="AB5" s="6" t="s">
        <v>349</v>
      </c>
      <c r="AC5" s="6" t="s">
        <v>1186</v>
      </c>
      <c r="AD5" s="6" t="s">
        <v>1186</v>
      </c>
      <c r="AE5" s="6" t="s">
        <v>1186</v>
      </c>
      <c r="AF5" s="6" t="s">
        <v>346</v>
      </c>
      <c r="AG5" s="6" t="s">
        <v>346</v>
      </c>
      <c r="AH5" s="6" t="s">
        <v>1333</v>
      </c>
      <c r="AI5" s="6" t="s">
        <v>26</v>
      </c>
    </row>
    <row r="6" spans="1:35" x14ac:dyDescent="0.35">
      <c r="A6" s="5">
        <v>5101240006010</v>
      </c>
      <c r="B6" s="6" t="s">
        <v>350</v>
      </c>
      <c r="C6" s="6" t="s">
        <v>42</v>
      </c>
      <c r="D6" s="6" t="s">
        <v>26</v>
      </c>
      <c r="E6" s="6" t="s">
        <v>26</v>
      </c>
      <c r="F6">
        <v>1000</v>
      </c>
      <c r="G6" s="6" t="s">
        <v>12</v>
      </c>
      <c r="H6" s="6" t="s">
        <v>341</v>
      </c>
      <c r="I6">
        <v>161</v>
      </c>
      <c r="J6">
        <v>1</v>
      </c>
      <c r="K6" s="6" t="s">
        <v>297</v>
      </c>
      <c r="M6" s="6" t="s">
        <v>26</v>
      </c>
      <c r="N6" s="6" t="s">
        <v>26</v>
      </c>
      <c r="O6" s="6" t="s">
        <v>1186</v>
      </c>
      <c r="P6">
        <v>1000</v>
      </c>
      <c r="Q6" s="6" t="s">
        <v>342</v>
      </c>
      <c r="R6" s="6" t="s">
        <v>343</v>
      </c>
      <c r="T6" s="6" t="s">
        <v>344</v>
      </c>
      <c r="U6" s="6" t="s">
        <v>1332</v>
      </c>
      <c r="V6" s="6" t="s">
        <v>1186</v>
      </c>
      <c r="W6" s="6" t="s">
        <v>305</v>
      </c>
      <c r="X6" s="6" t="s">
        <v>42</v>
      </c>
      <c r="Y6" s="6" t="s">
        <v>341</v>
      </c>
      <c r="Z6" s="6" t="s">
        <v>26</v>
      </c>
      <c r="AA6" s="6" t="s">
        <v>42</v>
      </c>
      <c r="AB6" s="6" t="s">
        <v>350</v>
      </c>
      <c r="AC6" s="6" t="s">
        <v>1186</v>
      </c>
      <c r="AD6" s="6" t="s">
        <v>1186</v>
      </c>
      <c r="AE6" s="6" t="s">
        <v>1186</v>
      </c>
      <c r="AF6" s="6" t="s">
        <v>346</v>
      </c>
      <c r="AG6" s="6" t="s">
        <v>346</v>
      </c>
      <c r="AH6" s="6" t="s">
        <v>1333</v>
      </c>
      <c r="AI6" s="6" t="s">
        <v>26</v>
      </c>
    </row>
    <row r="7" spans="1:35" x14ac:dyDescent="0.35">
      <c r="A7" s="5">
        <v>5101240066010</v>
      </c>
      <c r="B7" s="6" t="s">
        <v>351</v>
      </c>
      <c r="C7" s="6" t="s">
        <v>43</v>
      </c>
      <c r="D7" s="6" t="s">
        <v>26</v>
      </c>
      <c r="E7" s="6" t="s">
        <v>26</v>
      </c>
      <c r="F7">
        <v>1000</v>
      </c>
      <c r="G7" s="6" t="s">
        <v>12</v>
      </c>
      <c r="H7" s="6" t="s">
        <v>341</v>
      </c>
      <c r="I7">
        <v>161</v>
      </c>
      <c r="J7">
        <v>1</v>
      </c>
      <c r="K7" s="6" t="s">
        <v>297</v>
      </c>
      <c r="M7" s="6" t="s">
        <v>26</v>
      </c>
      <c r="N7" s="6" t="s">
        <v>26</v>
      </c>
      <c r="O7" s="6" t="s">
        <v>1186</v>
      </c>
      <c r="P7">
        <v>1000</v>
      </c>
      <c r="Q7" s="6" t="s">
        <v>342</v>
      </c>
      <c r="R7" s="6" t="s">
        <v>343</v>
      </c>
      <c r="T7" s="6" t="s">
        <v>344</v>
      </c>
      <c r="U7" s="6" t="s">
        <v>1332</v>
      </c>
      <c r="V7" s="6" t="s">
        <v>1186</v>
      </c>
      <c r="W7" s="6" t="s">
        <v>305</v>
      </c>
      <c r="X7" s="6" t="s">
        <v>42</v>
      </c>
      <c r="Y7" s="6" t="s">
        <v>341</v>
      </c>
      <c r="Z7" s="6" t="s">
        <v>26</v>
      </c>
      <c r="AA7" s="6" t="s">
        <v>43</v>
      </c>
      <c r="AB7" s="6" t="s">
        <v>351</v>
      </c>
      <c r="AC7" s="6" t="s">
        <v>1186</v>
      </c>
      <c r="AD7" s="6" t="s">
        <v>1186</v>
      </c>
      <c r="AE7" s="6" t="s">
        <v>1186</v>
      </c>
      <c r="AF7" s="6" t="s">
        <v>346</v>
      </c>
      <c r="AG7" s="6" t="s">
        <v>346</v>
      </c>
      <c r="AH7" s="6" t="s">
        <v>1333</v>
      </c>
      <c r="AI7" s="6" t="s">
        <v>26</v>
      </c>
    </row>
    <row r="8" spans="1:35" x14ac:dyDescent="0.35">
      <c r="A8" s="5">
        <v>5401240006010</v>
      </c>
      <c r="B8" s="6" t="s">
        <v>352</v>
      </c>
      <c r="C8" s="6" t="s">
        <v>42</v>
      </c>
      <c r="D8" s="6" t="s">
        <v>26</v>
      </c>
      <c r="E8" s="6" t="s">
        <v>26</v>
      </c>
      <c r="F8">
        <v>1000</v>
      </c>
      <c r="G8" s="6" t="s">
        <v>12</v>
      </c>
      <c r="H8" s="6" t="s">
        <v>341</v>
      </c>
      <c r="I8">
        <v>50</v>
      </c>
      <c r="J8">
        <v>1</v>
      </c>
      <c r="K8" s="6" t="s">
        <v>297</v>
      </c>
      <c r="M8" s="6" t="s">
        <v>26</v>
      </c>
      <c r="N8" s="6" t="s">
        <v>26</v>
      </c>
      <c r="O8" s="6" t="s">
        <v>1186</v>
      </c>
      <c r="P8">
        <v>1000</v>
      </c>
      <c r="Q8" s="6" t="s">
        <v>342</v>
      </c>
      <c r="R8" s="6" t="s">
        <v>343</v>
      </c>
      <c r="T8" s="6" t="s">
        <v>344</v>
      </c>
      <c r="U8" s="6" t="s">
        <v>1332</v>
      </c>
      <c r="V8" s="6" t="s">
        <v>1186</v>
      </c>
      <c r="W8" s="6" t="s">
        <v>305</v>
      </c>
      <c r="X8" s="6" t="s">
        <v>42</v>
      </c>
      <c r="Y8" s="6" t="s">
        <v>341</v>
      </c>
      <c r="Z8" s="6" t="s">
        <v>26</v>
      </c>
      <c r="AA8" s="6" t="s">
        <v>42</v>
      </c>
      <c r="AB8" s="6" t="s">
        <v>350</v>
      </c>
      <c r="AC8" s="6" t="s">
        <v>1186</v>
      </c>
      <c r="AD8" s="6" t="s">
        <v>1186</v>
      </c>
      <c r="AE8" s="6" t="s">
        <v>1186</v>
      </c>
      <c r="AF8" s="6" t="s">
        <v>346</v>
      </c>
      <c r="AG8" s="6" t="s">
        <v>346</v>
      </c>
      <c r="AH8" s="6" t="s">
        <v>1333</v>
      </c>
      <c r="AI8" s="6" t="s">
        <v>26</v>
      </c>
    </row>
    <row r="9" spans="1:35" x14ac:dyDescent="0.35">
      <c r="A9" s="5">
        <v>5101260006010</v>
      </c>
      <c r="B9" s="6" t="s">
        <v>353</v>
      </c>
      <c r="C9" s="6" t="s">
        <v>46</v>
      </c>
      <c r="D9" s="6" t="s">
        <v>26</v>
      </c>
      <c r="E9" s="6" t="s">
        <v>26</v>
      </c>
      <c r="F9">
        <v>1000</v>
      </c>
      <c r="G9" s="6" t="s">
        <v>12</v>
      </c>
      <c r="H9" s="6" t="s">
        <v>341</v>
      </c>
      <c r="I9">
        <v>161</v>
      </c>
      <c r="J9">
        <v>1</v>
      </c>
      <c r="K9" s="6" t="s">
        <v>297</v>
      </c>
      <c r="M9" s="6" t="s">
        <v>26</v>
      </c>
      <c r="N9" s="6" t="s">
        <v>26</v>
      </c>
      <c r="O9" s="6" t="s">
        <v>1186</v>
      </c>
      <c r="P9">
        <v>1000</v>
      </c>
      <c r="Q9" s="6" t="s">
        <v>342</v>
      </c>
      <c r="R9" s="6" t="s">
        <v>343</v>
      </c>
      <c r="T9" s="6" t="s">
        <v>344</v>
      </c>
      <c r="U9" s="6" t="s">
        <v>1332</v>
      </c>
      <c r="V9" s="6" t="s">
        <v>1186</v>
      </c>
      <c r="W9" s="6" t="s">
        <v>305</v>
      </c>
      <c r="X9" s="6" t="s">
        <v>46</v>
      </c>
      <c r="Y9" s="6" t="s">
        <v>341</v>
      </c>
      <c r="Z9" s="6" t="s">
        <v>26</v>
      </c>
      <c r="AA9" s="6" t="s">
        <v>46</v>
      </c>
      <c r="AB9" s="6" t="s">
        <v>353</v>
      </c>
      <c r="AC9" s="6" t="s">
        <v>1186</v>
      </c>
      <c r="AD9" s="6" t="s">
        <v>1186</v>
      </c>
      <c r="AE9" s="6" t="s">
        <v>1186</v>
      </c>
      <c r="AF9" s="6" t="s">
        <v>346</v>
      </c>
      <c r="AG9" s="6" t="s">
        <v>346</v>
      </c>
      <c r="AH9" s="6" t="s">
        <v>1333</v>
      </c>
      <c r="AI9" s="6" t="s">
        <v>26</v>
      </c>
    </row>
    <row r="10" spans="1:35" x14ac:dyDescent="0.35">
      <c r="A10" s="5">
        <v>5101260066010</v>
      </c>
      <c r="B10" s="6" t="s">
        <v>354</v>
      </c>
      <c r="C10" s="6" t="s">
        <v>47</v>
      </c>
      <c r="D10" s="6" t="s">
        <v>26</v>
      </c>
      <c r="E10" s="6" t="s">
        <v>26</v>
      </c>
      <c r="F10">
        <v>1000</v>
      </c>
      <c r="G10" s="6" t="s">
        <v>12</v>
      </c>
      <c r="H10" s="6" t="s">
        <v>341</v>
      </c>
      <c r="I10">
        <v>161</v>
      </c>
      <c r="J10">
        <v>1</v>
      </c>
      <c r="K10" s="6" t="s">
        <v>297</v>
      </c>
      <c r="M10" s="6" t="s">
        <v>26</v>
      </c>
      <c r="N10" s="6" t="s">
        <v>26</v>
      </c>
      <c r="O10" s="6" t="s">
        <v>1186</v>
      </c>
      <c r="P10">
        <v>1000</v>
      </c>
      <c r="Q10" s="6" t="s">
        <v>342</v>
      </c>
      <c r="R10" s="6" t="s">
        <v>343</v>
      </c>
      <c r="T10" s="6" t="s">
        <v>344</v>
      </c>
      <c r="U10" s="6" t="s">
        <v>1332</v>
      </c>
      <c r="V10" s="6" t="s">
        <v>1186</v>
      </c>
      <c r="W10" s="6" t="s">
        <v>305</v>
      </c>
      <c r="X10" s="6" t="s">
        <v>46</v>
      </c>
      <c r="Y10" s="6" t="s">
        <v>341</v>
      </c>
      <c r="Z10" s="6" t="s">
        <v>26</v>
      </c>
      <c r="AA10" s="6" t="s">
        <v>47</v>
      </c>
      <c r="AB10" s="6" t="s">
        <v>354</v>
      </c>
      <c r="AC10" s="6" t="s">
        <v>1186</v>
      </c>
      <c r="AD10" s="6" t="s">
        <v>1186</v>
      </c>
      <c r="AE10" s="6" t="s">
        <v>1186</v>
      </c>
      <c r="AF10" s="6" t="s">
        <v>346</v>
      </c>
      <c r="AG10" s="6" t="s">
        <v>346</v>
      </c>
      <c r="AH10" s="6" t="s">
        <v>1333</v>
      </c>
      <c r="AI10" s="6" t="s">
        <v>26</v>
      </c>
    </row>
    <row r="11" spans="1:35" x14ac:dyDescent="0.35">
      <c r="A11" s="5">
        <v>5101280006010</v>
      </c>
      <c r="B11" s="6" t="s">
        <v>355</v>
      </c>
      <c r="C11" s="6" t="s">
        <v>48</v>
      </c>
      <c r="D11" s="6" t="s">
        <v>26</v>
      </c>
      <c r="E11" s="6" t="s">
        <v>26</v>
      </c>
      <c r="F11">
        <v>1000</v>
      </c>
      <c r="G11" s="6" t="s">
        <v>12</v>
      </c>
      <c r="H11" s="6" t="s">
        <v>341</v>
      </c>
      <c r="I11">
        <v>161</v>
      </c>
      <c r="J11">
        <v>1</v>
      </c>
      <c r="K11" s="6" t="s">
        <v>297</v>
      </c>
      <c r="M11" s="6" t="s">
        <v>26</v>
      </c>
      <c r="N11" s="6" t="s">
        <v>26</v>
      </c>
      <c r="O11" s="6" t="s">
        <v>1186</v>
      </c>
      <c r="P11">
        <v>1588</v>
      </c>
      <c r="Q11" s="6" t="s">
        <v>342</v>
      </c>
      <c r="R11" s="6" t="s">
        <v>343</v>
      </c>
      <c r="T11" s="6" t="s">
        <v>344</v>
      </c>
      <c r="U11" s="6" t="s">
        <v>1332</v>
      </c>
      <c r="V11" s="6" t="s">
        <v>1186</v>
      </c>
      <c r="W11" s="6" t="s">
        <v>305</v>
      </c>
      <c r="X11" s="6" t="s">
        <v>48</v>
      </c>
      <c r="Y11" s="6" t="s">
        <v>341</v>
      </c>
      <c r="Z11" s="6" t="s">
        <v>26</v>
      </c>
      <c r="AA11" s="6" t="s">
        <v>48</v>
      </c>
      <c r="AB11" s="6" t="s">
        <v>355</v>
      </c>
      <c r="AC11" s="6" t="s">
        <v>1186</v>
      </c>
      <c r="AD11" s="6" t="s">
        <v>1186</v>
      </c>
      <c r="AE11" s="6" t="s">
        <v>1186</v>
      </c>
      <c r="AF11" s="6" t="s">
        <v>346</v>
      </c>
      <c r="AG11" s="6" t="s">
        <v>346</v>
      </c>
      <c r="AH11" s="6" t="s">
        <v>1333</v>
      </c>
      <c r="AI11" s="6" t="s">
        <v>26</v>
      </c>
    </row>
    <row r="12" spans="1:35" x14ac:dyDescent="0.35">
      <c r="A12" s="5">
        <v>5101680106010</v>
      </c>
      <c r="B12" s="6" t="s">
        <v>347</v>
      </c>
      <c r="C12" s="6" t="s">
        <v>51</v>
      </c>
      <c r="D12" s="6" t="s">
        <v>11</v>
      </c>
      <c r="E12" s="6" t="s">
        <v>19</v>
      </c>
      <c r="F12">
        <v>1000</v>
      </c>
      <c r="G12" s="6" t="s">
        <v>12</v>
      </c>
      <c r="H12" s="6" t="s">
        <v>341</v>
      </c>
      <c r="I12">
        <v>50</v>
      </c>
      <c r="J12">
        <v>1</v>
      </c>
      <c r="K12" s="6" t="s">
        <v>297</v>
      </c>
      <c r="M12" s="6" t="s">
        <v>12</v>
      </c>
      <c r="N12" s="6" t="s">
        <v>12</v>
      </c>
      <c r="O12" s="6" t="s">
        <v>1186</v>
      </c>
      <c r="Q12" s="6" t="s">
        <v>342</v>
      </c>
      <c r="R12" s="6" t="s">
        <v>343</v>
      </c>
      <c r="T12" s="6" t="s">
        <v>344</v>
      </c>
      <c r="U12" s="6" t="s">
        <v>1332</v>
      </c>
      <c r="V12" s="6" t="s">
        <v>1186</v>
      </c>
      <c r="W12" s="6" t="s">
        <v>305</v>
      </c>
      <c r="X12" s="6" t="s">
        <v>51</v>
      </c>
      <c r="Y12" s="6" t="s">
        <v>341</v>
      </c>
      <c r="Z12" s="6" t="s">
        <v>345</v>
      </c>
      <c r="AA12" s="6" t="s">
        <v>51</v>
      </c>
      <c r="AB12" s="6" t="s">
        <v>347</v>
      </c>
      <c r="AC12" s="6" t="s">
        <v>1186</v>
      </c>
      <c r="AD12" s="6" t="s">
        <v>1334</v>
      </c>
      <c r="AE12" s="6" t="s">
        <v>1186</v>
      </c>
      <c r="AF12" s="6" t="s">
        <v>346</v>
      </c>
      <c r="AG12" s="6" t="s">
        <v>346</v>
      </c>
      <c r="AH12" s="6" t="s">
        <v>1333</v>
      </c>
      <c r="AI12" s="6" t="s">
        <v>26</v>
      </c>
    </row>
    <row r="13" spans="1:35" x14ac:dyDescent="0.35">
      <c r="A13" s="5">
        <v>5101688006010</v>
      </c>
      <c r="B13" s="6" t="s">
        <v>96</v>
      </c>
      <c r="C13" s="6" t="s">
        <v>96</v>
      </c>
      <c r="D13" s="6" t="s">
        <v>11</v>
      </c>
      <c r="E13" s="6" t="s">
        <v>19</v>
      </c>
      <c r="F13">
        <v>1000</v>
      </c>
      <c r="G13" s="6" t="s">
        <v>12</v>
      </c>
      <c r="H13" s="6" t="s">
        <v>341</v>
      </c>
      <c r="I13">
        <v>50</v>
      </c>
      <c r="J13">
        <v>1</v>
      </c>
      <c r="K13" s="6" t="s">
        <v>297</v>
      </c>
      <c r="M13" s="6" t="s">
        <v>26</v>
      </c>
      <c r="N13" s="6" t="s">
        <v>26</v>
      </c>
      <c r="O13" s="6" t="s">
        <v>1186</v>
      </c>
      <c r="Q13" s="6" t="s">
        <v>342</v>
      </c>
      <c r="R13" s="6" t="s">
        <v>343</v>
      </c>
      <c r="T13" s="6" t="s">
        <v>344</v>
      </c>
      <c r="U13" s="6" t="s">
        <v>1332</v>
      </c>
      <c r="V13" s="6" t="s">
        <v>1186</v>
      </c>
      <c r="W13" s="6" t="s">
        <v>305</v>
      </c>
      <c r="X13" s="6" t="s">
        <v>96</v>
      </c>
      <c r="Y13" s="6" t="s">
        <v>341</v>
      </c>
      <c r="Z13" s="6" t="s">
        <v>345</v>
      </c>
      <c r="AA13" s="6" t="s">
        <v>96</v>
      </c>
      <c r="AB13" s="6" t="s">
        <v>96</v>
      </c>
      <c r="AC13" s="6" t="s">
        <v>1186</v>
      </c>
      <c r="AD13" s="6" t="s">
        <v>1186</v>
      </c>
      <c r="AE13" s="6" t="s">
        <v>1186</v>
      </c>
      <c r="AF13" s="6" t="s">
        <v>346</v>
      </c>
      <c r="AG13" s="6" t="s">
        <v>346</v>
      </c>
      <c r="AH13" s="6" t="s">
        <v>1333</v>
      </c>
      <c r="AI13" s="6" t="s">
        <v>26</v>
      </c>
    </row>
    <row r="14" spans="1:35" x14ac:dyDescent="0.35">
      <c r="A14" s="5">
        <v>5401680006010</v>
      </c>
      <c r="B14" s="6" t="s">
        <v>100</v>
      </c>
      <c r="C14" s="6" t="s">
        <v>100</v>
      </c>
      <c r="D14" s="6" t="s">
        <v>11</v>
      </c>
      <c r="E14" s="6" t="s">
        <v>19</v>
      </c>
      <c r="F14">
        <v>1000</v>
      </c>
      <c r="G14" s="6" t="s">
        <v>12</v>
      </c>
      <c r="H14" s="6" t="s">
        <v>341</v>
      </c>
      <c r="I14">
        <v>50</v>
      </c>
      <c r="J14">
        <v>1</v>
      </c>
      <c r="K14" s="6" t="s">
        <v>297</v>
      </c>
      <c r="M14" s="6" t="s">
        <v>12</v>
      </c>
      <c r="N14" s="6" t="s">
        <v>12</v>
      </c>
      <c r="O14" s="6" t="s">
        <v>1186</v>
      </c>
      <c r="P14">
        <v>1610</v>
      </c>
      <c r="Q14" s="6" t="s">
        <v>342</v>
      </c>
      <c r="R14" s="6" t="s">
        <v>343</v>
      </c>
      <c r="T14" s="6" t="s">
        <v>344</v>
      </c>
      <c r="U14" s="6" t="s">
        <v>1332</v>
      </c>
      <c r="V14" s="6" t="s">
        <v>1186</v>
      </c>
      <c r="W14" s="6" t="s">
        <v>305</v>
      </c>
      <c r="X14" s="6" t="s">
        <v>51</v>
      </c>
      <c r="Y14" s="6" t="s">
        <v>341</v>
      </c>
      <c r="Z14" s="6" t="s">
        <v>345</v>
      </c>
      <c r="AA14" s="6" t="s">
        <v>51</v>
      </c>
      <c r="AB14" s="6" t="s">
        <v>347</v>
      </c>
      <c r="AC14" s="6" t="s">
        <v>1186</v>
      </c>
      <c r="AD14" s="6" t="s">
        <v>1186</v>
      </c>
      <c r="AE14" s="6" t="s">
        <v>1186</v>
      </c>
      <c r="AF14" s="6" t="s">
        <v>346</v>
      </c>
      <c r="AG14" s="6" t="s">
        <v>346</v>
      </c>
      <c r="AH14" s="6" t="s">
        <v>1333</v>
      </c>
      <c r="AI14" s="6" t="s">
        <v>26</v>
      </c>
    </row>
    <row r="15" spans="1:35" x14ac:dyDescent="0.35">
      <c r="A15" s="5">
        <v>5201161806010</v>
      </c>
      <c r="B15" s="6" t="s">
        <v>356</v>
      </c>
      <c r="C15" s="6" t="s">
        <v>54</v>
      </c>
      <c r="D15" s="6" t="s">
        <v>11</v>
      </c>
      <c r="E15" s="6" t="s">
        <v>19</v>
      </c>
      <c r="F15">
        <v>1000</v>
      </c>
      <c r="G15" s="6" t="s">
        <v>12</v>
      </c>
      <c r="H15" s="6" t="s">
        <v>341</v>
      </c>
      <c r="I15">
        <v>17</v>
      </c>
      <c r="J15">
        <v>1</v>
      </c>
      <c r="K15" s="6" t="s">
        <v>297</v>
      </c>
      <c r="M15" s="6" t="s">
        <v>26</v>
      </c>
      <c r="N15" s="6" t="s">
        <v>26</v>
      </c>
      <c r="O15" s="6" t="s">
        <v>1186</v>
      </c>
      <c r="P15">
        <v>1069</v>
      </c>
      <c r="Q15" s="6" t="s">
        <v>1186</v>
      </c>
      <c r="R15" s="6" t="s">
        <v>343</v>
      </c>
      <c r="T15" s="6" t="s">
        <v>344</v>
      </c>
      <c r="U15" s="6" t="s">
        <v>1332</v>
      </c>
      <c r="V15" s="6" t="s">
        <v>1186</v>
      </c>
      <c r="W15" s="6" t="s">
        <v>305</v>
      </c>
      <c r="X15" s="6" t="s">
        <v>82</v>
      </c>
      <c r="Y15" s="6" t="s">
        <v>341</v>
      </c>
      <c r="Z15" s="6" t="s">
        <v>345</v>
      </c>
      <c r="AA15" s="6" t="s">
        <v>54</v>
      </c>
      <c r="AB15" s="6" t="s">
        <v>347</v>
      </c>
      <c r="AC15" s="6" t="s">
        <v>1186</v>
      </c>
      <c r="AD15" s="6" t="s">
        <v>1186</v>
      </c>
      <c r="AE15" s="6" t="s">
        <v>1186</v>
      </c>
      <c r="AF15" s="6" t="s">
        <v>346</v>
      </c>
      <c r="AG15" s="6" t="s">
        <v>346</v>
      </c>
      <c r="AH15" s="6" t="s">
        <v>1333</v>
      </c>
      <c r="AI15" s="6" t="s">
        <v>26</v>
      </c>
    </row>
    <row r="16" spans="1:35" x14ac:dyDescent="0.35">
      <c r="A16" s="5">
        <v>5101681506010</v>
      </c>
      <c r="B16" s="6" t="s">
        <v>357</v>
      </c>
      <c r="C16" s="6" t="s">
        <v>67</v>
      </c>
      <c r="D16" s="6" t="s">
        <v>26</v>
      </c>
      <c r="E16" s="6" t="s">
        <v>26</v>
      </c>
      <c r="F16">
        <v>1000</v>
      </c>
      <c r="G16" s="6" t="s">
        <v>12</v>
      </c>
      <c r="H16" s="6" t="s">
        <v>341</v>
      </c>
      <c r="I16">
        <v>55</v>
      </c>
      <c r="J16">
        <v>1</v>
      </c>
      <c r="K16" s="6" t="s">
        <v>297</v>
      </c>
      <c r="M16" s="6" t="s">
        <v>12</v>
      </c>
      <c r="N16" s="6" t="s">
        <v>12</v>
      </c>
      <c r="O16" s="6" t="s">
        <v>1186</v>
      </c>
      <c r="Q16" s="6" t="s">
        <v>342</v>
      </c>
      <c r="R16" s="6" t="s">
        <v>343</v>
      </c>
      <c r="T16" s="6" t="s">
        <v>344</v>
      </c>
      <c r="U16" s="6" t="s">
        <v>1332</v>
      </c>
      <c r="V16" s="6" t="s">
        <v>1186</v>
      </c>
      <c r="W16" s="6" t="s">
        <v>305</v>
      </c>
      <c r="X16" s="6" t="s">
        <v>67</v>
      </c>
      <c r="Y16" s="6" t="s">
        <v>341</v>
      </c>
      <c r="Z16" s="6" t="s">
        <v>345</v>
      </c>
      <c r="AA16" s="6" t="s">
        <v>67</v>
      </c>
      <c r="AB16" s="6" t="s">
        <v>357</v>
      </c>
      <c r="AC16" s="6" t="s">
        <v>1186</v>
      </c>
      <c r="AD16" s="6" t="s">
        <v>1186</v>
      </c>
      <c r="AE16" s="6" t="s">
        <v>1186</v>
      </c>
      <c r="AF16" s="6" t="s">
        <v>346</v>
      </c>
      <c r="AG16" s="6" t="s">
        <v>346</v>
      </c>
      <c r="AH16" s="6" t="s">
        <v>1333</v>
      </c>
      <c r="AI16" s="6" t="s">
        <v>26</v>
      </c>
    </row>
    <row r="17" spans="1:35" x14ac:dyDescent="0.35">
      <c r="A17" s="5">
        <v>5101682106010</v>
      </c>
      <c r="B17" s="6" t="s">
        <v>358</v>
      </c>
      <c r="C17" s="6" t="s">
        <v>69</v>
      </c>
      <c r="D17" s="6" t="s">
        <v>26</v>
      </c>
      <c r="E17" s="6" t="s">
        <v>26</v>
      </c>
      <c r="F17">
        <v>1000</v>
      </c>
      <c r="G17" s="6" t="s">
        <v>12</v>
      </c>
      <c r="H17" s="6" t="s">
        <v>341</v>
      </c>
      <c r="I17">
        <v>55</v>
      </c>
      <c r="J17">
        <v>1</v>
      </c>
      <c r="K17" s="6" t="s">
        <v>297</v>
      </c>
      <c r="M17" s="6" t="s">
        <v>12</v>
      </c>
      <c r="N17" s="6" t="s">
        <v>12</v>
      </c>
      <c r="O17" s="6" t="s">
        <v>1186</v>
      </c>
      <c r="Q17" s="6" t="s">
        <v>342</v>
      </c>
      <c r="R17" s="6" t="s">
        <v>343</v>
      </c>
      <c r="T17" s="6" t="s">
        <v>344</v>
      </c>
      <c r="U17" s="6" t="s">
        <v>1332</v>
      </c>
      <c r="V17" s="6" t="s">
        <v>1186</v>
      </c>
      <c r="W17" s="6" t="s">
        <v>305</v>
      </c>
      <c r="X17" s="6" t="s">
        <v>69</v>
      </c>
      <c r="Y17" s="6" t="s">
        <v>341</v>
      </c>
      <c r="Z17" s="6" t="s">
        <v>345</v>
      </c>
      <c r="AA17" s="6" t="s">
        <v>69</v>
      </c>
      <c r="AB17" s="6" t="s">
        <v>358</v>
      </c>
      <c r="AC17" s="6" t="s">
        <v>1186</v>
      </c>
      <c r="AD17" s="6" t="s">
        <v>1186</v>
      </c>
      <c r="AE17" s="6" t="s">
        <v>1186</v>
      </c>
      <c r="AF17" s="6" t="s">
        <v>346</v>
      </c>
      <c r="AG17" s="6" t="s">
        <v>346</v>
      </c>
      <c r="AH17" s="6" t="s">
        <v>1333</v>
      </c>
      <c r="AI17" s="6" t="s">
        <v>26</v>
      </c>
    </row>
    <row r="18" spans="1:35" x14ac:dyDescent="0.35">
      <c r="A18" s="5">
        <v>5101684006010</v>
      </c>
      <c r="B18" s="6" t="s">
        <v>359</v>
      </c>
      <c r="C18" s="6" t="s">
        <v>75</v>
      </c>
      <c r="D18" s="6" t="s">
        <v>26</v>
      </c>
      <c r="E18" s="6" t="s">
        <v>26</v>
      </c>
      <c r="F18">
        <v>1000</v>
      </c>
      <c r="G18" s="6" t="s">
        <v>12</v>
      </c>
      <c r="H18" s="6" t="s">
        <v>341</v>
      </c>
      <c r="I18">
        <v>55</v>
      </c>
      <c r="J18">
        <v>1</v>
      </c>
      <c r="K18" s="6" t="s">
        <v>297</v>
      </c>
      <c r="M18" s="6" t="s">
        <v>12</v>
      </c>
      <c r="N18" s="6" t="s">
        <v>12</v>
      </c>
      <c r="O18" s="6" t="s">
        <v>1186</v>
      </c>
      <c r="Q18" s="6" t="s">
        <v>1186</v>
      </c>
      <c r="R18" s="6" t="s">
        <v>343</v>
      </c>
      <c r="T18" s="6" t="s">
        <v>344</v>
      </c>
      <c r="U18" s="6" t="s">
        <v>1332</v>
      </c>
      <c r="V18" s="6" t="s">
        <v>1186</v>
      </c>
      <c r="W18" s="6" t="s">
        <v>305</v>
      </c>
      <c r="X18" s="6" t="s">
        <v>75</v>
      </c>
      <c r="Y18" s="6" t="s">
        <v>341</v>
      </c>
      <c r="Z18" s="6" t="s">
        <v>345</v>
      </c>
      <c r="AA18" s="6" t="s">
        <v>75</v>
      </c>
      <c r="AB18" s="6" t="s">
        <v>359</v>
      </c>
      <c r="AC18" s="6" t="s">
        <v>1186</v>
      </c>
      <c r="AD18" s="6" t="s">
        <v>1186</v>
      </c>
      <c r="AE18" s="6" t="s">
        <v>1186</v>
      </c>
      <c r="AF18" s="6" t="s">
        <v>346</v>
      </c>
      <c r="AG18" s="6" t="s">
        <v>346</v>
      </c>
      <c r="AH18" s="6" t="s">
        <v>1333</v>
      </c>
      <c r="AI18" s="6" t="s">
        <v>26</v>
      </c>
    </row>
    <row r="19" spans="1:35" x14ac:dyDescent="0.35">
      <c r="A19" s="5">
        <v>5401800006010</v>
      </c>
      <c r="B19" s="6" t="s">
        <v>360</v>
      </c>
      <c r="C19" s="6" t="s">
        <v>15</v>
      </c>
      <c r="D19" s="6" t="s">
        <v>14</v>
      </c>
      <c r="E19" s="6" t="s">
        <v>15</v>
      </c>
      <c r="F19">
        <v>1000</v>
      </c>
      <c r="G19" s="6" t="s">
        <v>12</v>
      </c>
      <c r="H19" s="6" t="s">
        <v>341</v>
      </c>
      <c r="I19">
        <v>20</v>
      </c>
      <c r="J19">
        <v>1</v>
      </c>
      <c r="K19" s="6" t="s">
        <v>297</v>
      </c>
      <c r="M19" s="6" t="s">
        <v>12</v>
      </c>
      <c r="N19" s="6" t="s">
        <v>12</v>
      </c>
      <c r="O19" s="6" t="s">
        <v>1186</v>
      </c>
      <c r="P19">
        <v>4000</v>
      </c>
      <c r="Q19" s="6" t="s">
        <v>342</v>
      </c>
      <c r="R19" s="6" t="s">
        <v>343</v>
      </c>
      <c r="T19" s="6" t="s">
        <v>344</v>
      </c>
      <c r="U19" s="6" t="s">
        <v>1332</v>
      </c>
      <c r="V19" s="6" t="s">
        <v>1186</v>
      </c>
      <c r="W19" s="6" t="s">
        <v>305</v>
      </c>
      <c r="X19" s="6" t="s">
        <v>15</v>
      </c>
      <c r="Y19" s="6" t="s">
        <v>341</v>
      </c>
      <c r="Z19" s="6" t="s">
        <v>345</v>
      </c>
      <c r="AA19" s="6" t="s">
        <v>15</v>
      </c>
      <c r="AB19" s="6" t="s">
        <v>361</v>
      </c>
      <c r="AC19" s="6" t="s">
        <v>1186</v>
      </c>
      <c r="AD19" s="6" t="s">
        <v>1335</v>
      </c>
      <c r="AE19" s="6" t="s">
        <v>1186</v>
      </c>
      <c r="AF19" s="6" t="s">
        <v>346</v>
      </c>
      <c r="AG19" s="6" t="s">
        <v>346</v>
      </c>
      <c r="AH19" s="6" t="s">
        <v>1333</v>
      </c>
      <c r="AI19" s="6" t="s">
        <v>26</v>
      </c>
    </row>
    <row r="20" spans="1:35" x14ac:dyDescent="0.35">
      <c r="A20" s="5">
        <v>5101800206010</v>
      </c>
      <c r="B20" s="6" t="s">
        <v>362</v>
      </c>
      <c r="C20" s="6" t="s">
        <v>88</v>
      </c>
      <c r="D20" s="6" t="s">
        <v>26</v>
      </c>
      <c r="E20" s="6" t="s">
        <v>26</v>
      </c>
      <c r="F20">
        <v>1000</v>
      </c>
      <c r="G20" s="6" t="s">
        <v>12</v>
      </c>
      <c r="H20" s="6" t="s">
        <v>341</v>
      </c>
      <c r="I20">
        <v>30</v>
      </c>
      <c r="J20">
        <v>1</v>
      </c>
      <c r="K20" s="6" t="s">
        <v>297</v>
      </c>
      <c r="M20" s="6" t="s">
        <v>12</v>
      </c>
      <c r="N20" s="6" t="s">
        <v>12</v>
      </c>
      <c r="O20" s="6" t="s">
        <v>1186</v>
      </c>
      <c r="P20">
        <v>4300</v>
      </c>
      <c r="Q20" s="6" t="s">
        <v>342</v>
      </c>
      <c r="R20" s="6" t="s">
        <v>343</v>
      </c>
      <c r="T20" s="6" t="s">
        <v>344</v>
      </c>
      <c r="U20" s="6" t="s">
        <v>1332</v>
      </c>
      <c r="V20" s="6" t="s">
        <v>1186</v>
      </c>
      <c r="W20" s="6" t="s">
        <v>305</v>
      </c>
      <c r="X20" s="6" t="s">
        <v>88</v>
      </c>
      <c r="Y20" s="6" t="s">
        <v>341</v>
      </c>
      <c r="Z20" s="6" t="s">
        <v>345</v>
      </c>
      <c r="AA20" s="6" t="s">
        <v>88</v>
      </c>
      <c r="AB20" s="6" t="s">
        <v>361</v>
      </c>
      <c r="AC20" s="6" t="s">
        <v>1186</v>
      </c>
      <c r="AD20" s="6" t="s">
        <v>1335</v>
      </c>
      <c r="AE20" s="6" t="s">
        <v>1186</v>
      </c>
      <c r="AF20" s="6" t="s">
        <v>346</v>
      </c>
      <c r="AG20" s="6" t="s">
        <v>346</v>
      </c>
      <c r="AH20" s="6" t="s">
        <v>1333</v>
      </c>
      <c r="AI20" s="6" t="s">
        <v>26</v>
      </c>
    </row>
    <row r="21" spans="1:35" x14ac:dyDescent="0.35">
      <c r="A21" s="5">
        <v>5101800106010</v>
      </c>
      <c r="B21" s="6" t="s">
        <v>363</v>
      </c>
      <c r="C21" s="6" t="s">
        <v>92</v>
      </c>
      <c r="D21" s="6" t="s">
        <v>26</v>
      </c>
      <c r="E21" s="6" t="s">
        <v>26</v>
      </c>
      <c r="F21">
        <v>1000</v>
      </c>
      <c r="G21" s="6" t="s">
        <v>12</v>
      </c>
      <c r="H21" s="6" t="s">
        <v>341</v>
      </c>
      <c r="I21">
        <v>15</v>
      </c>
      <c r="J21">
        <v>1</v>
      </c>
      <c r="K21" s="6" t="s">
        <v>297</v>
      </c>
      <c r="M21" s="6" t="s">
        <v>26</v>
      </c>
      <c r="N21" s="6" t="s">
        <v>26</v>
      </c>
      <c r="O21" s="6" t="s">
        <v>1186</v>
      </c>
      <c r="P21">
        <v>4300</v>
      </c>
      <c r="Q21" s="6" t="s">
        <v>342</v>
      </c>
      <c r="R21" s="6" t="s">
        <v>343</v>
      </c>
      <c r="T21" s="6" t="s">
        <v>344</v>
      </c>
      <c r="U21" s="6" t="s">
        <v>1332</v>
      </c>
      <c r="V21" s="6" t="s">
        <v>1186</v>
      </c>
      <c r="W21" s="6" t="s">
        <v>305</v>
      </c>
      <c r="X21" s="6" t="s">
        <v>88</v>
      </c>
      <c r="Y21" s="6" t="s">
        <v>341</v>
      </c>
      <c r="Z21" s="6" t="s">
        <v>345</v>
      </c>
      <c r="AA21" s="6" t="s">
        <v>92</v>
      </c>
      <c r="AB21" s="6" t="s">
        <v>361</v>
      </c>
      <c r="AC21" s="6" t="s">
        <v>1186</v>
      </c>
      <c r="AD21" s="6" t="s">
        <v>1186</v>
      </c>
      <c r="AE21" s="6" t="s">
        <v>1186</v>
      </c>
      <c r="AF21" s="6" t="s">
        <v>346</v>
      </c>
      <c r="AG21" s="6" t="s">
        <v>346</v>
      </c>
      <c r="AH21" s="6" t="s">
        <v>1333</v>
      </c>
      <c r="AI21" s="6" t="s">
        <v>26</v>
      </c>
    </row>
    <row r="22" spans="1:35" x14ac:dyDescent="0.35">
      <c r="A22" s="5">
        <v>5101680206010</v>
      </c>
      <c r="B22" s="6" t="s">
        <v>364</v>
      </c>
      <c r="C22" s="6" t="s">
        <v>149</v>
      </c>
      <c r="D22" s="6" t="s">
        <v>26</v>
      </c>
      <c r="E22" s="6" t="s">
        <v>26</v>
      </c>
      <c r="F22">
        <v>1000</v>
      </c>
      <c r="G22" s="6" t="s">
        <v>26</v>
      </c>
      <c r="H22" s="6" t="s">
        <v>341</v>
      </c>
      <c r="I22">
        <v>82</v>
      </c>
      <c r="J22">
        <v>1</v>
      </c>
      <c r="K22" s="6" t="s">
        <v>297</v>
      </c>
      <c r="M22" s="6" t="s">
        <v>26</v>
      </c>
      <c r="N22" s="6" t="s">
        <v>26</v>
      </c>
      <c r="O22" s="6" t="s">
        <v>10</v>
      </c>
      <c r="Q22" s="6" t="s">
        <v>342</v>
      </c>
      <c r="R22" s="6" t="s">
        <v>343</v>
      </c>
      <c r="T22" s="6" t="s">
        <v>344</v>
      </c>
      <c r="U22" s="6" t="s">
        <v>1332</v>
      </c>
      <c r="V22" s="6" t="s">
        <v>1186</v>
      </c>
      <c r="W22" s="6" t="s">
        <v>305</v>
      </c>
      <c r="X22" s="6" t="s">
        <v>149</v>
      </c>
      <c r="Y22" s="6" t="s">
        <v>341</v>
      </c>
      <c r="Z22" s="6" t="s">
        <v>26</v>
      </c>
      <c r="AA22" s="6" t="s">
        <v>149</v>
      </c>
      <c r="AB22" s="6" t="s">
        <v>364</v>
      </c>
      <c r="AC22" s="6" t="s">
        <v>1186</v>
      </c>
      <c r="AD22" s="6" t="s">
        <v>1186</v>
      </c>
      <c r="AE22" s="6" t="s">
        <v>1186</v>
      </c>
      <c r="AF22" s="6" t="s">
        <v>346</v>
      </c>
      <c r="AG22" s="6" t="s">
        <v>346</v>
      </c>
      <c r="AH22" s="6" t="s">
        <v>1333</v>
      </c>
      <c r="AI22" s="6" t="s">
        <v>26</v>
      </c>
    </row>
    <row r="23" spans="1:35" x14ac:dyDescent="0.35">
      <c r="A23" s="5">
        <v>5101880006010</v>
      </c>
      <c r="B23" s="6" t="s">
        <v>365</v>
      </c>
      <c r="C23" s="6" t="s">
        <v>148</v>
      </c>
      <c r="D23" s="6" t="s">
        <v>26</v>
      </c>
      <c r="E23" s="6" t="s">
        <v>26</v>
      </c>
      <c r="F23">
        <v>1000</v>
      </c>
      <c r="G23" s="6" t="s">
        <v>12</v>
      </c>
      <c r="H23" s="6" t="s">
        <v>341</v>
      </c>
      <c r="I23">
        <v>260</v>
      </c>
      <c r="J23">
        <v>1</v>
      </c>
      <c r="K23" s="6" t="s">
        <v>297</v>
      </c>
      <c r="M23" s="6" t="s">
        <v>26</v>
      </c>
      <c r="N23" s="6" t="s">
        <v>26</v>
      </c>
      <c r="O23" s="6" t="s">
        <v>1186</v>
      </c>
      <c r="P23">
        <v>999</v>
      </c>
      <c r="Q23" s="6" t="s">
        <v>342</v>
      </c>
      <c r="R23" s="6" t="s">
        <v>343</v>
      </c>
      <c r="T23" s="6" t="s">
        <v>344</v>
      </c>
      <c r="U23" s="6" t="s">
        <v>1332</v>
      </c>
      <c r="V23" s="6" t="s">
        <v>1186</v>
      </c>
      <c r="W23" s="6" t="s">
        <v>305</v>
      </c>
      <c r="X23" s="6" t="s">
        <v>148</v>
      </c>
      <c r="Y23" s="6" t="s">
        <v>341</v>
      </c>
      <c r="Z23" s="6" t="s">
        <v>26</v>
      </c>
      <c r="AA23" s="6" t="s">
        <v>148</v>
      </c>
      <c r="AB23" s="6" t="s">
        <v>365</v>
      </c>
      <c r="AC23" s="6" t="s">
        <v>1186</v>
      </c>
      <c r="AD23" s="6" t="s">
        <v>1186</v>
      </c>
      <c r="AE23" s="6" t="s">
        <v>1186</v>
      </c>
      <c r="AF23" s="6" t="s">
        <v>346</v>
      </c>
      <c r="AG23" s="6" t="s">
        <v>346</v>
      </c>
      <c r="AH23" s="6" t="s">
        <v>1333</v>
      </c>
      <c r="AI23" s="6" t="s">
        <v>26</v>
      </c>
    </row>
    <row r="24" spans="1:35" x14ac:dyDescent="0.35">
      <c r="A24" s="5">
        <v>5101880066010</v>
      </c>
      <c r="B24" s="6" t="s">
        <v>366</v>
      </c>
      <c r="C24" s="6" t="s">
        <v>150</v>
      </c>
      <c r="D24" s="6" t="s">
        <v>26</v>
      </c>
      <c r="E24" s="6" t="s">
        <v>26</v>
      </c>
      <c r="F24">
        <v>1000</v>
      </c>
      <c r="G24" s="6" t="s">
        <v>12</v>
      </c>
      <c r="H24" s="6" t="s">
        <v>341</v>
      </c>
      <c r="I24">
        <v>260</v>
      </c>
      <c r="J24">
        <v>1</v>
      </c>
      <c r="K24" s="6" t="s">
        <v>297</v>
      </c>
      <c r="M24" s="6" t="s">
        <v>26</v>
      </c>
      <c r="N24" s="6" t="s">
        <v>26</v>
      </c>
      <c r="O24" s="6" t="s">
        <v>1186</v>
      </c>
      <c r="Q24" s="6" t="s">
        <v>342</v>
      </c>
      <c r="R24" s="6" t="s">
        <v>343</v>
      </c>
      <c r="T24" s="6" t="s">
        <v>344</v>
      </c>
      <c r="U24" s="6" t="s">
        <v>1332</v>
      </c>
      <c r="V24" s="6" t="s">
        <v>1186</v>
      </c>
      <c r="W24" s="6" t="s">
        <v>305</v>
      </c>
      <c r="X24" s="6" t="s">
        <v>148</v>
      </c>
      <c r="Y24" s="6" t="s">
        <v>341</v>
      </c>
      <c r="Z24" s="6" t="s">
        <v>26</v>
      </c>
      <c r="AA24" s="6" t="s">
        <v>150</v>
      </c>
      <c r="AB24" s="6" t="s">
        <v>366</v>
      </c>
      <c r="AC24" s="6" t="s">
        <v>1186</v>
      </c>
      <c r="AD24" s="6" t="s">
        <v>1186</v>
      </c>
      <c r="AE24" s="6" t="s">
        <v>1186</v>
      </c>
      <c r="AF24" s="6" t="s">
        <v>346</v>
      </c>
      <c r="AG24" s="6" t="s">
        <v>346</v>
      </c>
      <c r="AH24" s="6" t="s">
        <v>1333</v>
      </c>
      <c r="AI24" s="6" t="s">
        <v>26</v>
      </c>
    </row>
    <row r="25" spans="1:35" x14ac:dyDescent="0.35">
      <c r="A25" s="5">
        <v>5101000006010</v>
      </c>
      <c r="B25" s="6" t="s">
        <v>98</v>
      </c>
      <c r="C25" s="6" t="s">
        <v>98</v>
      </c>
      <c r="D25" s="6" t="s">
        <v>41</v>
      </c>
      <c r="E25" s="6" t="s">
        <v>40</v>
      </c>
      <c r="F25">
        <v>1000</v>
      </c>
      <c r="G25" s="6" t="s">
        <v>12</v>
      </c>
      <c r="H25" s="6" t="s">
        <v>341</v>
      </c>
      <c r="I25">
        <v>2</v>
      </c>
      <c r="J25">
        <v>1</v>
      </c>
      <c r="K25" s="6" t="s">
        <v>297</v>
      </c>
      <c r="M25" s="6" t="s">
        <v>41</v>
      </c>
      <c r="N25" s="6" t="s">
        <v>41</v>
      </c>
      <c r="O25" s="6" t="s">
        <v>1186</v>
      </c>
      <c r="P25">
        <v>384</v>
      </c>
      <c r="Q25" s="6" t="s">
        <v>342</v>
      </c>
      <c r="R25" s="6" t="s">
        <v>343</v>
      </c>
      <c r="T25" s="6" t="s">
        <v>344</v>
      </c>
      <c r="U25" s="6" t="s">
        <v>1332</v>
      </c>
      <c r="V25" s="6" t="s">
        <v>1186</v>
      </c>
      <c r="W25" s="6" t="s">
        <v>305</v>
      </c>
      <c r="X25" s="6" t="s">
        <v>98</v>
      </c>
      <c r="Y25" s="6" t="s">
        <v>341</v>
      </c>
      <c r="Z25" s="6" t="s">
        <v>367</v>
      </c>
      <c r="AA25" s="6" t="s">
        <v>98</v>
      </c>
      <c r="AB25" s="6" t="s">
        <v>368</v>
      </c>
      <c r="AC25" s="6" t="s">
        <v>1186</v>
      </c>
      <c r="AD25" s="6" t="s">
        <v>1186</v>
      </c>
      <c r="AE25" s="6" t="s">
        <v>1186</v>
      </c>
      <c r="AF25" s="6" t="s">
        <v>346</v>
      </c>
      <c r="AG25" s="6" t="s">
        <v>346</v>
      </c>
      <c r="AH25" s="6" t="s">
        <v>1333</v>
      </c>
      <c r="AI25" s="6" t="s">
        <v>41</v>
      </c>
    </row>
    <row r="26" spans="1:35" x14ac:dyDescent="0.35">
      <c r="A26" s="5">
        <v>5301020307020</v>
      </c>
      <c r="B26" s="6" t="s">
        <v>369</v>
      </c>
      <c r="C26" s="6" t="s">
        <v>99</v>
      </c>
      <c r="D26" s="6" t="s">
        <v>41</v>
      </c>
      <c r="E26" s="6" t="s">
        <v>40</v>
      </c>
      <c r="F26">
        <v>1000</v>
      </c>
      <c r="G26" s="6" t="s">
        <v>16</v>
      </c>
      <c r="H26" s="6" t="s">
        <v>341</v>
      </c>
      <c r="I26">
        <v>4</v>
      </c>
      <c r="J26">
        <v>1</v>
      </c>
      <c r="K26" s="6" t="s">
        <v>298</v>
      </c>
      <c r="M26" s="6" t="s">
        <v>41</v>
      </c>
      <c r="N26" s="6" t="s">
        <v>41</v>
      </c>
      <c r="O26" s="6" t="s">
        <v>370</v>
      </c>
      <c r="P26">
        <v>384</v>
      </c>
      <c r="Q26" s="6" t="s">
        <v>1186</v>
      </c>
      <c r="R26" s="6" t="s">
        <v>343</v>
      </c>
      <c r="T26" s="6" t="s">
        <v>344</v>
      </c>
      <c r="U26" s="6" t="s">
        <v>1332</v>
      </c>
      <c r="V26" s="6" t="s">
        <v>1186</v>
      </c>
      <c r="W26" s="6" t="s">
        <v>298</v>
      </c>
      <c r="X26" s="6" t="s">
        <v>99</v>
      </c>
      <c r="Y26" s="6" t="s">
        <v>341</v>
      </c>
      <c r="Z26" s="6" t="s">
        <v>367</v>
      </c>
      <c r="AA26" s="6" t="s">
        <v>99</v>
      </c>
      <c r="AB26" s="6" t="s">
        <v>368</v>
      </c>
      <c r="AC26" s="6" t="s">
        <v>1186</v>
      </c>
      <c r="AD26" s="6" t="s">
        <v>1186</v>
      </c>
      <c r="AE26" s="6" t="s">
        <v>371</v>
      </c>
      <c r="AF26" s="6" t="s">
        <v>346</v>
      </c>
      <c r="AG26" s="6" t="s">
        <v>346</v>
      </c>
      <c r="AH26" s="6" t="s">
        <v>1333</v>
      </c>
      <c r="AI26" s="6" t="s">
        <v>41</v>
      </c>
    </row>
    <row r="27" spans="1:35" x14ac:dyDescent="0.35">
      <c r="A27" s="5">
        <v>5301020006010</v>
      </c>
      <c r="B27" s="6" t="s">
        <v>102</v>
      </c>
      <c r="C27" s="6" t="s">
        <v>102</v>
      </c>
      <c r="D27" s="6" t="s">
        <v>41</v>
      </c>
      <c r="E27" s="6" t="s">
        <v>40</v>
      </c>
      <c r="F27">
        <v>1000</v>
      </c>
      <c r="G27" s="6" t="s">
        <v>12</v>
      </c>
      <c r="H27" s="6" t="s">
        <v>341</v>
      </c>
      <c r="I27">
        <v>6</v>
      </c>
      <c r="J27">
        <v>1</v>
      </c>
      <c r="K27" s="6" t="s">
        <v>297</v>
      </c>
      <c r="M27" s="6" t="s">
        <v>41</v>
      </c>
      <c r="N27" s="6" t="s">
        <v>41</v>
      </c>
      <c r="O27" s="6" t="s">
        <v>1186</v>
      </c>
      <c r="P27">
        <v>465</v>
      </c>
      <c r="Q27" s="6" t="s">
        <v>1186</v>
      </c>
      <c r="R27" s="6" t="s">
        <v>343</v>
      </c>
      <c r="T27" s="6" t="s">
        <v>344</v>
      </c>
      <c r="U27" s="6" t="s">
        <v>1332</v>
      </c>
      <c r="V27" s="6" t="s">
        <v>1186</v>
      </c>
      <c r="W27" s="6" t="s">
        <v>305</v>
      </c>
      <c r="X27" s="6" t="s">
        <v>102</v>
      </c>
      <c r="Y27" s="6" t="s">
        <v>341</v>
      </c>
      <c r="Z27" s="6" t="s">
        <v>367</v>
      </c>
      <c r="AA27" s="6" t="s">
        <v>102</v>
      </c>
      <c r="AB27" s="6" t="s">
        <v>102</v>
      </c>
      <c r="AC27" s="6" t="s">
        <v>1186</v>
      </c>
      <c r="AD27" s="6" t="s">
        <v>1186</v>
      </c>
      <c r="AE27" s="6" t="s">
        <v>1186</v>
      </c>
      <c r="AF27" s="6" t="s">
        <v>346</v>
      </c>
      <c r="AG27" s="6" t="s">
        <v>346</v>
      </c>
      <c r="AH27" s="6" t="s">
        <v>1333</v>
      </c>
      <c r="AI27" s="6" t="s">
        <v>41</v>
      </c>
    </row>
    <row r="28" spans="1:35" x14ac:dyDescent="0.35">
      <c r="A28" s="5">
        <v>5301010006010</v>
      </c>
      <c r="B28" s="6" t="s">
        <v>103</v>
      </c>
      <c r="C28" s="6" t="s">
        <v>103</v>
      </c>
      <c r="D28" s="6" t="s">
        <v>41</v>
      </c>
      <c r="E28" s="6" t="s">
        <v>40</v>
      </c>
      <c r="F28">
        <v>1000</v>
      </c>
      <c r="G28" s="6" t="s">
        <v>12</v>
      </c>
      <c r="H28" s="6" t="s">
        <v>341</v>
      </c>
      <c r="I28">
        <v>5</v>
      </c>
      <c r="J28">
        <v>1</v>
      </c>
      <c r="K28" s="6" t="s">
        <v>297</v>
      </c>
      <c r="M28" s="6" t="s">
        <v>41</v>
      </c>
      <c r="N28" s="6" t="s">
        <v>41</v>
      </c>
      <c r="O28" s="6" t="s">
        <v>1186</v>
      </c>
      <c r="P28">
        <v>267</v>
      </c>
      <c r="Q28" s="6" t="s">
        <v>342</v>
      </c>
      <c r="R28" s="6" t="s">
        <v>343</v>
      </c>
      <c r="T28" s="6" t="s">
        <v>344</v>
      </c>
      <c r="U28" s="6" t="s">
        <v>1332</v>
      </c>
      <c r="V28" s="6" t="s">
        <v>1186</v>
      </c>
      <c r="W28" s="6" t="s">
        <v>305</v>
      </c>
      <c r="X28" s="6" t="s">
        <v>103</v>
      </c>
      <c r="Y28" s="6" t="s">
        <v>341</v>
      </c>
      <c r="Z28" s="6" t="s">
        <v>367</v>
      </c>
      <c r="AA28" s="6" t="s">
        <v>103</v>
      </c>
      <c r="AB28" s="6" t="s">
        <v>103</v>
      </c>
      <c r="AC28" s="6" t="s">
        <v>1186</v>
      </c>
      <c r="AD28" s="6" t="s">
        <v>1186</v>
      </c>
      <c r="AE28" s="6" t="s">
        <v>1186</v>
      </c>
      <c r="AF28" s="6" t="s">
        <v>346</v>
      </c>
      <c r="AG28" s="6" t="s">
        <v>346</v>
      </c>
      <c r="AH28" s="6" t="s">
        <v>1333</v>
      </c>
      <c r="AI28" s="6" t="s">
        <v>41</v>
      </c>
    </row>
    <row r="29" spans="1:35" x14ac:dyDescent="0.35">
      <c r="A29" s="5">
        <v>5105020407020</v>
      </c>
      <c r="B29" s="6" t="s">
        <v>372</v>
      </c>
      <c r="C29" s="6" t="s">
        <v>145</v>
      </c>
      <c r="D29" s="6" t="s">
        <v>41</v>
      </c>
      <c r="E29" s="6" t="s">
        <v>40</v>
      </c>
      <c r="F29">
        <v>1000</v>
      </c>
      <c r="G29" s="6" t="s">
        <v>12</v>
      </c>
      <c r="H29" s="6" t="s">
        <v>341</v>
      </c>
      <c r="I29">
        <v>5</v>
      </c>
      <c r="J29">
        <v>1</v>
      </c>
      <c r="K29" s="6" t="s">
        <v>297</v>
      </c>
      <c r="M29" s="6" t="s">
        <v>41</v>
      </c>
      <c r="N29" s="6" t="s">
        <v>41</v>
      </c>
      <c r="O29" s="6" t="s">
        <v>1186</v>
      </c>
      <c r="P29">
        <v>486</v>
      </c>
      <c r="Q29" s="6" t="s">
        <v>1186</v>
      </c>
      <c r="R29" s="6" t="s">
        <v>343</v>
      </c>
      <c r="T29" s="6" t="s">
        <v>344</v>
      </c>
      <c r="U29" s="6" t="s">
        <v>1332</v>
      </c>
      <c r="V29" s="6" t="s">
        <v>1186</v>
      </c>
      <c r="W29" s="6" t="s">
        <v>305</v>
      </c>
      <c r="X29" s="6" t="s">
        <v>145</v>
      </c>
      <c r="Y29" s="6" t="s">
        <v>341</v>
      </c>
      <c r="Z29" s="6" t="s">
        <v>367</v>
      </c>
      <c r="AA29" s="6" t="s">
        <v>145</v>
      </c>
      <c r="AB29" s="6" t="s">
        <v>103</v>
      </c>
      <c r="AC29" s="6" t="s">
        <v>1186</v>
      </c>
      <c r="AD29" s="6" t="s">
        <v>1186</v>
      </c>
      <c r="AE29" s="6" t="s">
        <v>1186</v>
      </c>
      <c r="AF29" s="6" t="s">
        <v>346</v>
      </c>
      <c r="AG29" s="6" t="s">
        <v>346</v>
      </c>
      <c r="AH29" s="6" t="s">
        <v>1333</v>
      </c>
      <c r="AI29" s="6" t="s">
        <v>41</v>
      </c>
    </row>
    <row r="30" spans="1:35" x14ac:dyDescent="0.35">
      <c r="A30" s="5">
        <v>5305020407020</v>
      </c>
      <c r="B30" s="6" t="s">
        <v>373</v>
      </c>
      <c r="C30" s="6" t="s">
        <v>145</v>
      </c>
      <c r="D30" s="6" t="s">
        <v>41</v>
      </c>
      <c r="E30" s="6" t="s">
        <v>40</v>
      </c>
      <c r="F30">
        <v>1000</v>
      </c>
      <c r="G30" s="6" t="s">
        <v>16</v>
      </c>
      <c r="H30" s="6" t="s">
        <v>341</v>
      </c>
      <c r="I30">
        <v>5</v>
      </c>
      <c r="J30">
        <v>1</v>
      </c>
      <c r="K30" s="6" t="s">
        <v>298</v>
      </c>
      <c r="M30" s="6" t="s">
        <v>41</v>
      </c>
      <c r="N30" s="6" t="s">
        <v>41</v>
      </c>
      <c r="O30" s="6" t="s">
        <v>370</v>
      </c>
      <c r="P30">
        <v>486</v>
      </c>
      <c r="Q30" s="6" t="s">
        <v>1186</v>
      </c>
      <c r="R30" s="6" t="s">
        <v>374</v>
      </c>
      <c r="S30">
        <v>20.3</v>
      </c>
      <c r="T30" s="6" t="s">
        <v>344</v>
      </c>
      <c r="U30" s="6" t="s">
        <v>1332</v>
      </c>
      <c r="V30" s="6" t="s">
        <v>1186</v>
      </c>
      <c r="W30" s="6" t="s">
        <v>298</v>
      </c>
      <c r="X30" s="6" t="s">
        <v>145</v>
      </c>
      <c r="Y30" s="6" t="s">
        <v>341</v>
      </c>
      <c r="Z30" s="6" t="s">
        <v>367</v>
      </c>
      <c r="AA30" s="6" t="s">
        <v>145</v>
      </c>
      <c r="AB30" s="6" t="s">
        <v>103</v>
      </c>
      <c r="AC30" s="6" t="s">
        <v>1186</v>
      </c>
      <c r="AD30" s="6" t="s">
        <v>1186</v>
      </c>
      <c r="AE30" s="6" t="s">
        <v>371</v>
      </c>
      <c r="AF30" s="6" t="s">
        <v>346</v>
      </c>
      <c r="AG30" s="6" t="s">
        <v>346</v>
      </c>
      <c r="AH30" s="6" t="s">
        <v>1336</v>
      </c>
      <c r="AI30" s="6" t="s">
        <v>41</v>
      </c>
    </row>
    <row r="31" spans="1:35" x14ac:dyDescent="0.35">
      <c r="A31" s="5">
        <v>5301010007020</v>
      </c>
      <c r="B31" s="6" t="s">
        <v>375</v>
      </c>
      <c r="C31" s="6" t="s">
        <v>103</v>
      </c>
      <c r="D31" s="6" t="s">
        <v>41</v>
      </c>
      <c r="E31" s="6" t="s">
        <v>40</v>
      </c>
      <c r="F31">
        <v>1000</v>
      </c>
      <c r="G31" s="6" t="s">
        <v>16</v>
      </c>
      <c r="H31" s="6" t="s">
        <v>341</v>
      </c>
      <c r="I31">
        <v>5</v>
      </c>
      <c r="J31">
        <v>1</v>
      </c>
      <c r="K31" s="6" t="s">
        <v>298</v>
      </c>
      <c r="M31" s="6" t="s">
        <v>41</v>
      </c>
      <c r="N31" s="6" t="s">
        <v>41</v>
      </c>
      <c r="O31" s="6" t="s">
        <v>370</v>
      </c>
      <c r="P31">
        <v>267</v>
      </c>
      <c r="Q31" s="6" t="s">
        <v>1186</v>
      </c>
      <c r="R31" s="6" t="s">
        <v>374</v>
      </c>
      <c r="S31">
        <v>20.3</v>
      </c>
      <c r="T31" s="6" t="s">
        <v>344</v>
      </c>
      <c r="U31" s="6" t="s">
        <v>1332</v>
      </c>
      <c r="V31" s="6" t="s">
        <v>1186</v>
      </c>
      <c r="W31" s="6" t="s">
        <v>298</v>
      </c>
      <c r="X31" s="6" t="s">
        <v>103</v>
      </c>
      <c r="Y31" s="6" t="s">
        <v>341</v>
      </c>
      <c r="Z31" s="6" t="s">
        <v>367</v>
      </c>
      <c r="AA31" s="6" t="s">
        <v>103</v>
      </c>
      <c r="AB31" s="6" t="s">
        <v>103</v>
      </c>
      <c r="AC31" s="6" t="s">
        <v>1186</v>
      </c>
      <c r="AD31" s="6" t="s">
        <v>1186</v>
      </c>
      <c r="AE31" s="6" t="s">
        <v>371</v>
      </c>
      <c r="AF31" s="6" t="s">
        <v>346</v>
      </c>
      <c r="AG31" s="6" t="s">
        <v>376</v>
      </c>
      <c r="AH31" s="6" t="s">
        <v>1337</v>
      </c>
      <c r="AI31" s="6" t="s">
        <v>41</v>
      </c>
    </row>
    <row r="32" spans="1:35" x14ac:dyDescent="0.35">
      <c r="A32" s="5">
        <v>5301020106010</v>
      </c>
      <c r="B32" s="6" t="s">
        <v>105</v>
      </c>
      <c r="C32" s="6" t="s">
        <v>105</v>
      </c>
      <c r="D32" s="6" t="s">
        <v>41</v>
      </c>
      <c r="E32" s="6" t="s">
        <v>40</v>
      </c>
      <c r="F32">
        <v>1000</v>
      </c>
      <c r="G32" s="6" t="s">
        <v>12</v>
      </c>
      <c r="H32" s="6" t="s">
        <v>341</v>
      </c>
      <c r="I32">
        <v>12.3</v>
      </c>
      <c r="J32">
        <v>1</v>
      </c>
      <c r="K32" s="6" t="s">
        <v>297</v>
      </c>
      <c r="M32" s="6" t="s">
        <v>41</v>
      </c>
      <c r="N32" s="6" t="s">
        <v>41</v>
      </c>
      <c r="O32" s="6" t="s">
        <v>1186</v>
      </c>
      <c r="P32">
        <v>267</v>
      </c>
      <c r="Q32" s="6" t="s">
        <v>342</v>
      </c>
      <c r="R32" s="6" t="s">
        <v>343</v>
      </c>
      <c r="T32" s="6" t="s">
        <v>344</v>
      </c>
      <c r="U32" s="6" t="s">
        <v>1332</v>
      </c>
      <c r="V32" s="6" t="s">
        <v>1186</v>
      </c>
      <c r="W32" s="6" t="s">
        <v>305</v>
      </c>
      <c r="X32" s="6" t="s">
        <v>105</v>
      </c>
      <c r="Y32" s="6" t="s">
        <v>341</v>
      </c>
      <c r="Z32" s="6" t="s">
        <v>367</v>
      </c>
      <c r="AA32" s="6" t="s">
        <v>105</v>
      </c>
      <c r="AB32" s="6" t="s">
        <v>105</v>
      </c>
      <c r="AC32" s="6" t="s">
        <v>1186</v>
      </c>
      <c r="AD32" s="6" t="s">
        <v>1186</v>
      </c>
      <c r="AE32" s="6" t="s">
        <v>1186</v>
      </c>
      <c r="AF32" s="6" t="s">
        <v>346</v>
      </c>
      <c r="AG32" s="6" t="s">
        <v>346</v>
      </c>
      <c r="AH32" s="6" t="s">
        <v>1333</v>
      </c>
      <c r="AI32" s="6" t="s">
        <v>41</v>
      </c>
    </row>
    <row r="33" spans="1:35" x14ac:dyDescent="0.35">
      <c r="B33" s="6" t="s">
        <v>377</v>
      </c>
      <c r="C33" s="6" t="s">
        <v>105</v>
      </c>
      <c r="D33" s="6" t="s">
        <v>41</v>
      </c>
      <c r="E33" s="6" t="s">
        <v>40</v>
      </c>
      <c r="F33">
        <v>1000</v>
      </c>
      <c r="G33" s="6" t="s">
        <v>26</v>
      </c>
      <c r="H33" s="6" t="s">
        <v>341</v>
      </c>
      <c r="I33">
        <v>12.3</v>
      </c>
      <c r="J33">
        <v>1</v>
      </c>
      <c r="K33" s="6" t="s">
        <v>297</v>
      </c>
      <c r="L33">
        <v>0</v>
      </c>
      <c r="M33" s="6" t="s">
        <v>41</v>
      </c>
      <c r="N33" s="6" t="s">
        <v>41</v>
      </c>
      <c r="O33" s="6" t="s">
        <v>1333</v>
      </c>
      <c r="Q33" s="6" t="s">
        <v>1186</v>
      </c>
      <c r="R33" s="6" t="s">
        <v>1186</v>
      </c>
      <c r="T33" s="6" t="s">
        <v>344</v>
      </c>
      <c r="U33" s="6" t="s">
        <v>1332</v>
      </c>
      <c r="V33" s="6" t="s">
        <v>1186</v>
      </c>
      <c r="W33" s="6" t="s">
        <v>305</v>
      </c>
      <c r="X33" s="6" t="s">
        <v>105</v>
      </c>
      <c r="Y33" s="6" t="s">
        <v>341</v>
      </c>
      <c r="Z33" s="6" t="s">
        <v>367</v>
      </c>
      <c r="AA33" s="6" t="s">
        <v>105</v>
      </c>
      <c r="AB33" s="6" t="s">
        <v>105</v>
      </c>
      <c r="AC33" s="6" t="s">
        <v>1186</v>
      </c>
      <c r="AD33" s="6" t="s">
        <v>1186</v>
      </c>
      <c r="AE33" s="6" t="s">
        <v>1186</v>
      </c>
      <c r="AF33" s="6" t="s">
        <v>376</v>
      </c>
      <c r="AG33" s="6" t="s">
        <v>376</v>
      </c>
      <c r="AH33" s="6" t="s">
        <v>1333</v>
      </c>
      <c r="AI33" s="6" t="s">
        <v>41</v>
      </c>
    </row>
    <row r="34" spans="1:35" x14ac:dyDescent="0.35">
      <c r="A34" s="5">
        <v>5301020207020</v>
      </c>
      <c r="B34" s="6" t="s">
        <v>378</v>
      </c>
      <c r="C34" s="6" t="s">
        <v>105</v>
      </c>
      <c r="D34" s="6" t="s">
        <v>41</v>
      </c>
      <c r="E34" s="6" t="s">
        <v>40</v>
      </c>
      <c r="F34">
        <v>1000</v>
      </c>
      <c r="G34" s="6" t="s">
        <v>16</v>
      </c>
      <c r="H34" s="6" t="s">
        <v>341</v>
      </c>
      <c r="I34">
        <v>12.3</v>
      </c>
      <c r="J34">
        <v>1</v>
      </c>
      <c r="K34" s="6" t="s">
        <v>298</v>
      </c>
      <c r="M34" s="6" t="s">
        <v>41</v>
      </c>
      <c r="N34" s="6" t="s">
        <v>41</v>
      </c>
      <c r="O34" s="6" t="s">
        <v>370</v>
      </c>
      <c r="P34">
        <v>267</v>
      </c>
      <c r="Q34" s="6" t="s">
        <v>1186</v>
      </c>
      <c r="R34" s="6" t="s">
        <v>374</v>
      </c>
      <c r="S34">
        <v>20.3</v>
      </c>
      <c r="T34" s="6" t="s">
        <v>344</v>
      </c>
      <c r="U34" s="6" t="s">
        <v>1332</v>
      </c>
      <c r="V34" s="6" t="s">
        <v>1186</v>
      </c>
      <c r="W34" s="6" t="s">
        <v>298</v>
      </c>
      <c r="X34" s="6" t="s">
        <v>105</v>
      </c>
      <c r="Y34" s="6" t="s">
        <v>341</v>
      </c>
      <c r="Z34" s="6" t="s">
        <v>367</v>
      </c>
      <c r="AA34" s="6" t="s">
        <v>105</v>
      </c>
      <c r="AB34" s="6" t="s">
        <v>105</v>
      </c>
      <c r="AC34" s="6" t="s">
        <v>1186</v>
      </c>
      <c r="AD34" s="6" t="s">
        <v>1186</v>
      </c>
      <c r="AE34" s="6" t="s">
        <v>371</v>
      </c>
      <c r="AF34" s="6" t="s">
        <v>346</v>
      </c>
      <c r="AG34" s="6" t="s">
        <v>376</v>
      </c>
      <c r="AH34" s="6" t="s">
        <v>1337</v>
      </c>
      <c r="AI34" s="6" t="s">
        <v>41</v>
      </c>
    </row>
    <row r="35" spans="1:35" x14ac:dyDescent="0.35">
      <c r="B35" s="6" t="s">
        <v>379</v>
      </c>
      <c r="C35" s="6" t="s">
        <v>105</v>
      </c>
      <c r="D35" s="6" t="s">
        <v>41</v>
      </c>
      <c r="E35" s="6" t="s">
        <v>40</v>
      </c>
      <c r="F35">
        <v>1000</v>
      </c>
      <c r="G35" s="6" t="s">
        <v>16</v>
      </c>
      <c r="H35" s="6" t="s">
        <v>341</v>
      </c>
      <c r="I35">
        <v>12.3</v>
      </c>
      <c r="J35">
        <v>1</v>
      </c>
      <c r="K35" s="6" t="s">
        <v>298</v>
      </c>
      <c r="L35">
        <v>0</v>
      </c>
      <c r="M35" s="6" t="s">
        <v>41</v>
      </c>
      <c r="N35" s="6" t="s">
        <v>41</v>
      </c>
      <c r="O35" s="6" t="s">
        <v>370</v>
      </c>
      <c r="Q35" s="6" t="s">
        <v>1186</v>
      </c>
      <c r="R35" s="6" t="s">
        <v>1186</v>
      </c>
      <c r="T35" s="6" t="s">
        <v>344</v>
      </c>
      <c r="U35" s="6" t="s">
        <v>1332</v>
      </c>
      <c r="V35" s="6" t="s">
        <v>1186</v>
      </c>
      <c r="W35" s="6" t="s">
        <v>298</v>
      </c>
      <c r="X35" s="6" t="s">
        <v>105</v>
      </c>
      <c r="Y35" s="6" t="s">
        <v>341</v>
      </c>
      <c r="Z35" s="6" t="s">
        <v>367</v>
      </c>
      <c r="AA35" s="6" t="s">
        <v>105</v>
      </c>
      <c r="AB35" s="6" t="s">
        <v>105</v>
      </c>
      <c r="AC35" s="6" t="s">
        <v>1186</v>
      </c>
      <c r="AD35" s="6" t="s">
        <v>1186</v>
      </c>
      <c r="AE35" s="6" t="s">
        <v>1186</v>
      </c>
      <c r="AF35" s="6" t="s">
        <v>376</v>
      </c>
      <c r="AG35" s="6" t="s">
        <v>376</v>
      </c>
      <c r="AH35" s="6" t="s">
        <v>1333</v>
      </c>
      <c r="AI35" s="6" t="s">
        <v>41</v>
      </c>
    </row>
    <row r="36" spans="1:35" x14ac:dyDescent="0.35">
      <c r="A36" s="5">
        <v>24000035</v>
      </c>
      <c r="B36" s="6" t="s">
        <v>380</v>
      </c>
      <c r="C36" s="6" t="s">
        <v>152</v>
      </c>
      <c r="D36" s="6" t="s">
        <v>45</v>
      </c>
      <c r="E36" s="6" t="s">
        <v>45</v>
      </c>
      <c r="F36">
        <v>1000</v>
      </c>
      <c r="G36" s="6" t="s">
        <v>10</v>
      </c>
      <c r="H36" s="6" t="s">
        <v>341</v>
      </c>
      <c r="I36">
        <v>1</v>
      </c>
      <c r="J36">
        <v>1</v>
      </c>
      <c r="K36" s="6" t="s">
        <v>297</v>
      </c>
      <c r="M36" s="6" t="s">
        <v>10</v>
      </c>
      <c r="N36" s="6" t="s">
        <v>10</v>
      </c>
      <c r="O36" s="6" t="s">
        <v>1186</v>
      </c>
      <c r="Q36" s="6" t="s">
        <v>1186</v>
      </c>
      <c r="R36" s="6" t="s">
        <v>1186</v>
      </c>
      <c r="T36" s="6" t="s">
        <v>1338</v>
      </c>
      <c r="U36" s="6" t="s">
        <v>10</v>
      </c>
      <c r="V36" s="6" t="s">
        <v>341</v>
      </c>
      <c r="W36" s="6" t="s">
        <v>305</v>
      </c>
      <c r="X36" s="6" t="s">
        <v>1339</v>
      </c>
      <c r="Y36" s="6" t="s">
        <v>297</v>
      </c>
      <c r="Z36" s="6" t="s">
        <v>10</v>
      </c>
      <c r="AA36" s="6" t="s">
        <v>152</v>
      </c>
      <c r="AB36" s="6" t="s">
        <v>380</v>
      </c>
      <c r="AC36" s="6" t="s">
        <v>1186</v>
      </c>
      <c r="AD36" s="6" t="s">
        <v>1186</v>
      </c>
      <c r="AE36" s="6" t="s">
        <v>1186</v>
      </c>
      <c r="AF36" s="6" t="s">
        <v>346</v>
      </c>
      <c r="AG36" s="6" t="s">
        <v>346</v>
      </c>
      <c r="AH36" s="6" t="s">
        <v>1333</v>
      </c>
      <c r="AI36" s="6" t="s">
        <v>45</v>
      </c>
    </row>
    <row r="37" spans="1:35" x14ac:dyDescent="0.35">
      <c r="A37" s="5">
        <v>5203100006010</v>
      </c>
      <c r="B37" s="6" t="s">
        <v>381</v>
      </c>
      <c r="C37" s="6" t="s">
        <v>199</v>
      </c>
      <c r="D37" s="6" t="s">
        <v>37</v>
      </c>
      <c r="E37" s="6" t="s">
        <v>76</v>
      </c>
      <c r="F37">
        <v>1000</v>
      </c>
      <c r="G37" s="6" t="s">
        <v>12</v>
      </c>
      <c r="H37" s="6" t="s">
        <v>341</v>
      </c>
      <c r="I37">
        <v>30</v>
      </c>
      <c r="J37">
        <v>1</v>
      </c>
      <c r="K37" s="6" t="s">
        <v>297</v>
      </c>
      <c r="M37" s="6" t="s">
        <v>12</v>
      </c>
      <c r="N37" s="6" t="s">
        <v>12</v>
      </c>
      <c r="O37" s="6" t="s">
        <v>1186</v>
      </c>
      <c r="Q37" s="6" t="s">
        <v>1186</v>
      </c>
      <c r="R37" s="6" t="s">
        <v>343</v>
      </c>
      <c r="T37" s="6" t="s">
        <v>344</v>
      </c>
      <c r="U37" s="6" t="s">
        <v>1332</v>
      </c>
      <c r="V37" s="6" t="s">
        <v>1186</v>
      </c>
      <c r="W37" s="6" t="s">
        <v>305</v>
      </c>
      <c r="X37" s="6" t="s">
        <v>199</v>
      </c>
      <c r="Y37" s="6" t="s">
        <v>341</v>
      </c>
      <c r="Z37" s="6" t="s">
        <v>382</v>
      </c>
      <c r="AA37" s="6" t="s">
        <v>76</v>
      </c>
      <c r="AB37" s="6" t="s">
        <v>381</v>
      </c>
      <c r="AC37" s="6" t="s">
        <v>1186</v>
      </c>
      <c r="AD37" s="6" t="s">
        <v>1186</v>
      </c>
      <c r="AE37" s="6" t="s">
        <v>1186</v>
      </c>
      <c r="AF37" s="6" t="s">
        <v>346</v>
      </c>
      <c r="AG37" s="6" t="s">
        <v>346</v>
      </c>
      <c r="AH37" s="6" t="s">
        <v>1333</v>
      </c>
      <c r="AI37" s="6" t="s">
        <v>26</v>
      </c>
    </row>
    <row r="38" spans="1:35" x14ac:dyDescent="0.35">
      <c r="A38" s="5">
        <v>5203140006010</v>
      </c>
      <c r="B38" s="6" t="s">
        <v>383</v>
      </c>
      <c r="C38" s="6" t="s">
        <v>206</v>
      </c>
      <c r="D38" s="6" t="s">
        <v>34</v>
      </c>
      <c r="E38" s="6" t="s">
        <v>77</v>
      </c>
      <c r="F38">
        <v>1000</v>
      </c>
      <c r="G38" s="6" t="s">
        <v>12</v>
      </c>
      <c r="H38" s="6" t="s">
        <v>341</v>
      </c>
      <c r="I38">
        <v>8</v>
      </c>
      <c r="J38">
        <v>1</v>
      </c>
      <c r="K38" s="6" t="s">
        <v>297</v>
      </c>
      <c r="M38" s="6" t="s">
        <v>12</v>
      </c>
      <c r="N38" s="6" t="s">
        <v>12</v>
      </c>
      <c r="O38" s="6" t="s">
        <v>1186</v>
      </c>
      <c r="Q38" s="6" t="s">
        <v>342</v>
      </c>
      <c r="R38" s="6" t="s">
        <v>343</v>
      </c>
      <c r="T38" s="6" t="s">
        <v>344</v>
      </c>
      <c r="U38" s="6" t="s">
        <v>1332</v>
      </c>
      <c r="V38" s="6" t="s">
        <v>1186</v>
      </c>
      <c r="W38" s="6" t="s">
        <v>305</v>
      </c>
      <c r="X38" s="6" t="s">
        <v>206</v>
      </c>
      <c r="Y38" s="6" t="s">
        <v>341</v>
      </c>
      <c r="Z38" s="6" t="s">
        <v>382</v>
      </c>
      <c r="AA38" s="6" t="s">
        <v>179</v>
      </c>
      <c r="AB38" s="6" t="s">
        <v>383</v>
      </c>
      <c r="AC38" s="6" t="s">
        <v>1186</v>
      </c>
      <c r="AD38" s="6" t="s">
        <v>1186</v>
      </c>
      <c r="AE38" s="6" t="s">
        <v>1186</v>
      </c>
      <c r="AF38" s="6" t="s">
        <v>346</v>
      </c>
      <c r="AG38" s="6" t="s">
        <v>346</v>
      </c>
      <c r="AH38" s="6" t="s">
        <v>1333</v>
      </c>
      <c r="AI38" s="6" t="s">
        <v>34</v>
      </c>
    </row>
    <row r="39" spans="1:35" x14ac:dyDescent="0.35">
      <c r="B39" s="6" t="s">
        <v>384</v>
      </c>
      <c r="C39" s="6" t="s">
        <v>206</v>
      </c>
      <c r="D39" s="6" t="s">
        <v>34</v>
      </c>
      <c r="E39" s="6" t="s">
        <v>77</v>
      </c>
      <c r="F39">
        <v>1000</v>
      </c>
      <c r="G39" s="6" t="s">
        <v>12</v>
      </c>
      <c r="H39" s="6" t="s">
        <v>341</v>
      </c>
      <c r="I39">
        <v>8</v>
      </c>
      <c r="J39">
        <v>1</v>
      </c>
      <c r="K39" s="6" t="s">
        <v>297</v>
      </c>
      <c r="L39">
        <v>0</v>
      </c>
      <c r="M39" s="6" t="s">
        <v>12</v>
      </c>
      <c r="N39" s="6" t="s">
        <v>12</v>
      </c>
      <c r="O39" s="6" t="s">
        <v>1333</v>
      </c>
      <c r="Q39" s="6" t="s">
        <v>1186</v>
      </c>
      <c r="R39" s="6" t="s">
        <v>1186</v>
      </c>
      <c r="T39" s="6" t="s">
        <v>344</v>
      </c>
      <c r="U39" s="6" t="s">
        <v>1332</v>
      </c>
      <c r="V39" s="6" t="s">
        <v>1186</v>
      </c>
      <c r="W39" s="6" t="s">
        <v>305</v>
      </c>
      <c r="X39" s="6" t="s">
        <v>206</v>
      </c>
      <c r="Y39" s="6" t="s">
        <v>341</v>
      </c>
      <c r="Z39" s="6" t="s">
        <v>382</v>
      </c>
      <c r="AA39" s="6" t="s">
        <v>179</v>
      </c>
      <c r="AB39" s="6" t="s">
        <v>383</v>
      </c>
      <c r="AC39" s="6" t="s">
        <v>1186</v>
      </c>
      <c r="AD39" s="6" t="s">
        <v>1186</v>
      </c>
      <c r="AE39" s="6" t="s">
        <v>1186</v>
      </c>
      <c r="AF39" s="6" t="s">
        <v>376</v>
      </c>
      <c r="AG39" s="6" t="s">
        <v>376</v>
      </c>
      <c r="AH39" s="6" t="s">
        <v>1333</v>
      </c>
      <c r="AI39" s="6" t="s">
        <v>34</v>
      </c>
    </row>
    <row r="40" spans="1:35" x14ac:dyDescent="0.35">
      <c r="A40" s="5">
        <v>5203160006010</v>
      </c>
      <c r="B40" s="6" t="s">
        <v>385</v>
      </c>
      <c r="C40" s="6" t="s">
        <v>180</v>
      </c>
      <c r="D40" s="6" t="s">
        <v>29</v>
      </c>
      <c r="E40" s="6" t="s">
        <v>81</v>
      </c>
      <c r="F40">
        <v>1000</v>
      </c>
      <c r="G40" s="6" t="s">
        <v>12</v>
      </c>
      <c r="H40" s="6" t="s">
        <v>341</v>
      </c>
      <c r="I40">
        <v>35</v>
      </c>
      <c r="J40">
        <v>1</v>
      </c>
      <c r="K40" s="6" t="s">
        <v>297</v>
      </c>
      <c r="M40" s="6" t="s">
        <v>12</v>
      </c>
      <c r="N40" s="6" t="s">
        <v>12</v>
      </c>
      <c r="O40" s="6" t="s">
        <v>1186</v>
      </c>
      <c r="Q40" s="6" t="s">
        <v>342</v>
      </c>
      <c r="R40" s="6" t="s">
        <v>343</v>
      </c>
      <c r="T40" s="6" t="s">
        <v>344</v>
      </c>
      <c r="U40" s="6" t="s">
        <v>1332</v>
      </c>
      <c r="V40" s="6" t="s">
        <v>1186</v>
      </c>
      <c r="W40" s="6" t="s">
        <v>305</v>
      </c>
      <c r="X40" s="6" t="s">
        <v>180</v>
      </c>
      <c r="Y40" s="6" t="s">
        <v>341</v>
      </c>
      <c r="Z40" s="6" t="s">
        <v>382</v>
      </c>
      <c r="AA40" s="6" t="s">
        <v>180</v>
      </c>
      <c r="AB40" s="6" t="s">
        <v>386</v>
      </c>
      <c r="AC40" s="6" t="s">
        <v>1186</v>
      </c>
      <c r="AD40" s="6" t="s">
        <v>1186</v>
      </c>
      <c r="AE40" s="6" t="s">
        <v>1186</v>
      </c>
      <c r="AF40" s="6" t="s">
        <v>346</v>
      </c>
      <c r="AG40" s="6" t="s">
        <v>346</v>
      </c>
      <c r="AH40" s="6" t="s">
        <v>1333</v>
      </c>
      <c r="AI40" s="6" t="s">
        <v>29</v>
      </c>
    </row>
    <row r="41" spans="1:35" x14ac:dyDescent="0.35">
      <c r="A41" s="5">
        <v>5203180006010</v>
      </c>
      <c r="B41" s="6" t="s">
        <v>387</v>
      </c>
      <c r="C41" s="6" t="s">
        <v>84</v>
      </c>
      <c r="D41" s="6" t="s">
        <v>29</v>
      </c>
      <c r="E41" s="6" t="s">
        <v>84</v>
      </c>
      <c r="F41">
        <v>1000</v>
      </c>
      <c r="G41" s="6" t="s">
        <v>12</v>
      </c>
      <c r="H41" s="6" t="s">
        <v>341</v>
      </c>
      <c r="I41">
        <v>55</v>
      </c>
      <c r="J41">
        <v>1</v>
      </c>
      <c r="K41" s="6" t="s">
        <v>297</v>
      </c>
      <c r="M41" s="6" t="s">
        <v>12</v>
      </c>
      <c r="N41" s="6" t="s">
        <v>12</v>
      </c>
      <c r="O41" s="6" t="s">
        <v>1186</v>
      </c>
      <c r="P41">
        <v>2420</v>
      </c>
      <c r="Q41" s="6" t="s">
        <v>1186</v>
      </c>
      <c r="R41" s="6" t="s">
        <v>343</v>
      </c>
      <c r="T41" s="6" t="s">
        <v>344</v>
      </c>
      <c r="U41" s="6" t="s">
        <v>1332</v>
      </c>
      <c r="V41" s="6" t="s">
        <v>1186</v>
      </c>
      <c r="W41" s="6" t="s">
        <v>305</v>
      </c>
      <c r="X41" s="6" t="s">
        <v>84</v>
      </c>
      <c r="Y41" s="6" t="s">
        <v>341</v>
      </c>
      <c r="Z41" s="6" t="s">
        <v>382</v>
      </c>
      <c r="AA41" s="6" t="s">
        <v>181</v>
      </c>
      <c r="AB41" s="6" t="s">
        <v>387</v>
      </c>
      <c r="AC41" s="6" t="s">
        <v>1186</v>
      </c>
      <c r="AD41" s="6" t="s">
        <v>1340</v>
      </c>
      <c r="AE41" s="6" t="s">
        <v>1186</v>
      </c>
      <c r="AF41" s="6" t="s">
        <v>346</v>
      </c>
      <c r="AG41" s="6" t="s">
        <v>346</v>
      </c>
      <c r="AH41" s="6" t="s">
        <v>1333</v>
      </c>
      <c r="AI41" s="6" t="s">
        <v>29</v>
      </c>
    </row>
    <row r="42" spans="1:35" x14ac:dyDescent="0.35">
      <c r="B42" s="6" t="s">
        <v>388</v>
      </c>
      <c r="C42" s="6" t="s">
        <v>84</v>
      </c>
      <c r="D42" s="6" t="s">
        <v>29</v>
      </c>
      <c r="E42" s="6" t="s">
        <v>84</v>
      </c>
      <c r="F42">
        <v>1000</v>
      </c>
      <c r="G42" s="6" t="s">
        <v>12</v>
      </c>
      <c r="H42" s="6" t="s">
        <v>341</v>
      </c>
      <c r="I42">
        <v>55</v>
      </c>
      <c r="J42">
        <v>1</v>
      </c>
      <c r="K42" s="6" t="s">
        <v>297</v>
      </c>
      <c r="L42">
        <v>0</v>
      </c>
      <c r="M42" s="6" t="s">
        <v>12</v>
      </c>
      <c r="N42" s="6" t="s">
        <v>12</v>
      </c>
      <c r="O42" s="6" t="s">
        <v>1333</v>
      </c>
      <c r="Q42" s="6" t="s">
        <v>1186</v>
      </c>
      <c r="R42" s="6" t="s">
        <v>1186</v>
      </c>
      <c r="T42" s="6" t="s">
        <v>344</v>
      </c>
      <c r="U42" s="6" t="s">
        <v>1332</v>
      </c>
      <c r="V42" s="6" t="s">
        <v>1186</v>
      </c>
      <c r="W42" s="6" t="s">
        <v>305</v>
      </c>
      <c r="X42" s="6" t="s">
        <v>84</v>
      </c>
      <c r="Y42" s="6" t="s">
        <v>341</v>
      </c>
      <c r="Z42" s="6" t="s">
        <v>382</v>
      </c>
      <c r="AA42" s="6" t="s">
        <v>84</v>
      </c>
      <c r="AB42" s="6" t="s">
        <v>387</v>
      </c>
      <c r="AC42" s="6" t="s">
        <v>1186</v>
      </c>
      <c r="AD42" s="6" t="s">
        <v>1340</v>
      </c>
      <c r="AE42" s="6" t="s">
        <v>1186</v>
      </c>
      <c r="AF42" s="6" t="s">
        <v>376</v>
      </c>
      <c r="AG42" s="6" t="s">
        <v>376</v>
      </c>
      <c r="AH42" s="6" t="s">
        <v>1333</v>
      </c>
      <c r="AI42" s="6" t="s">
        <v>26</v>
      </c>
    </row>
    <row r="43" spans="1:35" x14ac:dyDescent="0.35">
      <c r="A43" s="5">
        <v>5103189506010</v>
      </c>
      <c r="B43" s="6" t="s">
        <v>389</v>
      </c>
      <c r="C43" s="6" t="s">
        <v>215</v>
      </c>
      <c r="D43" s="6" t="s">
        <v>29</v>
      </c>
      <c r="E43" s="6" t="s">
        <v>84</v>
      </c>
      <c r="F43">
        <v>1000</v>
      </c>
      <c r="G43" s="6" t="s">
        <v>12</v>
      </c>
      <c r="H43" s="6" t="s">
        <v>341</v>
      </c>
      <c r="I43">
        <v>80</v>
      </c>
      <c r="J43">
        <v>1</v>
      </c>
      <c r="K43" s="6" t="s">
        <v>297</v>
      </c>
      <c r="M43" s="6" t="s">
        <v>12</v>
      </c>
      <c r="N43" s="6" t="s">
        <v>12</v>
      </c>
      <c r="O43" s="6" t="s">
        <v>1186</v>
      </c>
      <c r="P43">
        <v>0</v>
      </c>
      <c r="Q43" s="6" t="s">
        <v>1186</v>
      </c>
      <c r="R43" s="6" t="s">
        <v>343</v>
      </c>
      <c r="T43" s="6" t="s">
        <v>344</v>
      </c>
      <c r="U43" s="6" t="s">
        <v>1332</v>
      </c>
      <c r="V43" s="6" t="s">
        <v>1186</v>
      </c>
      <c r="W43" s="6" t="s">
        <v>305</v>
      </c>
      <c r="X43" s="6" t="s">
        <v>84</v>
      </c>
      <c r="Y43" s="6" t="s">
        <v>341</v>
      </c>
      <c r="Z43" s="6" t="s">
        <v>382</v>
      </c>
      <c r="AA43" s="6" t="s">
        <v>84</v>
      </c>
      <c r="AB43" s="6" t="s">
        <v>389</v>
      </c>
      <c r="AC43" s="6" t="s">
        <v>1186</v>
      </c>
      <c r="AD43" s="6" t="s">
        <v>1186</v>
      </c>
      <c r="AE43" s="6" t="s">
        <v>1186</v>
      </c>
      <c r="AF43" s="6" t="s">
        <v>346</v>
      </c>
      <c r="AG43" s="6" t="s">
        <v>346</v>
      </c>
      <c r="AH43" s="6" t="s">
        <v>1333</v>
      </c>
      <c r="AI43" s="6" t="s">
        <v>26</v>
      </c>
    </row>
    <row r="44" spans="1:35" x14ac:dyDescent="0.35">
      <c r="A44" s="5">
        <v>5203680106010</v>
      </c>
      <c r="B44" s="6" t="s">
        <v>390</v>
      </c>
      <c r="C44" s="6" t="s">
        <v>197</v>
      </c>
      <c r="D44" s="6" t="s">
        <v>29</v>
      </c>
      <c r="E44" s="6" t="s">
        <v>91</v>
      </c>
      <c r="F44">
        <v>1000</v>
      </c>
      <c r="G44" s="6" t="s">
        <v>12</v>
      </c>
      <c r="H44" s="6" t="s">
        <v>341</v>
      </c>
      <c r="I44">
        <v>30</v>
      </c>
      <c r="J44">
        <v>1</v>
      </c>
      <c r="K44" s="6" t="s">
        <v>297</v>
      </c>
      <c r="M44" s="6" t="s">
        <v>12</v>
      </c>
      <c r="N44" s="6" t="s">
        <v>12</v>
      </c>
      <c r="O44" s="6" t="s">
        <v>1186</v>
      </c>
      <c r="P44">
        <v>1620</v>
      </c>
      <c r="Q44" s="6" t="s">
        <v>1186</v>
      </c>
      <c r="R44" s="6" t="s">
        <v>343</v>
      </c>
      <c r="T44" s="6" t="s">
        <v>344</v>
      </c>
      <c r="U44" s="6" t="s">
        <v>1332</v>
      </c>
      <c r="V44" s="6" t="s">
        <v>1186</v>
      </c>
      <c r="W44" s="6" t="s">
        <v>305</v>
      </c>
      <c r="X44" s="6" t="s">
        <v>197</v>
      </c>
      <c r="Y44" s="6" t="s">
        <v>341</v>
      </c>
      <c r="Z44" s="6" t="s">
        <v>382</v>
      </c>
      <c r="AA44" s="6" t="s">
        <v>197</v>
      </c>
      <c r="AB44" s="6" t="s">
        <v>390</v>
      </c>
      <c r="AC44" s="6" t="s">
        <v>1186</v>
      </c>
      <c r="AD44" s="6" t="s">
        <v>1015</v>
      </c>
      <c r="AE44" s="6" t="s">
        <v>1186</v>
      </c>
      <c r="AF44" s="6" t="s">
        <v>346</v>
      </c>
      <c r="AG44" s="6" t="s">
        <v>346</v>
      </c>
      <c r="AH44" s="6" t="s">
        <v>1333</v>
      </c>
      <c r="AI44" s="6" t="s">
        <v>29</v>
      </c>
    </row>
    <row r="45" spans="1:35" x14ac:dyDescent="0.35">
      <c r="B45" s="6" t="s">
        <v>391</v>
      </c>
      <c r="C45" s="6" t="s">
        <v>197</v>
      </c>
      <c r="D45" s="6" t="s">
        <v>29</v>
      </c>
      <c r="E45" s="6" t="s">
        <v>91</v>
      </c>
      <c r="F45">
        <v>1000</v>
      </c>
      <c r="G45" s="6" t="s">
        <v>12</v>
      </c>
      <c r="H45" s="6" t="s">
        <v>341</v>
      </c>
      <c r="I45">
        <v>30</v>
      </c>
      <c r="J45">
        <v>1</v>
      </c>
      <c r="K45" s="6" t="s">
        <v>297</v>
      </c>
      <c r="L45">
        <v>0</v>
      </c>
      <c r="M45" s="6" t="s">
        <v>12</v>
      </c>
      <c r="N45" s="6" t="s">
        <v>12</v>
      </c>
      <c r="O45" s="6" t="s">
        <v>1333</v>
      </c>
      <c r="Q45" s="6" t="s">
        <v>1186</v>
      </c>
      <c r="R45" s="6" t="s">
        <v>1186</v>
      </c>
      <c r="T45" s="6" t="s">
        <v>344</v>
      </c>
      <c r="U45" s="6" t="s">
        <v>1332</v>
      </c>
      <c r="V45" s="6" t="s">
        <v>1186</v>
      </c>
      <c r="W45" s="6" t="s">
        <v>305</v>
      </c>
      <c r="X45" s="6" t="s">
        <v>197</v>
      </c>
      <c r="Y45" s="6" t="s">
        <v>341</v>
      </c>
      <c r="Z45" s="6" t="s">
        <v>382</v>
      </c>
      <c r="AA45" s="6" t="s">
        <v>197</v>
      </c>
      <c r="AB45" s="6" t="s">
        <v>390</v>
      </c>
      <c r="AC45" s="6" t="s">
        <v>1186</v>
      </c>
      <c r="AD45" s="6" t="s">
        <v>1015</v>
      </c>
      <c r="AE45" s="6" t="s">
        <v>1186</v>
      </c>
      <c r="AF45" s="6" t="s">
        <v>376</v>
      </c>
      <c r="AG45" s="6" t="s">
        <v>376</v>
      </c>
      <c r="AH45" s="6" t="s">
        <v>1333</v>
      </c>
      <c r="AI45" s="6" t="s">
        <v>26</v>
      </c>
    </row>
    <row r="46" spans="1:35" x14ac:dyDescent="0.35">
      <c r="A46" s="5">
        <v>5103280006010</v>
      </c>
      <c r="B46" s="6" t="s">
        <v>392</v>
      </c>
      <c r="C46" s="6" t="s">
        <v>157</v>
      </c>
      <c r="D46" s="6" t="s">
        <v>26</v>
      </c>
      <c r="E46" s="6" t="s">
        <v>26</v>
      </c>
      <c r="F46">
        <v>1000</v>
      </c>
      <c r="G46" s="6" t="s">
        <v>12</v>
      </c>
      <c r="H46" s="6" t="s">
        <v>341</v>
      </c>
      <c r="I46">
        <v>814</v>
      </c>
      <c r="J46">
        <v>1</v>
      </c>
      <c r="K46" s="6" t="s">
        <v>297</v>
      </c>
      <c r="M46" s="6" t="s">
        <v>26</v>
      </c>
      <c r="N46" s="6" t="s">
        <v>26</v>
      </c>
      <c r="O46" s="6" t="s">
        <v>1186</v>
      </c>
      <c r="P46">
        <v>1100</v>
      </c>
      <c r="Q46" s="6" t="s">
        <v>342</v>
      </c>
      <c r="R46" s="6" t="s">
        <v>343</v>
      </c>
      <c r="T46" s="6" t="s">
        <v>344</v>
      </c>
      <c r="U46" s="6" t="s">
        <v>1332</v>
      </c>
      <c r="V46" s="6" t="s">
        <v>1186</v>
      </c>
      <c r="W46" s="6" t="s">
        <v>305</v>
      </c>
      <c r="X46" s="6" t="s">
        <v>157</v>
      </c>
      <c r="Y46" s="6" t="s">
        <v>341</v>
      </c>
      <c r="Z46" s="6" t="s">
        <v>26</v>
      </c>
      <c r="AA46" s="6" t="s">
        <v>157</v>
      </c>
      <c r="AB46" s="6" t="s">
        <v>392</v>
      </c>
      <c r="AC46" s="6" t="s">
        <v>1186</v>
      </c>
      <c r="AD46" s="6" t="s">
        <v>1186</v>
      </c>
      <c r="AE46" s="6" t="s">
        <v>1186</v>
      </c>
      <c r="AF46" s="6" t="s">
        <v>346</v>
      </c>
      <c r="AG46" s="6" t="s">
        <v>346</v>
      </c>
      <c r="AH46" s="6" t="s">
        <v>1333</v>
      </c>
      <c r="AI46" s="6" t="s">
        <v>26</v>
      </c>
    </row>
    <row r="47" spans="1:35" x14ac:dyDescent="0.35">
      <c r="B47" s="6" t="s">
        <v>393</v>
      </c>
      <c r="C47" s="6" t="s">
        <v>157</v>
      </c>
      <c r="D47" s="6" t="s">
        <v>26</v>
      </c>
      <c r="E47" s="6" t="s">
        <v>26</v>
      </c>
      <c r="F47">
        <v>1000</v>
      </c>
      <c r="G47" s="6" t="s">
        <v>26</v>
      </c>
      <c r="H47" s="6" t="s">
        <v>341</v>
      </c>
      <c r="I47">
        <v>814</v>
      </c>
      <c r="J47">
        <v>1</v>
      </c>
      <c r="K47" s="6" t="s">
        <v>297</v>
      </c>
      <c r="L47">
        <v>0</v>
      </c>
      <c r="M47" s="6" t="s">
        <v>26</v>
      </c>
      <c r="N47" s="6" t="s">
        <v>26</v>
      </c>
      <c r="O47" s="6" t="s">
        <v>1333</v>
      </c>
      <c r="Q47" s="6" t="s">
        <v>1186</v>
      </c>
      <c r="R47" s="6" t="s">
        <v>1186</v>
      </c>
      <c r="T47" s="6" t="s">
        <v>344</v>
      </c>
      <c r="U47" s="6" t="s">
        <v>1332</v>
      </c>
      <c r="V47" s="6" t="s">
        <v>1186</v>
      </c>
      <c r="W47" s="6" t="s">
        <v>305</v>
      </c>
      <c r="X47" s="6" t="s">
        <v>157</v>
      </c>
      <c r="Y47" s="6" t="s">
        <v>341</v>
      </c>
      <c r="Z47" s="6" t="s">
        <v>26</v>
      </c>
      <c r="AA47" s="6" t="s">
        <v>157</v>
      </c>
      <c r="AB47" s="6" t="s">
        <v>392</v>
      </c>
      <c r="AC47" s="6" t="s">
        <v>1186</v>
      </c>
      <c r="AD47" s="6" t="s">
        <v>1186</v>
      </c>
      <c r="AE47" s="6" t="s">
        <v>1186</v>
      </c>
      <c r="AF47" s="6" t="s">
        <v>376</v>
      </c>
      <c r="AG47" s="6" t="s">
        <v>376</v>
      </c>
      <c r="AH47" s="6" t="s">
        <v>1333</v>
      </c>
      <c r="AI47" s="6" t="s">
        <v>26</v>
      </c>
    </row>
    <row r="48" spans="1:35" x14ac:dyDescent="0.35">
      <c r="A48" s="5">
        <v>5103600006010</v>
      </c>
      <c r="B48" s="6" t="s">
        <v>394</v>
      </c>
      <c r="C48" s="6" t="s">
        <v>158</v>
      </c>
      <c r="D48" s="6" t="s">
        <v>26</v>
      </c>
      <c r="E48" s="6" t="s">
        <v>26</v>
      </c>
      <c r="F48">
        <v>1000</v>
      </c>
      <c r="G48" s="6" t="s">
        <v>12</v>
      </c>
      <c r="H48" s="6" t="s">
        <v>341</v>
      </c>
      <c r="I48">
        <v>60</v>
      </c>
      <c r="J48">
        <v>1</v>
      </c>
      <c r="K48" s="6" t="s">
        <v>297</v>
      </c>
      <c r="M48" s="6" t="s">
        <v>26</v>
      </c>
      <c r="N48" s="6" t="s">
        <v>26</v>
      </c>
      <c r="O48" s="6" t="s">
        <v>1186</v>
      </c>
      <c r="P48">
        <v>3142.5</v>
      </c>
      <c r="Q48" s="6" t="s">
        <v>342</v>
      </c>
      <c r="R48" s="6" t="s">
        <v>343</v>
      </c>
      <c r="T48" s="6" t="s">
        <v>344</v>
      </c>
      <c r="U48" s="6" t="s">
        <v>1332</v>
      </c>
      <c r="V48" s="6" t="s">
        <v>1186</v>
      </c>
      <c r="W48" s="6" t="s">
        <v>305</v>
      </c>
      <c r="X48" s="6" t="s">
        <v>158</v>
      </c>
      <c r="Y48" s="6" t="s">
        <v>341</v>
      </c>
      <c r="Z48" s="6" t="s">
        <v>26</v>
      </c>
      <c r="AA48" s="6" t="s">
        <v>158</v>
      </c>
      <c r="AB48" s="6" t="s">
        <v>394</v>
      </c>
      <c r="AC48" s="6" t="s">
        <v>1186</v>
      </c>
      <c r="AD48" s="6" t="s">
        <v>1186</v>
      </c>
      <c r="AE48" s="6" t="s">
        <v>1186</v>
      </c>
      <c r="AF48" s="6" t="s">
        <v>346</v>
      </c>
      <c r="AG48" s="6" t="s">
        <v>346</v>
      </c>
      <c r="AH48" s="6" t="s">
        <v>1333</v>
      </c>
      <c r="AI48" s="6" t="s">
        <v>26</v>
      </c>
    </row>
    <row r="49" spans="1:35" x14ac:dyDescent="0.35">
      <c r="B49" s="6" t="s">
        <v>395</v>
      </c>
      <c r="C49" s="6" t="s">
        <v>158</v>
      </c>
      <c r="D49" s="6" t="s">
        <v>26</v>
      </c>
      <c r="E49" s="6" t="s">
        <v>26</v>
      </c>
      <c r="F49">
        <v>1000</v>
      </c>
      <c r="G49" s="6" t="s">
        <v>26</v>
      </c>
      <c r="H49" s="6" t="s">
        <v>341</v>
      </c>
      <c r="I49">
        <v>60</v>
      </c>
      <c r="J49">
        <v>1</v>
      </c>
      <c r="K49" s="6" t="s">
        <v>297</v>
      </c>
      <c r="L49">
        <v>0</v>
      </c>
      <c r="M49" s="6" t="s">
        <v>26</v>
      </c>
      <c r="N49" s="6" t="s">
        <v>26</v>
      </c>
      <c r="O49" s="6" t="s">
        <v>1333</v>
      </c>
      <c r="Q49" s="6" t="s">
        <v>1186</v>
      </c>
      <c r="R49" s="6" t="s">
        <v>1186</v>
      </c>
      <c r="T49" s="6" t="s">
        <v>344</v>
      </c>
      <c r="U49" s="6" t="s">
        <v>1332</v>
      </c>
      <c r="V49" s="6" t="s">
        <v>1186</v>
      </c>
      <c r="W49" s="6" t="s">
        <v>305</v>
      </c>
      <c r="X49" s="6" t="s">
        <v>158</v>
      </c>
      <c r="Y49" s="6" t="s">
        <v>341</v>
      </c>
      <c r="Z49" s="6" t="s">
        <v>26</v>
      </c>
      <c r="AA49" s="6" t="s">
        <v>158</v>
      </c>
      <c r="AB49" s="6" t="s">
        <v>394</v>
      </c>
      <c r="AC49" s="6" t="s">
        <v>1186</v>
      </c>
      <c r="AD49" s="6" t="s">
        <v>1186</v>
      </c>
      <c r="AE49" s="6" t="s">
        <v>1186</v>
      </c>
      <c r="AF49" s="6" t="s">
        <v>376</v>
      </c>
      <c r="AG49" s="6" t="s">
        <v>376</v>
      </c>
      <c r="AH49" s="6" t="s">
        <v>1333</v>
      </c>
      <c r="AI49" s="6" t="s">
        <v>26</v>
      </c>
    </row>
    <row r="50" spans="1:35" x14ac:dyDescent="0.35">
      <c r="A50" s="5">
        <v>5103680106010</v>
      </c>
      <c r="B50" s="6" t="s">
        <v>396</v>
      </c>
      <c r="C50" s="6" t="s">
        <v>159</v>
      </c>
      <c r="D50" s="6" t="s">
        <v>26</v>
      </c>
      <c r="E50" s="6" t="s">
        <v>26</v>
      </c>
      <c r="F50">
        <v>1000</v>
      </c>
      <c r="G50" s="6" t="s">
        <v>12</v>
      </c>
      <c r="H50" s="6" t="s">
        <v>341</v>
      </c>
      <c r="I50">
        <v>80</v>
      </c>
      <c r="J50">
        <v>1</v>
      </c>
      <c r="K50" s="6" t="s">
        <v>297</v>
      </c>
      <c r="M50" s="6" t="s">
        <v>26</v>
      </c>
      <c r="N50" s="6" t="s">
        <v>26</v>
      </c>
      <c r="O50" s="6" t="s">
        <v>1186</v>
      </c>
      <c r="P50">
        <v>2338.4</v>
      </c>
      <c r="Q50" s="6" t="s">
        <v>342</v>
      </c>
      <c r="R50" s="6" t="s">
        <v>343</v>
      </c>
      <c r="T50" s="6" t="s">
        <v>344</v>
      </c>
      <c r="U50" s="6" t="s">
        <v>1332</v>
      </c>
      <c r="V50" s="6" t="s">
        <v>1186</v>
      </c>
      <c r="W50" s="6" t="s">
        <v>305</v>
      </c>
      <c r="X50" s="6" t="s">
        <v>159</v>
      </c>
      <c r="Y50" s="6" t="s">
        <v>341</v>
      </c>
      <c r="Z50" s="6" t="s">
        <v>26</v>
      </c>
      <c r="AA50" s="6" t="s">
        <v>159</v>
      </c>
      <c r="AB50" s="6" t="s">
        <v>396</v>
      </c>
      <c r="AC50" s="6" t="s">
        <v>1186</v>
      </c>
      <c r="AD50" s="6" t="s">
        <v>1186</v>
      </c>
      <c r="AE50" s="6" t="s">
        <v>1186</v>
      </c>
      <c r="AF50" s="6" t="s">
        <v>346</v>
      </c>
      <c r="AG50" s="6" t="s">
        <v>346</v>
      </c>
      <c r="AH50" s="6" t="s">
        <v>1333</v>
      </c>
      <c r="AI50" s="6" t="s">
        <v>26</v>
      </c>
    </row>
    <row r="51" spans="1:35" x14ac:dyDescent="0.35">
      <c r="A51" s="5">
        <v>5103800006010</v>
      </c>
      <c r="B51" s="6" t="s">
        <v>397</v>
      </c>
      <c r="C51" s="6" t="s">
        <v>160</v>
      </c>
      <c r="D51" s="6" t="s">
        <v>26</v>
      </c>
      <c r="E51" s="6" t="s">
        <v>26</v>
      </c>
      <c r="F51">
        <v>1000</v>
      </c>
      <c r="G51" s="6" t="s">
        <v>12</v>
      </c>
      <c r="H51" s="6" t="s">
        <v>341</v>
      </c>
      <c r="I51">
        <v>60</v>
      </c>
      <c r="J51">
        <v>1</v>
      </c>
      <c r="K51" s="6" t="s">
        <v>297</v>
      </c>
      <c r="M51" s="6" t="s">
        <v>26</v>
      </c>
      <c r="N51" s="6" t="s">
        <v>26</v>
      </c>
      <c r="O51" s="6" t="s">
        <v>1186</v>
      </c>
      <c r="P51">
        <v>3142.5</v>
      </c>
      <c r="Q51" s="6" t="s">
        <v>342</v>
      </c>
      <c r="R51" s="6" t="s">
        <v>343</v>
      </c>
      <c r="T51" s="6" t="s">
        <v>344</v>
      </c>
      <c r="U51" s="6" t="s">
        <v>1332</v>
      </c>
      <c r="V51" s="6" t="s">
        <v>1186</v>
      </c>
      <c r="W51" s="6" t="s">
        <v>305</v>
      </c>
      <c r="X51" s="6" t="s">
        <v>160</v>
      </c>
      <c r="Y51" s="6" t="s">
        <v>341</v>
      </c>
      <c r="Z51" s="6" t="s">
        <v>26</v>
      </c>
      <c r="AA51" s="6" t="s">
        <v>160</v>
      </c>
      <c r="AB51" s="6" t="s">
        <v>397</v>
      </c>
      <c r="AC51" s="6" t="s">
        <v>1186</v>
      </c>
      <c r="AD51" s="6" t="s">
        <v>1186</v>
      </c>
      <c r="AE51" s="6" t="s">
        <v>1186</v>
      </c>
      <c r="AF51" s="6" t="s">
        <v>346</v>
      </c>
      <c r="AG51" s="6" t="s">
        <v>346</v>
      </c>
      <c r="AH51" s="6" t="s">
        <v>1333</v>
      </c>
      <c r="AI51" s="6" t="s">
        <v>26</v>
      </c>
    </row>
    <row r="52" spans="1:35" x14ac:dyDescent="0.35">
      <c r="A52" s="5">
        <v>5103680006010</v>
      </c>
      <c r="B52" s="6" t="s">
        <v>398</v>
      </c>
      <c r="C52" s="6" t="s">
        <v>156</v>
      </c>
      <c r="D52" s="6" t="s">
        <v>26</v>
      </c>
      <c r="E52" s="6" t="s">
        <v>26</v>
      </c>
      <c r="F52">
        <v>1000</v>
      </c>
      <c r="G52" s="6" t="s">
        <v>12</v>
      </c>
      <c r="H52" s="6" t="s">
        <v>341</v>
      </c>
      <c r="I52">
        <v>0.8</v>
      </c>
      <c r="J52">
        <v>1</v>
      </c>
      <c r="K52" s="6" t="s">
        <v>297</v>
      </c>
      <c r="M52" s="6" t="s">
        <v>26</v>
      </c>
      <c r="N52" s="6" t="s">
        <v>26</v>
      </c>
      <c r="O52" s="6" t="s">
        <v>1186</v>
      </c>
      <c r="P52">
        <v>3142.5</v>
      </c>
      <c r="Q52" s="6" t="s">
        <v>342</v>
      </c>
      <c r="R52" s="6" t="s">
        <v>343</v>
      </c>
      <c r="T52" s="6" t="s">
        <v>344</v>
      </c>
      <c r="U52" s="6" t="s">
        <v>1332</v>
      </c>
      <c r="V52" s="6" t="s">
        <v>1186</v>
      </c>
      <c r="W52" s="6" t="s">
        <v>305</v>
      </c>
      <c r="X52" s="6" t="s">
        <v>156</v>
      </c>
      <c r="Y52" s="6" t="s">
        <v>341</v>
      </c>
      <c r="Z52" s="6" t="s">
        <v>26</v>
      </c>
      <c r="AA52" s="6" t="s">
        <v>156</v>
      </c>
      <c r="AB52" s="6" t="s">
        <v>398</v>
      </c>
      <c r="AC52" s="6" t="s">
        <v>1186</v>
      </c>
      <c r="AD52" s="6" t="s">
        <v>1186</v>
      </c>
      <c r="AE52" s="6" t="s">
        <v>1186</v>
      </c>
      <c r="AF52" s="6" t="s">
        <v>346</v>
      </c>
      <c r="AG52" s="6" t="s">
        <v>346</v>
      </c>
      <c r="AH52" s="6" t="s">
        <v>1333</v>
      </c>
      <c r="AI52" s="6" t="s">
        <v>26</v>
      </c>
    </row>
    <row r="53" spans="1:35" x14ac:dyDescent="0.35">
      <c r="A53" s="5">
        <v>5103189006010</v>
      </c>
      <c r="B53" s="6" t="s">
        <v>399</v>
      </c>
      <c r="C53" s="6" t="s">
        <v>161</v>
      </c>
      <c r="D53" s="6" t="s">
        <v>26</v>
      </c>
      <c r="E53" s="6" t="s">
        <v>26</v>
      </c>
      <c r="F53">
        <v>1000</v>
      </c>
      <c r="G53" s="6" t="s">
        <v>26</v>
      </c>
      <c r="H53" s="6" t="s">
        <v>341</v>
      </c>
      <c r="I53">
        <v>8</v>
      </c>
      <c r="J53">
        <v>1</v>
      </c>
      <c r="K53" s="6" t="s">
        <v>297</v>
      </c>
      <c r="M53" s="6" t="s">
        <v>26</v>
      </c>
      <c r="N53" s="6" t="s">
        <v>26</v>
      </c>
      <c r="O53" s="6" t="s">
        <v>1186</v>
      </c>
      <c r="P53">
        <v>2178</v>
      </c>
      <c r="Q53" s="6" t="s">
        <v>1186</v>
      </c>
      <c r="R53" s="6" t="s">
        <v>343</v>
      </c>
      <c r="T53" s="6" t="s">
        <v>344</v>
      </c>
      <c r="U53" s="6" t="s">
        <v>1186</v>
      </c>
      <c r="V53" s="6" t="s">
        <v>1186</v>
      </c>
      <c r="W53" s="6" t="s">
        <v>305</v>
      </c>
      <c r="X53" s="6" t="s">
        <v>1186</v>
      </c>
      <c r="Y53" s="6" t="s">
        <v>1186</v>
      </c>
      <c r="Z53" s="6" t="s">
        <v>26</v>
      </c>
      <c r="AA53" s="6" t="s">
        <v>161</v>
      </c>
      <c r="AB53" s="6" t="s">
        <v>399</v>
      </c>
      <c r="AC53" s="6" t="s">
        <v>1186</v>
      </c>
      <c r="AD53" s="6" t="s">
        <v>1186</v>
      </c>
      <c r="AE53" s="6" t="s">
        <v>1186</v>
      </c>
      <c r="AF53" s="6" t="s">
        <v>346</v>
      </c>
      <c r="AG53" s="6" t="s">
        <v>346</v>
      </c>
      <c r="AH53" s="6" t="s">
        <v>1333</v>
      </c>
      <c r="AI53" s="6" t="s">
        <v>26</v>
      </c>
    </row>
    <row r="54" spans="1:35" x14ac:dyDescent="0.35">
      <c r="B54" s="6" t="s">
        <v>400</v>
      </c>
      <c r="C54" s="6" t="s">
        <v>161</v>
      </c>
      <c r="D54" s="6" t="s">
        <v>26</v>
      </c>
      <c r="E54" s="6" t="s">
        <v>26</v>
      </c>
      <c r="F54">
        <v>1000</v>
      </c>
      <c r="G54" s="6" t="s">
        <v>26</v>
      </c>
      <c r="H54" s="6" t="s">
        <v>341</v>
      </c>
      <c r="I54">
        <v>8</v>
      </c>
      <c r="J54">
        <v>1</v>
      </c>
      <c r="K54" s="6" t="s">
        <v>297</v>
      </c>
      <c r="L54">
        <v>0</v>
      </c>
      <c r="M54" s="6" t="s">
        <v>26</v>
      </c>
      <c r="N54" s="6" t="s">
        <v>26</v>
      </c>
      <c r="O54" s="6" t="s">
        <v>1333</v>
      </c>
      <c r="Q54" s="6" t="s">
        <v>1186</v>
      </c>
      <c r="R54" s="6" t="s">
        <v>1186</v>
      </c>
      <c r="T54" s="6" t="s">
        <v>344</v>
      </c>
      <c r="U54" s="6" t="s">
        <v>1332</v>
      </c>
      <c r="V54" s="6" t="s">
        <v>1186</v>
      </c>
      <c r="W54" s="6" t="s">
        <v>305</v>
      </c>
      <c r="X54" s="6" t="s">
        <v>1333</v>
      </c>
      <c r="Y54" s="6" t="s">
        <v>341</v>
      </c>
      <c r="Z54" s="6" t="s">
        <v>26</v>
      </c>
      <c r="AA54" s="6" t="s">
        <v>161</v>
      </c>
      <c r="AB54" s="6" t="s">
        <v>399</v>
      </c>
      <c r="AC54" s="6" t="s">
        <v>1186</v>
      </c>
      <c r="AD54" s="6" t="s">
        <v>1186</v>
      </c>
      <c r="AE54" s="6" t="s">
        <v>1186</v>
      </c>
      <c r="AF54" s="6" t="s">
        <v>376</v>
      </c>
      <c r="AG54" s="6" t="s">
        <v>376</v>
      </c>
      <c r="AH54" s="6" t="s">
        <v>1333</v>
      </c>
      <c r="AI54" s="6" t="s">
        <v>26</v>
      </c>
    </row>
    <row r="55" spans="1:35" x14ac:dyDescent="0.35">
      <c r="A55" s="5">
        <v>5250110306010</v>
      </c>
      <c r="B55" s="6" t="s">
        <v>401</v>
      </c>
      <c r="C55" s="6" t="s">
        <v>140</v>
      </c>
      <c r="D55" s="6" t="s">
        <v>53</v>
      </c>
      <c r="E55" s="6" t="s">
        <v>74</v>
      </c>
      <c r="F55">
        <v>1000</v>
      </c>
      <c r="G55" s="6" t="s">
        <v>12</v>
      </c>
      <c r="H55" s="6" t="s">
        <v>341</v>
      </c>
      <c r="I55">
        <v>10</v>
      </c>
      <c r="J55">
        <v>1</v>
      </c>
      <c r="K55" s="6" t="s">
        <v>297</v>
      </c>
      <c r="M55" s="6" t="s">
        <v>12</v>
      </c>
      <c r="N55" s="6" t="s">
        <v>12</v>
      </c>
      <c r="O55" s="6" t="s">
        <v>1186</v>
      </c>
      <c r="P55">
        <v>1700</v>
      </c>
      <c r="Q55" s="6" t="s">
        <v>1186</v>
      </c>
      <c r="R55" s="6" t="s">
        <v>343</v>
      </c>
      <c r="T55" s="6" t="s">
        <v>402</v>
      </c>
      <c r="U55" s="6" t="s">
        <v>1332</v>
      </c>
      <c r="V55" s="6" t="s">
        <v>1186</v>
      </c>
      <c r="W55" s="6" t="s">
        <v>305</v>
      </c>
      <c r="X55" s="6" t="s">
        <v>139</v>
      </c>
      <c r="Y55" s="6" t="s">
        <v>341</v>
      </c>
      <c r="Z55" s="6" t="s">
        <v>53</v>
      </c>
      <c r="AA55" s="6" t="s">
        <v>140</v>
      </c>
      <c r="AB55" s="6" t="s">
        <v>401</v>
      </c>
      <c r="AC55" s="6" t="s">
        <v>1186</v>
      </c>
      <c r="AD55" s="6" t="s">
        <v>1186</v>
      </c>
      <c r="AE55" s="6" t="s">
        <v>1186</v>
      </c>
      <c r="AF55" s="6" t="s">
        <v>346</v>
      </c>
      <c r="AG55" s="6" t="s">
        <v>346</v>
      </c>
      <c r="AH55" s="6" t="s">
        <v>1341</v>
      </c>
      <c r="AI55" s="6" t="s">
        <v>53</v>
      </c>
    </row>
    <row r="56" spans="1:35" x14ac:dyDescent="0.35">
      <c r="A56" s="5">
        <v>5250110301090</v>
      </c>
      <c r="B56" s="6" t="s">
        <v>403</v>
      </c>
      <c r="C56" s="6" t="s">
        <v>140</v>
      </c>
      <c r="D56" s="6" t="s">
        <v>53</v>
      </c>
      <c r="E56" s="6" t="s">
        <v>74</v>
      </c>
      <c r="F56">
        <v>1000</v>
      </c>
      <c r="G56" s="6" t="s">
        <v>16</v>
      </c>
      <c r="H56" s="6" t="s">
        <v>300</v>
      </c>
      <c r="I56">
        <v>10</v>
      </c>
      <c r="J56">
        <v>0.2</v>
      </c>
      <c r="K56" s="6" t="s">
        <v>300</v>
      </c>
      <c r="L56">
        <v>0.2</v>
      </c>
      <c r="M56" s="6" t="s">
        <v>16</v>
      </c>
      <c r="N56" s="6" t="s">
        <v>16</v>
      </c>
      <c r="O56" s="6" t="s">
        <v>404</v>
      </c>
      <c r="P56">
        <v>1700</v>
      </c>
      <c r="Q56" s="6" t="s">
        <v>405</v>
      </c>
      <c r="R56" s="6" t="s">
        <v>374</v>
      </c>
      <c r="S56">
        <v>0.2</v>
      </c>
      <c r="T56" s="6" t="s">
        <v>402</v>
      </c>
      <c r="U56" s="6" t="s">
        <v>1332</v>
      </c>
      <c r="V56" s="6" t="s">
        <v>1186</v>
      </c>
      <c r="W56" s="6" t="s">
        <v>406</v>
      </c>
      <c r="X56" s="6" t="s">
        <v>139</v>
      </c>
      <c r="Y56" s="6" t="s">
        <v>407</v>
      </c>
      <c r="Z56" s="6" t="s">
        <v>53</v>
      </c>
      <c r="AA56" s="6" t="s">
        <v>140</v>
      </c>
      <c r="AB56" s="6" t="s">
        <v>401</v>
      </c>
      <c r="AC56" s="6" t="s">
        <v>1186</v>
      </c>
      <c r="AD56" s="6" t="s">
        <v>1186</v>
      </c>
      <c r="AE56" s="6" t="s">
        <v>1186</v>
      </c>
      <c r="AF56" s="6" t="s">
        <v>346</v>
      </c>
      <c r="AG56" s="6" t="s">
        <v>346</v>
      </c>
      <c r="AH56" s="6" t="s">
        <v>1341</v>
      </c>
      <c r="AI56" s="6" t="s">
        <v>53</v>
      </c>
    </row>
    <row r="57" spans="1:35" x14ac:dyDescent="0.35">
      <c r="A57" s="5">
        <v>5250110106010</v>
      </c>
      <c r="B57" s="6" t="s">
        <v>408</v>
      </c>
      <c r="C57" s="6" t="s">
        <v>139</v>
      </c>
      <c r="D57" s="6" t="s">
        <v>53</v>
      </c>
      <c r="E57" s="6" t="s">
        <v>74</v>
      </c>
      <c r="F57">
        <v>1000</v>
      </c>
      <c r="G57" s="6" t="s">
        <v>12</v>
      </c>
      <c r="H57" s="6" t="s">
        <v>341</v>
      </c>
      <c r="I57">
        <v>10</v>
      </c>
      <c r="J57">
        <v>1</v>
      </c>
      <c r="K57" s="6" t="s">
        <v>297</v>
      </c>
      <c r="M57" s="6" t="s">
        <v>12</v>
      </c>
      <c r="N57" s="6" t="s">
        <v>12</v>
      </c>
      <c r="O57" s="6" t="s">
        <v>1186</v>
      </c>
      <c r="P57">
        <v>1700</v>
      </c>
      <c r="Q57" s="6" t="s">
        <v>1186</v>
      </c>
      <c r="R57" s="6" t="s">
        <v>343</v>
      </c>
      <c r="T57" s="6" t="s">
        <v>402</v>
      </c>
      <c r="U57" s="6" t="s">
        <v>1332</v>
      </c>
      <c r="V57" s="6" t="s">
        <v>1186</v>
      </c>
      <c r="W57" s="6" t="s">
        <v>305</v>
      </c>
      <c r="X57" s="6" t="s">
        <v>139</v>
      </c>
      <c r="Y57" s="6" t="s">
        <v>341</v>
      </c>
      <c r="Z57" s="6" t="s">
        <v>53</v>
      </c>
      <c r="AA57" s="6" t="s">
        <v>139</v>
      </c>
      <c r="AB57" s="6" t="s">
        <v>408</v>
      </c>
      <c r="AC57" s="6" t="s">
        <v>1186</v>
      </c>
      <c r="AD57" s="6" t="s">
        <v>1186</v>
      </c>
      <c r="AE57" s="6" t="s">
        <v>1186</v>
      </c>
      <c r="AF57" s="6" t="s">
        <v>346</v>
      </c>
      <c r="AG57" s="6" t="s">
        <v>346</v>
      </c>
      <c r="AH57" s="6" t="s">
        <v>1341</v>
      </c>
      <c r="AI57" s="6" t="s">
        <v>53</v>
      </c>
    </row>
    <row r="58" spans="1:35" x14ac:dyDescent="0.35">
      <c r="A58" s="5">
        <v>5250110101090</v>
      </c>
      <c r="B58" s="6" t="s">
        <v>409</v>
      </c>
      <c r="C58" s="6" t="s">
        <v>139</v>
      </c>
      <c r="D58" s="6" t="s">
        <v>53</v>
      </c>
      <c r="E58" s="6" t="s">
        <v>74</v>
      </c>
      <c r="F58">
        <v>1000</v>
      </c>
      <c r="G58" s="6" t="s">
        <v>16</v>
      </c>
      <c r="H58" s="6" t="s">
        <v>300</v>
      </c>
      <c r="I58">
        <v>10</v>
      </c>
      <c r="J58">
        <v>0.2</v>
      </c>
      <c r="K58" s="6" t="s">
        <v>300</v>
      </c>
      <c r="L58">
        <v>0.15</v>
      </c>
      <c r="M58" s="6" t="s">
        <v>16</v>
      </c>
      <c r="N58" s="6" t="s">
        <v>16</v>
      </c>
      <c r="O58" s="6" t="s">
        <v>404</v>
      </c>
      <c r="P58">
        <v>1700</v>
      </c>
      <c r="Q58" s="6" t="s">
        <v>405</v>
      </c>
      <c r="R58" s="6" t="s">
        <v>374</v>
      </c>
      <c r="S58">
        <v>0.2</v>
      </c>
      <c r="T58" s="6" t="s">
        <v>402</v>
      </c>
      <c r="U58" s="6" t="s">
        <v>1332</v>
      </c>
      <c r="V58" s="6" t="s">
        <v>1186</v>
      </c>
      <c r="W58" s="6" t="s">
        <v>406</v>
      </c>
      <c r="X58" s="6" t="s">
        <v>139</v>
      </c>
      <c r="Y58" s="6" t="s">
        <v>407</v>
      </c>
      <c r="Z58" s="6" t="s">
        <v>53</v>
      </c>
      <c r="AA58" s="6" t="s">
        <v>139</v>
      </c>
      <c r="AB58" s="6" t="s">
        <v>408</v>
      </c>
      <c r="AC58" s="6" t="s">
        <v>1186</v>
      </c>
      <c r="AD58" s="6" t="s">
        <v>1186</v>
      </c>
      <c r="AE58" s="6" t="s">
        <v>1186</v>
      </c>
      <c r="AF58" s="6" t="s">
        <v>346</v>
      </c>
      <c r="AG58" s="6" t="s">
        <v>346</v>
      </c>
      <c r="AH58" s="6" t="s">
        <v>1341</v>
      </c>
      <c r="AI58" s="6" t="s">
        <v>53</v>
      </c>
    </row>
    <row r="59" spans="1:35" x14ac:dyDescent="0.35">
      <c r="A59" s="5">
        <v>5250110206010</v>
      </c>
      <c r="B59" s="6" t="s">
        <v>410</v>
      </c>
      <c r="C59" s="6" t="s">
        <v>140</v>
      </c>
      <c r="D59" s="6" t="s">
        <v>53</v>
      </c>
      <c r="E59" s="6" t="s">
        <v>74</v>
      </c>
      <c r="F59">
        <v>1000</v>
      </c>
      <c r="G59" s="6" t="s">
        <v>12</v>
      </c>
      <c r="H59" s="6" t="s">
        <v>341</v>
      </c>
      <c r="I59">
        <v>10</v>
      </c>
      <c r="J59">
        <v>1</v>
      </c>
      <c r="K59" s="6" t="s">
        <v>297</v>
      </c>
      <c r="M59" s="6" t="s">
        <v>12</v>
      </c>
      <c r="N59" s="6" t="s">
        <v>12</v>
      </c>
      <c r="O59" s="6" t="s">
        <v>1186</v>
      </c>
      <c r="P59">
        <v>1700</v>
      </c>
      <c r="Q59" s="6" t="s">
        <v>1186</v>
      </c>
      <c r="R59" s="6" t="s">
        <v>343</v>
      </c>
      <c r="T59" s="6" t="s">
        <v>402</v>
      </c>
      <c r="U59" s="6" t="s">
        <v>1332</v>
      </c>
      <c r="V59" s="6" t="s">
        <v>1186</v>
      </c>
      <c r="W59" s="6" t="s">
        <v>305</v>
      </c>
      <c r="X59" s="6" t="s">
        <v>139</v>
      </c>
      <c r="Y59" s="6" t="s">
        <v>341</v>
      </c>
      <c r="Z59" s="6" t="s">
        <v>53</v>
      </c>
      <c r="AA59" s="6" t="s">
        <v>140</v>
      </c>
      <c r="AB59" s="6" t="s">
        <v>410</v>
      </c>
      <c r="AC59" s="6" t="s">
        <v>1186</v>
      </c>
      <c r="AD59" s="6" t="s">
        <v>1186</v>
      </c>
      <c r="AE59" s="6" t="s">
        <v>1186</v>
      </c>
      <c r="AF59" s="6" t="s">
        <v>346</v>
      </c>
      <c r="AG59" s="6" t="s">
        <v>346</v>
      </c>
      <c r="AH59" s="6" t="s">
        <v>1341</v>
      </c>
      <c r="AI59" s="6" t="s">
        <v>53</v>
      </c>
    </row>
    <row r="60" spans="1:35" x14ac:dyDescent="0.35">
      <c r="A60" s="5">
        <v>5250110201090</v>
      </c>
      <c r="B60" s="6" t="s">
        <v>411</v>
      </c>
      <c r="C60" s="6" t="s">
        <v>140</v>
      </c>
      <c r="D60" s="6" t="s">
        <v>53</v>
      </c>
      <c r="E60" s="6" t="s">
        <v>74</v>
      </c>
      <c r="F60">
        <v>1000</v>
      </c>
      <c r="G60" s="6" t="s">
        <v>16</v>
      </c>
      <c r="H60" s="6" t="s">
        <v>300</v>
      </c>
      <c r="I60">
        <v>10</v>
      </c>
      <c r="J60">
        <v>0.2</v>
      </c>
      <c r="K60" s="6" t="s">
        <v>300</v>
      </c>
      <c r="L60">
        <v>0.2</v>
      </c>
      <c r="M60" s="6" t="s">
        <v>16</v>
      </c>
      <c r="N60" s="6" t="s">
        <v>16</v>
      </c>
      <c r="O60" s="6" t="s">
        <v>404</v>
      </c>
      <c r="P60">
        <v>1700</v>
      </c>
      <c r="Q60" s="6" t="s">
        <v>405</v>
      </c>
      <c r="R60" s="6" t="s">
        <v>374</v>
      </c>
      <c r="S60">
        <v>0.2</v>
      </c>
      <c r="T60" s="6" t="s">
        <v>402</v>
      </c>
      <c r="U60" s="6" t="s">
        <v>1332</v>
      </c>
      <c r="V60" s="6" t="s">
        <v>1186</v>
      </c>
      <c r="W60" s="6" t="s">
        <v>406</v>
      </c>
      <c r="X60" s="6" t="s">
        <v>139</v>
      </c>
      <c r="Y60" s="6" t="s">
        <v>407</v>
      </c>
      <c r="Z60" s="6" t="s">
        <v>53</v>
      </c>
      <c r="AA60" s="6" t="s">
        <v>140</v>
      </c>
      <c r="AB60" s="6" t="s">
        <v>410</v>
      </c>
      <c r="AC60" s="6" t="s">
        <v>1186</v>
      </c>
      <c r="AD60" s="6" t="s">
        <v>1186</v>
      </c>
      <c r="AE60" s="6" t="s">
        <v>1186</v>
      </c>
      <c r="AF60" s="6" t="s">
        <v>346</v>
      </c>
      <c r="AG60" s="6" t="s">
        <v>346</v>
      </c>
      <c r="AH60" s="6" t="s">
        <v>1341</v>
      </c>
      <c r="AI60" s="6" t="s">
        <v>53</v>
      </c>
    </row>
    <row r="61" spans="1:35" x14ac:dyDescent="0.35">
      <c r="A61" s="5">
        <v>30000000</v>
      </c>
      <c r="B61" s="6" t="s">
        <v>412</v>
      </c>
      <c r="C61" s="6" t="s">
        <v>10</v>
      </c>
      <c r="D61" s="6" t="s">
        <v>45</v>
      </c>
      <c r="E61" s="6" t="s">
        <v>45</v>
      </c>
      <c r="F61">
        <v>1000</v>
      </c>
      <c r="G61" s="6" t="s">
        <v>10</v>
      </c>
      <c r="H61" s="6" t="s">
        <v>341</v>
      </c>
      <c r="I61">
        <v>1</v>
      </c>
      <c r="J61">
        <v>1</v>
      </c>
      <c r="K61" s="6" t="s">
        <v>297</v>
      </c>
      <c r="M61" s="6" t="s">
        <v>10</v>
      </c>
      <c r="N61" s="6" t="s">
        <v>10</v>
      </c>
      <c r="O61" s="6" t="s">
        <v>1186</v>
      </c>
      <c r="Q61" s="6" t="s">
        <v>342</v>
      </c>
      <c r="R61" s="6" t="s">
        <v>343</v>
      </c>
      <c r="T61" s="6" t="s">
        <v>413</v>
      </c>
      <c r="U61" s="6" t="s">
        <v>1332</v>
      </c>
      <c r="V61" s="6" t="s">
        <v>1186</v>
      </c>
      <c r="W61" s="6" t="s">
        <v>305</v>
      </c>
      <c r="X61" s="6" t="s">
        <v>10</v>
      </c>
      <c r="Y61" s="6" t="s">
        <v>341</v>
      </c>
      <c r="Z61" s="6" t="s">
        <v>45</v>
      </c>
      <c r="AA61" s="6" t="s">
        <v>10</v>
      </c>
      <c r="AB61" s="6" t="s">
        <v>412</v>
      </c>
      <c r="AC61" s="6" t="s">
        <v>1186</v>
      </c>
      <c r="AD61" s="6" t="s">
        <v>1186</v>
      </c>
      <c r="AE61" s="6" t="s">
        <v>1186</v>
      </c>
      <c r="AF61" s="6" t="s">
        <v>346</v>
      </c>
      <c r="AG61" s="6" t="s">
        <v>346</v>
      </c>
      <c r="AH61" s="6" t="s">
        <v>1333</v>
      </c>
      <c r="AI61" s="6" t="s">
        <v>45</v>
      </c>
    </row>
    <row r="62" spans="1:35" x14ac:dyDescent="0.35">
      <c r="A62" s="5">
        <v>5301020107020</v>
      </c>
      <c r="B62" s="6" t="s">
        <v>414</v>
      </c>
      <c r="C62" s="6" t="s">
        <v>102</v>
      </c>
      <c r="D62" s="6" t="s">
        <v>41</v>
      </c>
      <c r="E62" s="6" t="s">
        <v>40</v>
      </c>
      <c r="F62">
        <v>1000</v>
      </c>
      <c r="G62" s="6" t="s">
        <v>16</v>
      </c>
      <c r="H62" s="6" t="s">
        <v>341</v>
      </c>
      <c r="I62">
        <v>6</v>
      </c>
      <c r="J62">
        <v>1</v>
      </c>
      <c r="K62" s="6" t="s">
        <v>298</v>
      </c>
      <c r="M62" s="6" t="s">
        <v>41</v>
      </c>
      <c r="N62" s="6" t="s">
        <v>41</v>
      </c>
      <c r="O62" s="6" t="s">
        <v>370</v>
      </c>
      <c r="P62">
        <v>465</v>
      </c>
      <c r="Q62" s="6" t="s">
        <v>1186</v>
      </c>
      <c r="R62" s="6" t="s">
        <v>374</v>
      </c>
      <c r="S62">
        <v>21.4</v>
      </c>
      <c r="T62" s="6" t="s">
        <v>344</v>
      </c>
      <c r="U62" s="6" t="s">
        <v>1332</v>
      </c>
      <c r="V62" s="6" t="s">
        <v>1186</v>
      </c>
      <c r="W62" s="6" t="s">
        <v>298</v>
      </c>
      <c r="X62" s="6" t="s">
        <v>102</v>
      </c>
      <c r="Y62" s="6" t="s">
        <v>341</v>
      </c>
      <c r="Z62" s="6" t="s">
        <v>367</v>
      </c>
      <c r="AA62" s="6" t="s">
        <v>102</v>
      </c>
      <c r="AB62" s="6" t="s">
        <v>102</v>
      </c>
      <c r="AC62" s="6" t="s">
        <v>1186</v>
      </c>
      <c r="AD62" s="6" t="s">
        <v>1186</v>
      </c>
      <c r="AE62" s="6" t="s">
        <v>371</v>
      </c>
      <c r="AF62" s="6" t="s">
        <v>346</v>
      </c>
      <c r="AG62" s="6" t="s">
        <v>376</v>
      </c>
      <c r="AH62" s="6" t="s">
        <v>1337</v>
      </c>
      <c r="AI62" s="6" t="s">
        <v>41</v>
      </c>
    </row>
    <row r="63" spans="1:35" x14ac:dyDescent="0.35">
      <c r="A63" s="5">
        <v>5301020007020</v>
      </c>
      <c r="B63" s="6" t="s">
        <v>415</v>
      </c>
      <c r="C63" s="6" t="s">
        <v>102</v>
      </c>
      <c r="D63" s="6" t="s">
        <v>41</v>
      </c>
      <c r="E63" s="6" t="s">
        <v>40</v>
      </c>
      <c r="F63">
        <v>1000</v>
      </c>
      <c r="G63" s="6" t="s">
        <v>16</v>
      </c>
      <c r="H63" s="6" t="s">
        <v>341</v>
      </c>
      <c r="I63">
        <v>6</v>
      </c>
      <c r="J63">
        <v>1</v>
      </c>
      <c r="K63" s="6" t="s">
        <v>298</v>
      </c>
      <c r="M63" s="6" t="s">
        <v>41</v>
      </c>
      <c r="N63" s="6" t="s">
        <v>41</v>
      </c>
      <c r="O63" s="6" t="s">
        <v>370</v>
      </c>
      <c r="P63">
        <v>465</v>
      </c>
      <c r="Q63" s="6" t="s">
        <v>1186</v>
      </c>
      <c r="R63" s="6" t="s">
        <v>374</v>
      </c>
      <c r="S63">
        <v>21.4</v>
      </c>
      <c r="T63" s="6" t="s">
        <v>344</v>
      </c>
      <c r="U63" s="6" t="s">
        <v>1332</v>
      </c>
      <c r="V63" s="6" t="s">
        <v>1186</v>
      </c>
      <c r="W63" s="6" t="s">
        <v>298</v>
      </c>
      <c r="X63" s="6" t="s">
        <v>102</v>
      </c>
      <c r="Y63" s="6" t="s">
        <v>341</v>
      </c>
      <c r="Z63" s="6" t="s">
        <v>367</v>
      </c>
      <c r="AA63" s="6" t="s">
        <v>102</v>
      </c>
      <c r="AB63" s="6" t="s">
        <v>102</v>
      </c>
      <c r="AC63" s="6" t="s">
        <v>1186</v>
      </c>
      <c r="AD63" s="6" t="s">
        <v>1186</v>
      </c>
      <c r="AE63" s="6" t="s">
        <v>371</v>
      </c>
      <c r="AF63" s="6" t="s">
        <v>346</v>
      </c>
      <c r="AG63" s="6" t="s">
        <v>376</v>
      </c>
      <c r="AH63" s="6" t="s">
        <v>1337</v>
      </c>
      <c r="AI63" s="6" t="s">
        <v>41</v>
      </c>
    </row>
    <row r="64" spans="1:35" x14ac:dyDescent="0.35">
      <c r="A64" s="5">
        <v>5301010306010</v>
      </c>
      <c r="B64" s="6" t="s">
        <v>141</v>
      </c>
      <c r="C64" s="6" t="s">
        <v>141</v>
      </c>
      <c r="D64" s="6" t="s">
        <v>41</v>
      </c>
      <c r="E64" s="6" t="s">
        <v>40</v>
      </c>
      <c r="F64">
        <v>1000</v>
      </c>
      <c r="G64" s="6" t="s">
        <v>12</v>
      </c>
      <c r="H64" s="6" t="s">
        <v>341</v>
      </c>
      <c r="I64">
        <v>3.3</v>
      </c>
      <c r="J64">
        <v>1</v>
      </c>
      <c r="K64" s="6" t="s">
        <v>297</v>
      </c>
      <c r="M64" s="6" t="s">
        <v>41</v>
      </c>
      <c r="N64" s="6" t="s">
        <v>41</v>
      </c>
      <c r="O64" s="6" t="s">
        <v>1186</v>
      </c>
      <c r="P64">
        <v>0</v>
      </c>
      <c r="Q64" s="6" t="s">
        <v>1186</v>
      </c>
      <c r="R64" s="6" t="s">
        <v>343</v>
      </c>
      <c r="T64" s="6" t="s">
        <v>344</v>
      </c>
      <c r="U64" s="6" t="s">
        <v>1186</v>
      </c>
      <c r="V64" s="6" t="s">
        <v>1186</v>
      </c>
      <c r="W64" s="6" t="s">
        <v>305</v>
      </c>
      <c r="X64" s="6" t="s">
        <v>141</v>
      </c>
      <c r="Y64" s="6" t="s">
        <v>341</v>
      </c>
      <c r="Z64" s="6" t="s">
        <v>367</v>
      </c>
      <c r="AA64" s="6" t="s">
        <v>141</v>
      </c>
      <c r="AB64" s="6" t="s">
        <v>141</v>
      </c>
      <c r="AC64" s="6" t="s">
        <v>1186</v>
      </c>
      <c r="AD64" s="6" t="s">
        <v>1186</v>
      </c>
      <c r="AE64" s="6" t="s">
        <v>1186</v>
      </c>
      <c r="AF64" s="6" t="s">
        <v>346</v>
      </c>
      <c r="AG64" s="6" t="s">
        <v>346</v>
      </c>
      <c r="AH64" s="6" t="s">
        <v>1333</v>
      </c>
      <c r="AI64" s="6" t="s">
        <v>41</v>
      </c>
    </row>
    <row r="65" spans="1:35" x14ac:dyDescent="0.35">
      <c r="A65" s="5">
        <v>5301010306010</v>
      </c>
      <c r="B65" s="6" t="s">
        <v>416</v>
      </c>
      <c r="C65" s="6" t="s">
        <v>141</v>
      </c>
      <c r="D65" s="6" t="s">
        <v>41</v>
      </c>
      <c r="E65" s="6" t="s">
        <v>40</v>
      </c>
      <c r="F65">
        <v>1000</v>
      </c>
      <c r="G65" s="6" t="s">
        <v>12</v>
      </c>
      <c r="H65" s="6" t="s">
        <v>341</v>
      </c>
      <c r="I65">
        <v>3.3</v>
      </c>
      <c r="J65">
        <v>1</v>
      </c>
      <c r="K65" s="6" t="s">
        <v>297</v>
      </c>
      <c r="M65" s="6" t="s">
        <v>41</v>
      </c>
      <c r="N65" s="6" t="s">
        <v>41</v>
      </c>
      <c r="O65" s="6" t="s">
        <v>1186</v>
      </c>
      <c r="P65">
        <v>0</v>
      </c>
      <c r="Q65" s="6" t="s">
        <v>1186</v>
      </c>
      <c r="R65" s="6" t="s">
        <v>343</v>
      </c>
      <c r="T65" s="6" t="s">
        <v>344</v>
      </c>
      <c r="U65" s="6" t="s">
        <v>1186</v>
      </c>
      <c r="V65" s="6" t="s">
        <v>1186</v>
      </c>
      <c r="W65" s="6" t="s">
        <v>297</v>
      </c>
      <c r="X65" s="6" t="s">
        <v>141</v>
      </c>
      <c r="Y65" s="6" t="s">
        <v>341</v>
      </c>
      <c r="Z65" s="6" t="s">
        <v>367</v>
      </c>
      <c r="AA65" s="6" t="s">
        <v>141</v>
      </c>
      <c r="AB65" s="6" t="s">
        <v>416</v>
      </c>
      <c r="AC65" s="6" t="s">
        <v>1186</v>
      </c>
      <c r="AD65" s="6" t="s">
        <v>1186</v>
      </c>
      <c r="AE65" s="6" t="s">
        <v>1186</v>
      </c>
      <c r="AF65" s="6" t="s">
        <v>346</v>
      </c>
      <c r="AG65" s="6" t="s">
        <v>346</v>
      </c>
      <c r="AH65" s="6" t="s">
        <v>1333</v>
      </c>
      <c r="AI65" s="6" t="s">
        <v>41</v>
      </c>
    </row>
    <row r="66" spans="1:35" x14ac:dyDescent="0.35">
      <c r="A66" s="5">
        <v>5301010307020</v>
      </c>
      <c r="B66" s="6" t="s">
        <v>417</v>
      </c>
      <c r="C66" s="6" t="s">
        <v>141</v>
      </c>
      <c r="D66" s="6" t="s">
        <v>41</v>
      </c>
      <c r="E66" s="6" t="s">
        <v>40</v>
      </c>
      <c r="F66">
        <v>1000</v>
      </c>
      <c r="G66" s="6" t="s">
        <v>16</v>
      </c>
      <c r="H66" s="6" t="s">
        <v>341</v>
      </c>
      <c r="I66">
        <v>3.3</v>
      </c>
      <c r="J66">
        <v>1</v>
      </c>
      <c r="K66" s="6" t="s">
        <v>298</v>
      </c>
      <c r="M66" s="6" t="s">
        <v>41</v>
      </c>
      <c r="N66" s="6" t="s">
        <v>41</v>
      </c>
      <c r="O66" s="6" t="s">
        <v>370</v>
      </c>
      <c r="Q66" s="6" t="s">
        <v>1186</v>
      </c>
      <c r="R66" s="6" t="s">
        <v>343</v>
      </c>
      <c r="S66">
        <v>21.8</v>
      </c>
      <c r="T66" s="6" t="s">
        <v>344</v>
      </c>
      <c r="U66" s="6" t="s">
        <v>1186</v>
      </c>
      <c r="V66" s="6" t="s">
        <v>1186</v>
      </c>
      <c r="W66" s="6" t="s">
        <v>298</v>
      </c>
      <c r="X66" s="6" t="s">
        <v>141</v>
      </c>
      <c r="Y66" s="6" t="s">
        <v>341</v>
      </c>
      <c r="Z66" s="6" t="s">
        <v>367</v>
      </c>
      <c r="AA66" s="6" t="s">
        <v>141</v>
      </c>
      <c r="AB66" s="6" t="s">
        <v>141</v>
      </c>
      <c r="AC66" s="6" t="s">
        <v>1186</v>
      </c>
      <c r="AD66" s="6" t="s">
        <v>1186</v>
      </c>
      <c r="AE66" s="6" t="s">
        <v>371</v>
      </c>
      <c r="AF66" s="6" t="s">
        <v>346</v>
      </c>
      <c r="AG66" s="6" t="s">
        <v>346</v>
      </c>
      <c r="AH66" s="6" t="s">
        <v>1333</v>
      </c>
      <c r="AI66" s="6" t="s">
        <v>41</v>
      </c>
    </row>
    <row r="67" spans="1:35" x14ac:dyDescent="0.35">
      <c r="A67" s="5">
        <v>5303020206010</v>
      </c>
      <c r="B67" s="6" t="s">
        <v>418</v>
      </c>
      <c r="C67" s="6" t="s">
        <v>62</v>
      </c>
      <c r="D67" s="6" t="s">
        <v>41</v>
      </c>
      <c r="E67" s="6" t="s">
        <v>62</v>
      </c>
      <c r="F67">
        <v>1000</v>
      </c>
      <c r="G67" s="6" t="s">
        <v>12</v>
      </c>
      <c r="H67" s="6" t="s">
        <v>341</v>
      </c>
      <c r="I67">
        <v>5</v>
      </c>
      <c r="J67">
        <v>1</v>
      </c>
      <c r="K67" s="6" t="s">
        <v>297</v>
      </c>
      <c r="M67" s="6" t="s">
        <v>41</v>
      </c>
      <c r="N67" s="6" t="s">
        <v>41</v>
      </c>
      <c r="O67" s="6" t="s">
        <v>1186</v>
      </c>
      <c r="P67">
        <v>1232</v>
      </c>
      <c r="Q67" s="6" t="s">
        <v>1186</v>
      </c>
      <c r="R67" s="6" t="s">
        <v>343</v>
      </c>
      <c r="T67" s="6" t="s">
        <v>344</v>
      </c>
      <c r="U67" s="6" t="s">
        <v>1332</v>
      </c>
      <c r="V67" s="6" t="s">
        <v>1186</v>
      </c>
      <c r="W67" s="6" t="s">
        <v>305</v>
      </c>
      <c r="X67" s="6" t="s">
        <v>62</v>
      </c>
      <c r="Y67" s="6" t="s">
        <v>341</v>
      </c>
      <c r="Z67" s="6" t="s">
        <v>367</v>
      </c>
      <c r="AA67" s="6" t="s">
        <v>175</v>
      </c>
      <c r="AB67" s="6" t="s">
        <v>62</v>
      </c>
      <c r="AC67" s="6" t="s">
        <v>1186</v>
      </c>
      <c r="AD67" s="6" t="s">
        <v>1186</v>
      </c>
      <c r="AE67" s="6" t="s">
        <v>1186</v>
      </c>
      <c r="AF67" s="6" t="s">
        <v>346</v>
      </c>
      <c r="AG67" s="6" t="s">
        <v>346</v>
      </c>
      <c r="AH67" s="6" t="s">
        <v>1333</v>
      </c>
      <c r="AI67" s="6" t="s">
        <v>41</v>
      </c>
    </row>
    <row r="68" spans="1:35" x14ac:dyDescent="0.35">
      <c r="B68" s="6" t="s">
        <v>162</v>
      </c>
      <c r="C68" s="6" t="s">
        <v>162</v>
      </c>
      <c r="D68" s="6" t="s">
        <v>41</v>
      </c>
      <c r="E68" s="6" t="s">
        <v>68</v>
      </c>
      <c r="F68">
        <v>1000</v>
      </c>
      <c r="G68" s="6" t="s">
        <v>12</v>
      </c>
      <c r="H68" s="6" t="s">
        <v>341</v>
      </c>
      <c r="I68">
        <v>5</v>
      </c>
      <c r="J68">
        <v>1</v>
      </c>
      <c r="K68" s="6" t="s">
        <v>297</v>
      </c>
      <c r="M68" s="6" t="s">
        <v>41</v>
      </c>
      <c r="N68" s="6" t="s">
        <v>41</v>
      </c>
      <c r="O68" s="6" t="s">
        <v>1186</v>
      </c>
      <c r="P68">
        <v>0</v>
      </c>
      <c r="Q68" s="6" t="s">
        <v>1186</v>
      </c>
      <c r="R68" s="6" t="s">
        <v>343</v>
      </c>
      <c r="T68" s="6" t="s">
        <v>344</v>
      </c>
      <c r="U68" s="6" t="s">
        <v>1332</v>
      </c>
      <c r="V68" s="6" t="s">
        <v>1186</v>
      </c>
      <c r="W68" s="6" t="s">
        <v>305</v>
      </c>
      <c r="X68" s="6" t="s">
        <v>68</v>
      </c>
      <c r="Y68" s="6" t="s">
        <v>341</v>
      </c>
      <c r="Z68" s="6" t="s">
        <v>367</v>
      </c>
      <c r="AA68" s="6" t="s">
        <v>175</v>
      </c>
      <c r="AB68" s="6" t="s">
        <v>162</v>
      </c>
      <c r="AC68" s="6" t="s">
        <v>419</v>
      </c>
      <c r="AD68" s="6" t="s">
        <v>1186</v>
      </c>
      <c r="AE68" s="6" t="s">
        <v>1186</v>
      </c>
      <c r="AF68" s="6" t="s">
        <v>346</v>
      </c>
      <c r="AG68" s="6" t="s">
        <v>346</v>
      </c>
      <c r="AH68" s="6" t="s">
        <v>1333</v>
      </c>
      <c r="AI68" s="6" t="s">
        <v>41</v>
      </c>
    </row>
    <row r="69" spans="1:35" x14ac:dyDescent="0.35">
      <c r="A69" s="5">
        <v>5302000006010</v>
      </c>
      <c r="B69" s="6" t="s">
        <v>420</v>
      </c>
      <c r="C69" s="6" t="s">
        <v>142</v>
      </c>
      <c r="D69" s="6" t="s">
        <v>41</v>
      </c>
      <c r="E69" s="6" t="s">
        <v>40</v>
      </c>
      <c r="F69">
        <v>1000</v>
      </c>
      <c r="G69" s="6" t="s">
        <v>12</v>
      </c>
      <c r="H69" s="6" t="s">
        <v>341</v>
      </c>
      <c r="I69">
        <v>5</v>
      </c>
      <c r="J69">
        <v>1</v>
      </c>
      <c r="K69" s="6" t="s">
        <v>297</v>
      </c>
      <c r="M69" s="6" t="s">
        <v>41</v>
      </c>
      <c r="N69" s="6" t="s">
        <v>41</v>
      </c>
      <c r="O69" s="6" t="s">
        <v>1186</v>
      </c>
      <c r="P69">
        <v>-66</v>
      </c>
      <c r="Q69" s="6" t="s">
        <v>342</v>
      </c>
      <c r="R69" s="6" t="s">
        <v>343</v>
      </c>
      <c r="T69" s="6" t="s">
        <v>344</v>
      </c>
      <c r="U69" s="6" t="s">
        <v>1332</v>
      </c>
      <c r="V69" s="6" t="s">
        <v>1186</v>
      </c>
      <c r="W69" s="6" t="s">
        <v>305</v>
      </c>
      <c r="X69" s="6" t="s">
        <v>142</v>
      </c>
      <c r="Y69" s="6" t="s">
        <v>341</v>
      </c>
      <c r="Z69" s="6" t="s">
        <v>367</v>
      </c>
      <c r="AA69" s="6" t="s">
        <v>142</v>
      </c>
      <c r="AB69" s="6" t="s">
        <v>420</v>
      </c>
      <c r="AC69" s="6" t="s">
        <v>1186</v>
      </c>
      <c r="AD69" s="6" t="s">
        <v>1186</v>
      </c>
      <c r="AE69" s="6" t="s">
        <v>1186</v>
      </c>
      <c r="AF69" s="6" t="s">
        <v>346</v>
      </c>
      <c r="AG69" s="6" t="s">
        <v>346</v>
      </c>
      <c r="AH69" s="6" t="s">
        <v>1342</v>
      </c>
      <c r="AI69" s="6" t="s">
        <v>41</v>
      </c>
    </row>
    <row r="70" spans="1:35" x14ac:dyDescent="0.35">
      <c r="A70" s="5">
        <v>5302000107040</v>
      </c>
      <c r="B70" s="6" t="s">
        <v>421</v>
      </c>
      <c r="C70" s="6" t="s">
        <v>142</v>
      </c>
      <c r="D70" s="6" t="s">
        <v>41</v>
      </c>
      <c r="E70" s="6" t="s">
        <v>40</v>
      </c>
      <c r="F70">
        <v>1000</v>
      </c>
      <c r="G70" s="6" t="s">
        <v>16</v>
      </c>
      <c r="H70" s="6" t="s">
        <v>341</v>
      </c>
      <c r="I70">
        <v>5</v>
      </c>
      <c r="J70">
        <v>1</v>
      </c>
      <c r="K70" s="6" t="s">
        <v>298</v>
      </c>
      <c r="M70" s="6" t="s">
        <v>41</v>
      </c>
      <c r="N70" s="6" t="s">
        <v>41</v>
      </c>
      <c r="O70" s="6" t="s">
        <v>422</v>
      </c>
      <c r="P70">
        <v>-66</v>
      </c>
      <c r="Q70" s="6" t="s">
        <v>1186</v>
      </c>
      <c r="R70" s="6" t="s">
        <v>374</v>
      </c>
      <c r="S70">
        <v>25</v>
      </c>
      <c r="T70" s="6" t="s">
        <v>344</v>
      </c>
      <c r="U70" s="6" t="s">
        <v>1332</v>
      </c>
      <c r="V70" s="6" t="s">
        <v>1186</v>
      </c>
      <c r="W70" s="6" t="s">
        <v>298</v>
      </c>
      <c r="X70" s="6" t="s">
        <v>145</v>
      </c>
      <c r="Y70" s="6" t="s">
        <v>341</v>
      </c>
      <c r="Z70" s="6" t="s">
        <v>367</v>
      </c>
      <c r="AA70" s="6" t="s">
        <v>142</v>
      </c>
      <c r="AB70" s="6" t="s">
        <v>420</v>
      </c>
      <c r="AC70" s="6" t="s">
        <v>1186</v>
      </c>
      <c r="AD70" s="6" t="s">
        <v>1186</v>
      </c>
      <c r="AE70" s="6" t="s">
        <v>371</v>
      </c>
      <c r="AF70" s="6" t="s">
        <v>346</v>
      </c>
      <c r="AG70" s="6" t="s">
        <v>346</v>
      </c>
      <c r="AH70" s="6" t="s">
        <v>1342</v>
      </c>
      <c r="AI70" s="6" t="s">
        <v>41</v>
      </c>
    </row>
    <row r="71" spans="1:35" x14ac:dyDescent="0.35">
      <c r="B71" s="6" t="s">
        <v>423</v>
      </c>
      <c r="C71" s="6" t="s">
        <v>142</v>
      </c>
      <c r="D71" s="6" t="s">
        <v>41</v>
      </c>
      <c r="E71" s="6" t="s">
        <v>40</v>
      </c>
      <c r="F71">
        <v>1000</v>
      </c>
      <c r="G71" s="6" t="s">
        <v>16</v>
      </c>
      <c r="H71" s="6" t="s">
        <v>341</v>
      </c>
      <c r="I71">
        <v>5</v>
      </c>
      <c r="J71">
        <v>1</v>
      </c>
      <c r="K71" s="6" t="s">
        <v>298</v>
      </c>
      <c r="L71">
        <v>0</v>
      </c>
      <c r="M71" s="6" t="s">
        <v>41</v>
      </c>
      <c r="N71" s="6" t="s">
        <v>41</v>
      </c>
      <c r="O71" s="6" t="s">
        <v>422</v>
      </c>
      <c r="Q71" s="6" t="s">
        <v>1186</v>
      </c>
      <c r="R71" s="6" t="s">
        <v>1186</v>
      </c>
      <c r="T71" s="6" t="s">
        <v>344</v>
      </c>
      <c r="U71" s="6" t="s">
        <v>1332</v>
      </c>
      <c r="V71" s="6" t="s">
        <v>1186</v>
      </c>
      <c r="W71" s="6" t="s">
        <v>298</v>
      </c>
      <c r="X71" s="6" t="s">
        <v>145</v>
      </c>
      <c r="Y71" s="6" t="s">
        <v>341</v>
      </c>
      <c r="Z71" s="6" t="s">
        <v>367</v>
      </c>
      <c r="AA71" s="6" t="s">
        <v>142</v>
      </c>
      <c r="AB71" s="6" t="s">
        <v>420</v>
      </c>
      <c r="AC71" s="6" t="s">
        <v>1186</v>
      </c>
      <c r="AD71" s="6" t="s">
        <v>1186</v>
      </c>
      <c r="AE71" s="6" t="s">
        <v>1186</v>
      </c>
      <c r="AF71" s="6" t="s">
        <v>376</v>
      </c>
      <c r="AG71" s="6" t="s">
        <v>376</v>
      </c>
      <c r="AH71" s="6" t="s">
        <v>1333</v>
      </c>
      <c r="AI71" s="6" t="s">
        <v>41</v>
      </c>
    </row>
    <row r="72" spans="1:35" x14ac:dyDescent="0.35">
      <c r="B72" s="6" t="s">
        <v>424</v>
      </c>
      <c r="C72" s="6" t="s">
        <v>142</v>
      </c>
      <c r="D72" s="6" t="s">
        <v>41</v>
      </c>
      <c r="E72" s="6" t="s">
        <v>40</v>
      </c>
      <c r="F72">
        <v>1000</v>
      </c>
      <c r="G72" s="6" t="s">
        <v>26</v>
      </c>
      <c r="H72" s="6" t="s">
        <v>341</v>
      </c>
      <c r="I72">
        <v>5</v>
      </c>
      <c r="J72">
        <v>1</v>
      </c>
      <c r="K72" s="6" t="s">
        <v>297</v>
      </c>
      <c r="L72">
        <v>0</v>
      </c>
      <c r="M72" s="6" t="s">
        <v>41</v>
      </c>
      <c r="N72" s="6" t="s">
        <v>41</v>
      </c>
      <c r="O72" s="6" t="s">
        <v>1333</v>
      </c>
      <c r="Q72" s="6" t="s">
        <v>1186</v>
      </c>
      <c r="R72" s="6" t="s">
        <v>1186</v>
      </c>
      <c r="T72" s="6" t="s">
        <v>344</v>
      </c>
      <c r="U72" s="6" t="s">
        <v>1332</v>
      </c>
      <c r="V72" s="6" t="s">
        <v>1186</v>
      </c>
      <c r="W72" s="6" t="s">
        <v>305</v>
      </c>
      <c r="X72" s="6" t="s">
        <v>142</v>
      </c>
      <c r="Y72" s="6" t="s">
        <v>341</v>
      </c>
      <c r="Z72" s="6" t="s">
        <v>367</v>
      </c>
      <c r="AA72" s="6" t="s">
        <v>142</v>
      </c>
      <c r="AB72" s="6" t="s">
        <v>420</v>
      </c>
      <c r="AC72" s="6" t="s">
        <v>1186</v>
      </c>
      <c r="AD72" s="6" t="s">
        <v>1186</v>
      </c>
      <c r="AE72" s="6" t="s">
        <v>1186</v>
      </c>
      <c r="AF72" s="6" t="s">
        <v>376</v>
      </c>
      <c r="AG72" s="6" t="s">
        <v>376</v>
      </c>
      <c r="AH72" s="6" t="s">
        <v>1333</v>
      </c>
      <c r="AI72" s="6" t="s">
        <v>41</v>
      </c>
    </row>
    <row r="73" spans="1:35" x14ac:dyDescent="0.35">
      <c r="A73" s="5">
        <v>5302000001070</v>
      </c>
      <c r="B73" s="6" t="s">
        <v>425</v>
      </c>
      <c r="C73" s="6" t="s">
        <v>142</v>
      </c>
      <c r="D73" s="6" t="s">
        <v>41</v>
      </c>
      <c r="E73" s="6" t="s">
        <v>40</v>
      </c>
      <c r="F73">
        <v>1000</v>
      </c>
      <c r="G73" s="6" t="s">
        <v>16</v>
      </c>
      <c r="H73" s="6" t="s">
        <v>300</v>
      </c>
      <c r="I73">
        <v>5</v>
      </c>
      <c r="J73">
        <v>0.24</v>
      </c>
      <c r="K73" s="6" t="s">
        <v>300</v>
      </c>
      <c r="L73">
        <v>0.15</v>
      </c>
      <c r="M73" s="6" t="s">
        <v>16</v>
      </c>
      <c r="N73" s="6" t="s">
        <v>41</v>
      </c>
      <c r="O73" s="6" t="s">
        <v>1186</v>
      </c>
      <c r="P73">
        <v>-66</v>
      </c>
      <c r="Q73" s="6" t="s">
        <v>1186</v>
      </c>
      <c r="R73" s="6" t="s">
        <v>374</v>
      </c>
      <c r="S73">
        <v>0.24</v>
      </c>
      <c r="T73" s="6" t="s">
        <v>344</v>
      </c>
      <c r="U73" s="6" t="s">
        <v>1332</v>
      </c>
      <c r="V73" s="6" t="s">
        <v>1186</v>
      </c>
      <c r="W73" s="6" t="s">
        <v>426</v>
      </c>
      <c r="X73" s="6" t="s">
        <v>142</v>
      </c>
      <c r="Y73" s="6" t="s">
        <v>407</v>
      </c>
      <c r="Z73" s="6" t="s">
        <v>367</v>
      </c>
      <c r="AA73" s="6" t="s">
        <v>142</v>
      </c>
      <c r="AB73" s="6" t="s">
        <v>420</v>
      </c>
      <c r="AC73" s="6" t="s">
        <v>1186</v>
      </c>
      <c r="AD73" s="6" t="s">
        <v>1186</v>
      </c>
      <c r="AE73" s="6" t="s">
        <v>1186</v>
      </c>
      <c r="AF73" s="6" t="s">
        <v>346</v>
      </c>
      <c r="AG73" s="6" t="s">
        <v>346</v>
      </c>
      <c r="AH73" s="6" t="s">
        <v>1333</v>
      </c>
      <c r="AI73" s="6" t="s">
        <v>41</v>
      </c>
    </row>
    <row r="74" spans="1:35" x14ac:dyDescent="0.35">
      <c r="B74" s="6" t="s">
        <v>427</v>
      </c>
      <c r="C74" s="6" t="s">
        <v>142</v>
      </c>
      <c r="D74" s="6" t="s">
        <v>41</v>
      </c>
      <c r="E74" s="6" t="s">
        <v>40</v>
      </c>
      <c r="F74">
        <v>1000</v>
      </c>
      <c r="G74" s="6" t="s">
        <v>26</v>
      </c>
      <c r="H74" s="6" t="s">
        <v>300</v>
      </c>
      <c r="I74">
        <v>5</v>
      </c>
      <c r="J74">
        <v>0.24</v>
      </c>
      <c r="K74" s="6" t="s">
        <v>300</v>
      </c>
      <c r="L74">
        <v>0.15</v>
      </c>
      <c r="M74" s="6" t="s">
        <v>16</v>
      </c>
      <c r="N74" s="6" t="s">
        <v>41</v>
      </c>
      <c r="O74" s="6" t="s">
        <v>1333</v>
      </c>
      <c r="Q74" s="6" t="s">
        <v>1186</v>
      </c>
      <c r="R74" s="6" t="s">
        <v>1186</v>
      </c>
      <c r="T74" s="6" t="s">
        <v>344</v>
      </c>
      <c r="U74" s="6" t="s">
        <v>1332</v>
      </c>
      <c r="V74" s="6" t="s">
        <v>1186</v>
      </c>
      <c r="W74" s="6" t="s">
        <v>426</v>
      </c>
      <c r="X74" s="6" t="s">
        <v>142</v>
      </c>
      <c r="Y74" s="6" t="s">
        <v>407</v>
      </c>
      <c r="Z74" s="6" t="s">
        <v>367</v>
      </c>
      <c r="AA74" s="6" t="s">
        <v>142</v>
      </c>
      <c r="AB74" s="6" t="s">
        <v>420</v>
      </c>
      <c r="AC74" s="6" t="s">
        <v>1186</v>
      </c>
      <c r="AD74" s="6" t="s">
        <v>1186</v>
      </c>
      <c r="AE74" s="6" t="s">
        <v>1186</v>
      </c>
      <c r="AF74" s="6" t="s">
        <v>376</v>
      </c>
      <c r="AG74" s="6" t="s">
        <v>376</v>
      </c>
      <c r="AH74" s="6" t="s">
        <v>1333</v>
      </c>
      <c r="AI74" s="6" t="s">
        <v>41</v>
      </c>
    </row>
    <row r="75" spans="1:35" x14ac:dyDescent="0.35">
      <c r="B75" s="6" t="s">
        <v>428</v>
      </c>
      <c r="C75" s="6" t="s">
        <v>142</v>
      </c>
      <c r="D75" s="6" t="s">
        <v>41</v>
      </c>
      <c r="E75" s="6" t="s">
        <v>40</v>
      </c>
      <c r="F75">
        <v>1000</v>
      </c>
      <c r="G75" s="6" t="s">
        <v>26</v>
      </c>
      <c r="H75" s="6" t="s">
        <v>300</v>
      </c>
      <c r="I75">
        <v>5</v>
      </c>
      <c r="J75">
        <v>0.25</v>
      </c>
      <c r="K75" s="6" t="s">
        <v>300</v>
      </c>
      <c r="L75">
        <v>0.15</v>
      </c>
      <c r="M75" s="6" t="s">
        <v>16</v>
      </c>
      <c r="N75" s="6" t="s">
        <v>41</v>
      </c>
      <c r="O75" s="6" t="s">
        <v>1333</v>
      </c>
      <c r="Q75" s="6" t="s">
        <v>1186</v>
      </c>
      <c r="R75" s="6" t="s">
        <v>1186</v>
      </c>
      <c r="T75" s="6" t="s">
        <v>344</v>
      </c>
      <c r="U75" s="6" t="s">
        <v>1332</v>
      </c>
      <c r="V75" s="6" t="s">
        <v>1186</v>
      </c>
      <c r="W75" s="6" t="s">
        <v>426</v>
      </c>
      <c r="X75" s="6" t="s">
        <v>142</v>
      </c>
      <c r="Y75" s="6" t="s">
        <v>407</v>
      </c>
      <c r="Z75" s="6" t="s">
        <v>367</v>
      </c>
      <c r="AA75" s="6" t="s">
        <v>142</v>
      </c>
      <c r="AB75" s="6" t="s">
        <v>420</v>
      </c>
      <c r="AC75" s="6" t="s">
        <v>1186</v>
      </c>
      <c r="AD75" s="6" t="s">
        <v>1186</v>
      </c>
      <c r="AE75" s="6" t="s">
        <v>1186</v>
      </c>
      <c r="AF75" s="6" t="s">
        <v>376</v>
      </c>
      <c r="AG75" s="6" t="s">
        <v>376</v>
      </c>
      <c r="AH75" s="6" t="s">
        <v>1333</v>
      </c>
      <c r="AI75" s="6" t="s">
        <v>41</v>
      </c>
    </row>
    <row r="76" spans="1:35" x14ac:dyDescent="0.35">
      <c r="A76" s="5">
        <v>5305020106010</v>
      </c>
      <c r="B76" s="6" t="s">
        <v>429</v>
      </c>
      <c r="C76" s="6" t="s">
        <v>145</v>
      </c>
      <c r="D76" s="6" t="s">
        <v>41</v>
      </c>
      <c r="E76" s="6" t="s">
        <v>40</v>
      </c>
      <c r="F76">
        <v>1000</v>
      </c>
      <c r="G76" s="6" t="s">
        <v>12</v>
      </c>
      <c r="H76" s="6" t="s">
        <v>341</v>
      </c>
      <c r="I76">
        <v>20</v>
      </c>
      <c r="J76">
        <v>1</v>
      </c>
      <c r="K76" s="6" t="s">
        <v>297</v>
      </c>
      <c r="M76" s="6" t="s">
        <v>41</v>
      </c>
      <c r="N76" s="6" t="s">
        <v>41</v>
      </c>
      <c r="O76" s="6" t="s">
        <v>1186</v>
      </c>
      <c r="P76">
        <v>486</v>
      </c>
      <c r="Q76" s="6" t="s">
        <v>342</v>
      </c>
      <c r="R76" s="6" t="s">
        <v>343</v>
      </c>
      <c r="T76" s="6" t="s">
        <v>344</v>
      </c>
      <c r="U76" s="6" t="s">
        <v>1332</v>
      </c>
      <c r="V76" s="6" t="s">
        <v>1186</v>
      </c>
      <c r="W76" s="6" t="s">
        <v>305</v>
      </c>
      <c r="X76" s="6" t="s">
        <v>145</v>
      </c>
      <c r="Y76" s="6" t="s">
        <v>341</v>
      </c>
      <c r="Z76" s="6" t="s">
        <v>367</v>
      </c>
      <c r="AA76" s="6" t="s">
        <v>145</v>
      </c>
      <c r="AB76" s="6" t="s">
        <v>429</v>
      </c>
      <c r="AC76" s="6" t="s">
        <v>1186</v>
      </c>
      <c r="AD76" s="6" t="s">
        <v>1186</v>
      </c>
      <c r="AE76" s="6" t="s">
        <v>1186</v>
      </c>
      <c r="AF76" s="6" t="s">
        <v>346</v>
      </c>
      <c r="AG76" s="6" t="s">
        <v>346</v>
      </c>
      <c r="AH76" s="6" t="s">
        <v>1333</v>
      </c>
      <c r="AI76" s="6" t="s">
        <v>41</v>
      </c>
    </row>
    <row r="77" spans="1:35" x14ac:dyDescent="0.35">
      <c r="A77" s="5">
        <v>5305020307020</v>
      </c>
      <c r="B77" s="6" t="s">
        <v>430</v>
      </c>
      <c r="C77" s="6" t="s">
        <v>145</v>
      </c>
      <c r="D77" s="6" t="s">
        <v>41</v>
      </c>
      <c r="E77" s="6" t="s">
        <v>40</v>
      </c>
      <c r="F77">
        <v>1000</v>
      </c>
      <c r="G77" s="6" t="s">
        <v>16</v>
      </c>
      <c r="H77" s="6" t="s">
        <v>341</v>
      </c>
      <c r="I77">
        <v>20</v>
      </c>
      <c r="J77">
        <v>1</v>
      </c>
      <c r="K77" s="6" t="s">
        <v>298</v>
      </c>
      <c r="M77" s="6" t="s">
        <v>41</v>
      </c>
      <c r="N77" s="6" t="s">
        <v>41</v>
      </c>
      <c r="O77" s="6" t="s">
        <v>370</v>
      </c>
      <c r="P77">
        <v>486</v>
      </c>
      <c r="Q77" s="6" t="s">
        <v>1186</v>
      </c>
      <c r="R77" s="6" t="s">
        <v>374</v>
      </c>
      <c r="S77">
        <v>21.4</v>
      </c>
      <c r="T77" s="6" t="s">
        <v>344</v>
      </c>
      <c r="U77" s="6" t="s">
        <v>1332</v>
      </c>
      <c r="V77" s="6" t="s">
        <v>1186</v>
      </c>
      <c r="W77" s="6" t="s">
        <v>298</v>
      </c>
      <c r="X77" s="6" t="s">
        <v>145</v>
      </c>
      <c r="Y77" s="6" t="s">
        <v>341</v>
      </c>
      <c r="Z77" s="6" t="s">
        <v>367</v>
      </c>
      <c r="AA77" s="6" t="s">
        <v>145</v>
      </c>
      <c r="AB77" s="6" t="s">
        <v>429</v>
      </c>
      <c r="AC77" s="6" t="s">
        <v>1186</v>
      </c>
      <c r="AD77" s="6" t="s">
        <v>1186</v>
      </c>
      <c r="AE77" s="6" t="s">
        <v>371</v>
      </c>
      <c r="AF77" s="6" t="s">
        <v>346</v>
      </c>
      <c r="AG77" s="6" t="s">
        <v>346</v>
      </c>
      <c r="AH77" s="6" t="s">
        <v>1336</v>
      </c>
      <c r="AI77" s="6" t="s">
        <v>41</v>
      </c>
    </row>
    <row r="78" spans="1:35" x14ac:dyDescent="0.35">
      <c r="B78" s="6" t="s">
        <v>431</v>
      </c>
      <c r="C78" s="6" t="s">
        <v>145</v>
      </c>
      <c r="D78" s="6" t="s">
        <v>41</v>
      </c>
      <c r="E78" s="6" t="s">
        <v>40</v>
      </c>
      <c r="F78">
        <v>1000</v>
      </c>
      <c r="G78" s="6" t="s">
        <v>16</v>
      </c>
      <c r="H78" s="6" t="s">
        <v>341</v>
      </c>
      <c r="I78">
        <v>20</v>
      </c>
      <c r="J78">
        <v>1</v>
      </c>
      <c r="K78" s="6" t="s">
        <v>298</v>
      </c>
      <c r="L78">
        <v>0</v>
      </c>
      <c r="M78" s="6" t="s">
        <v>41</v>
      </c>
      <c r="N78" s="6" t="s">
        <v>41</v>
      </c>
      <c r="O78" s="6" t="s">
        <v>370</v>
      </c>
      <c r="Q78" s="6" t="s">
        <v>1186</v>
      </c>
      <c r="R78" s="6" t="s">
        <v>1186</v>
      </c>
      <c r="T78" s="6" t="s">
        <v>344</v>
      </c>
      <c r="U78" s="6" t="s">
        <v>1332</v>
      </c>
      <c r="V78" s="6" t="s">
        <v>1186</v>
      </c>
      <c r="W78" s="6" t="s">
        <v>298</v>
      </c>
      <c r="X78" s="6" t="s">
        <v>145</v>
      </c>
      <c r="Y78" s="6" t="s">
        <v>341</v>
      </c>
      <c r="Z78" s="6" t="s">
        <v>367</v>
      </c>
      <c r="AA78" s="6" t="s">
        <v>145</v>
      </c>
      <c r="AB78" s="6" t="s">
        <v>429</v>
      </c>
      <c r="AC78" s="6" t="s">
        <v>1186</v>
      </c>
      <c r="AD78" s="6" t="s">
        <v>1186</v>
      </c>
      <c r="AE78" s="6" t="s">
        <v>1186</v>
      </c>
      <c r="AF78" s="6" t="s">
        <v>376</v>
      </c>
      <c r="AG78" s="6" t="s">
        <v>376</v>
      </c>
      <c r="AH78" s="6" t="s">
        <v>1333</v>
      </c>
      <c r="AI78" s="6" t="s">
        <v>41</v>
      </c>
    </row>
    <row r="79" spans="1:35" x14ac:dyDescent="0.35">
      <c r="A79" s="5">
        <v>5305020100000</v>
      </c>
      <c r="B79" s="6" t="s">
        <v>432</v>
      </c>
      <c r="C79" s="6" t="s">
        <v>145</v>
      </c>
      <c r="D79" s="6" t="s">
        <v>41</v>
      </c>
      <c r="E79" s="6" t="s">
        <v>40</v>
      </c>
      <c r="F79">
        <v>1000</v>
      </c>
      <c r="G79" s="6" t="s">
        <v>16</v>
      </c>
      <c r="H79" s="6" t="s">
        <v>300</v>
      </c>
      <c r="I79">
        <v>20</v>
      </c>
      <c r="J79">
        <v>0.19</v>
      </c>
      <c r="K79" s="6" t="s">
        <v>300</v>
      </c>
      <c r="L79">
        <v>0.15</v>
      </c>
      <c r="M79" s="6" t="s">
        <v>16</v>
      </c>
      <c r="N79" s="6" t="s">
        <v>41</v>
      </c>
      <c r="O79" s="6" t="s">
        <v>433</v>
      </c>
      <c r="P79">
        <v>486</v>
      </c>
      <c r="Q79" s="6" t="s">
        <v>1186</v>
      </c>
      <c r="R79" s="6" t="s">
        <v>374</v>
      </c>
      <c r="S79">
        <v>0.19</v>
      </c>
      <c r="T79" s="6" t="s">
        <v>344</v>
      </c>
      <c r="U79" s="6" t="s">
        <v>1332</v>
      </c>
      <c r="V79" s="6" t="s">
        <v>1186</v>
      </c>
      <c r="W79" s="6" t="s">
        <v>426</v>
      </c>
      <c r="X79" s="6" t="s">
        <v>145</v>
      </c>
      <c r="Y79" s="6" t="s">
        <v>407</v>
      </c>
      <c r="Z79" s="6" t="s">
        <v>367</v>
      </c>
      <c r="AA79" s="6" t="s">
        <v>145</v>
      </c>
      <c r="AB79" s="6" t="s">
        <v>429</v>
      </c>
      <c r="AC79" s="6" t="s">
        <v>1186</v>
      </c>
      <c r="AD79" s="6" t="s">
        <v>1186</v>
      </c>
      <c r="AE79" s="6" t="s">
        <v>1186</v>
      </c>
      <c r="AF79" s="6" t="s">
        <v>346</v>
      </c>
      <c r="AG79" s="6" t="s">
        <v>346</v>
      </c>
      <c r="AH79" s="6" t="s">
        <v>1336</v>
      </c>
      <c r="AI79" s="6" t="s">
        <v>41</v>
      </c>
    </row>
    <row r="80" spans="1:35" x14ac:dyDescent="0.35">
      <c r="B80" s="6" t="s">
        <v>434</v>
      </c>
      <c r="C80" s="6" t="s">
        <v>145</v>
      </c>
      <c r="D80" s="6" t="s">
        <v>41</v>
      </c>
      <c r="E80" s="6" t="s">
        <v>40</v>
      </c>
      <c r="F80">
        <v>1000</v>
      </c>
      <c r="G80" s="6" t="s">
        <v>16</v>
      </c>
      <c r="H80" s="6" t="s">
        <v>300</v>
      </c>
      <c r="I80">
        <v>20</v>
      </c>
      <c r="J80">
        <v>0.19</v>
      </c>
      <c r="K80" s="6" t="s">
        <v>300</v>
      </c>
      <c r="L80">
        <v>0.15</v>
      </c>
      <c r="M80" s="6" t="s">
        <v>16</v>
      </c>
      <c r="N80" s="6" t="s">
        <v>41</v>
      </c>
      <c r="O80" s="6" t="s">
        <v>433</v>
      </c>
      <c r="Q80" s="6" t="s">
        <v>1186</v>
      </c>
      <c r="R80" s="6" t="s">
        <v>1186</v>
      </c>
      <c r="T80" s="6" t="s">
        <v>344</v>
      </c>
      <c r="U80" s="6" t="s">
        <v>1332</v>
      </c>
      <c r="V80" s="6" t="s">
        <v>1186</v>
      </c>
      <c r="W80" s="6" t="s">
        <v>426</v>
      </c>
      <c r="X80" s="6" t="s">
        <v>145</v>
      </c>
      <c r="Y80" s="6" t="s">
        <v>407</v>
      </c>
      <c r="Z80" s="6" t="s">
        <v>367</v>
      </c>
      <c r="AA80" s="6" t="s">
        <v>145</v>
      </c>
      <c r="AB80" s="6" t="s">
        <v>429</v>
      </c>
      <c r="AC80" s="6" t="s">
        <v>1186</v>
      </c>
      <c r="AD80" s="6" t="s">
        <v>1186</v>
      </c>
      <c r="AE80" s="6" t="s">
        <v>1186</v>
      </c>
      <c r="AF80" s="6" t="s">
        <v>376</v>
      </c>
      <c r="AG80" s="6" t="s">
        <v>376</v>
      </c>
      <c r="AH80" s="6" t="s">
        <v>1333</v>
      </c>
      <c r="AI80" s="6" t="s">
        <v>41</v>
      </c>
    </row>
    <row r="81" spans="1:35" x14ac:dyDescent="0.35">
      <c r="B81" s="6" t="s">
        <v>435</v>
      </c>
      <c r="C81" s="6" t="s">
        <v>145</v>
      </c>
      <c r="D81" s="6" t="s">
        <v>41</v>
      </c>
      <c r="E81" s="6" t="s">
        <v>40</v>
      </c>
      <c r="F81">
        <v>1000</v>
      </c>
      <c r="G81" s="6" t="s">
        <v>26</v>
      </c>
      <c r="H81" s="6" t="s">
        <v>341</v>
      </c>
      <c r="I81">
        <v>20</v>
      </c>
      <c r="J81">
        <v>1</v>
      </c>
      <c r="K81" s="6" t="s">
        <v>297</v>
      </c>
      <c r="L81">
        <v>0</v>
      </c>
      <c r="M81" s="6" t="s">
        <v>41</v>
      </c>
      <c r="N81" s="6" t="s">
        <v>41</v>
      </c>
      <c r="O81" s="6" t="s">
        <v>1333</v>
      </c>
      <c r="Q81" s="6" t="s">
        <v>1186</v>
      </c>
      <c r="R81" s="6" t="s">
        <v>1186</v>
      </c>
      <c r="T81" s="6" t="s">
        <v>344</v>
      </c>
      <c r="U81" s="6" t="s">
        <v>1332</v>
      </c>
      <c r="V81" s="6" t="s">
        <v>1186</v>
      </c>
      <c r="W81" s="6" t="s">
        <v>305</v>
      </c>
      <c r="X81" s="6" t="s">
        <v>145</v>
      </c>
      <c r="Y81" s="6" t="s">
        <v>341</v>
      </c>
      <c r="Z81" s="6" t="s">
        <v>367</v>
      </c>
      <c r="AA81" s="6" t="s">
        <v>145</v>
      </c>
      <c r="AB81" s="6" t="s">
        <v>429</v>
      </c>
      <c r="AC81" s="6" t="s">
        <v>1186</v>
      </c>
      <c r="AD81" s="6" t="s">
        <v>1186</v>
      </c>
      <c r="AE81" s="6" t="s">
        <v>1186</v>
      </c>
      <c r="AF81" s="6" t="s">
        <v>376</v>
      </c>
      <c r="AG81" s="6" t="s">
        <v>376</v>
      </c>
      <c r="AH81" s="6" t="s">
        <v>1333</v>
      </c>
      <c r="AI81" s="6" t="s">
        <v>41</v>
      </c>
    </row>
    <row r="82" spans="1:35" x14ac:dyDescent="0.35">
      <c r="A82" s="5">
        <v>5305020106010</v>
      </c>
      <c r="B82" s="6" t="s">
        <v>436</v>
      </c>
      <c r="C82" s="6" t="s">
        <v>145</v>
      </c>
      <c r="D82" s="6" t="s">
        <v>41</v>
      </c>
      <c r="E82" s="6" t="s">
        <v>40</v>
      </c>
      <c r="F82">
        <v>1000</v>
      </c>
      <c r="G82" s="6" t="s">
        <v>12</v>
      </c>
      <c r="H82" s="6" t="s">
        <v>341</v>
      </c>
      <c r="I82">
        <v>20</v>
      </c>
      <c r="J82">
        <v>1</v>
      </c>
      <c r="K82" s="6" t="s">
        <v>297</v>
      </c>
      <c r="M82" s="6" t="s">
        <v>41</v>
      </c>
      <c r="N82" s="6" t="s">
        <v>41</v>
      </c>
      <c r="O82" s="6" t="s">
        <v>1186</v>
      </c>
      <c r="P82">
        <v>486</v>
      </c>
      <c r="Q82" s="6" t="s">
        <v>342</v>
      </c>
      <c r="R82" s="6" t="s">
        <v>343</v>
      </c>
      <c r="T82" s="6" t="s">
        <v>344</v>
      </c>
      <c r="U82" s="6" t="s">
        <v>1332</v>
      </c>
      <c r="V82" s="6" t="s">
        <v>1186</v>
      </c>
      <c r="W82" s="6" t="s">
        <v>305</v>
      </c>
      <c r="X82" s="6" t="s">
        <v>145</v>
      </c>
      <c r="Y82" s="6" t="s">
        <v>341</v>
      </c>
      <c r="Z82" s="6" t="s">
        <v>367</v>
      </c>
      <c r="AA82" s="6" t="s">
        <v>145</v>
      </c>
      <c r="AB82" s="6" t="s">
        <v>429</v>
      </c>
      <c r="AC82" s="6" t="s">
        <v>1186</v>
      </c>
      <c r="AD82" s="6" t="s">
        <v>1186</v>
      </c>
      <c r="AE82" s="6" t="s">
        <v>1186</v>
      </c>
      <c r="AF82" s="6" t="s">
        <v>346</v>
      </c>
      <c r="AG82" s="6" t="s">
        <v>346</v>
      </c>
      <c r="AH82" s="6" t="s">
        <v>1333</v>
      </c>
      <c r="AI82" s="6" t="s">
        <v>41</v>
      </c>
    </row>
    <row r="83" spans="1:35" x14ac:dyDescent="0.35">
      <c r="A83" s="5">
        <v>5305020207020</v>
      </c>
      <c r="B83" s="6" t="s">
        <v>437</v>
      </c>
      <c r="C83" s="6" t="s">
        <v>145</v>
      </c>
      <c r="D83" s="6" t="s">
        <v>41</v>
      </c>
      <c r="E83" s="6" t="s">
        <v>40</v>
      </c>
      <c r="F83">
        <v>1000</v>
      </c>
      <c r="G83" s="6" t="s">
        <v>16</v>
      </c>
      <c r="H83" s="6" t="s">
        <v>341</v>
      </c>
      <c r="I83">
        <v>20</v>
      </c>
      <c r="J83">
        <v>1</v>
      </c>
      <c r="K83" s="6" t="s">
        <v>298</v>
      </c>
      <c r="M83" s="6" t="s">
        <v>41</v>
      </c>
      <c r="N83" s="6" t="s">
        <v>41</v>
      </c>
      <c r="O83" s="6" t="s">
        <v>370</v>
      </c>
      <c r="P83">
        <v>486</v>
      </c>
      <c r="Q83" s="6" t="s">
        <v>342</v>
      </c>
      <c r="R83" s="6" t="s">
        <v>374</v>
      </c>
      <c r="S83">
        <v>21.4</v>
      </c>
      <c r="T83" s="6" t="s">
        <v>344</v>
      </c>
      <c r="U83" s="6" t="s">
        <v>1332</v>
      </c>
      <c r="V83" s="6" t="s">
        <v>1186</v>
      </c>
      <c r="W83" s="6" t="s">
        <v>298</v>
      </c>
      <c r="X83" s="6" t="s">
        <v>145</v>
      </c>
      <c r="Y83" s="6" t="s">
        <v>341</v>
      </c>
      <c r="Z83" s="6" t="s">
        <v>367</v>
      </c>
      <c r="AA83" s="6" t="s">
        <v>145</v>
      </c>
      <c r="AB83" s="6" t="s">
        <v>429</v>
      </c>
      <c r="AC83" s="6" t="s">
        <v>1186</v>
      </c>
      <c r="AD83" s="6" t="s">
        <v>1186</v>
      </c>
      <c r="AE83" s="6" t="s">
        <v>371</v>
      </c>
      <c r="AF83" s="6" t="s">
        <v>346</v>
      </c>
      <c r="AG83" s="6" t="s">
        <v>346</v>
      </c>
      <c r="AH83" s="6" t="s">
        <v>1336</v>
      </c>
      <c r="AI83" s="6" t="s">
        <v>41</v>
      </c>
    </row>
    <row r="84" spans="1:35" x14ac:dyDescent="0.35">
      <c r="B84" s="6" t="s">
        <v>438</v>
      </c>
      <c r="C84" s="6" t="s">
        <v>145</v>
      </c>
      <c r="D84" s="6" t="s">
        <v>41</v>
      </c>
      <c r="E84" s="6" t="s">
        <v>40</v>
      </c>
      <c r="F84">
        <v>1000</v>
      </c>
      <c r="G84" s="6" t="s">
        <v>16</v>
      </c>
      <c r="H84" s="6" t="s">
        <v>341</v>
      </c>
      <c r="I84">
        <v>20</v>
      </c>
      <c r="J84">
        <v>1</v>
      </c>
      <c r="K84" s="6" t="s">
        <v>298</v>
      </c>
      <c r="L84">
        <v>0</v>
      </c>
      <c r="M84" s="6" t="s">
        <v>41</v>
      </c>
      <c r="N84" s="6" t="s">
        <v>41</v>
      </c>
      <c r="O84" s="6" t="s">
        <v>370</v>
      </c>
      <c r="Q84" s="6" t="s">
        <v>1186</v>
      </c>
      <c r="R84" s="6" t="s">
        <v>1186</v>
      </c>
      <c r="T84" s="6" t="s">
        <v>344</v>
      </c>
      <c r="U84" s="6" t="s">
        <v>1332</v>
      </c>
      <c r="V84" s="6" t="s">
        <v>1186</v>
      </c>
      <c r="W84" s="6" t="s">
        <v>298</v>
      </c>
      <c r="X84" s="6" t="s">
        <v>145</v>
      </c>
      <c r="Y84" s="6" t="s">
        <v>341</v>
      </c>
      <c r="Z84" s="6" t="s">
        <v>367</v>
      </c>
      <c r="AA84" s="6" t="s">
        <v>145</v>
      </c>
      <c r="AB84" s="6" t="s">
        <v>429</v>
      </c>
      <c r="AC84" s="6" t="s">
        <v>1186</v>
      </c>
      <c r="AD84" s="6" t="s">
        <v>1186</v>
      </c>
      <c r="AE84" s="6" t="s">
        <v>1186</v>
      </c>
      <c r="AF84" s="6" t="s">
        <v>376</v>
      </c>
      <c r="AG84" s="6" t="s">
        <v>376</v>
      </c>
      <c r="AH84" s="6" t="s">
        <v>1333</v>
      </c>
      <c r="AI84" s="6" t="s">
        <v>41</v>
      </c>
    </row>
    <row r="85" spans="1:35" x14ac:dyDescent="0.35">
      <c r="A85" s="5">
        <v>5111020006010</v>
      </c>
      <c r="B85" s="6" t="s">
        <v>439</v>
      </c>
      <c r="C85" s="6" t="s">
        <v>153</v>
      </c>
      <c r="D85" s="6" t="s">
        <v>45</v>
      </c>
      <c r="E85" s="6" t="s">
        <v>45</v>
      </c>
      <c r="F85">
        <v>1000</v>
      </c>
      <c r="G85" s="6" t="s">
        <v>12</v>
      </c>
      <c r="H85" s="6" t="s">
        <v>341</v>
      </c>
      <c r="I85">
        <v>1</v>
      </c>
      <c r="J85">
        <v>1</v>
      </c>
      <c r="K85" s="6" t="s">
        <v>297</v>
      </c>
      <c r="M85" s="6" t="s">
        <v>10</v>
      </c>
      <c r="N85" s="6" t="s">
        <v>10</v>
      </c>
      <c r="O85" s="6" t="s">
        <v>1186</v>
      </c>
      <c r="Q85" s="6" t="s">
        <v>342</v>
      </c>
      <c r="R85" s="6" t="s">
        <v>343</v>
      </c>
      <c r="T85" s="6" t="s">
        <v>344</v>
      </c>
      <c r="U85" s="6" t="s">
        <v>1332</v>
      </c>
      <c r="V85" s="6" t="s">
        <v>1186</v>
      </c>
      <c r="W85" s="6" t="s">
        <v>305</v>
      </c>
      <c r="X85" s="6" t="s">
        <v>26</v>
      </c>
      <c r="Y85" s="6" t="s">
        <v>341</v>
      </c>
      <c r="Z85" s="6" t="s">
        <v>26</v>
      </c>
      <c r="AA85" s="6" t="s">
        <v>153</v>
      </c>
      <c r="AB85" s="6" t="s">
        <v>439</v>
      </c>
      <c r="AC85" s="6" t="s">
        <v>1186</v>
      </c>
      <c r="AD85" s="6" t="s">
        <v>1186</v>
      </c>
      <c r="AE85" s="6" t="s">
        <v>1186</v>
      </c>
      <c r="AF85" s="6" t="s">
        <v>346</v>
      </c>
      <c r="AG85" s="6" t="s">
        <v>346</v>
      </c>
      <c r="AH85" s="6" t="s">
        <v>1333</v>
      </c>
      <c r="AI85" s="6" t="s">
        <v>45</v>
      </c>
    </row>
    <row r="86" spans="1:35" x14ac:dyDescent="0.35">
      <c r="A86" s="5">
        <v>24000070</v>
      </c>
      <c r="B86" s="6" t="s">
        <v>440</v>
      </c>
      <c r="C86" s="6" t="s">
        <v>275</v>
      </c>
      <c r="D86" s="6" t="s">
        <v>45</v>
      </c>
      <c r="E86" s="6" t="s">
        <v>45</v>
      </c>
      <c r="F86">
        <v>1000</v>
      </c>
      <c r="G86" s="6" t="s">
        <v>10</v>
      </c>
      <c r="H86" s="6" t="s">
        <v>341</v>
      </c>
      <c r="I86">
        <v>1</v>
      </c>
      <c r="J86">
        <v>1</v>
      </c>
      <c r="K86" s="6" t="s">
        <v>297</v>
      </c>
      <c r="M86" s="6" t="s">
        <v>10</v>
      </c>
      <c r="N86" s="6" t="s">
        <v>10</v>
      </c>
      <c r="O86" s="6" t="s">
        <v>1186</v>
      </c>
      <c r="Q86" s="6" t="s">
        <v>1186</v>
      </c>
      <c r="R86" s="6" t="s">
        <v>1186</v>
      </c>
      <c r="T86" s="6" t="s">
        <v>1338</v>
      </c>
      <c r="U86" s="6" t="s">
        <v>10</v>
      </c>
      <c r="V86" s="6" t="s">
        <v>341</v>
      </c>
      <c r="W86" s="6" t="s">
        <v>305</v>
      </c>
      <c r="X86" s="6" t="s">
        <v>1339</v>
      </c>
      <c r="Y86" s="6" t="s">
        <v>297</v>
      </c>
      <c r="Z86" s="6" t="s">
        <v>10</v>
      </c>
      <c r="AA86" s="6" t="s">
        <v>275</v>
      </c>
      <c r="AB86" s="6" t="s">
        <v>440</v>
      </c>
      <c r="AC86" s="6" t="s">
        <v>1186</v>
      </c>
      <c r="AD86" s="6" t="s">
        <v>1186</v>
      </c>
      <c r="AE86" s="6" t="s">
        <v>1186</v>
      </c>
      <c r="AF86" s="6" t="s">
        <v>346</v>
      </c>
      <c r="AG86" s="6" t="s">
        <v>346</v>
      </c>
      <c r="AH86" s="6" t="s">
        <v>1333</v>
      </c>
      <c r="AI86" s="6" t="s">
        <v>45</v>
      </c>
    </row>
    <row r="87" spans="1:35" x14ac:dyDescent="0.35">
      <c r="A87" s="5">
        <v>24000163</v>
      </c>
      <c r="B87" s="6" t="s">
        <v>441</v>
      </c>
      <c r="C87" s="6" t="s">
        <v>259</v>
      </c>
      <c r="D87" s="6" t="s">
        <v>45</v>
      </c>
      <c r="E87" s="6" t="s">
        <v>45</v>
      </c>
      <c r="F87">
        <v>1000</v>
      </c>
      <c r="G87" s="6" t="s">
        <v>10</v>
      </c>
      <c r="H87" s="6" t="s">
        <v>341</v>
      </c>
      <c r="I87">
        <v>1</v>
      </c>
      <c r="J87">
        <v>1</v>
      </c>
      <c r="K87" s="6" t="s">
        <v>297</v>
      </c>
      <c r="M87" s="6" t="s">
        <v>10</v>
      </c>
      <c r="N87" s="6" t="s">
        <v>10</v>
      </c>
      <c r="O87" s="6" t="s">
        <v>1186</v>
      </c>
      <c r="Q87" s="6" t="s">
        <v>1186</v>
      </c>
      <c r="R87" s="6" t="s">
        <v>343</v>
      </c>
      <c r="T87" s="6" t="s">
        <v>413</v>
      </c>
      <c r="U87" s="6" t="s">
        <v>1332</v>
      </c>
      <c r="V87" s="6" t="s">
        <v>1186</v>
      </c>
      <c r="W87" s="6" t="s">
        <v>1186</v>
      </c>
      <c r="X87" s="6" t="s">
        <v>259</v>
      </c>
      <c r="Y87" s="6" t="s">
        <v>1186</v>
      </c>
      <c r="Z87" s="6" t="s">
        <v>10</v>
      </c>
      <c r="AA87" s="6" t="s">
        <v>259</v>
      </c>
      <c r="AB87" s="6" t="s">
        <v>441</v>
      </c>
      <c r="AC87" s="6" t="s">
        <v>1186</v>
      </c>
      <c r="AD87" s="6" t="s">
        <v>1186</v>
      </c>
      <c r="AE87" s="6" t="s">
        <v>1186</v>
      </c>
      <c r="AF87" s="6" t="s">
        <v>346</v>
      </c>
      <c r="AG87" s="6" t="s">
        <v>346</v>
      </c>
      <c r="AH87" s="6" t="s">
        <v>1333</v>
      </c>
      <c r="AI87" s="6" t="s">
        <v>45</v>
      </c>
    </row>
    <row r="88" spans="1:35" x14ac:dyDescent="0.35">
      <c r="B88" s="6" t="s">
        <v>442</v>
      </c>
      <c r="C88" s="6" t="s">
        <v>259</v>
      </c>
      <c r="D88" s="6" t="s">
        <v>45</v>
      </c>
      <c r="E88" s="6" t="s">
        <v>45</v>
      </c>
      <c r="F88">
        <v>1000</v>
      </c>
      <c r="G88" s="6" t="s">
        <v>10</v>
      </c>
      <c r="H88" s="6" t="s">
        <v>341</v>
      </c>
      <c r="I88">
        <v>1</v>
      </c>
      <c r="J88">
        <v>1</v>
      </c>
      <c r="K88" s="6" t="s">
        <v>297</v>
      </c>
      <c r="M88" s="6" t="s">
        <v>10</v>
      </c>
      <c r="N88" s="6" t="s">
        <v>10</v>
      </c>
      <c r="O88" s="6" t="s">
        <v>1186</v>
      </c>
      <c r="Q88" s="6" t="s">
        <v>1186</v>
      </c>
      <c r="R88" s="6" t="s">
        <v>1186</v>
      </c>
      <c r="T88" s="6" t="s">
        <v>1186</v>
      </c>
      <c r="U88" s="6" t="s">
        <v>1332</v>
      </c>
      <c r="V88" s="6" t="s">
        <v>1186</v>
      </c>
      <c r="W88" s="6" t="s">
        <v>305</v>
      </c>
      <c r="X88" s="6" t="s">
        <v>259</v>
      </c>
      <c r="Y88" s="6" t="s">
        <v>341</v>
      </c>
      <c r="Z88" s="6" t="s">
        <v>45</v>
      </c>
      <c r="AA88" s="6" t="s">
        <v>259</v>
      </c>
      <c r="AB88" s="6" t="s">
        <v>442</v>
      </c>
      <c r="AC88" s="6" t="s">
        <v>419</v>
      </c>
      <c r="AD88" s="6" t="s">
        <v>1186</v>
      </c>
      <c r="AE88" s="6" t="s">
        <v>1186</v>
      </c>
      <c r="AF88" s="6" t="s">
        <v>346</v>
      </c>
      <c r="AG88" s="6" t="s">
        <v>346</v>
      </c>
      <c r="AH88" s="6" t="s">
        <v>1333</v>
      </c>
      <c r="AI88" s="6" t="s">
        <v>45</v>
      </c>
    </row>
    <row r="89" spans="1:35" x14ac:dyDescent="0.35">
      <c r="B89" s="6" t="s">
        <v>443</v>
      </c>
      <c r="C89" s="6" t="s">
        <v>259</v>
      </c>
      <c r="D89" s="6" t="s">
        <v>45</v>
      </c>
      <c r="E89" s="6" t="s">
        <v>45</v>
      </c>
      <c r="F89">
        <v>1000</v>
      </c>
      <c r="G89" s="6" t="s">
        <v>10</v>
      </c>
      <c r="H89" s="6" t="s">
        <v>341</v>
      </c>
      <c r="I89">
        <v>1</v>
      </c>
      <c r="J89">
        <v>1</v>
      </c>
      <c r="K89" s="6" t="s">
        <v>297</v>
      </c>
      <c r="M89" s="6" t="s">
        <v>10</v>
      </c>
      <c r="N89" s="6" t="s">
        <v>10</v>
      </c>
      <c r="O89" s="6" t="s">
        <v>1186</v>
      </c>
      <c r="Q89" s="6" t="s">
        <v>1186</v>
      </c>
      <c r="R89" s="6" t="s">
        <v>1186</v>
      </c>
      <c r="T89" s="6" t="s">
        <v>1186</v>
      </c>
      <c r="U89" s="6" t="s">
        <v>1332</v>
      </c>
      <c r="V89" s="6" t="s">
        <v>1186</v>
      </c>
      <c r="W89" s="6" t="s">
        <v>305</v>
      </c>
      <c r="X89" s="6" t="s">
        <v>259</v>
      </c>
      <c r="Y89" s="6" t="s">
        <v>341</v>
      </c>
      <c r="Z89" s="6" t="s">
        <v>45</v>
      </c>
      <c r="AA89" s="6" t="s">
        <v>259</v>
      </c>
      <c r="AB89" s="6" t="s">
        <v>443</v>
      </c>
      <c r="AC89" s="6" t="s">
        <v>419</v>
      </c>
      <c r="AD89" s="6" t="s">
        <v>1186</v>
      </c>
      <c r="AE89" s="6" t="s">
        <v>1186</v>
      </c>
      <c r="AF89" s="6" t="s">
        <v>346</v>
      </c>
      <c r="AG89" s="6" t="s">
        <v>346</v>
      </c>
      <c r="AH89" s="6" t="s">
        <v>1333</v>
      </c>
      <c r="AI89" s="6" t="s">
        <v>45</v>
      </c>
    </row>
    <row r="90" spans="1:35" x14ac:dyDescent="0.35">
      <c r="B90" s="6" t="s">
        <v>444</v>
      </c>
      <c r="C90" s="6" t="s">
        <v>259</v>
      </c>
      <c r="D90" s="6" t="s">
        <v>45</v>
      </c>
      <c r="E90" s="6" t="s">
        <v>45</v>
      </c>
      <c r="F90">
        <v>1000</v>
      </c>
      <c r="G90" s="6" t="s">
        <v>10</v>
      </c>
      <c r="H90" s="6" t="s">
        <v>341</v>
      </c>
      <c r="I90">
        <v>1</v>
      </c>
      <c r="J90">
        <v>1</v>
      </c>
      <c r="K90" s="6" t="s">
        <v>297</v>
      </c>
      <c r="M90" s="6" t="s">
        <v>10</v>
      </c>
      <c r="N90" s="6" t="s">
        <v>10</v>
      </c>
      <c r="O90" s="6" t="s">
        <v>1186</v>
      </c>
      <c r="Q90" s="6" t="s">
        <v>342</v>
      </c>
      <c r="R90" s="6" t="s">
        <v>343</v>
      </c>
      <c r="T90" s="6" t="s">
        <v>413</v>
      </c>
      <c r="U90" s="6" t="s">
        <v>1332</v>
      </c>
      <c r="V90" s="6" t="s">
        <v>1186</v>
      </c>
      <c r="W90" s="6" t="s">
        <v>305</v>
      </c>
      <c r="X90" s="6" t="s">
        <v>259</v>
      </c>
      <c r="Y90" s="6" t="s">
        <v>341</v>
      </c>
      <c r="Z90" s="6" t="s">
        <v>45</v>
      </c>
      <c r="AA90" s="6" t="s">
        <v>259</v>
      </c>
      <c r="AB90" s="6" t="s">
        <v>444</v>
      </c>
      <c r="AC90" s="6" t="s">
        <v>419</v>
      </c>
      <c r="AD90" s="6" t="s">
        <v>1186</v>
      </c>
      <c r="AE90" s="6" t="s">
        <v>1186</v>
      </c>
      <c r="AF90" s="6" t="s">
        <v>346</v>
      </c>
      <c r="AG90" s="6" t="s">
        <v>346</v>
      </c>
      <c r="AH90" s="6" t="s">
        <v>1333</v>
      </c>
      <c r="AI90" s="6" t="s">
        <v>45</v>
      </c>
    </row>
    <row r="91" spans="1:35" x14ac:dyDescent="0.35">
      <c r="A91" s="5">
        <v>5000020006010</v>
      </c>
      <c r="B91" s="6" t="s">
        <v>49</v>
      </c>
      <c r="C91" s="6" t="s">
        <v>49</v>
      </c>
      <c r="D91" s="6" t="s">
        <v>21</v>
      </c>
      <c r="E91" s="6" t="s">
        <v>49</v>
      </c>
      <c r="F91">
        <v>1000</v>
      </c>
      <c r="G91" s="6" t="s">
        <v>21</v>
      </c>
      <c r="H91" s="6" t="s">
        <v>341</v>
      </c>
      <c r="I91">
        <v>200</v>
      </c>
      <c r="J91">
        <v>1</v>
      </c>
      <c r="K91" s="6" t="s">
        <v>297</v>
      </c>
      <c r="M91" s="6" t="s">
        <v>21</v>
      </c>
      <c r="N91" s="6" t="s">
        <v>21</v>
      </c>
      <c r="O91" s="6" t="s">
        <v>1186</v>
      </c>
      <c r="P91">
        <v>0</v>
      </c>
      <c r="Q91" s="6" t="s">
        <v>342</v>
      </c>
      <c r="R91" s="6" t="s">
        <v>343</v>
      </c>
      <c r="T91" s="6" t="s">
        <v>344</v>
      </c>
      <c r="U91" s="6" t="s">
        <v>1332</v>
      </c>
      <c r="V91" s="6" t="s">
        <v>1186</v>
      </c>
      <c r="W91" s="6" t="s">
        <v>305</v>
      </c>
      <c r="X91" s="6" t="s">
        <v>21</v>
      </c>
      <c r="Y91" s="6" t="s">
        <v>341</v>
      </c>
      <c r="Z91" s="6" t="s">
        <v>21</v>
      </c>
      <c r="AA91" s="6" t="s">
        <v>49</v>
      </c>
      <c r="AB91" s="6" t="s">
        <v>49</v>
      </c>
      <c r="AC91" s="6" t="s">
        <v>1186</v>
      </c>
      <c r="AD91" s="6" t="s">
        <v>1186</v>
      </c>
      <c r="AE91" s="6" t="s">
        <v>1186</v>
      </c>
      <c r="AF91" s="6" t="s">
        <v>346</v>
      </c>
      <c r="AG91" s="6" t="s">
        <v>346</v>
      </c>
      <c r="AH91" s="6" t="s">
        <v>1333</v>
      </c>
      <c r="AI91" s="6" t="s">
        <v>21</v>
      </c>
    </row>
    <row r="92" spans="1:35" x14ac:dyDescent="0.35">
      <c r="A92" s="5">
        <v>5000010006010</v>
      </c>
      <c r="B92" s="6" t="s">
        <v>52</v>
      </c>
      <c r="C92" s="6" t="s">
        <v>52</v>
      </c>
      <c r="D92" s="6" t="s">
        <v>21</v>
      </c>
      <c r="E92" s="6" t="s">
        <v>52</v>
      </c>
      <c r="F92">
        <v>1000</v>
      </c>
      <c r="G92" s="6" t="s">
        <v>21</v>
      </c>
      <c r="H92" s="6" t="s">
        <v>341</v>
      </c>
      <c r="I92">
        <v>1216</v>
      </c>
      <c r="J92">
        <v>1</v>
      </c>
      <c r="K92" s="6" t="s">
        <v>297</v>
      </c>
      <c r="M92" s="6" t="s">
        <v>21</v>
      </c>
      <c r="N92" s="6" t="s">
        <v>21</v>
      </c>
      <c r="O92" s="6" t="s">
        <v>1186</v>
      </c>
      <c r="P92">
        <v>908</v>
      </c>
      <c r="Q92" s="6" t="s">
        <v>342</v>
      </c>
      <c r="R92" s="6" t="s">
        <v>343</v>
      </c>
      <c r="T92" s="6" t="s">
        <v>344</v>
      </c>
      <c r="U92" s="6" t="s">
        <v>1332</v>
      </c>
      <c r="V92" s="6" t="s">
        <v>1186</v>
      </c>
      <c r="W92" s="6" t="s">
        <v>305</v>
      </c>
      <c r="X92" s="6" t="s">
        <v>21</v>
      </c>
      <c r="Y92" s="6" t="s">
        <v>341</v>
      </c>
      <c r="Z92" s="6" t="s">
        <v>21</v>
      </c>
      <c r="AA92" s="6" t="s">
        <v>52</v>
      </c>
      <c r="AB92" s="6" t="s">
        <v>52</v>
      </c>
      <c r="AC92" s="6" t="s">
        <v>1186</v>
      </c>
      <c r="AD92" s="6" t="s">
        <v>1186</v>
      </c>
      <c r="AE92" s="6" t="s">
        <v>1186</v>
      </c>
      <c r="AF92" s="6" t="s">
        <v>346</v>
      </c>
      <c r="AG92" s="6" t="s">
        <v>346</v>
      </c>
      <c r="AH92" s="6" t="s">
        <v>1333</v>
      </c>
      <c r="AI92" s="6" t="s">
        <v>21</v>
      </c>
    </row>
    <row r="93" spans="1:35" x14ac:dyDescent="0.35">
      <c r="A93" s="5">
        <v>1000050</v>
      </c>
      <c r="B93" s="6" t="s">
        <v>445</v>
      </c>
      <c r="C93" s="6" t="s">
        <v>52</v>
      </c>
      <c r="D93" s="6" t="s">
        <v>21</v>
      </c>
      <c r="E93" s="6" t="s">
        <v>52</v>
      </c>
      <c r="F93">
        <v>1000</v>
      </c>
      <c r="G93" s="6" t="s">
        <v>21</v>
      </c>
      <c r="H93" s="6" t="s">
        <v>341</v>
      </c>
      <c r="I93">
        <v>1216</v>
      </c>
      <c r="J93">
        <v>1</v>
      </c>
      <c r="K93" s="6" t="s">
        <v>297</v>
      </c>
      <c r="M93" s="6" t="s">
        <v>21</v>
      </c>
      <c r="N93" s="6" t="s">
        <v>21</v>
      </c>
      <c r="O93" s="6" t="s">
        <v>1186</v>
      </c>
      <c r="Q93" s="6" t="s">
        <v>342</v>
      </c>
      <c r="R93" s="6" t="s">
        <v>343</v>
      </c>
      <c r="T93" s="6" t="s">
        <v>344</v>
      </c>
      <c r="U93" s="6" t="s">
        <v>1332</v>
      </c>
      <c r="V93" s="6" t="s">
        <v>1186</v>
      </c>
      <c r="W93" s="6" t="s">
        <v>305</v>
      </c>
      <c r="X93" s="6" t="s">
        <v>21</v>
      </c>
      <c r="Y93" s="6" t="s">
        <v>341</v>
      </c>
      <c r="Z93" s="6" t="s">
        <v>21</v>
      </c>
      <c r="AA93" s="6" t="s">
        <v>52</v>
      </c>
      <c r="AB93" s="6" t="s">
        <v>52</v>
      </c>
      <c r="AC93" s="6" t="s">
        <v>1186</v>
      </c>
      <c r="AD93" s="6" t="s">
        <v>1186</v>
      </c>
      <c r="AE93" s="6" t="s">
        <v>1186</v>
      </c>
      <c r="AF93" s="6" t="s">
        <v>346</v>
      </c>
      <c r="AG93" s="6" t="s">
        <v>346</v>
      </c>
      <c r="AH93" s="6" t="s">
        <v>1333</v>
      </c>
      <c r="AI93" s="6" t="s">
        <v>21</v>
      </c>
    </row>
    <row r="94" spans="1:35" x14ac:dyDescent="0.35">
      <c r="B94" s="6" t="s">
        <v>446</v>
      </c>
      <c r="C94" s="6" t="s">
        <v>52</v>
      </c>
      <c r="D94" s="6" t="s">
        <v>21</v>
      </c>
      <c r="E94" s="6" t="s">
        <v>52</v>
      </c>
      <c r="F94">
        <v>1000</v>
      </c>
      <c r="G94" s="6" t="s">
        <v>21</v>
      </c>
      <c r="H94" s="6" t="s">
        <v>341</v>
      </c>
      <c r="I94">
        <v>1216</v>
      </c>
      <c r="J94">
        <v>1</v>
      </c>
      <c r="K94" s="6" t="s">
        <v>297</v>
      </c>
      <c r="L94">
        <v>0</v>
      </c>
      <c r="M94" s="6" t="s">
        <v>21</v>
      </c>
      <c r="N94" s="6" t="s">
        <v>21</v>
      </c>
      <c r="O94" s="6" t="s">
        <v>1333</v>
      </c>
      <c r="Q94" s="6" t="s">
        <v>1186</v>
      </c>
      <c r="R94" s="6" t="s">
        <v>1186</v>
      </c>
      <c r="T94" s="6" t="s">
        <v>344</v>
      </c>
      <c r="U94" s="6" t="s">
        <v>1332</v>
      </c>
      <c r="V94" s="6" t="s">
        <v>1186</v>
      </c>
      <c r="W94" s="6" t="s">
        <v>305</v>
      </c>
      <c r="X94" s="6" t="s">
        <v>21</v>
      </c>
      <c r="Y94" s="6" t="s">
        <v>341</v>
      </c>
      <c r="Z94" s="6" t="s">
        <v>21</v>
      </c>
      <c r="AA94" s="6" t="s">
        <v>52</v>
      </c>
      <c r="AB94" s="6" t="s">
        <v>52</v>
      </c>
      <c r="AC94" s="6" t="s">
        <v>1186</v>
      </c>
      <c r="AD94" s="6" t="s">
        <v>1186</v>
      </c>
      <c r="AE94" s="6" t="s">
        <v>1186</v>
      </c>
      <c r="AF94" s="6" t="s">
        <v>376</v>
      </c>
      <c r="AG94" s="6" t="s">
        <v>376</v>
      </c>
      <c r="AH94" s="6" t="s">
        <v>1333</v>
      </c>
      <c r="AI94" s="6" t="s">
        <v>21</v>
      </c>
    </row>
    <row r="95" spans="1:35" x14ac:dyDescent="0.35">
      <c r="A95" s="5">
        <v>5000050006010</v>
      </c>
      <c r="B95" s="6" t="s">
        <v>57</v>
      </c>
      <c r="C95" s="6" t="s">
        <v>57</v>
      </c>
      <c r="D95" s="6" t="s">
        <v>21</v>
      </c>
      <c r="E95" s="6" t="s">
        <v>57</v>
      </c>
      <c r="F95">
        <v>1000</v>
      </c>
      <c r="G95" s="6" t="s">
        <v>21</v>
      </c>
      <c r="H95" s="6" t="s">
        <v>341</v>
      </c>
      <c r="I95">
        <v>130</v>
      </c>
      <c r="J95">
        <v>1</v>
      </c>
      <c r="K95" s="6" t="s">
        <v>297</v>
      </c>
      <c r="M95" s="6" t="s">
        <v>21</v>
      </c>
      <c r="N95" s="6" t="s">
        <v>21</v>
      </c>
      <c r="O95" s="6" t="s">
        <v>1186</v>
      </c>
      <c r="Q95" s="6" t="s">
        <v>1186</v>
      </c>
      <c r="R95" s="6" t="s">
        <v>343</v>
      </c>
      <c r="T95" s="6" t="s">
        <v>1186</v>
      </c>
      <c r="U95" s="6" t="s">
        <v>1186</v>
      </c>
      <c r="V95" s="6" t="s">
        <v>1186</v>
      </c>
      <c r="W95" s="6" t="s">
        <v>305</v>
      </c>
      <c r="X95" s="6" t="s">
        <v>21</v>
      </c>
      <c r="Y95" s="6" t="s">
        <v>341</v>
      </c>
      <c r="Z95" s="6" t="s">
        <v>21</v>
      </c>
      <c r="AA95" s="6" t="s">
        <v>57</v>
      </c>
      <c r="AB95" s="6" t="s">
        <v>57</v>
      </c>
      <c r="AC95" s="6" t="s">
        <v>1186</v>
      </c>
      <c r="AD95" s="6" t="s">
        <v>1186</v>
      </c>
      <c r="AE95" s="6" t="s">
        <v>1186</v>
      </c>
      <c r="AF95" s="6" t="s">
        <v>346</v>
      </c>
      <c r="AG95" s="6" t="s">
        <v>346</v>
      </c>
      <c r="AH95" s="6" t="s">
        <v>1343</v>
      </c>
      <c r="AI95" s="6" t="s">
        <v>21</v>
      </c>
    </row>
    <row r="96" spans="1:35" x14ac:dyDescent="0.35">
      <c r="A96" s="5">
        <v>5000050076010</v>
      </c>
      <c r="B96" s="6" t="s">
        <v>447</v>
      </c>
      <c r="C96" s="6" t="s">
        <v>59</v>
      </c>
      <c r="D96" s="6" t="s">
        <v>21</v>
      </c>
      <c r="E96" s="6" t="s">
        <v>59</v>
      </c>
      <c r="F96">
        <v>1000</v>
      </c>
      <c r="G96" s="6" t="s">
        <v>21</v>
      </c>
      <c r="H96" s="6" t="s">
        <v>341</v>
      </c>
      <c r="I96">
        <v>130</v>
      </c>
      <c r="J96">
        <v>1</v>
      </c>
      <c r="K96" s="6" t="s">
        <v>297</v>
      </c>
      <c r="M96" s="6" t="s">
        <v>21</v>
      </c>
      <c r="N96" s="6" t="s">
        <v>21</v>
      </c>
      <c r="O96" s="6" t="s">
        <v>1186</v>
      </c>
      <c r="Q96" s="6" t="s">
        <v>1186</v>
      </c>
      <c r="R96" s="6" t="s">
        <v>343</v>
      </c>
      <c r="T96" s="6" t="s">
        <v>1186</v>
      </c>
      <c r="U96" s="6" t="s">
        <v>1186</v>
      </c>
      <c r="V96" s="6" t="s">
        <v>1186</v>
      </c>
      <c r="W96" s="6" t="s">
        <v>305</v>
      </c>
      <c r="X96" s="6" t="s">
        <v>21</v>
      </c>
      <c r="Y96" s="6" t="s">
        <v>341</v>
      </c>
      <c r="Z96" s="6" t="s">
        <v>21</v>
      </c>
      <c r="AA96" s="6" t="s">
        <v>57</v>
      </c>
      <c r="AB96" s="6" t="s">
        <v>57</v>
      </c>
      <c r="AC96" s="6" t="s">
        <v>1186</v>
      </c>
      <c r="AD96" s="6" t="s">
        <v>1186</v>
      </c>
      <c r="AE96" s="6" t="s">
        <v>1186</v>
      </c>
      <c r="AF96" s="6" t="s">
        <v>346</v>
      </c>
      <c r="AG96" s="6" t="s">
        <v>346</v>
      </c>
      <c r="AH96" s="6" t="s">
        <v>1333</v>
      </c>
      <c r="AI96" s="6" t="s">
        <v>21</v>
      </c>
    </row>
    <row r="97" spans="1:35" x14ac:dyDescent="0.35">
      <c r="B97" s="6" t="s">
        <v>448</v>
      </c>
      <c r="C97" s="6" t="s">
        <v>57</v>
      </c>
      <c r="D97" s="6" t="s">
        <v>21</v>
      </c>
      <c r="E97" s="6" t="s">
        <v>57</v>
      </c>
      <c r="F97">
        <v>1000</v>
      </c>
      <c r="G97" s="6" t="s">
        <v>21</v>
      </c>
      <c r="H97" s="6" t="s">
        <v>341</v>
      </c>
      <c r="I97">
        <v>1216</v>
      </c>
      <c r="J97">
        <v>1</v>
      </c>
      <c r="K97" s="6" t="s">
        <v>297</v>
      </c>
      <c r="M97" s="6" t="s">
        <v>21</v>
      </c>
      <c r="N97" s="6" t="s">
        <v>21</v>
      </c>
      <c r="O97" s="6" t="s">
        <v>1186</v>
      </c>
      <c r="P97">
        <v>1320</v>
      </c>
      <c r="Q97" s="6" t="s">
        <v>342</v>
      </c>
      <c r="R97" s="6" t="s">
        <v>343</v>
      </c>
      <c r="T97" s="6" t="s">
        <v>344</v>
      </c>
      <c r="U97" s="6" t="s">
        <v>1332</v>
      </c>
      <c r="V97" s="6" t="s">
        <v>1186</v>
      </c>
      <c r="W97" s="6" t="s">
        <v>305</v>
      </c>
      <c r="X97" s="6" t="s">
        <v>21</v>
      </c>
      <c r="Y97" s="6" t="s">
        <v>341</v>
      </c>
      <c r="Z97" s="6" t="s">
        <v>21</v>
      </c>
      <c r="AA97" s="6" t="s">
        <v>57</v>
      </c>
      <c r="AB97" s="6" t="s">
        <v>57</v>
      </c>
      <c r="AC97" s="6" t="s">
        <v>1186</v>
      </c>
      <c r="AD97" s="6" t="s">
        <v>1186</v>
      </c>
      <c r="AE97" s="6" t="s">
        <v>1186</v>
      </c>
      <c r="AF97" s="6" t="s">
        <v>346</v>
      </c>
      <c r="AG97" s="6" t="s">
        <v>346</v>
      </c>
      <c r="AH97" s="6" t="s">
        <v>1333</v>
      </c>
      <c r="AI97" s="6" t="s">
        <v>21</v>
      </c>
    </row>
    <row r="98" spans="1:35" x14ac:dyDescent="0.35">
      <c r="B98" s="6" t="s">
        <v>169</v>
      </c>
      <c r="C98" s="6" t="s">
        <v>169</v>
      </c>
      <c r="D98" s="6" t="s">
        <v>11</v>
      </c>
      <c r="E98" s="6" t="s">
        <v>19</v>
      </c>
      <c r="F98">
        <v>1000</v>
      </c>
      <c r="G98" s="6" t="s">
        <v>12</v>
      </c>
      <c r="H98" s="6" t="s">
        <v>341</v>
      </c>
      <c r="I98">
        <v>60</v>
      </c>
      <c r="J98">
        <v>1</v>
      </c>
      <c r="K98" s="6" t="s">
        <v>297</v>
      </c>
      <c r="M98" s="6" t="s">
        <v>26</v>
      </c>
      <c r="N98" s="6" t="s">
        <v>26</v>
      </c>
      <c r="O98" s="6" t="s">
        <v>1186</v>
      </c>
      <c r="P98">
        <v>1537</v>
      </c>
      <c r="Q98" s="6" t="s">
        <v>1186</v>
      </c>
      <c r="R98" s="6" t="s">
        <v>343</v>
      </c>
      <c r="T98" s="6" t="s">
        <v>344</v>
      </c>
      <c r="U98" s="6" t="s">
        <v>1332</v>
      </c>
      <c r="V98" s="6" t="s">
        <v>1186</v>
      </c>
      <c r="W98" s="6" t="s">
        <v>305</v>
      </c>
      <c r="X98" s="6" t="s">
        <v>169</v>
      </c>
      <c r="Y98" s="6" t="s">
        <v>341</v>
      </c>
      <c r="Z98" s="6" t="s">
        <v>345</v>
      </c>
      <c r="AA98" s="6" t="s">
        <v>169</v>
      </c>
      <c r="AB98" s="6" t="s">
        <v>169</v>
      </c>
      <c r="AC98" s="6" t="s">
        <v>419</v>
      </c>
      <c r="AD98" s="6" t="s">
        <v>1186</v>
      </c>
      <c r="AE98" s="6" t="s">
        <v>1186</v>
      </c>
      <c r="AF98" s="6" t="s">
        <v>346</v>
      </c>
      <c r="AG98" s="6" t="s">
        <v>346</v>
      </c>
      <c r="AH98" s="6" t="s">
        <v>1333</v>
      </c>
      <c r="AI98" s="6" t="s">
        <v>26</v>
      </c>
    </row>
    <row r="99" spans="1:35" x14ac:dyDescent="0.35">
      <c r="B99" s="6" t="s">
        <v>449</v>
      </c>
      <c r="C99" s="6" t="s">
        <v>49</v>
      </c>
      <c r="D99" s="6" t="s">
        <v>21</v>
      </c>
      <c r="E99" s="6" t="s">
        <v>49</v>
      </c>
      <c r="F99">
        <v>1000</v>
      </c>
      <c r="G99" s="6" t="s">
        <v>21</v>
      </c>
      <c r="H99" s="6" t="s">
        <v>341</v>
      </c>
      <c r="I99">
        <v>200</v>
      </c>
      <c r="J99">
        <v>1</v>
      </c>
      <c r="K99" s="6" t="s">
        <v>297</v>
      </c>
      <c r="M99" s="6" t="s">
        <v>21</v>
      </c>
      <c r="N99" s="6" t="s">
        <v>21</v>
      </c>
      <c r="O99" s="6" t="s">
        <v>1186</v>
      </c>
      <c r="P99">
        <v>0</v>
      </c>
      <c r="Q99" s="6" t="s">
        <v>342</v>
      </c>
      <c r="R99" s="6" t="s">
        <v>343</v>
      </c>
      <c r="T99" s="6" t="s">
        <v>344</v>
      </c>
      <c r="U99" s="6" t="s">
        <v>1332</v>
      </c>
      <c r="V99" s="6" t="s">
        <v>1186</v>
      </c>
      <c r="W99" s="6" t="s">
        <v>305</v>
      </c>
      <c r="X99" s="6" t="s">
        <v>21</v>
      </c>
      <c r="Y99" s="6" t="s">
        <v>341</v>
      </c>
      <c r="Z99" s="6" t="s">
        <v>21</v>
      </c>
      <c r="AA99" s="6" t="s">
        <v>49</v>
      </c>
      <c r="AB99" s="6" t="s">
        <v>49</v>
      </c>
      <c r="AC99" s="6" t="s">
        <v>1186</v>
      </c>
      <c r="AD99" s="6" t="s">
        <v>1186</v>
      </c>
      <c r="AE99" s="6" t="s">
        <v>1186</v>
      </c>
      <c r="AF99" s="6" t="s">
        <v>346</v>
      </c>
      <c r="AG99" s="6" t="s">
        <v>346</v>
      </c>
      <c r="AH99" s="6" t="s">
        <v>1333</v>
      </c>
      <c r="AI99" s="6" t="s">
        <v>21</v>
      </c>
    </row>
    <row r="100" spans="1:35" x14ac:dyDescent="0.35">
      <c r="B100" s="6" t="s">
        <v>450</v>
      </c>
      <c r="C100" s="6" t="s">
        <v>49</v>
      </c>
      <c r="D100" s="6" t="s">
        <v>21</v>
      </c>
      <c r="E100" s="6" t="s">
        <v>49</v>
      </c>
      <c r="F100">
        <v>1000</v>
      </c>
      <c r="G100" s="6" t="s">
        <v>12</v>
      </c>
      <c r="H100" s="6" t="s">
        <v>341</v>
      </c>
      <c r="I100">
        <v>180</v>
      </c>
      <c r="J100">
        <v>1</v>
      </c>
      <c r="K100" s="6" t="s">
        <v>305</v>
      </c>
      <c r="M100" s="6" t="s">
        <v>21</v>
      </c>
      <c r="N100" s="6" t="s">
        <v>21</v>
      </c>
      <c r="O100" s="6" t="s">
        <v>1186</v>
      </c>
      <c r="Q100" s="6" t="s">
        <v>1186</v>
      </c>
      <c r="R100" s="6" t="s">
        <v>1186</v>
      </c>
      <c r="T100" s="6" t="s">
        <v>1186</v>
      </c>
      <c r="U100" s="6" t="s">
        <v>1332</v>
      </c>
      <c r="V100" s="6" t="s">
        <v>1186</v>
      </c>
      <c r="W100" s="6" t="s">
        <v>305</v>
      </c>
      <c r="X100" s="6" t="s">
        <v>1186</v>
      </c>
      <c r="Y100" s="6" t="s">
        <v>1186</v>
      </c>
      <c r="Z100" s="6" t="s">
        <v>1186</v>
      </c>
      <c r="AA100" s="6" t="s">
        <v>49</v>
      </c>
      <c r="AB100" s="6" t="s">
        <v>49</v>
      </c>
      <c r="AC100" s="6" t="s">
        <v>419</v>
      </c>
      <c r="AD100" s="6" t="s">
        <v>1186</v>
      </c>
      <c r="AE100" s="6" t="s">
        <v>1186</v>
      </c>
      <c r="AF100" s="6" t="s">
        <v>346</v>
      </c>
      <c r="AG100" s="6" t="s">
        <v>346</v>
      </c>
      <c r="AH100" s="6" t="s">
        <v>1333</v>
      </c>
      <c r="AI100" s="6" t="s">
        <v>21</v>
      </c>
    </row>
    <row r="101" spans="1:35" x14ac:dyDescent="0.35">
      <c r="A101" s="5">
        <v>5103020106010</v>
      </c>
      <c r="B101" s="6" t="s">
        <v>451</v>
      </c>
      <c r="C101" s="6" t="s">
        <v>182</v>
      </c>
      <c r="D101" s="6" t="s">
        <v>41</v>
      </c>
      <c r="E101" s="6" t="s">
        <v>40</v>
      </c>
      <c r="F101">
        <v>1000</v>
      </c>
      <c r="G101" s="6" t="s">
        <v>12</v>
      </c>
      <c r="H101" s="6" t="s">
        <v>341</v>
      </c>
      <c r="I101">
        <v>18</v>
      </c>
      <c r="J101">
        <v>1</v>
      </c>
      <c r="K101" s="6" t="s">
        <v>297</v>
      </c>
      <c r="M101" s="6" t="s">
        <v>41</v>
      </c>
      <c r="N101" s="6" t="s">
        <v>41</v>
      </c>
      <c r="O101" s="6" t="s">
        <v>1186</v>
      </c>
      <c r="Q101" s="6" t="s">
        <v>1186</v>
      </c>
      <c r="R101" s="6" t="s">
        <v>1186</v>
      </c>
      <c r="T101" s="6" t="s">
        <v>1186</v>
      </c>
      <c r="U101" s="6" t="s">
        <v>1186</v>
      </c>
      <c r="V101" s="6" t="s">
        <v>1186</v>
      </c>
      <c r="W101" s="6" t="s">
        <v>1186</v>
      </c>
      <c r="X101" s="6" t="s">
        <v>1186</v>
      </c>
      <c r="Y101" s="6" t="s">
        <v>1186</v>
      </c>
      <c r="Z101" s="6" t="s">
        <v>1186</v>
      </c>
      <c r="AA101" s="6" t="s">
        <v>175</v>
      </c>
      <c r="AB101" s="6" t="s">
        <v>451</v>
      </c>
      <c r="AC101" s="6" t="s">
        <v>1186</v>
      </c>
      <c r="AD101" s="6" t="s">
        <v>1186</v>
      </c>
      <c r="AE101" s="6" t="s">
        <v>1186</v>
      </c>
      <c r="AF101" s="6" t="s">
        <v>346</v>
      </c>
      <c r="AG101" s="6" t="s">
        <v>346</v>
      </c>
      <c r="AH101" s="6" t="s">
        <v>1333</v>
      </c>
      <c r="AI101" s="6" t="s">
        <v>41</v>
      </c>
    </row>
    <row r="102" spans="1:35" x14ac:dyDescent="0.35">
      <c r="B102" s="6" t="s">
        <v>452</v>
      </c>
      <c r="C102" s="6" t="s">
        <v>147</v>
      </c>
      <c r="D102" s="6" t="s">
        <v>26</v>
      </c>
      <c r="E102" s="6" t="s">
        <v>26</v>
      </c>
      <c r="F102">
        <v>1000</v>
      </c>
      <c r="G102" s="6" t="s">
        <v>26</v>
      </c>
      <c r="H102" s="6" t="s">
        <v>341</v>
      </c>
      <c r="I102">
        <v>260</v>
      </c>
      <c r="J102">
        <v>1</v>
      </c>
      <c r="K102" s="6" t="s">
        <v>297</v>
      </c>
      <c r="M102" s="6" t="s">
        <v>26</v>
      </c>
      <c r="N102" s="6" t="s">
        <v>26</v>
      </c>
      <c r="O102" s="6" t="s">
        <v>1186</v>
      </c>
      <c r="P102">
        <v>999</v>
      </c>
      <c r="Q102" s="6" t="s">
        <v>1186</v>
      </c>
      <c r="R102" s="6" t="s">
        <v>1186</v>
      </c>
      <c r="T102" s="6" t="s">
        <v>1186</v>
      </c>
      <c r="U102" s="6" t="s">
        <v>1186</v>
      </c>
      <c r="V102" s="6" t="s">
        <v>1186</v>
      </c>
      <c r="W102" s="6" t="s">
        <v>305</v>
      </c>
      <c r="X102" s="6" t="s">
        <v>147</v>
      </c>
      <c r="Y102" s="6" t="s">
        <v>1186</v>
      </c>
      <c r="Z102" s="6" t="s">
        <v>26</v>
      </c>
      <c r="AA102" s="6" t="s">
        <v>147</v>
      </c>
      <c r="AB102" s="6" t="s">
        <v>452</v>
      </c>
      <c r="AC102" s="6" t="s">
        <v>1186</v>
      </c>
      <c r="AD102" s="6" t="s">
        <v>1186</v>
      </c>
      <c r="AE102" s="6" t="s">
        <v>1186</v>
      </c>
      <c r="AF102" s="6" t="s">
        <v>346</v>
      </c>
      <c r="AG102" s="6" t="s">
        <v>346</v>
      </c>
      <c r="AH102" s="6" t="s">
        <v>1333</v>
      </c>
      <c r="AI102" s="6" t="s">
        <v>26</v>
      </c>
    </row>
    <row r="103" spans="1:35" x14ac:dyDescent="0.35">
      <c r="B103" s="6" t="s">
        <v>453</v>
      </c>
      <c r="C103" s="6" t="s">
        <v>154</v>
      </c>
      <c r="D103" s="6" t="s">
        <v>26</v>
      </c>
      <c r="E103" s="6" t="s">
        <v>26</v>
      </c>
      <c r="F103">
        <v>1000</v>
      </c>
      <c r="G103" s="6" t="s">
        <v>26</v>
      </c>
      <c r="H103" s="6" t="s">
        <v>341</v>
      </c>
      <c r="I103">
        <v>150</v>
      </c>
      <c r="J103">
        <v>1</v>
      </c>
      <c r="K103" s="6" t="s">
        <v>297</v>
      </c>
      <c r="M103" s="6" t="s">
        <v>26</v>
      </c>
      <c r="N103" s="6" t="s">
        <v>26</v>
      </c>
      <c r="O103" s="6" t="s">
        <v>1186</v>
      </c>
      <c r="Q103" s="6" t="s">
        <v>1186</v>
      </c>
      <c r="R103" s="6" t="s">
        <v>1186</v>
      </c>
      <c r="T103" s="6" t="s">
        <v>1186</v>
      </c>
      <c r="U103" s="6" t="s">
        <v>1186</v>
      </c>
      <c r="V103" s="6" t="s">
        <v>1186</v>
      </c>
      <c r="W103" s="6" t="s">
        <v>305</v>
      </c>
      <c r="X103" s="6" t="s">
        <v>154</v>
      </c>
      <c r="Y103" s="6" t="s">
        <v>1186</v>
      </c>
      <c r="Z103" s="6" t="s">
        <v>26</v>
      </c>
      <c r="AA103" s="6" t="s">
        <v>154</v>
      </c>
      <c r="AB103" s="6" t="s">
        <v>453</v>
      </c>
      <c r="AC103" s="6" t="s">
        <v>1186</v>
      </c>
      <c r="AD103" s="6" t="s">
        <v>1186</v>
      </c>
      <c r="AE103" s="6" t="s">
        <v>1186</v>
      </c>
      <c r="AF103" s="6" t="s">
        <v>346</v>
      </c>
      <c r="AG103" s="6" t="s">
        <v>346</v>
      </c>
      <c r="AH103" s="6" t="s">
        <v>1333</v>
      </c>
      <c r="AI103" s="6" t="s">
        <v>26</v>
      </c>
    </row>
    <row r="104" spans="1:35" x14ac:dyDescent="0.35">
      <c r="B104" s="6" t="s">
        <v>454</v>
      </c>
      <c r="C104" s="6" t="s">
        <v>155</v>
      </c>
      <c r="D104" s="6" t="s">
        <v>26</v>
      </c>
      <c r="E104" s="6" t="s">
        <v>26</v>
      </c>
      <c r="F104">
        <v>1000</v>
      </c>
      <c r="G104" s="6" t="s">
        <v>26</v>
      </c>
      <c r="H104" s="6" t="s">
        <v>341</v>
      </c>
      <c r="I104">
        <v>150</v>
      </c>
      <c r="J104">
        <v>1</v>
      </c>
      <c r="K104" s="6" t="s">
        <v>297</v>
      </c>
      <c r="M104" s="6" t="s">
        <v>26</v>
      </c>
      <c r="N104" s="6" t="s">
        <v>26</v>
      </c>
      <c r="O104" s="6" t="s">
        <v>1186</v>
      </c>
      <c r="Q104" s="6" t="s">
        <v>1186</v>
      </c>
      <c r="R104" s="6" t="s">
        <v>1186</v>
      </c>
      <c r="T104" s="6" t="s">
        <v>1186</v>
      </c>
      <c r="U104" s="6" t="s">
        <v>1186</v>
      </c>
      <c r="V104" s="6" t="s">
        <v>1186</v>
      </c>
      <c r="W104" s="6" t="s">
        <v>305</v>
      </c>
      <c r="X104" s="6" t="s">
        <v>155</v>
      </c>
      <c r="Y104" s="6" t="s">
        <v>1186</v>
      </c>
      <c r="Z104" s="6" t="s">
        <v>26</v>
      </c>
      <c r="AA104" s="6" t="s">
        <v>155</v>
      </c>
      <c r="AB104" s="6" t="s">
        <v>454</v>
      </c>
      <c r="AC104" s="6" t="s">
        <v>1186</v>
      </c>
      <c r="AD104" s="6" t="s">
        <v>1186</v>
      </c>
      <c r="AE104" s="6" t="s">
        <v>1186</v>
      </c>
      <c r="AF104" s="6" t="s">
        <v>346</v>
      </c>
      <c r="AG104" s="6" t="s">
        <v>346</v>
      </c>
      <c r="AH104" s="6" t="s">
        <v>1333</v>
      </c>
      <c r="AI104" s="6" t="s">
        <v>26</v>
      </c>
    </row>
    <row r="105" spans="1:35" x14ac:dyDescent="0.35">
      <c r="A105" s="5">
        <v>5126030000610</v>
      </c>
      <c r="B105" s="6" t="s">
        <v>455</v>
      </c>
      <c r="C105" s="6" t="s">
        <v>168</v>
      </c>
      <c r="D105" s="6" t="s">
        <v>26</v>
      </c>
      <c r="E105" s="6" t="s">
        <v>26</v>
      </c>
      <c r="F105">
        <v>3000</v>
      </c>
      <c r="G105" s="6" t="s">
        <v>26</v>
      </c>
      <c r="H105" s="6" t="s">
        <v>341</v>
      </c>
      <c r="I105">
        <v>13</v>
      </c>
      <c r="J105">
        <v>1</v>
      </c>
      <c r="K105" s="6" t="s">
        <v>297</v>
      </c>
      <c r="M105" s="6" t="s">
        <v>26</v>
      </c>
      <c r="N105" s="6" t="s">
        <v>26</v>
      </c>
      <c r="O105" s="6" t="s">
        <v>1186</v>
      </c>
      <c r="Q105" s="6" t="s">
        <v>1186</v>
      </c>
      <c r="R105" s="6" t="s">
        <v>1186</v>
      </c>
      <c r="T105" s="6" t="s">
        <v>402</v>
      </c>
      <c r="U105" s="6" t="s">
        <v>1332</v>
      </c>
      <c r="V105" s="6" t="s">
        <v>1186</v>
      </c>
      <c r="W105" s="6" t="s">
        <v>297</v>
      </c>
      <c r="X105" s="6" t="s">
        <v>168</v>
      </c>
      <c r="Y105" s="6" t="s">
        <v>341</v>
      </c>
      <c r="Z105" s="6" t="s">
        <v>26</v>
      </c>
      <c r="AA105" s="6" t="s">
        <v>168</v>
      </c>
      <c r="AB105" s="6" t="s">
        <v>455</v>
      </c>
      <c r="AC105" s="6" t="s">
        <v>1186</v>
      </c>
      <c r="AD105" s="6" t="s">
        <v>1186</v>
      </c>
      <c r="AE105" s="6" t="s">
        <v>1186</v>
      </c>
      <c r="AF105" s="6" t="s">
        <v>346</v>
      </c>
      <c r="AG105" s="6" t="s">
        <v>346</v>
      </c>
      <c r="AH105" s="6" t="s">
        <v>1333</v>
      </c>
      <c r="AI105" s="6" t="s">
        <v>26</v>
      </c>
    </row>
    <row r="106" spans="1:35" x14ac:dyDescent="0.35">
      <c r="A106" s="5">
        <v>5000090006010</v>
      </c>
      <c r="B106" s="6" t="s">
        <v>456</v>
      </c>
      <c r="C106" s="6" t="s">
        <v>55</v>
      </c>
      <c r="D106" s="6" t="s">
        <v>21</v>
      </c>
      <c r="E106" s="6" t="s">
        <v>55</v>
      </c>
      <c r="F106">
        <v>1000</v>
      </c>
      <c r="G106" s="6" t="s">
        <v>21</v>
      </c>
      <c r="H106" s="6" t="s">
        <v>341</v>
      </c>
      <c r="I106">
        <v>340</v>
      </c>
      <c r="J106">
        <v>1</v>
      </c>
      <c r="K106" s="6" t="s">
        <v>297</v>
      </c>
      <c r="M106" s="6" t="s">
        <v>21</v>
      </c>
      <c r="N106" s="6" t="s">
        <v>21</v>
      </c>
      <c r="O106" s="6" t="s">
        <v>1186</v>
      </c>
      <c r="P106">
        <v>1340</v>
      </c>
      <c r="Q106" s="6" t="s">
        <v>342</v>
      </c>
      <c r="R106" s="6" t="s">
        <v>343</v>
      </c>
      <c r="T106" s="6" t="s">
        <v>344</v>
      </c>
      <c r="U106" s="6" t="s">
        <v>1332</v>
      </c>
      <c r="V106" s="6" t="s">
        <v>1186</v>
      </c>
      <c r="W106" s="6" t="s">
        <v>305</v>
      </c>
      <c r="X106" s="6" t="s">
        <v>21</v>
      </c>
      <c r="Y106" s="6" t="s">
        <v>341</v>
      </c>
      <c r="Z106" s="6" t="s">
        <v>21</v>
      </c>
      <c r="AA106" s="6" t="s">
        <v>55</v>
      </c>
      <c r="AB106" s="6" t="s">
        <v>456</v>
      </c>
      <c r="AC106" s="6" t="s">
        <v>1186</v>
      </c>
      <c r="AD106" s="6" t="s">
        <v>1186</v>
      </c>
      <c r="AE106" s="6" t="s">
        <v>1186</v>
      </c>
      <c r="AF106" s="6" t="s">
        <v>346</v>
      </c>
      <c r="AG106" s="6" t="s">
        <v>346</v>
      </c>
      <c r="AH106" s="6" t="s">
        <v>1333</v>
      </c>
      <c r="AI106" s="6" t="s">
        <v>21</v>
      </c>
    </row>
    <row r="107" spans="1:35" x14ac:dyDescent="0.35">
      <c r="A107" s="5">
        <v>5000050006010</v>
      </c>
      <c r="B107" s="6" t="s">
        <v>457</v>
      </c>
      <c r="C107" s="6" t="s">
        <v>57</v>
      </c>
      <c r="D107" s="6" t="s">
        <v>21</v>
      </c>
      <c r="E107" s="6" t="s">
        <v>57</v>
      </c>
      <c r="F107">
        <v>1000</v>
      </c>
      <c r="G107" s="6" t="s">
        <v>21</v>
      </c>
      <c r="H107" s="6" t="s">
        <v>341</v>
      </c>
      <c r="I107">
        <v>88</v>
      </c>
      <c r="J107">
        <v>1</v>
      </c>
      <c r="K107" s="6" t="s">
        <v>297</v>
      </c>
      <c r="M107" s="6" t="s">
        <v>21</v>
      </c>
      <c r="N107" s="6" t="s">
        <v>21</v>
      </c>
      <c r="O107" s="6" t="s">
        <v>1186</v>
      </c>
      <c r="P107">
        <v>708</v>
      </c>
      <c r="Q107" s="6" t="s">
        <v>1186</v>
      </c>
      <c r="R107" s="6" t="s">
        <v>343</v>
      </c>
      <c r="T107" s="6" t="s">
        <v>1186</v>
      </c>
      <c r="U107" s="6" t="s">
        <v>1186</v>
      </c>
      <c r="V107" s="6" t="s">
        <v>1186</v>
      </c>
      <c r="W107" s="6" t="s">
        <v>305</v>
      </c>
      <c r="X107" s="6" t="s">
        <v>21</v>
      </c>
      <c r="Y107" s="6" t="s">
        <v>341</v>
      </c>
      <c r="Z107" s="6" t="s">
        <v>21</v>
      </c>
      <c r="AA107" s="6" t="s">
        <v>57</v>
      </c>
      <c r="AB107" s="6" t="s">
        <v>457</v>
      </c>
      <c r="AC107" s="6" t="s">
        <v>1186</v>
      </c>
      <c r="AD107" s="6" t="s">
        <v>1186</v>
      </c>
      <c r="AE107" s="6" t="s">
        <v>1186</v>
      </c>
      <c r="AF107" s="6" t="s">
        <v>346</v>
      </c>
      <c r="AG107" s="6" t="s">
        <v>346</v>
      </c>
      <c r="AH107" s="6" t="s">
        <v>1333</v>
      </c>
      <c r="AI107" s="6" t="s">
        <v>21</v>
      </c>
    </row>
    <row r="108" spans="1:35" x14ac:dyDescent="0.35">
      <c r="A108" s="5">
        <v>5104002040610</v>
      </c>
      <c r="B108" s="6" t="s">
        <v>170</v>
      </c>
      <c r="C108" s="6" t="s">
        <v>170</v>
      </c>
      <c r="D108" s="6" t="s">
        <v>26</v>
      </c>
      <c r="E108" s="6" t="s">
        <v>26</v>
      </c>
      <c r="F108">
        <v>1000</v>
      </c>
      <c r="G108" s="6" t="s">
        <v>12</v>
      </c>
      <c r="H108" s="6" t="s">
        <v>341</v>
      </c>
      <c r="I108">
        <v>40</v>
      </c>
      <c r="J108">
        <v>1</v>
      </c>
      <c r="K108" s="6" t="s">
        <v>297</v>
      </c>
      <c r="M108" s="6" t="s">
        <v>26</v>
      </c>
      <c r="N108" s="6" t="s">
        <v>26</v>
      </c>
      <c r="O108" s="6" t="s">
        <v>1186</v>
      </c>
      <c r="P108">
        <v>3849.3</v>
      </c>
      <c r="Q108" s="6" t="s">
        <v>342</v>
      </c>
      <c r="R108" s="6" t="s">
        <v>343</v>
      </c>
      <c r="T108" s="6" t="s">
        <v>344</v>
      </c>
      <c r="U108" s="6" t="s">
        <v>1332</v>
      </c>
      <c r="V108" s="6" t="s">
        <v>1186</v>
      </c>
      <c r="W108" s="6" t="s">
        <v>305</v>
      </c>
      <c r="X108" s="6" t="s">
        <v>170</v>
      </c>
      <c r="Y108" s="6" t="s">
        <v>341</v>
      </c>
      <c r="Z108" s="6" t="s">
        <v>26</v>
      </c>
      <c r="AA108" s="6" t="s">
        <v>170</v>
      </c>
      <c r="AB108" s="6" t="s">
        <v>170</v>
      </c>
      <c r="AC108" s="6" t="s">
        <v>1186</v>
      </c>
      <c r="AD108" s="6" t="s">
        <v>1186</v>
      </c>
      <c r="AE108" s="6" t="s">
        <v>1186</v>
      </c>
      <c r="AF108" s="6" t="s">
        <v>346</v>
      </c>
      <c r="AG108" s="6" t="s">
        <v>346</v>
      </c>
      <c r="AH108" s="6" t="s">
        <v>1333</v>
      </c>
      <c r="AI108" s="6" t="s">
        <v>26</v>
      </c>
    </row>
    <row r="109" spans="1:35" x14ac:dyDescent="0.35">
      <c r="A109" s="5">
        <v>5104001040610</v>
      </c>
      <c r="B109" s="6" t="s">
        <v>171</v>
      </c>
      <c r="C109" s="6" t="s">
        <v>171</v>
      </c>
      <c r="D109" s="6" t="s">
        <v>26</v>
      </c>
      <c r="E109" s="6" t="s">
        <v>26</v>
      </c>
      <c r="F109">
        <v>1000</v>
      </c>
      <c r="G109" s="6" t="s">
        <v>12</v>
      </c>
      <c r="H109" s="6" t="s">
        <v>341</v>
      </c>
      <c r="I109">
        <v>40</v>
      </c>
      <c r="J109">
        <v>1</v>
      </c>
      <c r="K109" s="6" t="s">
        <v>297</v>
      </c>
      <c r="M109" s="6" t="s">
        <v>26</v>
      </c>
      <c r="N109" s="6" t="s">
        <v>26</v>
      </c>
      <c r="O109" s="6" t="s">
        <v>1186</v>
      </c>
      <c r="P109">
        <v>3015.9</v>
      </c>
      <c r="Q109" s="6" t="s">
        <v>342</v>
      </c>
      <c r="R109" s="6" t="s">
        <v>343</v>
      </c>
      <c r="T109" s="6" t="s">
        <v>344</v>
      </c>
      <c r="U109" s="6" t="s">
        <v>1332</v>
      </c>
      <c r="V109" s="6" t="s">
        <v>1186</v>
      </c>
      <c r="W109" s="6" t="s">
        <v>305</v>
      </c>
      <c r="X109" s="6" t="s">
        <v>171</v>
      </c>
      <c r="Y109" s="6" t="s">
        <v>341</v>
      </c>
      <c r="Z109" s="6" t="s">
        <v>26</v>
      </c>
      <c r="AA109" s="6" t="s">
        <v>171</v>
      </c>
      <c r="AB109" s="6" t="s">
        <v>171</v>
      </c>
      <c r="AC109" s="6" t="s">
        <v>1186</v>
      </c>
      <c r="AD109" s="6" t="s">
        <v>1186</v>
      </c>
      <c r="AE109" s="6" t="s">
        <v>1186</v>
      </c>
      <c r="AF109" s="6" t="s">
        <v>346</v>
      </c>
      <c r="AG109" s="6" t="s">
        <v>346</v>
      </c>
      <c r="AH109" s="6" t="s">
        <v>1333</v>
      </c>
      <c r="AI109" s="6" t="s">
        <v>26</v>
      </c>
    </row>
    <row r="110" spans="1:35" x14ac:dyDescent="0.35">
      <c r="A110" s="5">
        <v>5100000106010</v>
      </c>
      <c r="B110" s="6" t="s">
        <v>458</v>
      </c>
      <c r="C110" s="6" t="s">
        <v>172</v>
      </c>
      <c r="D110" s="6" t="s">
        <v>26</v>
      </c>
      <c r="E110" s="6" t="s">
        <v>26</v>
      </c>
      <c r="F110">
        <v>1000</v>
      </c>
      <c r="G110" s="6" t="s">
        <v>12</v>
      </c>
      <c r="H110" s="6" t="s">
        <v>341</v>
      </c>
      <c r="I110">
        <v>1167</v>
      </c>
      <c r="J110">
        <v>1</v>
      </c>
      <c r="K110" s="6" t="s">
        <v>297</v>
      </c>
      <c r="M110" s="6" t="s">
        <v>26</v>
      </c>
      <c r="N110" s="6" t="s">
        <v>26</v>
      </c>
      <c r="O110" s="6" t="s">
        <v>1186</v>
      </c>
      <c r="P110">
        <v>958</v>
      </c>
      <c r="Q110" s="6" t="s">
        <v>342</v>
      </c>
      <c r="R110" s="6" t="s">
        <v>343</v>
      </c>
      <c r="T110" s="6" t="s">
        <v>344</v>
      </c>
      <c r="U110" s="6" t="s">
        <v>1332</v>
      </c>
      <c r="V110" s="6" t="s">
        <v>1186</v>
      </c>
      <c r="W110" s="6" t="s">
        <v>305</v>
      </c>
      <c r="X110" s="6" t="s">
        <v>172</v>
      </c>
      <c r="Y110" s="6" t="s">
        <v>341</v>
      </c>
      <c r="Z110" s="6" t="s">
        <v>26</v>
      </c>
      <c r="AA110" s="6" t="s">
        <v>172</v>
      </c>
      <c r="AB110" s="6" t="s">
        <v>458</v>
      </c>
      <c r="AC110" s="6" t="s">
        <v>1186</v>
      </c>
      <c r="AD110" s="6" t="s">
        <v>1186</v>
      </c>
      <c r="AE110" s="6" t="s">
        <v>1186</v>
      </c>
      <c r="AF110" s="6" t="s">
        <v>346</v>
      </c>
      <c r="AG110" s="6" t="s">
        <v>346</v>
      </c>
      <c r="AH110" s="6" t="s">
        <v>1333</v>
      </c>
      <c r="AI110" s="6" t="s">
        <v>26</v>
      </c>
    </row>
    <row r="111" spans="1:35" x14ac:dyDescent="0.35">
      <c r="B111" s="6" t="s">
        <v>459</v>
      </c>
      <c r="C111" s="6" t="s">
        <v>172</v>
      </c>
      <c r="D111" s="6" t="s">
        <v>26</v>
      </c>
      <c r="E111" s="6" t="s">
        <v>26</v>
      </c>
      <c r="F111">
        <v>1000</v>
      </c>
      <c r="G111" s="6" t="s">
        <v>26</v>
      </c>
      <c r="H111" s="6" t="s">
        <v>341</v>
      </c>
      <c r="I111">
        <v>1167</v>
      </c>
      <c r="J111">
        <v>1</v>
      </c>
      <c r="K111" s="6" t="s">
        <v>297</v>
      </c>
      <c r="L111">
        <v>0</v>
      </c>
      <c r="M111" s="6" t="s">
        <v>26</v>
      </c>
      <c r="N111" s="6" t="s">
        <v>26</v>
      </c>
      <c r="O111" s="6" t="s">
        <v>1333</v>
      </c>
      <c r="Q111" s="6" t="s">
        <v>1186</v>
      </c>
      <c r="R111" s="6" t="s">
        <v>1186</v>
      </c>
      <c r="T111" s="6" t="s">
        <v>344</v>
      </c>
      <c r="U111" s="6" t="s">
        <v>1332</v>
      </c>
      <c r="V111" s="6" t="s">
        <v>1186</v>
      </c>
      <c r="W111" s="6" t="s">
        <v>305</v>
      </c>
      <c r="X111" s="6" t="s">
        <v>172</v>
      </c>
      <c r="Y111" s="6" t="s">
        <v>341</v>
      </c>
      <c r="Z111" s="6" t="s">
        <v>26</v>
      </c>
      <c r="AA111" s="6" t="s">
        <v>172</v>
      </c>
      <c r="AB111" s="6" t="s">
        <v>458</v>
      </c>
      <c r="AC111" s="6" t="s">
        <v>1186</v>
      </c>
      <c r="AD111" s="6" t="s">
        <v>1186</v>
      </c>
      <c r="AE111" s="6" t="s">
        <v>1186</v>
      </c>
      <c r="AF111" s="6" t="s">
        <v>376</v>
      </c>
      <c r="AG111" s="6" t="s">
        <v>376</v>
      </c>
      <c r="AH111" s="6" t="s">
        <v>1333</v>
      </c>
      <c r="AI111" s="6" t="s">
        <v>26</v>
      </c>
    </row>
    <row r="112" spans="1:35" x14ac:dyDescent="0.35">
      <c r="A112" s="5">
        <v>24000546</v>
      </c>
      <c r="B112" s="6" t="s">
        <v>460</v>
      </c>
      <c r="C112" s="6" t="s">
        <v>185</v>
      </c>
      <c r="D112" s="6" t="s">
        <v>45</v>
      </c>
      <c r="E112" s="6" t="s">
        <v>45</v>
      </c>
      <c r="F112">
        <v>1000</v>
      </c>
      <c r="G112" s="6" t="s">
        <v>10</v>
      </c>
      <c r="H112" s="6" t="s">
        <v>341</v>
      </c>
      <c r="I112">
        <v>1</v>
      </c>
      <c r="J112">
        <v>1</v>
      </c>
      <c r="K112" s="6" t="s">
        <v>297</v>
      </c>
      <c r="M112" s="6" t="s">
        <v>10</v>
      </c>
      <c r="N112" s="6" t="s">
        <v>10</v>
      </c>
      <c r="O112" s="6" t="s">
        <v>1186</v>
      </c>
      <c r="Q112" s="6" t="s">
        <v>1186</v>
      </c>
      <c r="R112" s="6" t="s">
        <v>461</v>
      </c>
      <c r="T112" s="6" t="s">
        <v>413</v>
      </c>
      <c r="U112" s="6" t="s">
        <v>1186</v>
      </c>
      <c r="V112" s="6" t="s">
        <v>1186</v>
      </c>
      <c r="W112" s="6" t="s">
        <v>305</v>
      </c>
      <c r="X112" s="6" t="s">
        <v>185</v>
      </c>
      <c r="Y112" s="6" t="s">
        <v>341</v>
      </c>
      <c r="Z112" s="6" t="s">
        <v>45</v>
      </c>
      <c r="AA112" s="6" t="s">
        <v>10</v>
      </c>
      <c r="AB112" s="6" t="s">
        <v>460</v>
      </c>
      <c r="AC112" s="6" t="s">
        <v>419</v>
      </c>
      <c r="AD112" s="6" t="s">
        <v>1186</v>
      </c>
      <c r="AE112" s="6" t="s">
        <v>1186</v>
      </c>
      <c r="AF112" s="6" t="s">
        <v>346</v>
      </c>
      <c r="AG112" s="6" t="s">
        <v>346</v>
      </c>
      <c r="AH112" s="6" t="s">
        <v>1333</v>
      </c>
      <c r="AI112" s="6" t="s">
        <v>45</v>
      </c>
    </row>
    <row r="113" spans="1:35" x14ac:dyDescent="0.35">
      <c r="A113" s="5">
        <v>5104002010610</v>
      </c>
      <c r="B113" s="6" t="s">
        <v>173</v>
      </c>
      <c r="C113" s="6" t="s">
        <v>173</v>
      </c>
      <c r="D113" s="6" t="s">
        <v>72</v>
      </c>
      <c r="E113" s="6" t="s">
        <v>129</v>
      </c>
      <c r="F113">
        <v>1000</v>
      </c>
      <c r="G113" s="6" t="s">
        <v>12</v>
      </c>
      <c r="H113" s="6" t="s">
        <v>341</v>
      </c>
      <c r="I113">
        <v>40</v>
      </c>
      <c r="J113">
        <v>1</v>
      </c>
      <c r="K113" s="6" t="s">
        <v>297</v>
      </c>
      <c r="M113" s="6" t="s">
        <v>26</v>
      </c>
      <c r="N113" s="6" t="s">
        <v>26</v>
      </c>
      <c r="O113" s="6" t="s">
        <v>1186</v>
      </c>
      <c r="P113">
        <v>4277</v>
      </c>
      <c r="Q113" s="6" t="s">
        <v>1186</v>
      </c>
      <c r="R113" s="6" t="s">
        <v>343</v>
      </c>
      <c r="T113" s="6" t="s">
        <v>72</v>
      </c>
      <c r="U113" s="6" t="s">
        <v>1332</v>
      </c>
      <c r="V113" s="6" t="s">
        <v>1186</v>
      </c>
      <c r="W113" s="6" t="s">
        <v>305</v>
      </c>
      <c r="X113" s="6" t="s">
        <v>173</v>
      </c>
      <c r="Y113" s="6" t="s">
        <v>341</v>
      </c>
      <c r="Z113" s="6" t="s">
        <v>72</v>
      </c>
      <c r="AA113" s="6" t="s">
        <v>173</v>
      </c>
      <c r="AB113" s="6" t="s">
        <v>173</v>
      </c>
      <c r="AC113" s="6" t="s">
        <v>1186</v>
      </c>
      <c r="AD113" s="6" t="s">
        <v>1186</v>
      </c>
      <c r="AE113" s="6" t="s">
        <v>1186</v>
      </c>
      <c r="AF113" s="6" t="s">
        <v>346</v>
      </c>
      <c r="AG113" s="6" t="s">
        <v>346</v>
      </c>
      <c r="AH113" s="6" t="s">
        <v>1333</v>
      </c>
      <c r="AI113" s="6" t="s">
        <v>72</v>
      </c>
    </row>
    <row r="114" spans="1:35" x14ac:dyDescent="0.35">
      <c r="A114" s="5">
        <v>5104001010610</v>
      </c>
      <c r="B114" s="6" t="s">
        <v>174</v>
      </c>
      <c r="C114" s="6" t="s">
        <v>174</v>
      </c>
      <c r="D114" s="6" t="s">
        <v>72</v>
      </c>
      <c r="E114" s="6" t="s">
        <v>129</v>
      </c>
      <c r="F114">
        <v>1000</v>
      </c>
      <c r="G114" s="6" t="s">
        <v>12</v>
      </c>
      <c r="H114" s="6" t="s">
        <v>341</v>
      </c>
      <c r="I114">
        <v>40</v>
      </c>
      <c r="J114">
        <v>1</v>
      </c>
      <c r="K114" s="6" t="s">
        <v>297</v>
      </c>
      <c r="M114" s="6" t="s">
        <v>26</v>
      </c>
      <c r="N114" s="6" t="s">
        <v>26</v>
      </c>
      <c r="O114" s="6" t="s">
        <v>1186</v>
      </c>
      <c r="P114">
        <v>3351</v>
      </c>
      <c r="Q114" s="6" t="s">
        <v>342</v>
      </c>
      <c r="R114" s="6" t="s">
        <v>343</v>
      </c>
      <c r="T114" s="6" t="s">
        <v>72</v>
      </c>
      <c r="U114" s="6" t="s">
        <v>1332</v>
      </c>
      <c r="V114" s="6" t="s">
        <v>1186</v>
      </c>
      <c r="W114" s="6" t="s">
        <v>305</v>
      </c>
      <c r="X114" s="6" t="s">
        <v>174</v>
      </c>
      <c r="Y114" s="6" t="s">
        <v>341</v>
      </c>
      <c r="Z114" s="6" t="s">
        <v>72</v>
      </c>
      <c r="AA114" s="6" t="s">
        <v>174</v>
      </c>
      <c r="AB114" s="6" t="s">
        <v>174</v>
      </c>
      <c r="AC114" s="6" t="s">
        <v>1186</v>
      </c>
      <c r="AD114" s="6" t="s">
        <v>1186</v>
      </c>
      <c r="AE114" s="6" t="s">
        <v>1186</v>
      </c>
      <c r="AF114" s="6" t="s">
        <v>346</v>
      </c>
      <c r="AG114" s="6" t="s">
        <v>346</v>
      </c>
      <c r="AH114" s="6" t="s">
        <v>1333</v>
      </c>
      <c r="AI114" s="6" t="s">
        <v>72</v>
      </c>
    </row>
    <row r="115" spans="1:35" x14ac:dyDescent="0.35">
      <c r="B115" s="6" t="s">
        <v>462</v>
      </c>
      <c r="C115" s="6" t="s">
        <v>174</v>
      </c>
      <c r="D115" s="6" t="s">
        <v>72</v>
      </c>
      <c r="E115" s="6" t="s">
        <v>129</v>
      </c>
      <c r="F115">
        <v>1000</v>
      </c>
      <c r="G115" s="6" t="s">
        <v>12</v>
      </c>
      <c r="H115" s="6" t="s">
        <v>341</v>
      </c>
      <c r="I115">
        <v>40</v>
      </c>
      <c r="J115">
        <v>1</v>
      </c>
      <c r="K115" s="6" t="s">
        <v>297</v>
      </c>
      <c r="M115" s="6" t="s">
        <v>26</v>
      </c>
      <c r="N115" s="6" t="s">
        <v>26</v>
      </c>
      <c r="O115" s="6" t="s">
        <v>1186</v>
      </c>
      <c r="P115">
        <v>3351</v>
      </c>
      <c r="Q115" s="6" t="s">
        <v>1186</v>
      </c>
      <c r="R115" s="6" t="s">
        <v>343</v>
      </c>
      <c r="T115" s="6" t="s">
        <v>72</v>
      </c>
      <c r="U115" s="6" t="s">
        <v>1332</v>
      </c>
      <c r="V115" s="6" t="s">
        <v>1186</v>
      </c>
      <c r="W115" s="6" t="s">
        <v>305</v>
      </c>
      <c r="X115" s="6" t="s">
        <v>462</v>
      </c>
      <c r="Y115" s="6" t="s">
        <v>341</v>
      </c>
      <c r="Z115" s="6" t="s">
        <v>72</v>
      </c>
      <c r="AA115" s="6" t="s">
        <v>174</v>
      </c>
      <c r="AB115" s="6" t="s">
        <v>174</v>
      </c>
      <c r="AC115" s="6" t="s">
        <v>1186</v>
      </c>
      <c r="AD115" s="6" t="s">
        <v>1186</v>
      </c>
      <c r="AE115" s="6" t="s">
        <v>1186</v>
      </c>
      <c r="AF115" s="6" t="s">
        <v>346</v>
      </c>
      <c r="AG115" s="6" t="s">
        <v>346</v>
      </c>
      <c r="AH115" s="6" t="s">
        <v>1333</v>
      </c>
      <c r="AI115" s="6" t="s">
        <v>72</v>
      </c>
    </row>
    <row r="116" spans="1:35" x14ac:dyDescent="0.35">
      <c r="A116" s="5">
        <v>5201089907020</v>
      </c>
      <c r="B116" s="6" t="s">
        <v>463</v>
      </c>
      <c r="C116" s="6" t="s">
        <v>153</v>
      </c>
      <c r="D116" s="6" t="s">
        <v>45</v>
      </c>
      <c r="E116" s="6" t="s">
        <v>45</v>
      </c>
      <c r="F116">
        <v>1000</v>
      </c>
      <c r="G116" s="6" t="s">
        <v>12</v>
      </c>
      <c r="H116" s="6" t="s">
        <v>341</v>
      </c>
      <c r="I116">
        <v>1</v>
      </c>
      <c r="J116">
        <v>1</v>
      </c>
      <c r="K116" s="6" t="s">
        <v>297</v>
      </c>
      <c r="M116" s="6" t="s">
        <v>10</v>
      </c>
      <c r="N116" s="6" t="s">
        <v>10</v>
      </c>
      <c r="O116" s="6" t="s">
        <v>1186</v>
      </c>
      <c r="Q116" s="6" t="s">
        <v>342</v>
      </c>
      <c r="R116" s="6" t="s">
        <v>343</v>
      </c>
      <c r="T116" s="6" t="s">
        <v>344</v>
      </c>
      <c r="U116" s="6" t="s">
        <v>1332</v>
      </c>
      <c r="V116" s="6" t="s">
        <v>1186</v>
      </c>
      <c r="W116" s="6" t="s">
        <v>305</v>
      </c>
      <c r="X116" s="6" t="s">
        <v>26</v>
      </c>
      <c r="Y116" s="6" t="s">
        <v>341</v>
      </c>
      <c r="Z116" s="6" t="s">
        <v>26</v>
      </c>
      <c r="AA116" s="6" t="s">
        <v>153</v>
      </c>
      <c r="AB116" s="6" t="s">
        <v>463</v>
      </c>
      <c r="AC116" s="6" t="s">
        <v>1186</v>
      </c>
      <c r="AD116" s="6" t="s">
        <v>1186</v>
      </c>
      <c r="AE116" s="6" t="s">
        <v>1186</v>
      </c>
      <c r="AF116" s="6" t="s">
        <v>346</v>
      </c>
      <c r="AG116" s="6" t="s">
        <v>346</v>
      </c>
      <c r="AH116" s="6" t="s">
        <v>1333</v>
      </c>
      <c r="AI116" s="6" t="s">
        <v>45</v>
      </c>
    </row>
    <row r="117" spans="1:35" x14ac:dyDescent="0.35">
      <c r="A117" s="5">
        <v>5303020101030</v>
      </c>
      <c r="B117" s="6" t="s">
        <v>464</v>
      </c>
      <c r="C117" s="6" t="s">
        <v>284</v>
      </c>
      <c r="D117" s="6" t="s">
        <v>41</v>
      </c>
      <c r="E117" s="6" t="s">
        <v>40</v>
      </c>
      <c r="F117">
        <v>1000</v>
      </c>
      <c r="G117" s="6" t="s">
        <v>16</v>
      </c>
      <c r="H117" s="6" t="s">
        <v>300</v>
      </c>
      <c r="I117">
        <v>1</v>
      </c>
      <c r="J117">
        <v>0.17</v>
      </c>
      <c r="K117" s="6" t="s">
        <v>300</v>
      </c>
      <c r="L117">
        <v>0.15</v>
      </c>
      <c r="M117" s="6" t="s">
        <v>41</v>
      </c>
      <c r="N117" s="6" t="s">
        <v>41</v>
      </c>
      <c r="O117" s="6" t="s">
        <v>1186</v>
      </c>
      <c r="P117">
        <v>0</v>
      </c>
      <c r="Q117" s="6" t="s">
        <v>342</v>
      </c>
      <c r="R117" s="6" t="s">
        <v>374</v>
      </c>
      <c r="S117">
        <v>0.17</v>
      </c>
      <c r="T117" s="6" t="s">
        <v>344</v>
      </c>
      <c r="U117" s="6" t="s">
        <v>1332</v>
      </c>
      <c r="V117" s="6" t="s">
        <v>1186</v>
      </c>
      <c r="W117" s="6" t="s">
        <v>426</v>
      </c>
      <c r="X117" s="6" t="s">
        <v>284</v>
      </c>
      <c r="Y117" s="6" t="s">
        <v>407</v>
      </c>
      <c r="Z117" s="6" t="s">
        <v>367</v>
      </c>
      <c r="AA117" s="6" t="s">
        <v>231</v>
      </c>
      <c r="AB117" s="6" t="s">
        <v>465</v>
      </c>
      <c r="AC117" s="6" t="s">
        <v>1186</v>
      </c>
      <c r="AD117" s="6" t="s">
        <v>1186</v>
      </c>
      <c r="AE117" s="6" t="s">
        <v>1186</v>
      </c>
      <c r="AF117" s="6" t="s">
        <v>346</v>
      </c>
      <c r="AG117" s="6" t="s">
        <v>346</v>
      </c>
      <c r="AH117" s="6" t="s">
        <v>1333</v>
      </c>
      <c r="AI117" s="6" t="s">
        <v>41</v>
      </c>
    </row>
    <row r="118" spans="1:35" x14ac:dyDescent="0.35">
      <c r="A118" s="5">
        <v>5202990006010</v>
      </c>
      <c r="B118" s="6" t="s">
        <v>466</v>
      </c>
      <c r="C118" s="6" t="s">
        <v>214</v>
      </c>
      <c r="D118" s="6" t="s">
        <v>60</v>
      </c>
      <c r="E118" s="6" t="s">
        <v>60</v>
      </c>
      <c r="F118">
        <v>1000</v>
      </c>
      <c r="G118" s="6" t="s">
        <v>12</v>
      </c>
      <c r="H118" s="6" t="s">
        <v>341</v>
      </c>
      <c r="I118">
        <v>160</v>
      </c>
      <c r="J118">
        <v>1</v>
      </c>
      <c r="K118" s="6" t="s">
        <v>297</v>
      </c>
      <c r="M118" s="6" t="s">
        <v>12</v>
      </c>
      <c r="N118" s="6" t="s">
        <v>12</v>
      </c>
      <c r="O118" s="6" t="s">
        <v>467</v>
      </c>
      <c r="P118">
        <v>430</v>
      </c>
      <c r="Q118" s="6" t="s">
        <v>342</v>
      </c>
      <c r="R118" s="6" t="s">
        <v>343</v>
      </c>
      <c r="T118" s="6" t="s">
        <v>344</v>
      </c>
      <c r="U118" s="6" t="s">
        <v>1332</v>
      </c>
      <c r="V118" s="6" t="s">
        <v>1186</v>
      </c>
      <c r="W118" s="6" t="s">
        <v>305</v>
      </c>
      <c r="X118" s="6" t="s">
        <v>214</v>
      </c>
      <c r="Y118" s="6" t="s">
        <v>341</v>
      </c>
      <c r="Z118" s="6" t="s">
        <v>60</v>
      </c>
      <c r="AA118" s="6" t="s">
        <v>214</v>
      </c>
      <c r="AB118" s="6" t="s">
        <v>466</v>
      </c>
      <c r="AC118" s="6" t="s">
        <v>1186</v>
      </c>
      <c r="AD118" s="6" t="s">
        <v>1344</v>
      </c>
      <c r="AE118" s="6" t="s">
        <v>1186</v>
      </c>
      <c r="AF118" s="6" t="s">
        <v>346</v>
      </c>
      <c r="AG118" s="6" t="s">
        <v>376</v>
      </c>
      <c r="AH118" s="6" t="s">
        <v>1345</v>
      </c>
      <c r="AI118" s="6" t="s">
        <v>60</v>
      </c>
    </row>
    <row r="119" spans="1:35" x14ac:dyDescent="0.35">
      <c r="A119" s="5">
        <v>5202990066010</v>
      </c>
      <c r="B119" s="6" t="s">
        <v>468</v>
      </c>
      <c r="C119" s="6" t="s">
        <v>263</v>
      </c>
      <c r="D119" s="6" t="s">
        <v>60</v>
      </c>
      <c r="E119" s="6" t="s">
        <v>60</v>
      </c>
      <c r="F119">
        <v>1000</v>
      </c>
      <c r="G119" s="6" t="s">
        <v>12</v>
      </c>
      <c r="H119" s="6" t="s">
        <v>341</v>
      </c>
      <c r="I119">
        <v>35</v>
      </c>
      <c r="J119">
        <v>1</v>
      </c>
      <c r="K119" s="6" t="s">
        <v>297</v>
      </c>
      <c r="M119" s="6" t="s">
        <v>12</v>
      </c>
      <c r="N119" s="6" t="s">
        <v>12</v>
      </c>
      <c r="O119" s="6" t="s">
        <v>1186</v>
      </c>
      <c r="P119">
        <v>630</v>
      </c>
      <c r="Q119" s="6" t="s">
        <v>1186</v>
      </c>
      <c r="R119" s="6" t="s">
        <v>343</v>
      </c>
      <c r="T119" s="6" t="s">
        <v>344</v>
      </c>
      <c r="U119" s="6" t="s">
        <v>1332</v>
      </c>
      <c r="V119" s="6" t="s">
        <v>1186</v>
      </c>
      <c r="W119" s="6" t="s">
        <v>305</v>
      </c>
      <c r="X119" s="6" t="s">
        <v>265</v>
      </c>
      <c r="Y119" s="6" t="s">
        <v>341</v>
      </c>
      <c r="Z119" s="6" t="s">
        <v>60</v>
      </c>
      <c r="AA119" s="6" t="s">
        <v>214</v>
      </c>
      <c r="AB119" s="6" t="s">
        <v>468</v>
      </c>
      <c r="AC119" s="6" t="s">
        <v>1186</v>
      </c>
      <c r="AD119" s="6" t="s">
        <v>1186</v>
      </c>
      <c r="AE119" s="6" t="s">
        <v>1186</v>
      </c>
      <c r="AF119" s="6" t="s">
        <v>346</v>
      </c>
      <c r="AG119" s="6" t="s">
        <v>376</v>
      </c>
      <c r="AH119" s="6" t="s">
        <v>1345</v>
      </c>
      <c r="AI119" s="6" t="s">
        <v>60</v>
      </c>
    </row>
    <row r="120" spans="1:35" x14ac:dyDescent="0.35">
      <c r="A120" s="5">
        <v>5202990063060</v>
      </c>
      <c r="B120" s="6" t="s">
        <v>469</v>
      </c>
      <c r="C120" s="6" t="s">
        <v>263</v>
      </c>
      <c r="D120" s="6" t="s">
        <v>60</v>
      </c>
      <c r="E120" s="6" t="s">
        <v>60</v>
      </c>
      <c r="F120">
        <v>1000</v>
      </c>
      <c r="G120" s="6" t="s">
        <v>16</v>
      </c>
      <c r="H120" s="6" t="s">
        <v>299</v>
      </c>
      <c r="I120">
        <v>35</v>
      </c>
      <c r="J120">
        <v>1.27</v>
      </c>
      <c r="K120" s="6" t="s">
        <v>299</v>
      </c>
      <c r="L120">
        <v>1.25</v>
      </c>
      <c r="M120" s="6" t="s">
        <v>16</v>
      </c>
      <c r="N120" s="6" t="s">
        <v>16</v>
      </c>
      <c r="O120" s="6" t="s">
        <v>470</v>
      </c>
      <c r="P120">
        <v>630</v>
      </c>
      <c r="Q120" s="6" t="s">
        <v>471</v>
      </c>
      <c r="R120" s="6" t="s">
        <v>374</v>
      </c>
      <c r="S120">
        <v>1.27</v>
      </c>
      <c r="T120" s="6" t="s">
        <v>344</v>
      </c>
      <c r="U120" s="6" t="s">
        <v>1332</v>
      </c>
      <c r="V120" s="6" t="s">
        <v>1186</v>
      </c>
      <c r="W120" s="6" t="s">
        <v>406</v>
      </c>
      <c r="X120" s="6" t="s">
        <v>214</v>
      </c>
      <c r="Y120" s="6" t="s">
        <v>299</v>
      </c>
      <c r="Z120" s="6" t="s">
        <v>60</v>
      </c>
      <c r="AA120" s="6" t="s">
        <v>214</v>
      </c>
      <c r="AB120" s="6" t="s">
        <v>468</v>
      </c>
      <c r="AC120" s="6" t="s">
        <v>1186</v>
      </c>
      <c r="AD120" s="6" t="s">
        <v>1186</v>
      </c>
      <c r="AE120" s="6" t="s">
        <v>1186</v>
      </c>
      <c r="AF120" s="6" t="s">
        <v>346</v>
      </c>
      <c r="AG120" s="6" t="s">
        <v>376</v>
      </c>
      <c r="AH120" s="6" t="s">
        <v>1345</v>
      </c>
      <c r="AI120" s="6" t="s">
        <v>60</v>
      </c>
    </row>
    <row r="121" spans="1:35" x14ac:dyDescent="0.35">
      <c r="A121" s="5">
        <v>5202990062070</v>
      </c>
      <c r="B121" s="6" t="s">
        <v>472</v>
      </c>
      <c r="C121" s="6" t="s">
        <v>263</v>
      </c>
      <c r="D121" s="6" t="s">
        <v>60</v>
      </c>
      <c r="E121" s="6" t="s">
        <v>60</v>
      </c>
      <c r="F121">
        <v>1000</v>
      </c>
      <c r="G121" s="6" t="s">
        <v>16</v>
      </c>
      <c r="H121" s="6" t="s">
        <v>300</v>
      </c>
      <c r="I121">
        <v>35</v>
      </c>
      <c r="J121">
        <v>0.25</v>
      </c>
      <c r="K121" s="6" t="s">
        <v>300</v>
      </c>
      <c r="M121" s="6" t="s">
        <v>16</v>
      </c>
      <c r="N121" s="6" t="s">
        <v>16</v>
      </c>
      <c r="O121" s="6" t="s">
        <v>473</v>
      </c>
      <c r="P121">
        <v>1100</v>
      </c>
      <c r="Q121" s="6" t="s">
        <v>474</v>
      </c>
      <c r="R121" s="6" t="s">
        <v>374</v>
      </c>
      <c r="S121">
        <v>0.25</v>
      </c>
      <c r="T121" s="6" t="s">
        <v>344</v>
      </c>
      <c r="U121" s="6" t="s">
        <v>1332</v>
      </c>
      <c r="V121" s="6" t="s">
        <v>1186</v>
      </c>
      <c r="W121" s="6" t="s">
        <v>406</v>
      </c>
      <c r="X121" s="6" t="s">
        <v>214</v>
      </c>
      <c r="Y121" s="6" t="s">
        <v>407</v>
      </c>
      <c r="Z121" s="6" t="s">
        <v>60</v>
      </c>
      <c r="AA121" s="6" t="s">
        <v>214</v>
      </c>
      <c r="AB121" s="6" t="s">
        <v>468</v>
      </c>
      <c r="AC121" s="6" t="s">
        <v>1186</v>
      </c>
      <c r="AD121" s="6" t="s">
        <v>1186</v>
      </c>
      <c r="AE121" s="6" t="s">
        <v>1186</v>
      </c>
      <c r="AF121" s="6" t="s">
        <v>346</v>
      </c>
      <c r="AG121" s="6" t="s">
        <v>346</v>
      </c>
      <c r="AH121" s="6" t="s">
        <v>1333</v>
      </c>
      <c r="AI121" s="6" t="s">
        <v>60</v>
      </c>
    </row>
    <row r="122" spans="1:35" x14ac:dyDescent="0.35">
      <c r="A122" s="5">
        <v>5202990026010</v>
      </c>
      <c r="B122" s="6" t="s">
        <v>475</v>
      </c>
      <c r="C122" s="6" t="s">
        <v>214</v>
      </c>
      <c r="D122" s="6" t="s">
        <v>60</v>
      </c>
      <c r="E122" s="6" t="s">
        <v>60</v>
      </c>
      <c r="F122">
        <v>1000</v>
      </c>
      <c r="G122" s="6" t="s">
        <v>12</v>
      </c>
      <c r="H122" s="6" t="s">
        <v>341</v>
      </c>
      <c r="I122">
        <v>160</v>
      </c>
      <c r="J122">
        <v>1</v>
      </c>
      <c r="K122" s="6" t="s">
        <v>297</v>
      </c>
      <c r="M122" s="6" t="s">
        <v>12</v>
      </c>
      <c r="N122" s="6" t="s">
        <v>12</v>
      </c>
      <c r="O122" s="6" t="s">
        <v>467</v>
      </c>
      <c r="P122">
        <v>430</v>
      </c>
      <c r="Q122" s="6" t="s">
        <v>342</v>
      </c>
      <c r="R122" s="6" t="s">
        <v>343</v>
      </c>
      <c r="T122" s="6" t="s">
        <v>344</v>
      </c>
      <c r="U122" s="6" t="s">
        <v>1332</v>
      </c>
      <c r="V122" s="6" t="s">
        <v>1186</v>
      </c>
      <c r="W122" s="6" t="s">
        <v>305</v>
      </c>
      <c r="X122" s="6" t="s">
        <v>214</v>
      </c>
      <c r="Y122" s="6" t="s">
        <v>341</v>
      </c>
      <c r="Z122" s="6" t="s">
        <v>60</v>
      </c>
      <c r="AA122" s="6" t="s">
        <v>214</v>
      </c>
      <c r="AB122" s="6" t="s">
        <v>466</v>
      </c>
      <c r="AC122" s="6" t="s">
        <v>1186</v>
      </c>
      <c r="AD122" s="6" t="s">
        <v>1344</v>
      </c>
      <c r="AE122" s="6" t="s">
        <v>1186</v>
      </c>
      <c r="AF122" s="6" t="s">
        <v>346</v>
      </c>
      <c r="AG122" s="6" t="s">
        <v>376</v>
      </c>
      <c r="AH122" s="6" t="s">
        <v>1346</v>
      </c>
      <c r="AI122" s="6" t="s">
        <v>60</v>
      </c>
    </row>
    <row r="123" spans="1:35" x14ac:dyDescent="0.35">
      <c r="B123" s="6" t="s">
        <v>476</v>
      </c>
      <c r="C123" s="6" t="s">
        <v>214</v>
      </c>
      <c r="D123" s="6" t="s">
        <v>60</v>
      </c>
      <c r="E123" s="6" t="s">
        <v>60</v>
      </c>
      <c r="F123">
        <v>1000</v>
      </c>
      <c r="G123" s="6" t="s">
        <v>12</v>
      </c>
      <c r="H123" s="6" t="s">
        <v>341</v>
      </c>
      <c r="I123">
        <v>160</v>
      </c>
      <c r="J123">
        <v>1</v>
      </c>
      <c r="K123" s="6" t="s">
        <v>297</v>
      </c>
      <c r="L123">
        <v>0</v>
      </c>
      <c r="M123" s="6" t="s">
        <v>12</v>
      </c>
      <c r="N123" s="6" t="s">
        <v>12</v>
      </c>
      <c r="O123" s="6" t="s">
        <v>467</v>
      </c>
      <c r="Q123" s="6" t="s">
        <v>1186</v>
      </c>
      <c r="R123" s="6" t="s">
        <v>1186</v>
      </c>
      <c r="T123" s="6" t="s">
        <v>344</v>
      </c>
      <c r="U123" s="6" t="s">
        <v>1332</v>
      </c>
      <c r="V123" s="6" t="s">
        <v>1186</v>
      </c>
      <c r="W123" s="6" t="s">
        <v>305</v>
      </c>
      <c r="X123" s="6" t="s">
        <v>214</v>
      </c>
      <c r="Y123" s="6" t="s">
        <v>341</v>
      </c>
      <c r="Z123" s="6" t="s">
        <v>60</v>
      </c>
      <c r="AA123" s="6" t="s">
        <v>214</v>
      </c>
      <c r="AB123" s="6" t="s">
        <v>466</v>
      </c>
      <c r="AC123" s="6" t="s">
        <v>1186</v>
      </c>
      <c r="AD123" s="6" t="s">
        <v>1344</v>
      </c>
      <c r="AE123" s="6" t="s">
        <v>1186</v>
      </c>
      <c r="AF123" s="6" t="s">
        <v>376</v>
      </c>
      <c r="AG123" s="6" t="s">
        <v>376</v>
      </c>
      <c r="AH123" s="6" t="s">
        <v>1333</v>
      </c>
      <c r="AI123" s="6" t="s">
        <v>60</v>
      </c>
    </row>
    <row r="124" spans="1:35" x14ac:dyDescent="0.35">
      <c r="A124" s="5">
        <v>5202990027010</v>
      </c>
      <c r="B124" s="6" t="s">
        <v>477</v>
      </c>
      <c r="C124" s="6" t="s">
        <v>214</v>
      </c>
      <c r="D124" s="6" t="s">
        <v>60</v>
      </c>
      <c r="E124" s="6" t="s">
        <v>60</v>
      </c>
      <c r="F124">
        <v>1000</v>
      </c>
      <c r="G124" s="6" t="s">
        <v>16</v>
      </c>
      <c r="H124" s="6" t="s">
        <v>341</v>
      </c>
      <c r="I124">
        <v>160</v>
      </c>
      <c r="J124">
        <v>1</v>
      </c>
      <c r="K124" s="6" t="s">
        <v>298</v>
      </c>
      <c r="M124" s="6" t="s">
        <v>12</v>
      </c>
      <c r="N124" s="6" t="s">
        <v>12</v>
      </c>
      <c r="O124" s="6" t="s">
        <v>478</v>
      </c>
      <c r="P124">
        <v>430</v>
      </c>
      <c r="Q124" s="6" t="s">
        <v>342</v>
      </c>
      <c r="R124" s="6" t="s">
        <v>374</v>
      </c>
      <c r="S124">
        <v>22.3</v>
      </c>
      <c r="T124" s="6" t="s">
        <v>344</v>
      </c>
      <c r="U124" s="6" t="s">
        <v>1332</v>
      </c>
      <c r="V124" s="6" t="s">
        <v>1186</v>
      </c>
      <c r="W124" s="6" t="s">
        <v>298</v>
      </c>
      <c r="X124" s="6" t="s">
        <v>214</v>
      </c>
      <c r="Y124" s="6" t="s">
        <v>341</v>
      </c>
      <c r="Z124" s="6" t="s">
        <v>60</v>
      </c>
      <c r="AA124" s="6" t="s">
        <v>214</v>
      </c>
      <c r="AB124" s="6" t="s">
        <v>466</v>
      </c>
      <c r="AC124" s="6" t="s">
        <v>1186</v>
      </c>
      <c r="AD124" s="6" t="s">
        <v>1344</v>
      </c>
      <c r="AE124" s="6" t="s">
        <v>371</v>
      </c>
      <c r="AF124" s="6" t="s">
        <v>346</v>
      </c>
      <c r="AG124" s="6" t="s">
        <v>376</v>
      </c>
      <c r="AH124" s="6" t="s">
        <v>1333</v>
      </c>
      <c r="AI124" s="6" t="s">
        <v>60</v>
      </c>
    </row>
    <row r="125" spans="1:35" x14ac:dyDescent="0.35">
      <c r="B125" s="6" t="s">
        <v>479</v>
      </c>
      <c r="C125" s="6" t="s">
        <v>214</v>
      </c>
      <c r="D125" s="6" t="s">
        <v>60</v>
      </c>
      <c r="E125" s="6" t="s">
        <v>60</v>
      </c>
      <c r="F125">
        <v>1000</v>
      </c>
      <c r="G125" s="6" t="s">
        <v>16</v>
      </c>
      <c r="H125" s="6" t="s">
        <v>341</v>
      </c>
      <c r="I125">
        <v>160</v>
      </c>
      <c r="J125">
        <v>1</v>
      </c>
      <c r="K125" s="6" t="s">
        <v>298</v>
      </c>
      <c r="L125">
        <v>0</v>
      </c>
      <c r="M125" s="6" t="s">
        <v>12</v>
      </c>
      <c r="N125" s="6" t="s">
        <v>12</v>
      </c>
      <c r="O125" s="6" t="s">
        <v>478</v>
      </c>
      <c r="Q125" s="6" t="s">
        <v>1186</v>
      </c>
      <c r="R125" s="6" t="s">
        <v>1186</v>
      </c>
      <c r="T125" s="6" t="s">
        <v>344</v>
      </c>
      <c r="U125" s="6" t="s">
        <v>1332</v>
      </c>
      <c r="V125" s="6" t="s">
        <v>1186</v>
      </c>
      <c r="W125" s="6" t="s">
        <v>298</v>
      </c>
      <c r="X125" s="6" t="s">
        <v>214</v>
      </c>
      <c r="Y125" s="6" t="s">
        <v>341</v>
      </c>
      <c r="Z125" s="6" t="s">
        <v>60</v>
      </c>
      <c r="AA125" s="6" t="s">
        <v>214</v>
      </c>
      <c r="AB125" s="6" t="s">
        <v>466</v>
      </c>
      <c r="AC125" s="6" t="s">
        <v>1186</v>
      </c>
      <c r="AD125" s="6" t="s">
        <v>1344</v>
      </c>
      <c r="AE125" s="6" t="s">
        <v>1186</v>
      </c>
      <c r="AF125" s="6" t="s">
        <v>376</v>
      </c>
      <c r="AG125" s="6" t="s">
        <v>376</v>
      </c>
      <c r="AH125" s="6" t="s">
        <v>1333</v>
      </c>
      <c r="AI125" s="6" t="s">
        <v>60</v>
      </c>
    </row>
    <row r="126" spans="1:35" x14ac:dyDescent="0.35">
      <c r="A126" s="5">
        <v>5202990023060</v>
      </c>
      <c r="B126" s="6" t="s">
        <v>480</v>
      </c>
      <c r="C126" s="6" t="s">
        <v>214</v>
      </c>
      <c r="D126" s="6" t="s">
        <v>60</v>
      </c>
      <c r="E126" s="6" t="s">
        <v>60</v>
      </c>
      <c r="F126">
        <v>1000</v>
      </c>
      <c r="G126" s="6" t="s">
        <v>16</v>
      </c>
      <c r="H126" s="6" t="s">
        <v>299</v>
      </c>
      <c r="I126">
        <v>160</v>
      </c>
      <c r="J126">
        <v>1.27</v>
      </c>
      <c r="K126" s="6" t="s">
        <v>299</v>
      </c>
      <c r="L126">
        <v>1.25</v>
      </c>
      <c r="M126" s="6" t="s">
        <v>16</v>
      </c>
      <c r="N126" s="6" t="s">
        <v>16</v>
      </c>
      <c r="O126" s="6" t="s">
        <v>470</v>
      </c>
      <c r="P126">
        <v>430</v>
      </c>
      <c r="Q126" s="6" t="s">
        <v>471</v>
      </c>
      <c r="R126" s="6" t="s">
        <v>374</v>
      </c>
      <c r="S126">
        <v>1.27</v>
      </c>
      <c r="T126" s="6" t="s">
        <v>344</v>
      </c>
      <c r="U126" s="6" t="s">
        <v>1332</v>
      </c>
      <c r="V126" s="6" t="s">
        <v>1186</v>
      </c>
      <c r="W126" s="6" t="s">
        <v>406</v>
      </c>
      <c r="X126" s="6" t="s">
        <v>214</v>
      </c>
      <c r="Y126" s="6" t="s">
        <v>299</v>
      </c>
      <c r="Z126" s="6" t="s">
        <v>60</v>
      </c>
      <c r="AA126" s="6" t="s">
        <v>214</v>
      </c>
      <c r="AB126" s="6" t="s">
        <v>466</v>
      </c>
      <c r="AC126" s="6" t="s">
        <v>1186</v>
      </c>
      <c r="AD126" s="6" t="s">
        <v>1344</v>
      </c>
      <c r="AE126" s="6" t="s">
        <v>1186</v>
      </c>
      <c r="AF126" s="6" t="s">
        <v>346</v>
      </c>
      <c r="AG126" s="6" t="s">
        <v>376</v>
      </c>
      <c r="AH126" s="6" t="s">
        <v>1346</v>
      </c>
      <c r="AI126" s="6" t="s">
        <v>60</v>
      </c>
    </row>
    <row r="127" spans="1:35" x14ac:dyDescent="0.35">
      <c r="B127" s="6" t="s">
        <v>481</v>
      </c>
      <c r="C127" s="6" t="s">
        <v>214</v>
      </c>
      <c r="D127" s="6" t="s">
        <v>60</v>
      </c>
      <c r="E127" s="6" t="s">
        <v>60</v>
      </c>
      <c r="F127">
        <v>1000</v>
      </c>
      <c r="G127" s="6" t="s">
        <v>16</v>
      </c>
      <c r="H127" s="6" t="s">
        <v>299</v>
      </c>
      <c r="I127">
        <v>160</v>
      </c>
      <c r="J127">
        <v>1.27</v>
      </c>
      <c r="K127" s="6" t="s">
        <v>299</v>
      </c>
      <c r="L127">
        <v>1.25</v>
      </c>
      <c r="M127" s="6" t="s">
        <v>16</v>
      </c>
      <c r="N127" s="6" t="s">
        <v>16</v>
      </c>
      <c r="O127" s="6" t="s">
        <v>470</v>
      </c>
      <c r="Q127" s="6" t="s">
        <v>1186</v>
      </c>
      <c r="R127" s="6" t="s">
        <v>1186</v>
      </c>
      <c r="T127" s="6" t="s">
        <v>344</v>
      </c>
      <c r="U127" s="6" t="s">
        <v>1332</v>
      </c>
      <c r="V127" s="6" t="s">
        <v>1186</v>
      </c>
      <c r="W127" s="6" t="s">
        <v>406</v>
      </c>
      <c r="X127" s="6" t="s">
        <v>214</v>
      </c>
      <c r="Y127" s="6" t="s">
        <v>299</v>
      </c>
      <c r="Z127" s="6" t="s">
        <v>60</v>
      </c>
      <c r="AA127" s="6" t="s">
        <v>214</v>
      </c>
      <c r="AB127" s="6" t="s">
        <v>466</v>
      </c>
      <c r="AC127" s="6" t="s">
        <v>1186</v>
      </c>
      <c r="AD127" s="6" t="s">
        <v>1344</v>
      </c>
      <c r="AE127" s="6" t="s">
        <v>1186</v>
      </c>
      <c r="AF127" s="6" t="s">
        <v>376</v>
      </c>
      <c r="AG127" s="6" t="s">
        <v>376</v>
      </c>
      <c r="AH127" s="6" t="s">
        <v>1333</v>
      </c>
      <c r="AI127" s="6" t="s">
        <v>60</v>
      </c>
    </row>
    <row r="128" spans="1:35" x14ac:dyDescent="0.35">
      <c r="A128" s="5">
        <v>5202990022070</v>
      </c>
      <c r="B128" s="6" t="s">
        <v>482</v>
      </c>
      <c r="C128" s="6" t="s">
        <v>214</v>
      </c>
      <c r="D128" s="6" t="s">
        <v>60</v>
      </c>
      <c r="E128" s="6" t="s">
        <v>60</v>
      </c>
      <c r="F128">
        <v>1000</v>
      </c>
      <c r="G128" s="6" t="s">
        <v>16</v>
      </c>
      <c r="H128" s="6" t="s">
        <v>300</v>
      </c>
      <c r="I128">
        <v>160</v>
      </c>
      <c r="J128">
        <v>0.25</v>
      </c>
      <c r="K128" s="6" t="s">
        <v>300</v>
      </c>
      <c r="M128" s="6" t="s">
        <v>16</v>
      </c>
      <c r="N128" s="6" t="s">
        <v>16</v>
      </c>
      <c r="O128" s="6" t="s">
        <v>467</v>
      </c>
      <c r="P128">
        <v>430</v>
      </c>
      <c r="Q128" s="6" t="s">
        <v>342</v>
      </c>
      <c r="R128" s="6" t="s">
        <v>374</v>
      </c>
      <c r="S128">
        <v>0.25</v>
      </c>
      <c r="T128" s="6" t="s">
        <v>344</v>
      </c>
      <c r="U128" s="6" t="s">
        <v>1332</v>
      </c>
      <c r="V128" s="6" t="s">
        <v>1186</v>
      </c>
      <c r="W128" s="6" t="s">
        <v>406</v>
      </c>
      <c r="X128" s="6" t="s">
        <v>214</v>
      </c>
      <c r="Y128" s="6" t="s">
        <v>407</v>
      </c>
      <c r="Z128" s="6" t="s">
        <v>60</v>
      </c>
      <c r="AA128" s="6" t="s">
        <v>214</v>
      </c>
      <c r="AB128" s="6" t="s">
        <v>466</v>
      </c>
      <c r="AC128" s="6" t="s">
        <v>1186</v>
      </c>
      <c r="AD128" s="6" t="s">
        <v>1344</v>
      </c>
      <c r="AE128" s="6" t="s">
        <v>1186</v>
      </c>
      <c r="AF128" s="6" t="s">
        <v>346</v>
      </c>
      <c r="AG128" s="6" t="s">
        <v>376</v>
      </c>
      <c r="AH128" s="6" t="s">
        <v>1346</v>
      </c>
      <c r="AI128" s="6" t="s">
        <v>60</v>
      </c>
    </row>
    <row r="129" spans="1:35" x14ac:dyDescent="0.35">
      <c r="B129" s="6" t="s">
        <v>483</v>
      </c>
      <c r="C129" s="6" t="s">
        <v>214</v>
      </c>
      <c r="D129" s="6" t="s">
        <v>60</v>
      </c>
      <c r="E129" s="6" t="s">
        <v>60</v>
      </c>
      <c r="F129">
        <v>1000</v>
      </c>
      <c r="G129" s="6" t="s">
        <v>16</v>
      </c>
      <c r="H129" s="6" t="s">
        <v>300</v>
      </c>
      <c r="I129">
        <v>160</v>
      </c>
      <c r="J129">
        <v>0.25</v>
      </c>
      <c r="K129" s="6" t="s">
        <v>300</v>
      </c>
      <c r="L129">
        <v>0</v>
      </c>
      <c r="M129" s="6" t="s">
        <v>16</v>
      </c>
      <c r="N129" s="6" t="s">
        <v>16</v>
      </c>
      <c r="O129" s="6" t="s">
        <v>467</v>
      </c>
      <c r="Q129" s="6" t="s">
        <v>1186</v>
      </c>
      <c r="R129" s="6" t="s">
        <v>1186</v>
      </c>
      <c r="T129" s="6" t="s">
        <v>344</v>
      </c>
      <c r="U129" s="6" t="s">
        <v>1332</v>
      </c>
      <c r="V129" s="6" t="s">
        <v>1186</v>
      </c>
      <c r="W129" s="6" t="s">
        <v>406</v>
      </c>
      <c r="X129" s="6" t="s">
        <v>214</v>
      </c>
      <c r="Y129" s="6" t="s">
        <v>407</v>
      </c>
      <c r="Z129" s="6" t="s">
        <v>60</v>
      </c>
      <c r="AA129" s="6" t="s">
        <v>214</v>
      </c>
      <c r="AB129" s="6" t="s">
        <v>466</v>
      </c>
      <c r="AC129" s="6" t="s">
        <v>1186</v>
      </c>
      <c r="AD129" s="6" t="s">
        <v>1344</v>
      </c>
      <c r="AE129" s="6" t="s">
        <v>1186</v>
      </c>
      <c r="AF129" s="6" t="s">
        <v>376</v>
      </c>
      <c r="AG129" s="6" t="s">
        <v>376</v>
      </c>
      <c r="AH129" s="6" t="s">
        <v>1333</v>
      </c>
      <c r="AI129" s="6" t="s">
        <v>60</v>
      </c>
    </row>
    <row r="130" spans="1:35" x14ac:dyDescent="0.35">
      <c r="A130" s="5">
        <v>5202990021070</v>
      </c>
      <c r="B130" s="6" t="s">
        <v>484</v>
      </c>
      <c r="C130" s="6" t="s">
        <v>214</v>
      </c>
      <c r="D130" s="6" t="s">
        <v>60</v>
      </c>
      <c r="E130" s="6" t="s">
        <v>60</v>
      </c>
      <c r="F130">
        <v>1000</v>
      </c>
      <c r="G130" s="6" t="s">
        <v>16</v>
      </c>
      <c r="H130" s="6" t="s">
        <v>300</v>
      </c>
      <c r="I130">
        <v>160</v>
      </c>
      <c r="J130">
        <v>0.25</v>
      </c>
      <c r="K130" s="6" t="s">
        <v>300</v>
      </c>
      <c r="M130" s="6" t="s">
        <v>16</v>
      </c>
      <c r="N130" s="6" t="s">
        <v>16</v>
      </c>
      <c r="O130" s="6" t="s">
        <v>467</v>
      </c>
      <c r="P130">
        <v>430</v>
      </c>
      <c r="Q130" s="6" t="s">
        <v>342</v>
      </c>
      <c r="R130" s="6" t="s">
        <v>374</v>
      </c>
      <c r="S130">
        <v>0.25</v>
      </c>
      <c r="T130" s="6" t="s">
        <v>344</v>
      </c>
      <c r="U130" s="6" t="s">
        <v>1332</v>
      </c>
      <c r="V130" s="6" t="s">
        <v>1186</v>
      </c>
      <c r="W130" s="6" t="s">
        <v>406</v>
      </c>
      <c r="X130" s="6" t="s">
        <v>214</v>
      </c>
      <c r="Y130" s="6" t="s">
        <v>407</v>
      </c>
      <c r="Z130" s="6" t="s">
        <v>60</v>
      </c>
      <c r="AA130" s="6" t="s">
        <v>214</v>
      </c>
      <c r="AB130" s="6" t="s">
        <v>466</v>
      </c>
      <c r="AC130" s="6" t="s">
        <v>1186</v>
      </c>
      <c r="AD130" s="6" t="s">
        <v>1344</v>
      </c>
      <c r="AE130" s="6" t="s">
        <v>1186</v>
      </c>
      <c r="AF130" s="6" t="s">
        <v>346</v>
      </c>
      <c r="AG130" s="6" t="s">
        <v>376</v>
      </c>
      <c r="AH130" s="6" t="s">
        <v>1346</v>
      </c>
      <c r="AI130" s="6" t="s">
        <v>60</v>
      </c>
    </row>
    <row r="131" spans="1:35" x14ac:dyDescent="0.35">
      <c r="B131" s="6" t="s">
        <v>485</v>
      </c>
      <c r="C131" s="6" t="s">
        <v>214</v>
      </c>
      <c r="D131" s="6" t="s">
        <v>60</v>
      </c>
      <c r="E131" s="6" t="s">
        <v>60</v>
      </c>
      <c r="F131">
        <v>1000</v>
      </c>
      <c r="G131" s="6" t="s">
        <v>16</v>
      </c>
      <c r="H131" s="6" t="s">
        <v>300</v>
      </c>
      <c r="I131">
        <v>160</v>
      </c>
      <c r="J131">
        <v>0.25</v>
      </c>
      <c r="K131" s="6" t="s">
        <v>300</v>
      </c>
      <c r="L131">
        <v>0</v>
      </c>
      <c r="M131" s="6" t="s">
        <v>16</v>
      </c>
      <c r="N131" s="6" t="s">
        <v>16</v>
      </c>
      <c r="O131" s="6" t="s">
        <v>467</v>
      </c>
      <c r="Q131" s="6" t="s">
        <v>1186</v>
      </c>
      <c r="R131" s="6" t="s">
        <v>1186</v>
      </c>
      <c r="T131" s="6" t="s">
        <v>344</v>
      </c>
      <c r="U131" s="6" t="s">
        <v>1332</v>
      </c>
      <c r="V131" s="6" t="s">
        <v>1186</v>
      </c>
      <c r="W131" s="6" t="s">
        <v>406</v>
      </c>
      <c r="X131" s="6" t="s">
        <v>214</v>
      </c>
      <c r="Y131" s="6" t="s">
        <v>407</v>
      </c>
      <c r="Z131" s="6" t="s">
        <v>60</v>
      </c>
      <c r="AA131" s="6" t="s">
        <v>214</v>
      </c>
      <c r="AB131" s="6" t="s">
        <v>466</v>
      </c>
      <c r="AC131" s="6" t="s">
        <v>1186</v>
      </c>
      <c r="AD131" s="6" t="s">
        <v>1344</v>
      </c>
      <c r="AE131" s="6" t="s">
        <v>1186</v>
      </c>
      <c r="AF131" s="6" t="s">
        <v>376</v>
      </c>
      <c r="AG131" s="6" t="s">
        <v>376</v>
      </c>
      <c r="AH131" s="6" t="s">
        <v>1333</v>
      </c>
      <c r="AI131" s="6" t="s">
        <v>60</v>
      </c>
    </row>
    <row r="132" spans="1:35" x14ac:dyDescent="0.35">
      <c r="B132" s="6" t="s">
        <v>486</v>
      </c>
      <c r="C132" s="6" t="s">
        <v>214</v>
      </c>
      <c r="D132" s="6" t="s">
        <v>60</v>
      </c>
      <c r="E132" s="6" t="s">
        <v>60</v>
      </c>
      <c r="F132">
        <v>1000</v>
      </c>
      <c r="G132" s="6" t="s">
        <v>12</v>
      </c>
      <c r="H132" s="6" t="s">
        <v>341</v>
      </c>
      <c r="I132">
        <v>160</v>
      </c>
      <c r="J132">
        <v>1</v>
      </c>
      <c r="K132" s="6" t="s">
        <v>297</v>
      </c>
      <c r="L132">
        <v>0</v>
      </c>
      <c r="M132" s="6" t="s">
        <v>12</v>
      </c>
      <c r="N132" s="6" t="s">
        <v>12</v>
      </c>
      <c r="O132" s="6" t="s">
        <v>467</v>
      </c>
      <c r="Q132" s="6" t="s">
        <v>1186</v>
      </c>
      <c r="R132" s="6" t="s">
        <v>1186</v>
      </c>
      <c r="T132" s="6" t="s">
        <v>344</v>
      </c>
      <c r="U132" s="6" t="s">
        <v>1332</v>
      </c>
      <c r="V132" s="6" t="s">
        <v>1186</v>
      </c>
      <c r="W132" s="6" t="s">
        <v>305</v>
      </c>
      <c r="X132" s="6" t="s">
        <v>214</v>
      </c>
      <c r="Y132" s="6" t="s">
        <v>341</v>
      </c>
      <c r="Z132" s="6" t="s">
        <v>60</v>
      </c>
      <c r="AA132" s="6" t="s">
        <v>214</v>
      </c>
      <c r="AB132" s="6" t="s">
        <v>466</v>
      </c>
      <c r="AC132" s="6" t="s">
        <v>1186</v>
      </c>
      <c r="AD132" s="6" t="s">
        <v>1344</v>
      </c>
      <c r="AE132" s="6" t="s">
        <v>1186</v>
      </c>
      <c r="AF132" s="6" t="s">
        <v>376</v>
      </c>
      <c r="AG132" s="6" t="s">
        <v>376</v>
      </c>
      <c r="AH132" s="6" t="s">
        <v>1333</v>
      </c>
      <c r="AI132" s="6" t="s">
        <v>60</v>
      </c>
    </row>
    <row r="133" spans="1:35" x14ac:dyDescent="0.35">
      <c r="A133" s="5">
        <v>5202990007030</v>
      </c>
      <c r="B133" s="6" t="s">
        <v>487</v>
      </c>
      <c r="C133" s="6" t="s">
        <v>214</v>
      </c>
      <c r="D133" s="6" t="s">
        <v>60</v>
      </c>
      <c r="E133" s="6" t="s">
        <v>60</v>
      </c>
      <c r="F133">
        <v>1000</v>
      </c>
      <c r="G133" s="6" t="s">
        <v>16</v>
      </c>
      <c r="H133" s="6" t="s">
        <v>341</v>
      </c>
      <c r="I133">
        <v>160</v>
      </c>
      <c r="J133">
        <v>1</v>
      </c>
      <c r="K133" s="6" t="s">
        <v>298</v>
      </c>
      <c r="M133" s="6" t="s">
        <v>12</v>
      </c>
      <c r="N133" s="6" t="s">
        <v>12</v>
      </c>
      <c r="O133" s="6" t="s">
        <v>488</v>
      </c>
      <c r="P133">
        <v>430</v>
      </c>
      <c r="Q133" s="6" t="s">
        <v>342</v>
      </c>
      <c r="R133" s="6" t="s">
        <v>374</v>
      </c>
      <c r="S133">
        <v>20</v>
      </c>
      <c r="T133" s="6" t="s">
        <v>344</v>
      </c>
      <c r="U133" s="6" t="s">
        <v>1332</v>
      </c>
      <c r="V133" s="6" t="s">
        <v>1186</v>
      </c>
      <c r="W133" s="6" t="s">
        <v>298</v>
      </c>
      <c r="X133" s="6" t="s">
        <v>214</v>
      </c>
      <c r="Y133" s="6" t="s">
        <v>341</v>
      </c>
      <c r="Z133" s="6" t="s">
        <v>60</v>
      </c>
      <c r="AA133" s="6" t="s">
        <v>214</v>
      </c>
      <c r="AB133" s="6" t="s">
        <v>466</v>
      </c>
      <c r="AC133" s="6" t="s">
        <v>1186</v>
      </c>
      <c r="AD133" s="6" t="s">
        <v>1344</v>
      </c>
      <c r="AE133" s="6" t="s">
        <v>371</v>
      </c>
      <c r="AF133" s="6" t="s">
        <v>346</v>
      </c>
      <c r="AG133" s="6" t="s">
        <v>376</v>
      </c>
      <c r="AH133" s="6" t="s">
        <v>1345</v>
      </c>
      <c r="AI133" s="6" t="s">
        <v>60</v>
      </c>
    </row>
    <row r="134" spans="1:35" x14ac:dyDescent="0.35">
      <c r="B134" s="6" t="s">
        <v>489</v>
      </c>
      <c r="C134" s="6" t="s">
        <v>214</v>
      </c>
      <c r="D134" s="6" t="s">
        <v>60</v>
      </c>
      <c r="E134" s="6" t="s">
        <v>60</v>
      </c>
      <c r="F134">
        <v>1000</v>
      </c>
      <c r="G134" s="6" t="s">
        <v>16</v>
      </c>
      <c r="H134" s="6" t="s">
        <v>341</v>
      </c>
      <c r="I134">
        <v>160</v>
      </c>
      <c r="J134">
        <v>1</v>
      </c>
      <c r="K134" s="6" t="s">
        <v>298</v>
      </c>
      <c r="L134">
        <v>0</v>
      </c>
      <c r="M134" s="6" t="s">
        <v>12</v>
      </c>
      <c r="N134" s="6" t="s">
        <v>12</v>
      </c>
      <c r="O134" s="6" t="s">
        <v>488</v>
      </c>
      <c r="Q134" s="6" t="s">
        <v>1186</v>
      </c>
      <c r="R134" s="6" t="s">
        <v>1186</v>
      </c>
      <c r="T134" s="6" t="s">
        <v>344</v>
      </c>
      <c r="U134" s="6" t="s">
        <v>1332</v>
      </c>
      <c r="V134" s="6" t="s">
        <v>1186</v>
      </c>
      <c r="W134" s="6" t="s">
        <v>298</v>
      </c>
      <c r="X134" s="6" t="s">
        <v>214</v>
      </c>
      <c r="Y134" s="6" t="s">
        <v>341</v>
      </c>
      <c r="Z134" s="6" t="s">
        <v>60</v>
      </c>
      <c r="AA134" s="6" t="s">
        <v>214</v>
      </c>
      <c r="AB134" s="6" t="s">
        <v>466</v>
      </c>
      <c r="AC134" s="6" t="s">
        <v>1186</v>
      </c>
      <c r="AD134" s="6" t="s">
        <v>1344</v>
      </c>
      <c r="AE134" s="6" t="s">
        <v>1186</v>
      </c>
      <c r="AF134" s="6" t="s">
        <v>376</v>
      </c>
      <c r="AG134" s="6" t="s">
        <v>376</v>
      </c>
      <c r="AH134" s="6" t="s">
        <v>1333</v>
      </c>
      <c r="AI134" s="6" t="s">
        <v>60</v>
      </c>
    </row>
    <row r="135" spans="1:35" x14ac:dyDescent="0.35">
      <c r="A135" s="5">
        <v>5202990007010</v>
      </c>
      <c r="B135" s="6" t="s">
        <v>490</v>
      </c>
      <c r="C135" s="6" t="s">
        <v>214</v>
      </c>
      <c r="D135" s="6" t="s">
        <v>60</v>
      </c>
      <c r="E135" s="6" t="s">
        <v>60</v>
      </c>
      <c r="F135">
        <v>1000</v>
      </c>
      <c r="G135" s="6" t="s">
        <v>16</v>
      </c>
      <c r="H135" s="6" t="s">
        <v>341</v>
      </c>
      <c r="I135">
        <v>160</v>
      </c>
      <c r="J135">
        <v>1</v>
      </c>
      <c r="K135" s="6" t="s">
        <v>298</v>
      </c>
      <c r="M135" s="6" t="s">
        <v>12</v>
      </c>
      <c r="N135" s="6" t="s">
        <v>12</v>
      </c>
      <c r="O135" s="6" t="s">
        <v>478</v>
      </c>
      <c r="P135">
        <v>430</v>
      </c>
      <c r="Q135" s="6" t="s">
        <v>342</v>
      </c>
      <c r="R135" s="6" t="s">
        <v>374</v>
      </c>
      <c r="S135">
        <v>22.3</v>
      </c>
      <c r="T135" s="6" t="s">
        <v>344</v>
      </c>
      <c r="U135" s="6" t="s">
        <v>1332</v>
      </c>
      <c r="V135" s="6" t="s">
        <v>1186</v>
      </c>
      <c r="W135" s="6" t="s">
        <v>298</v>
      </c>
      <c r="X135" s="6" t="s">
        <v>214</v>
      </c>
      <c r="Y135" s="6" t="s">
        <v>341</v>
      </c>
      <c r="Z135" s="6" t="s">
        <v>60</v>
      </c>
      <c r="AA135" s="6" t="s">
        <v>214</v>
      </c>
      <c r="AB135" s="6" t="s">
        <v>466</v>
      </c>
      <c r="AC135" s="6" t="s">
        <v>1186</v>
      </c>
      <c r="AD135" s="6" t="s">
        <v>1344</v>
      </c>
      <c r="AE135" s="6" t="s">
        <v>371</v>
      </c>
      <c r="AF135" s="6" t="s">
        <v>346</v>
      </c>
      <c r="AG135" s="6" t="s">
        <v>376</v>
      </c>
      <c r="AH135" s="6" t="s">
        <v>1345</v>
      </c>
      <c r="AI135" s="6" t="s">
        <v>60</v>
      </c>
    </row>
    <row r="136" spans="1:35" x14ac:dyDescent="0.35">
      <c r="B136" s="6" t="s">
        <v>491</v>
      </c>
      <c r="C136" s="6" t="s">
        <v>214</v>
      </c>
      <c r="D136" s="6" t="s">
        <v>60</v>
      </c>
      <c r="E136" s="6" t="s">
        <v>60</v>
      </c>
      <c r="F136">
        <v>1000</v>
      </c>
      <c r="G136" s="6" t="s">
        <v>16</v>
      </c>
      <c r="H136" s="6" t="s">
        <v>341</v>
      </c>
      <c r="I136">
        <v>160</v>
      </c>
      <c r="J136">
        <v>1</v>
      </c>
      <c r="K136" s="6" t="s">
        <v>298</v>
      </c>
      <c r="L136">
        <v>0</v>
      </c>
      <c r="M136" s="6" t="s">
        <v>12</v>
      </c>
      <c r="N136" s="6" t="s">
        <v>12</v>
      </c>
      <c r="O136" s="6" t="s">
        <v>478</v>
      </c>
      <c r="Q136" s="6" t="s">
        <v>1186</v>
      </c>
      <c r="R136" s="6" t="s">
        <v>1186</v>
      </c>
      <c r="T136" s="6" t="s">
        <v>344</v>
      </c>
      <c r="U136" s="6" t="s">
        <v>1332</v>
      </c>
      <c r="V136" s="6" t="s">
        <v>1186</v>
      </c>
      <c r="W136" s="6" t="s">
        <v>298</v>
      </c>
      <c r="X136" s="6" t="s">
        <v>214</v>
      </c>
      <c r="Y136" s="6" t="s">
        <v>341</v>
      </c>
      <c r="Z136" s="6" t="s">
        <v>60</v>
      </c>
      <c r="AA136" s="6" t="s">
        <v>214</v>
      </c>
      <c r="AB136" s="6" t="s">
        <v>466</v>
      </c>
      <c r="AC136" s="6" t="s">
        <v>1186</v>
      </c>
      <c r="AD136" s="6" t="s">
        <v>1344</v>
      </c>
      <c r="AE136" s="6" t="s">
        <v>1186</v>
      </c>
      <c r="AF136" s="6" t="s">
        <v>376</v>
      </c>
      <c r="AG136" s="6" t="s">
        <v>376</v>
      </c>
      <c r="AH136" s="6" t="s">
        <v>1333</v>
      </c>
      <c r="AI136" s="6" t="s">
        <v>60</v>
      </c>
    </row>
    <row r="137" spans="1:35" x14ac:dyDescent="0.35">
      <c r="A137" s="5">
        <v>5202990006011</v>
      </c>
      <c r="B137" s="6" t="s">
        <v>492</v>
      </c>
      <c r="C137" s="6" t="s">
        <v>265</v>
      </c>
      <c r="D137" s="6" t="s">
        <v>60</v>
      </c>
      <c r="E137" s="6" t="s">
        <v>60</v>
      </c>
      <c r="F137">
        <v>1000</v>
      </c>
      <c r="G137" s="6" t="s">
        <v>12</v>
      </c>
      <c r="H137" s="6" t="s">
        <v>341</v>
      </c>
      <c r="I137">
        <v>35</v>
      </c>
      <c r="J137">
        <v>1</v>
      </c>
      <c r="K137" s="6" t="s">
        <v>297</v>
      </c>
      <c r="M137" s="6" t="s">
        <v>12</v>
      </c>
      <c r="N137" s="6" t="s">
        <v>12</v>
      </c>
      <c r="O137" s="6" t="s">
        <v>1186</v>
      </c>
      <c r="P137">
        <v>430</v>
      </c>
      <c r="Q137" s="6" t="s">
        <v>1186</v>
      </c>
      <c r="R137" s="6" t="s">
        <v>343</v>
      </c>
      <c r="T137" s="6" t="s">
        <v>344</v>
      </c>
      <c r="U137" s="6" t="s">
        <v>1332</v>
      </c>
      <c r="V137" s="6" t="s">
        <v>1186</v>
      </c>
      <c r="W137" s="6" t="s">
        <v>305</v>
      </c>
      <c r="X137" s="6" t="s">
        <v>265</v>
      </c>
      <c r="Y137" s="6" t="s">
        <v>341</v>
      </c>
      <c r="Z137" s="6" t="s">
        <v>60</v>
      </c>
      <c r="AA137" s="6" t="s">
        <v>214</v>
      </c>
      <c r="AB137" s="6" t="s">
        <v>492</v>
      </c>
      <c r="AC137" s="6" t="s">
        <v>1186</v>
      </c>
      <c r="AD137" s="6" t="s">
        <v>1344</v>
      </c>
      <c r="AE137" s="6" t="s">
        <v>1186</v>
      </c>
      <c r="AF137" s="6" t="s">
        <v>346</v>
      </c>
      <c r="AG137" s="6" t="s">
        <v>376</v>
      </c>
      <c r="AH137" s="6" t="s">
        <v>1345</v>
      </c>
      <c r="AI137" s="6" t="s">
        <v>60</v>
      </c>
    </row>
    <row r="138" spans="1:35" x14ac:dyDescent="0.35">
      <c r="A138" s="5">
        <v>5202990003061</v>
      </c>
      <c r="B138" s="6" t="s">
        <v>493</v>
      </c>
      <c r="C138" s="6" t="s">
        <v>265</v>
      </c>
      <c r="D138" s="6" t="s">
        <v>60</v>
      </c>
      <c r="E138" s="6" t="s">
        <v>60</v>
      </c>
      <c r="F138">
        <v>1000</v>
      </c>
      <c r="G138" s="6" t="s">
        <v>16</v>
      </c>
      <c r="H138" s="6" t="s">
        <v>299</v>
      </c>
      <c r="I138">
        <v>35</v>
      </c>
      <c r="J138">
        <v>1.27</v>
      </c>
      <c r="K138" s="6" t="s">
        <v>299</v>
      </c>
      <c r="L138">
        <v>1.25</v>
      </c>
      <c r="M138" s="6" t="s">
        <v>16</v>
      </c>
      <c r="N138" s="6" t="s">
        <v>16</v>
      </c>
      <c r="O138" s="6" t="s">
        <v>470</v>
      </c>
      <c r="P138">
        <v>430</v>
      </c>
      <c r="Q138" s="6" t="s">
        <v>1186</v>
      </c>
      <c r="R138" s="6" t="s">
        <v>374</v>
      </c>
      <c r="S138">
        <v>1.27</v>
      </c>
      <c r="T138" s="6" t="s">
        <v>344</v>
      </c>
      <c r="U138" s="6" t="s">
        <v>1332</v>
      </c>
      <c r="V138" s="6" t="s">
        <v>1186</v>
      </c>
      <c r="W138" s="6" t="s">
        <v>406</v>
      </c>
      <c r="X138" s="6" t="s">
        <v>265</v>
      </c>
      <c r="Y138" s="6" t="s">
        <v>299</v>
      </c>
      <c r="Z138" s="6" t="s">
        <v>60</v>
      </c>
      <c r="AA138" s="6" t="s">
        <v>214</v>
      </c>
      <c r="AB138" s="6" t="s">
        <v>492</v>
      </c>
      <c r="AC138" s="6" t="s">
        <v>1186</v>
      </c>
      <c r="AD138" s="6" t="s">
        <v>1344</v>
      </c>
      <c r="AE138" s="6" t="s">
        <v>1186</v>
      </c>
      <c r="AF138" s="6" t="s">
        <v>346</v>
      </c>
      <c r="AG138" s="6" t="s">
        <v>376</v>
      </c>
      <c r="AH138" s="6" t="s">
        <v>1345</v>
      </c>
      <c r="AI138" s="6" t="s">
        <v>60</v>
      </c>
    </row>
    <row r="139" spans="1:35" x14ac:dyDescent="0.35">
      <c r="A139" s="5">
        <v>5202990003061</v>
      </c>
      <c r="B139" s="6" t="s">
        <v>494</v>
      </c>
      <c r="C139" s="6" t="s">
        <v>265</v>
      </c>
      <c r="D139" s="6" t="s">
        <v>60</v>
      </c>
      <c r="E139" s="6" t="s">
        <v>60</v>
      </c>
      <c r="F139">
        <v>1000</v>
      </c>
      <c r="G139" s="6" t="s">
        <v>16</v>
      </c>
      <c r="H139" s="6" t="s">
        <v>299</v>
      </c>
      <c r="I139">
        <v>35</v>
      </c>
      <c r="J139">
        <v>12701</v>
      </c>
      <c r="K139" s="6" t="s">
        <v>299</v>
      </c>
      <c r="L139">
        <v>1.25</v>
      </c>
      <c r="M139" s="6" t="s">
        <v>16</v>
      </c>
      <c r="N139" s="6" t="s">
        <v>16</v>
      </c>
      <c r="O139" s="6" t="s">
        <v>470</v>
      </c>
      <c r="P139">
        <v>430</v>
      </c>
      <c r="Q139" s="6" t="s">
        <v>1186</v>
      </c>
      <c r="R139" s="6" t="s">
        <v>374</v>
      </c>
      <c r="S139">
        <v>12701</v>
      </c>
      <c r="T139" s="6" t="s">
        <v>344</v>
      </c>
      <c r="U139" s="6" t="s">
        <v>1332</v>
      </c>
      <c r="V139" s="6" t="s">
        <v>1186</v>
      </c>
      <c r="W139" s="6" t="s">
        <v>406</v>
      </c>
      <c r="X139" s="6" t="s">
        <v>265</v>
      </c>
      <c r="Y139" s="6" t="s">
        <v>299</v>
      </c>
      <c r="Z139" s="6" t="s">
        <v>60</v>
      </c>
      <c r="AA139" s="6" t="s">
        <v>214</v>
      </c>
      <c r="AB139" s="6" t="s">
        <v>492</v>
      </c>
      <c r="AC139" s="6" t="s">
        <v>1186</v>
      </c>
      <c r="AD139" s="6" t="s">
        <v>1344</v>
      </c>
      <c r="AE139" s="6" t="s">
        <v>1186</v>
      </c>
      <c r="AF139" s="6" t="s">
        <v>346</v>
      </c>
      <c r="AG139" s="6" t="s">
        <v>376</v>
      </c>
      <c r="AH139" s="6" t="s">
        <v>1345</v>
      </c>
      <c r="AI139" s="6" t="s">
        <v>60</v>
      </c>
    </row>
    <row r="140" spans="1:35" x14ac:dyDescent="0.35">
      <c r="A140" s="5">
        <v>5202990002071</v>
      </c>
      <c r="B140" s="6" t="s">
        <v>495</v>
      </c>
      <c r="C140" s="6" t="s">
        <v>265</v>
      </c>
      <c r="D140" s="6" t="s">
        <v>60</v>
      </c>
      <c r="E140" s="6" t="s">
        <v>60</v>
      </c>
      <c r="F140">
        <v>1000</v>
      </c>
      <c r="G140" s="6" t="s">
        <v>16</v>
      </c>
      <c r="H140" s="6" t="s">
        <v>300</v>
      </c>
      <c r="I140">
        <v>35</v>
      </c>
      <c r="J140">
        <v>0.25</v>
      </c>
      <c r="K140" s="6" t="s">
        <v>300</v>
      </c>
      <c r="L140">
        <v>0.15</v>
      </c>
      <c r="M140" s="6" t="s">
        <v>16</v>
      </c>
      <c r="N140" s="6" t="s">
        <v>16</v>
      </c>
      <c r="O140" s="6" t="s">
        <v>473</v>
      </c>
      <c r="P140">
        <v>430</v>
      </c>
      <c r="Q140" s="6" t="s">
        <v>474</v>
      </c>
      <c r="R140" s="6" t="s">
        <v>374</v>
      </c>
      <c r="S140">
        <v>0.25</v>
      </c>
      <c r="T140" s="6" t="s">
        <v>344</v>
      </c>
      <c r="U140" s="6" t="s">
        <v>1332</v>
      </c>
      <c r="V140" s="6" t="s">
        <v>1186</v>
      </c>
      <c r="W140" s="6" t="s">
        <v>406</v>
      </c>
      <c r="X140" s="6" t="s">
        <v>265</v>
      </c>
      <c r="Y140" s="6" t="s">
        <v>407</v>
      </c>
      <c r="Z140" s="6" t="s">
        <v>60</v>
      </c>
      <c r="AA140" s="6" t="s">
        <v>214</v>
      </c>
      <c r="AB140" s="6" t="s">
        <v>492</v>
      </c>
      <c r="AC140" s="6" t="s">
        <v>1186</v>
      </c>
      <c r="AD140" s="6" t="s">
        <v>1344</v>
      </c>
      <c r="AE140" s="6" t="s">
        <v>1186</v>
      </c>
      <c r="AF140" s="6" t="s">
        <v>346</v>
      </c>
      <c r="AG140" s="6" t="s">
        <v>346</v>
      </c>
      <c r="AH140" s="6" t="s">
        <v>1333</v>
      </c>
      <c r="AI140" s="6" t="s">
        <v>60</v>
      </c>
    </row>
    <row r="141" spans="1:35" x14ac:dyDescent="0.35">
      <c r="A141" s="5">
        <v>5202990002090</v>
      </c>
      <c r="B141" s="6" t="s">
        <v>496</v>
      </c>
      <c r="C141" s="6" t="s">
        <v>265</v>
      </c>
      <c r="D141" s="6" t="s">
        <v>60</v>
      </c>
      <c r="E141" s="6" t="s">
        <v>60</v>
      </c>
      <c r="F141">
        <v>1000</v>
      </c>
      <c r="G141" s="6" t="s">
        <v>16</v>
      </c>
      <c r="H141" s="6" t="s">
        <v>300</v>
      </c>
      <c r="I141">
        <v>35</v>
      </c>
      <c r="J141">
        <v>0.25</v>
      </c>
      <c r="K141" s="6" t="s">
        <v>300</v>
      </c>
      <c r="L141">
        <v>0.15</v>
      </c>
      <c r="M141" s="6" t="s">
        <v>16</v>
      </c>
      <c r="N141" s="6" t="s">
        <v>16</v>
      </c>
      <c r="O141" s="6" t="s">
        <v>473</v>
      </c>
      <c r="P141">
        <v>430</v>
      </c>
      <c r="Q141" s="6" t="s">
        <v>474</v>
      </c>
      <c r="R141" s="6" t="s">
        <v>374</v>
      </c>
      <c r="S141">
        <v>0.25</v>
      </c>
      <c r="T141" s="6" t="s">
        <v>344</v>
      </c>
      <c r="U141" s="6" t="s">
        <v>1332</v>
      </c>
      <c r="V141" s="6" t="s">
        <v>1186</v>
      </c>
      <c r="W141" s="6" t="s">
        <v>406</v>
      </c>
      <c r="X141" s="6" t="s">
        <v>265</v>
      </c>
      <c r="Y141" s="6" t="s">
        <v>407</v>
      </c>
      <c r="Z141" s="6" t="s">
        <v>60</v>
      </c>
      <c r="AA141" s="6" t="s">
        <v>214</v>
      </c>
      <c r="AB141" s="6" t="s">
        <v>492</v>
      </c>
      <c r="AC141" s="6" t="s">
        <v>1186</v>
      </c>
      <c r="AD141" s="6" t="s">
        <v>1344</v>
      </c>
      <c r="AE141" s="6" t="s">
        <v>1186</v>
      </c>
      <c r="AF141" s="6" t="s">
        <v>346</v>
      </c>
      <c r="AG141" s="6" t="s">
        <v>376</v>
      </c>
      <c r="AH141" s="6" t="s">
        <v>1345</v>
      </c>
      <c r="AI141" s="6" t="s">
        <v>60</v>
      </c>
    </row>
    <row r="142" spans="1:35" x14ac:dyDescent="0.35">
      <c r="A142" s="5">
        <v>5202990002080</v>
      </c>
      <c r="B142" s="6" t="s">
        <v>497</v>
      </c>
      <c r="C142" s="6" t="s">
        <v>265</v>
      </c>
      <c r="D142" s="6" t="s">
        <v>60</v>
      </c>
      <c r="E142" s="6" t="s">
        <v>60</v>
      </c>
      <c r="F142">
        <v>1000</v>
      </c>
      <c r="G142" s="6" t="s">
        <v>16</v>
      </c>
      <c r="H142" s="6" t="s">
        <v>300</v>
      </c>
      <c r="I142">
        <v>35</v>
      </c>
      <c r="J142">
        <v>0.25850000000000001</v>
      </c>
      <c r="K142" s="6" t="s">
        <v>300</v>
      </c>
      <c r="L142">
        <v>0.15</v>
      </c>
      <c r="M142" s="6" t="s">
        <v>16</v>
      </c>
      <c r="N142" s="6" t="s">
        <v>16</v>
      </c>
      <c r="O142" s="6" t="s">
        <v>473</v>
      </c>
      <c r="P142">
        <v>430</v>
      </c>
      <c r="Q142" s="6" t="s">
        <v>474</v>
      </c>
      <c r="R142" s="6" t="s">
        <v>374</v>
      </c>
      <c r="S142">
        <v>0.25850000000000001</v>
      </c>
      <c r="T142" s="6" t="s">
        <v>344</v>
      </c>
      <c r="U142" s="6" t="s">
        <v>1332</v>
      </c>
      <c r="V142" s="6" t="s">
        <v>1186</v>
      </c>
      <c r="W142" s="6" t="s">
        <v>406</v>
      </c>
      <c r="X142" s="6" t="s">
        <v>265</v>
      </c>
      <c r="Y142" s="6" t="s">
        <v>407</v>
      </c>
      <c r="Z142" s="6" t="s">
        <v>60</v>
      </c>
      <c r="AA142" s="6" t="s">
        <v>214</v>
      </c>
      <c r="AB142" s="6" t="s">
        <v>492</v>
      </c>
      <c r="AC142" s="6" t="s">
        <v>1186</v>
      </c>
      <c r="AD142" s="6" t="s">
        <v>1344</v>
      </c>
      <c r="AE142" s="6" t="s">
        <v>1186</v>
      </c>
      <c r="AF142" s="6" t="s">
        <v>346</v>
      </c>
      <c r="AG142" s="6" t="s">
        <v>376</v>
      </c>
      <c r="AH142" s="6" t="s">
        <v>1345</v>
      </c>
      <c r="AI142" s="6" t="s">
        <v>60</v>
      </c>
    </row>
    <row r="143" spans="1:35" x14ac:dyDescent="0.35">
      <c r="A143" s="5">
        <v>5202990001071</v>
      </c>
      <c r="B143" s="6" t="s">
        <v>498</v>
      </c>
      <c r="C143" s="6" t="s">
        <v>265</v>
      </c>
      <c r="D143" s="6" t="s">
        <v>60</v>
      </c>
      <c r="E143" s="6" t="s">
        <v>60</v>
      </c>
      <c r="F143">
        <v>1000</v>
      </c>
      <c r="G143" s="6" t="s">
        <v>16</v>
      </c>
      <c r="H143" s="6" t="s">
        <v>300</v>
      </c>
      <c r="I143">
        <v>35</v>
      </c>
      <c r="J143">
        <v>0.25</v>
      </c>
      <c r="K143" s="6" t="s">
        <v>300</v>
      </c>
      <c r="L143">
        <v>0.15</v>
      </c>
      <c r="M143" s="6" t="s">
        <v>16</v>
      </c>
      <c r="N143" s="6" t="s">
        <v>16</v>
      </c>
      <c r="O143" s="6" t="s">
        <v>473</v>
      </c>
      <c r="P143">
        <v>430</v>
      </c>
      <c r="Q143" s="6" t="s">
        <v>1186</v>
      </c>
      <c r="R143" s="6" t="s">
        <v>374</v>
      </c>
      <c r="S143">
        <v>0.25</v>
      </c>
      <c r="T143" s="6" t="s">
        <v>344</v>
      </c>
      <c r="U143" s="6" t="s">
        <v>1332</v>
      </c>
      <c r="V143" s="6" t="s">
        <v>1186</v>
      </c>
      <c r="W143" s="6" t="s">
        <v>406</v>
      </c>
      <c r="X143" s="6" t="s">
        <v>265</v>
      </c>
      <c r="Y143" s="6" t="s">
        <v>407</v>
      </c>
      <c r="Z143" s="6" t="s">
        <v>60</v>
      </c>
      <c r="AA143" s="6" t="s">
        <v>214</v>
      </c>
      <c r="AB143" s="6" t="s">
        <v>492</v>
      </c>
      <c r="AC143" s="6" t="s">
        <v>1186</v>
      </c>
      <c r="AD143" s="6" t="s">
        <v>1344</v>
      </c>
      <c r="AE143" s="6" t="s">
        <v>1186</v>
      </c>
      <c r="AF143" s="6" t="s">
        <v>346</v>
      </c>
      <c r="AG143" s="6" t="s">
        <v>376</v>
      </c>
      <c r="AH143" s="6" t="s">
        <v>1345</v>
      </c>
      <c r="AI143" s="6" t="s">
        <v>60</v>
      </c>
    </row>
    <row r="144" spans="1:35" x14ac:dyDescent="0.35">
      <c r="A144" s="5">
        <v>5202990003130</v>
      </c>
      <c r="B144" s="6" t="s">
        <v>499</v>
      </c>
      <c r="C144" s="6" t="s">
        <v>214</v>
      </c>
      <c r="D144" s="6" t="s">
        <v>60</v>
      </c>
      <c r="E144" s="6" t="s">
        <v>60</v>
      </c>
      <c r="F144">
        <v>1000</v>
      </c>
      <c r="G144" s="6" t="s">
        <v>16</v>
      </c>
      <c r="H144" s="6" t="s">
        <v>299</v>
      </c>
      <c r="I144">
        <v>160</v>
      </c>
      <c r="J144">
        <v>1.25</v>
      </c>
      <c r="K144" s="6" t="s">
        <v>299</v>
      </c>
      <c r="L144">
        <v>1.25</v>
      </c>
      <c r="M144" s="6" t="s">
        <v>16</v>
      </c>
      <c r="N144" s="6" t="s">
        <v>16</v>
      </c>
      <c r="O144" s="6" t="s">
        <v>470</v>
      </c>
      <c r="P144">
        <v>430</v>
      </c>
      <c r="Q144" s="6" t="s">
        <v>471</v>
      </c>
      <c r="R144" s="6" t="s">
        <v>374</v>
      </c>
      <c r="S144">
        <v>1.27</v>
      </c>
      <c r="T144" s="6" t="s">
        <v>344</v>
      </c>
      <c r="U144" s="6" t="s">
        <v>1332</v>
      </c>
      <c r="V144" s="6" t="s">
        <v>1186</v>
      </c>
      <c r="W144" s="6" t="s">
        <v>406</v>
      </c>
      <c r="X144" s="6" t="s">
        <v>214</v>
      </c>
      <c r="Y144" s="6" t="s">
        <v>299</v>
      </c>
      <c r="Z144" s="6" t="s">
        <v>60</v>
      </c>
      <c r="AA144" s="6" t="s">
        <v>214</v>
      </c>
      <c r="AB144" s="6" t="s">
        <v>466</v>
      </c>
      <c r="AC144" s="6" t="s">
        <v>1186</v>
      </c>
      <c r="AD144" s="6" t="s">
        <v>1344</v>
      </c>
      <c r="AE144" s="6" t="s">
        <v>1186</v>
      </c>
      <c r="AF144" s="6" t="s">
        <v>346</v>
      </c>
      <c r="AG144" s="6" t="s">
        <v>376</v>
      </c>
      <c r="AH144" s="6" t="s">
        <v>1345</v>
      </c>
      <c r="AI144" s="6" t="s">
        <v>60</v>
      </c>
    </row>
    <row r="145" spans="1:35" x14ac:dyDescent="0.35">
      <c r="B145" s="6" t="s">
        <v>500</v>
      </c>
      <c r="C145" s="6" t="s">
        <v>214</v>
      </c>
      <c r="D145" s="6" t="s">
        <v>60</v>
      </c>
      <c r="E145" s="6" t="s">
        <v>60</v>
      </c>
      <c r="F145">
        <v>1000</v>
      </c>
      <c r="G145" s="6" t="s">
        <v>16</v>
      </c>
      <c r="H145" s="6" t="s">
        <v>299</v>
      </c>
      <c r="I145">
        <v>160</v>
      </c>
      <c r="J145">
        <v>1.25</v>
      </c>
      <c r="K145" s="6" t="s">
        <v>299</v>
      </c>
      <c r="L145">
        <v>1.25</v>
      </c>
      <c r="M145" s="6" t="s">
        <v>16</v>
      </c>
      <c r="N145" s="6" t="s">
        <v>16</v>
      </c>
      <c r="O145" s="6" t="s">
        <v>470</v>
      </c>
      <c r="Q145" s="6" t="s">
        <v>1186</v>
      </c>
      <c r="R145" s="6" t="s">
        <v>1186</v>
      </c>
      <c r="T145" s="6" t="s">
        <v>344</v>
      </c>
      <c r="U145" s="6" t="s">
        <v>1332</v>
      </c>
      <c r="V145" s="6" t="s">
        <v>1186</v>
      </c>
      <c r="W145" s="6" t="s">
        <v>406</v>
      </c>
      <c r="X145" s="6" t="s">
        <v>214</v>
      </c>
      <c r="Y145" s="6" t="s">
        <v>299</v>
      </c>
      <c r="Z145" s="6" t="s">
        <v>60</v>
      </c>
      <c r="AA145" s="6" t="s">
        <v>214</v>
      </c>
      <c r="AB145" s="6" t="s">
        <v>466</v>
      </c>
      <c r="AC145" s="6" t="s">
        <v>1186</v>
      </c>
      <c r="AD145" s="6" t="s">
        <v>1344</v>
      </c>
      <c r="AE145" s="6" t="s">
        <v>1186</v>
      </c>
      <c r="AF145" s="6" t="s">
        <v>376</v>
      </c>
      <c r="AG145" s="6" t="s">
        <v>376</v>
      </c>
      <c r="AH145" s="6" t="s">
        <v>1333</v>
      </c>
      <c r="AI145" s="6" t="s">
        <v>60</v>
      </c>
    </row>
    <row r="146" spans="1:35" x14ac:dyDescent="0.35">
      <c r="A146" s="5">
        <v>5202990003060</v>
      </c>
      <c r="B146" s="6" t="s">
        <v>501</v>
      </c>
      <c r="C146" s="6" t="s">
        <v>214</v>
      </c>
      <c r="D146" s="6" t="s">
        <v>60</v>
      </c>
      <c r="E146" s="6" t="s">
        <v>60</v>
      </c>
      <c r="F146">
        <v>1000</v>
      </c>
      <c r="G146" s="6" t="s">
        <v>16</v>
      </c>
      <c r="H146" s="6" t="s">
        <v>299</v>
      </c>
      <c r="I146">
        <v>160</v>
      </c>
      <c r="J146">
        <v>1.27</v>
      </c>
      <c r="K146" s="6" t="s">
        <v>299</v>
      </c>
      <c r="L146">
        <v>1.25</v>
      </c>
      <c r="M146" s="6" t="s">
        <v>16</v>
      </c>
      <c r="N146" s="6" t="s">
        <v>16</v>
      </c>
      <c r="O146" s="6" t="s">
        <v>470</v>
      </c>
      <c r="P146">
        <v>430</v>
      </c>
      <c r="Q146" s="6" t="s">
        <v>471</v>
      </c>
      <c r="R146" s="6" t="s">
        <v>374</v>
      </c>
      <c r="S146">
        <v>1.27</v>
      </c>
      <c r="T146" s="6" t="s">
        <v>344</v>
      </c>
      <c r="U146" s="6" t="s">
        <v>1332</v>
      </c>
      <c r="V146" s="6" t="s">
        <v>1186</v>
      </c>
      <c r="W146" s="6" t="s">
        <v>406</v>
      </c>
      <c r="X146" s="6" t="s">
        <v>214</v>
      </c>
      <c r="Y146" s="6" t="s">
        <v>299</v>
      </c>
      <c r="Z146" s="6" t="s">
        <v>60</v>
      </c>
      <c r="AA146" s="6" t="s">
        <v>214</v>
      </c>
      <c r="AB146" s="6" t="s">
        <v>466</v>
      </c>
      <c r="AC146" s="6" t="s">
        <v>1186</v>
      </c>
      <c r="AD146" s="6" t="s">
        <v>1344</v>
      </c>
      <c r="AE146" s="6" t="s">
        <v>1186</v>
      </c>
      <c r="AF146" s="6" t="s">
        <v>346</v>
      </c>
      <c r="AG146" s="6" t="s">
        <v>376</v>
      </c>
      <c r="AH146" s="6" t="s">
        <v>1345</v>
      </c>
      <c r="AI146" s="6" t="s">
        <v>60</v>
      </c>
    </row>
    <row r="147" spans="1:35" x14ac:dyDescent="0.35">
      <c r="B147" s="6" t="s">
        <v>502</v>
      </c>
      <c r="C147" s="6" t="s">
        <v>214</v>
      </c>
      <c r="D147" s="6" t="s">
        <v>60</v>
      </c>
      <c r="E147" s="6" t="s">
        <v>60</v>
      </c>
      <c r="F147">
        <v>1000</v>
      </c>
      <c r="G147" s="6" t="s">
        <v>16</v>
      </c>
      <c r="H147" s="6" t="s">
        <v>299</v>
      </c>
      <c r="I147">
        <v>160</v>
      </c>
      <c r="J147">
        <v>1.27</v>
      </c>
      <c r="K147" s="6" t="s">
        <v>299</v>
      </c>
      <c r="L147">
        <v>1.25</v>
      </c>
      <c r="M147" s="6" t="s">
        <v>16</v>
      </c>
      <c r="N147" s="6" t="s">
        <v>16</v>
      </c>
      <c r="O147" s="6" t="s">
        <v>470</v>
      </c>
      <c r="Q147" s="6" t="s">
        <v>1186</v>
      </c>
      <c r="R147" s="6" t="s">
        <v>1186</v>
      </c>
      <c r="T147" s="6" t="s">
        <v>344</v>
      </c>
      <c r="U147" s="6" t="s">
        <v>1332</v>
      </c>
      <c r="V147" s="6" t="s">
        <v>1186</v>
      </c>
      <c r="W147" s="6" t="s">
        <v>406</v>
      </c>
      <c r="X147" s="6" t="s">
        <v>214</v>
      </c>
      <c r="Y147" s="6" t="s">
        <v>299</v>
      </c>
      <c r="Z147" s="6" t="s">
        <v>60</v>
      </c>
      <c r="AA147" s="6" t="s">
        <v>214</v>
      </c>
      <c r="AB147" s="6" t="s">
        <v>466</v>
      </c>
      <c r="AC147" s="6" t="s">
        <v>1186</v>
      </c>
      <c r="AD147" s="6" t="s">
        <v>1344</v>
      </c>
      <c r="AE147" s="6" t="s">
        <v>1186</v>
      </c>
      <c r="AF147" s="6" t="s">
        <v>376</v>
      </c>
      <c r="AG147" s="6" t="s">
        <v>376</v>
      </c>
      <c r="AH147" s="6" t="s">
        <v>1333</v>
      </c>
      <c r="AI147" s="6" t="s">
        <v>60</v>
      </c>
    </row>
    <row r="148" spans="1:35" x14ac:dyDescent="0.35">
      <c r="A148" s="5">
        <v>5202990003120</v>
      </c>
      <c r="B148" s="6" t="s">
        <v>503</v>
      </c>
      <c r="C148" s="6" t="s">
        <v>214</v>
      </c>
      <c r="D148" s="6" t="s">
        <v>60</v>
      </c>
      <c r="E148" s="6" t="s">
        <v>60</v>
      </c>
      <c r="F148">
        <v>1000</v>
      </c>
      <c r="G148" s="6" t="s">
        <v>16</v>
      </c>
      <c r="H148" s="6" t="s">
        <v>299</v>
      </c>
      <c r="I148">
        <v>160</v>
      </c>
      <c r="J148">
        <v>12701</v>
      </c>
      <c r="K148" s="6" t="s">
        <v>299</v>
      </c>
      <c r="L148">
        <v>1.25</v>
      </c>
      <c r="M148" s="6" t="s">
        <v>16</v>
      </c>
      <c r="N148" s="6" t="s">
        <v>16</v>
      </c>
      <c r="O148" s="6" t="s">
        <v>470</v>
      </c>
      <c r="P148">
        <v>430</v>
      </c>
      <c r="Q148" s="6" t="s">
        <v>471</v>
      </c>
      <c r="R148" s="6" t="s">
        <v>374</v>
      </c>
      <c r="S148">
        <v>12701</v>
      </c>
      <c r="T148" s="6" t="s">
        <v>344</v>
      </c>
      <c r="U148" s="6" t="s">
        <v>1332</v>
      </c>
      <c r="V148" s="6" t="s">
        <v>1186</v>
      </c>
      <c r="W148" s="6" t="s">
        <v>406</v>
      </c>
      <c r="X148" s="6" t="s">
        <v>214</v>
      </c>
      <c r="Y148" s="6" t="s">
        <v>299</v>
      </c>
      <c r="Z148" s="6" t="s">
        <v>60</v>
      </c>
      <c r="AA148" s="6" t="s">
        <v>214</v>
      </c>
      <c r="AB148" s="6" t="s">
        <v>466</v>
      </c>
      <c r="AC148" s="6" t="s">
        <v>1186</v>
      </c>
      <c r="AD148" s="6" t="s">
        <v>1344</v>
      </c>
      <c r="AE148" s="6" t="s">
        <v>1186</v>
      </c>
      <c r="AF148" s="6" t="s">
        <v>346</v>
      </c>
      <c r="AG148" s="6" t="s">
        <v>376</v>
      </c>
      <c r="AH148" s="6" t="s">
        <v>1345</v>
      </c>
      <c r="AI148" s="6" t="s">
        <v>60</v>
      </c>
    </row>
    <row r="149" spans="1:35" x14ac:dyDescent="0.35">
      <c r="B149" s="6" t="s">
        <v>504</v>
      </c>
      <c r="C149" s="6" t="s">
        <v>214</v>
      </c>
      <c r="D149" s="6" t="s">
        <v>60</v>
      </c>
      <c r="E149" s="6" t="s">
        <v>60</v>
      </c>
      <c r="F149">
        <v>1000</v>
      </c>
      <c r="G149" s="6" t="s">
        <v>16</v>
      </c>
      <c r="H149" s="6" t="s">
        <v>299</v>
      </c>
      <c r="I149">
        <v>160</v>
      </c>
      <c r="J149">
        <v>12701</v>
      </c>
      <c r="K149" s="6" t="s">
        <v>299</v>
      </c>
      <c r="L149">
        <v>1.25</v>
      </c>
      <c r="M149" s="6" t="s">
        <v>16</v>
      </c>
      <c r="N149" s="6" t="s">
        <v>16</v>
      </c>
      <c r="O149" s="6" t="s">
        <v>470</v>
      </c>
      <c r="Q149" s="6" t="s">
        <v>1186</v>
      </c>
      <c r="R149" s="6" t="s">
        <v>1186</v>
      </c>
      <c r="T149" s="6" t="s">
        <v>344</v>
      </c>
      <c r="U149" s="6" t="s">
        <v>1332</v>
      </c>
      <c r="V149" s="6" t="s">
        <v>1186</v>
      </c>
      <c r="W149" s="6" t="s">
        <v>406</v>
      </c>
      <c r="X149" s="6" t="s">
        <v>214</v>
      </c>
      <c r="Y149" s="6" t="s">
        <v>299</v>
      </c>
      <c r="Z149" s="6" t="s">
        <v>60</v>
      </c>
      <c r="AA149" s="6" t="s">
        <v>214</v>
      </c>
      <c r="AB149" s="6" t="s">
        <v>466</v>
      </c>
      <c r="AC149" s="6" t="s">
        <v>1186</v>
      </c>
      <c r="AD149" s="6" t="s">
        <v>1344</v>
      </c>
      <c r="AE149" s="6" t="s">
        <v>1186</v>
      </c>
      <c r="AF149" s="6" t="s">
        <v>376</v>
      </c>
      <c r="AG149" s="6" t="s">
        <v>376</v>
      </c>
      <c r="AH149" s="6" t="s">
        <v>1333</v>
      </c>
      <c r="AI149" s="6" t="s">
        <v>60</v>
      </c>
    </row>
    <row r="150" spans="1:35" x14ac:dyDescent="0.35">
      <c r="A150" s="5">
        <v>5202990002070</v>
      </c>
      <c r="B150" s="6" t="s">
        <v>505</v>
      </c>
      <c r="C150" s="6" t="s">
        <v>214</v>
      </c>
      <c r="D150" s="6" t="s">
        <v>60</v>
      </c>
      <c r="E150" s="6" t="s">
        <v>60</v>
      </c>
      <c r="F150">
        <v>1000</v>
      </c>
      <c r="G150" s="6" t="s">
        <v>16</v>
      </c>
      <c r="H150" s="6" t="s">
        <v>300</v>
      </c>
      <c r="I150">
        <v>160</v>
      </c>
      <c r="J150">
        <v>0.25</v>
      </c>
      <c r="K150" s="6" t="s">
        <v>300</v>
      </c>
      <c r="L150">
        <v>0.15</v>
      </c>
      <c r="M150" s="6" t="s">
        <v>16</v>
      </c>
      <c r="N150" s="6" t="s">
        <v>16</v>
      </c>
      <c r="O150" s="6" t="s">
        <v>473</v>
      </c>
      <c r="P150">
        <v>430</v>
      </c>
      <c r="Q150" s="6" t="s">
        <v>474</v>
      </c>
      <c r="R150" s="6" t="s">
        <v>374</v>
      </c>
      <c r="S150">
        <v>0.25</v>
      </c>
      <c r="T150" s="6" t="s">
        <v>344</v>
      </c>
      <c r="U150" s="6" t="s">
        <v>1332</v>
      </c>
      <c r="V150" s="6" t="s">
        <v>1186</v>
      </c>
      <c r="W150" s="6" t="s">
        <v>406</v>
      </c>
      <c r="X150" s="6" t="s">
        <v>214</v>
      </c>
      <c r="Y150" s="6" t="s">
        <v>407</v>
      </c>
      <c r="Z150" s="6" t="s">
        <v>60</v>
      </c>
      <c r="AA150" s="6" t="s">
        <v>214</v>
      </c>
      <c r="AB150" s="6" t="s">
        <v>466</v>
      </c>
      <c r="AC150" s="6" t="s">
        <v>1186</v>
      </c>
      <c r="AD150" s="6" t="s">
        <v>1344</v>
      </c>
      <c r="AE150" s="6" t="s">
        <v>1186</v>
      </c>
      <c r="AF150" s="6" t="s">
        <v>346</v>
      </c>
      <c r="AG150" s="6" t="s">
        <v>376</v>
      </c>
      <c r="AH150" s="6" t="s">
        <v>1345</v>
      </c>
      <c r="AI150" s="6" t="s">
        <v>60</v>
      </c>
    </row>
    <row r="151" spans="1:35" x14ac:dyDescent="0.35">
      <c r="B151" s="6" t="s">
        <v>506</v>
      </c>
      <c r="C151" s="6" t="s">
        <v>214</v>
      </c>
      <c r="D151" s="6" t="s">
        <v>60</v>
      </c>
      <c r="E151" s="6" t="s">
        <v>60</v>
      </c>
      <c r="F151">
        <v>1000</v>
      </c>
      <c r="G151" s="6" t="s">
        <v>16</v>
      </c>
      <c r="H151" s="6" t="s">
        <v>300</v>
      </c>
      <c r="I151">
        <v>160</v>
      </c>
      <c r="J151">
        <v>0.25</v>
      </c>
      <c r="K151" s="6" t="s">
        <v>300</v>
      </c>
      <c r="L151">
        <v>0.15</v>
      </c>
      <c r="M151" s="6" t="s">
        <v>16</v>
      </c>
      <c r="N151" s="6" t="s">
        <v>16</v>
      </c>
      <c r="O151" s="6" t="s">
        <v>473</v>
      </c>
      <c r="Q151" s="6" t="s">
        <v>1186</v>
      </c>
      <c r="R151" s="6" t="s">
        <v>1186</v>
      </c>
      <c r="T151" s="6" t="s">
        <v>344</v>
      </c>
      <c r="U151" s="6" t="s">
        <v>1332</v>
      </c>
      <c r="V151" s="6" t="s">
        <v>1186</v>
      </c>
      <c r="W151" s="6" t="s">
        <v>406</v>
      </c>
      <c r="X151" s="6" t="s">
        <v>214</v>
      </c>
      <c r="Y151" s="6" t="s">
        <v>407</v>
      </c>
      <c r="Z151" s="6" t="s">
        <v>60</v>
      </c>
      <c r="AA151" s="6" t="s">
        <v>214</v>
      </c>
      <c r="AB151" s="6" t="s">
        <v>466</v>
      </c>
      <c r="AC151" s="6" t="s">
        <v>1186</v>
      </c>
      <c r="AD151" s="6" t="s">
        <v>1344</v>
      </c>
      <c r="AE151" s="6" t="s">
        <v>1186</v>
      </c>
      <c r="AF151" s="6" t="s">
        <v>376</v>
      </c>
      <c r="AG151" s="6" t="s">
        <v>376</v>
      </c>
      <c r="AH151" s="6" t="s">
        <v>1333</v>
      </c>
      <c r="AI151" s="6" t="s">
        <v>60</v>
      </c>
    </row>
    <row r="152" spans="1:35" x14ac:dyDescent="0.35">
      <c r="A152" s="5">
        <v>5202990002090</v>
      </c>
      <c r="B152" s="6" t="s">
        <v>507</v>
      </c>
      <c r="C152" s="6" t="s">
        <v>214</v>
      </c>
      <c r="D152" s="6" t="s">
        <v>60</v>
      </c>
      <c r="E152" s="6" t="s">
        <v>60</v>
      </c>
      <c r="F152">
        <v>1000</v>
      </c>
      <c r="G152" s="6" t="s">
        <v>16</v>
      </c>
      <c r="H152" s="6" t="s">
        <v>300</v>
      </c>
      <c r="I152">
        <v>160</v>
      </c>
      <c r="J152">
        <v>0.25</v>
      </c>
      <c r="K152" s="6" t="s">
        <v>300</v>
      </c>
      <c r="L152">
        <v>0.15</v>
      </c>
      <c r="M152" s="6" t="s">
        <v>16</v>
      </c>
      <c r="N152" s="6" t="s">
        <v>16</v>
      </c>
      <c r="O152" s="6" t="s">
        <v>473</v>
      </c>
      <c r="P152">
        <v>430</v>
      </c>
      <c r="Q152" s="6" t="s">
        <v>474</v>
      </c>
      <c r="R152" s="6" t="s">
        <v>374</v>
      </c>
      <c r="S152">
        <v>0.25</v>
      </c>
      <c r="T152" s="6" t="s">
        <v>344</v>
      </c>
      <c r="U152" s="6" t="s">
        <v>1332</v>
      </c>
      <c r="V152" s="6" t="s">
        <v>1186</v>
      </c>
      <c r="W152" s="6" t="s">
        <v>406</v>
      </c>
      <c r="X152" s="6" t="s">
        <v>214</v>
      </c>
      <c r="Y152" s="6" t="s">
        <v>407</v>
      </c>
      <c r="Z152" s="6" t="s">
        <v>60</v>
      </c>
      <c r="AA152" s="6" t="s">
        <v>214</v>
      </c>
      <c r="AB152" s="6" t="s">
        <v>466</v>
      </c>
      <c r="AC152" s="6" t="s">
        <v>1186</v>
      </c>
      <c r="AD152" s="6" t="s">
        <v>1344</v>
      </c>
      <c r="AE152" s="6" t="s">
        <v>1186</v>
      </c>
      <c r="AF152" s="6" t="s">
        <v>346</v>
      </c>
      <c r="AG152" s="6" t="s">
        <v>376</v>
      </c>
      <c r="AH152" s="6" t="s">
        <v>1345</v>
      </c>
      <c r="AI152" s="6" t="s">
        <v>60</v>
      </c>
    </row>
    <row r="153" spans="1:35" x14ac:dyDescent="0.35">
      <c r="B153" s="6" t="s">
        <v>508</v>
      </c>
      <c r="C153" s="6" t="s">
        <v>214</v>
      </c>
      <c r="D153" s="6" t="s">
        <v>60</v>
      </c>
      <c r="E153" s="6" t="s">
        <v>60</v>
      </c>
      <c r="F153">
        <v>1000</v>
      </c>
      <c r="G153" s="6" t="s">
        <v>16</v>
      </c>
      <c r="H153" s="6" t="s">
        <v>300</v>
      </c>
      <c r="I153">
        <v>160</v>
      </c>
      <c r="J153">
        <v>0.25</v>
      </c>
      <c r="K153" s="6" t="s">
        <v>300</v>
      </c>
      <c r="L153">
        <v>0.15</v>
      </c>
      <c r="M153" s="6" t="s">
        <v>16</v>
      </c>
      <c r="N153" s="6" t="s">
        <v>16</v>
      </c>
      <c r="O153" s="6" t="s">
        <v>473</v>
      </c>
      <c r="Q153" s="6" t="s">
        <v>1186</v>
      </c>
      <c r="R153" s="6" t="s">
        <v>1186</v>
      </c>
      <c r="T153" s="6" t="s">
        <v>344</v>
      </c>
      <c r="U153" s="6" t="s">
        <v>1332</v>
      </c>
      <c r="V153" s="6" t="s">
        <v>1186</v>
      </c>
      <c r="W153" s="6" t="s">
        <v>406</v>
      </c>
      <c r="X153" s="6" t="s">
        <v>214</v>
      </c>
      <c r="Y153" s="6" t="s">
        <v>407</v>
      </c>
      <c r="Z153" s="6" t="s">
        <v>60</v>
      </c>
      <c r="AA153" s="6" t="s">
        <v>214</v>
      </c>
      <c r="AB153" s="6" t="s">
        <v>466</v>
      </c>
      <c r="AC153" s="6" t="s">
        <v>1186</v>
      </c>
      <c r="AD153" s="6" t="s">
        <v>1344</v>
      </c>
      <c r="AE153" s="6" t="s">
        <v>1186</v>
      </c>
      <c r="AF153" s="6" t="s">
        <v>376</v>
      </c>
      <c r="AG153" s="6" t="s">
        <v>376</v>
      </c>
      <c r="AH153" s="6" t="s">
        <v>1333</v>
      </c>
      <c r="AI153" s="6" t="s">
        <v>60</v>
      </c>
    </row>
    <row r="154" spans="1:35" x14ac:dyDescent="0.35">
      <c r="A154" s="5">
        <v>5202990002080</v>
      </c>
      <c r="B154" s="6" t="s">
        <v>509</v>
      </c>
      <c r="C154" s="6" t="s">
        <v>214</v>
      </c>
      <c r="D154" s="6" t="s">
        <v>60</v>
      </c>
      <c r="E154" s="6" t="s">
        <v>60</v>
      </c>
      <c r="F154">
        <v>1000</v>
      </c>
      <c r="G154" s="6" t="s">
        <v>16</v>
      </c>
      <c r="H154" s="6" t="s">
        <v>300</v>
      </c>
      <c r="I154">
        <v>160</v>
      </c>
      <c r="J154">
        <v>0.25850000000000001</v>
      </c>
      <c r="K154" s="6" t="s">
        <v>300</v>
      </c>
      <c r="L154">
        <v>0.15</v>
      </c>
      <c r="M154" s="6" t="s">
        <v>16</v>
      </c>
      <c r="N154" s="6" t="s">
        <v>16</v>
      </c>
      <c r="O154" s="6" t="s">
        <v>473</v>
      </c>
      <c r="P154">
        <v>430</v>
      </c>
      <c r="Q154" s="6" t="s">
        <v>474</v>
      </c>
      <c r="R154" s="6" t="s">
        <v>374</v>
      </c>
      <c r="S154">
        <v>0.25850000000000001</v>
      </c>
      <c r="T154" s="6" t="s">
        <v>344</v>
      </c>
      <c r="U154" s="6" t="s">
        <v>1332</v>
      </c>
      <c r="V154" s="6" t="s">
        <v>1186</v>
      </c>
      <c r="W154" s="6" t="s">
        <v>406</v>
      </c>
      <c r="X154" s="6" t="s">
        <v>265</v>
      </c>
      <c r="Y154" s="6" t="s">
        <v>407</v>
      </c>
      <c r="Z154" s="6" t="s">
        <v>60</v>
      </c>
      <c r="AA154" s="6" t="s">
        <v>214</v>
      </c>
      <c r="AB154" s="6" t="s">
        <v>466</v>
      </c>
      <c r="AC154" s="6" t="s">
        <v>1186</v>
      </c>
      <c r="AD154" s="6" t="s">
        <v>1344</v>
      </c>
      <c r="AE154" s="6" t="s">
        <v>1186</v>
      </c>
      <c r="AF154" s="6" t="s">
        <v>346</v>
      </c>
      <c r="AG154" s="6" t="s">
        <v>376</v>
      </c>
      <c r="AH154" s="6" t="s">
        <v>1345</v>
      </c>
      <c r="AI154" s="6" t="s">
        <v>60</v>
      </c>
    </row>
    <row r="155" spans="1:35" x14ac:dyDescent="0.35">
      <c r="B155" s="6" t="s">
        <v>510</v>
      </c>
      <c r="C155" s="6" t="s">
        <v>214</v>
      </c>
      <c r="D155" s="6" t="s">
        <v>60</v>
      </c>
      <c r="E155" s="6" t="s">
        <v>60</v>
      </c>
      <c r="F155">
        <v>1000</v>
      </c>
      <c r="G155" s="6" t="s">
        <v>16</v>
      </c>
      <c r="H155" s="6" t="s">
        <v>300</v>
      </c>
      <c r="I155">
        <v>160</v>
      </c>
      <c r="J155">
        <v>0.25850000000000001</v>
      </c>
      <c r="K155" s="6" t="s">
        <v>300</v>
      </c>
      <c r="L155">
        <v>0.15</v>
      </c>
      <c r="M155" s="6" t="s">
        <v>16</v>
      </c>
      <c r="N155" s="6" t="s">
        <v>16</v>
      </c>
      <c r="O155" s="6" t="s">
        <v>473</v>
      </c>
      <c r="Q155" s="6" t="s">
        <v>1186</v>
      </c>
      <c r="R155" s="6" t="s">
        <v>1186</v>
      </c>
      <c r="T155" s="6" t="s">
        <v>344</v>
      </c>
      <c r="U155" s="6" t="s">
        <v>1332</v>
      </c>
      <c r="V155" s="6" t="s">
        <v>1186</v>
      </c>
      <c r="W155" s="6" t="s">
        <v>406</v>
      </c>
      <c r="X155" s="6" t="s">
        <v>265</v>
      </c>
      <c r="Y155" s="6" t="s">
        <v>407</v>
      </c>
      <c r="Z155" s="6" t="s">
        <v>60</v>
      </c>
      <c r="AA155" s="6" t="s">
        <v>214</v>
      </c>
      <c r="AB155" s="6" t="s">
        <v>466</v>
      </c>
      <c r="AC155" s="6" t="s">
        <v>1186</v>
      </c>
      <c r="AD155" s="6" t="s">
        <v>1344</v>
      </c>
      <c r="AE155" s="6" t="s">
        <v>1186</v>
      </c>
      <c r="AF155" s="6" t="s">
        <v>376</v>
      </c>
      <c r="AG155" s="6" t="s">
        <v>376</v>
      </c>
      <c r="AH155" s="6" t="s">
        <v>1333</v>
      </c>
      <c r="AI155" s="6" t="s">
        <v>60</v>
      </c>
    </row>
    <row r="156" spans="1:35" x14ac:dyDescent="0.35">
      <c r="A156" s="5">
        <v>5202990001070</v>
      </c>
      <c r="B156" s="6" t="s">
        <v>511</v>
      </c>
      <c r="C156" s="6" t="s">
        <v>214</v>
      </c>
      <c r="D156" s="6" t="s">
        <v>60</v>
      </c>
      <c r="E156" s="6" t="s">
        <v>60</v>
      </c>
      <c r="F156">
        <v>1000</v>
      </c>
      <c r="G156" s="6" t="s">
        <v>16</v>
      </c>
      <c r="H156" s="6" t="s">
        <v>300</v>
      </c>
      <c r="I156">
        <v>160</v>
      </c>
      <c r="J156">
        <v>0.25</v>
      </c>
      <c r="K156" s="6" t="s">
        <v>300</v>
      </c>
      <c r="L156">
        <v>0.15</v>
      </c>
      <c r="M156" s="6" t="s">
        <v>16</v>
      </c>
      <c r="N156" s="6" t="s">
        <v>16</v>
      </c>
      <c r="O156" s="6" t="s">
        <v>512</v>
      </c>
      <c r="P156">
        <v>430</v>
      </c>
      <c r="Q156" s="6" t="s">
        <v>513</v>
      </c>
      <c r="R156" s="6" t="s">
        <v>374</v>
      </c>
      <c r="S156">
        <v>0.25</v>
      </c>
      <c r="T156" s="6" t="s">
        <v>344</v>
      </c>
      <c r="U156" s="6" t="s">
        <v>1332</v>
      </c>
      <c r="V156" s="6" t="s">
        <v>1186</v>
      </c>
      <c r="W156" s="6" t="s">
        <v>406</v>
      </c>
      <c r="X156" s="6" t="s">
        <v>214</v>
      </c>
      <c r="Y156" s="6" t="s">
        <v>407</v>
      </c>
      <c r="Z156" s="6" t="s">
        <v>60</v>
      </c>
      <c r="AA156" s="6" t="s">
        <v>214</v>
      </c>
      <c r="AB156" s="6" t="s">
        <v>466</v>
      </c>
      <c r="AC156" s="6" t="s">
        <v>1186</v>
      </c>
      <c r="AD156" s="6" t="s">
        <v>1344</v>
      </c>
      <c r="AE156" s="6" t="s">
        <v>1186</v>
      </c>
      <c r="AF156" s="6" t="s">
        <v>346</v>
      </c>
      <c r="AG156" s="6" t="s">
        <v>376</v>
      </c>
      <c r="AH156" s="6" t="s">
        <v>1345</v>
      </c>
      <c r="AI156" s="6" t="s">
        <v>60</v>
      </c>
    </row>
    <row r="157" spans="1:35" x14ac:dyDescent="0.35">
      <c r="B157" s="6" t="s">
        <v>514</v>
      </c>
      <c r="C157" s="6" t="s">
        <v>214</v>
      </c>
      <c r="D157" s="6" t="s">
        <v>60</v>
      </c>
      <c r="E157" s="6" t="s">
        <v>60</v>
      </c>
      <c r="F157">
        <v>1000</v>
      </c>
      <c r="G157" s="6" t="s">
        <v>16</v>
      </c>
      <c r="H157" s="6" t="s">
        <v>300</v>
      </c>
      <c r="I157">
        <v>160</v>
      </c>
      <c r="J157">
        <v>0.25</v>
      </c>
      <c r="K157" s="6" t="s">
        <v>300</v>
      </c>
      <c r="L157">
        <v>0.15</v>
      </c>
      <c r="M157" s="6" t="s">
        <v>16</v>
      </c>
      <c r="N157" s="6" t="s">
        <v>16</v>
      </c>
      <c r="O157" s="6" t="s">
        <v>512</v>
      </c>
      <c r="Q157" s="6" t="s">
        <v>1186</v>
      </c>
      <c r="R157" s="6" t="s">
        <v>1186</v>
      </c>
      <c r="T157" s="6" t="s">
        <v>344</v>
      </c>
      <c r="U157" s="6" t="s">
        <v>1332</v>
      </c>
      <c r="V157" s="6" t="s">
        <v>1186</v>
      </c>
      <c r="W157" s="6" t="s">
        <v>406</v>
      </c>
      <c r="X157" s="6" t="s">
        <v>214</v>
      </c>
      <c r="Y157" s="6" t="s">
        <v>407</v>
      </c>
      <c r="Z157" s="6" t="s">
        <v>60</v>
      </c>
      <c r="AA157" s="6" t="s">
        <v>214</v>
      </c>
      <c r="AB157" s="6" t="s">
        <v>466</v>
      </c>
      <c r="AC157" s="6" t="s">
        <v>1186</v>
      </c>
      <c r="AD157" s="6" t="s">
        <v>1344</v>
      </c>
      <c r="AE157" s="6" t="s">
        <v>1186</v>
      </c>
      <c r="AF157" s="6" t="s">
        <v>376</v>
      </c>
      <c r="AG157" s="6" t="s">
        <v>376</v>
      </c>
      <c r="AH157" s="6" t="s">
        <v>1333</v>
      </c>
      <c r="AI157" s="6" t="s">
        <v>60</v>
      </c>
    </row>
    <row r="158" spans="1:35" x14ac:dyDescent="0.35">
      <c r="B158" s="6" t="s">
        <v>515</v>
      </c>
      <c r="C158" s="6" t="s">
        <v>109</v>
      </c>
      <c r="D158" s="6" t="s">
        <v>22</v>
      </c>
      <c r="E158" s="6" t="s">
        <v>22</v>
      </c>
      <c r="F158">
        <v>2000</v>
      </c>
      <c r="G158" s="6" t="s">
        <v>12</v>
      </c>
      <c r="H158" s="6" t="s">
        <v>341</v>
      </c>
      <c r="I158">
        <v>1</v>
      </c>
      <c r="J158">
        <v>1</v>
      </c>
      <c r="K158" s="6" t="s">
        <v>297</v>
      </c>
      <c r="M158" s="6" t="s">
        <v>12</v>
      </c>
      <c r="N158" s="6" t="s">
        <v>12</v>
      </c>
      <c r="O158" s="6" t="s">
        <v>1186</v>
      </c>
      <c r="Q158" s="6" t="s">
        <v>342</v>
      </c>
      <c r="R158" s="6" t="s">
        <v>343</v>
      </c>
      <c r="T158" s="6" t="s">
        <v>516</v>
      </c>
      <c r="U158" s="6" t="s">
        <v>1332</v>
      </c>
      <c r="V158" s="6" t="s">
        <v>1186</v>
      </c>
      <c r="W158" s="6" t="s">
        <v>305</v>
      </c>
      <c r="X158" s="6" t="s">
        <v>106</v>
      </c>
      <c r="Y158" s="6" t="s">
        <v>341</v>
      </c>
      <c r="Z158" s="6" t="s">
        <v>517</v>
      </c>
      <c r="AA158" s="6" t="s">
        <v>106</v>
      </c>
      <c r="AB158" s="6" t="s">
        <v>515</v>
      </c>
      <c r="AC158" s="6" t="s">
        <v>1186</v>
      </c>
      <c r="AD158" s="6" t="s">
        <v>1186</v>
      </c>
      <c r="AE158" s="6" t="s">
        <v>1186</v>
      </c>
      <c r="AF158" s="6" t="s">
        <v>346</v>
      </c>
      <c r="AG158" s="6" t="s">
        <v>346</v>
      </c>
      <c r="AH158" s="6" t="s">
        <v>1333</v>
      </c>
      <c r="AI158" s="6" t="s">
        <v>22</v>
      </c>
    </row>
    <row r="159" spans="1:35" x14ac:dyDescent="0.35">
      <c r="A159" s="5">
        <v>5241240106010</v>
      </c>
      <c r="B159" s="6" t="s">
        <v>518</v>
      </c>
      <c r="C159" s="6" t="s">
        <v>106</v>
      </c>
      <c r="D159" s="6" t="s">
        <v>22</v>
      </c>
      <c r="E159" s="6" t="s">
        <v>22</v>
      </c>
      <c r="F159">
        <v>2000</v>
      </c>
      <c r="G159" s="6" t="s">
        <v>12</v>
      </c>
      <c r="H159" s="6" t="s">
        <v>341</v>
      </c>
      <c r="I159">
        <v>1</v>
      </c>
      <c r="J159">
        <v>1</v>
      </c>
      <c r="K159" s="6" t="s">
        <v>297</v>
      </c>
      <c r="M159" s="6" t="s">
        <v>12</v>
      </c>
      <c r="N159" s="6" t="s">
        <v>12</v>
      </c>
      <c r="O159" s="6" t="s">
        <v>1186</v>
      </c>
      <c r="Q159" s="6" t="s">
        <v>342</v>
      </c>
      <c r="R159" s="6" t="s">
        <v>343</v>
      </c>
      <c r="T159" s="6" t="s">
        <v>516</v>
      </c>
      <c r="U159" s="6" t="s">
        <v>520</v>
      </c>
      <c r="V159" s="6" t="s">
        <v>1186</v>
      </c>
      <c r="W159" s="6" t="s">
        <v>305</v>
      </c>
      <c r="X159" s="6" t="s">
        <v>106</v>
      </c>
      <c r="Y159" s="6" t="s">
        <v>341</v>
      </c>
      <c r="Z159" s="6" t="s">
        <v>517</v>
      </c>
      <c r="AA159" s="6" t="s">
        <v>106</v>
      </c>
      <c r="AB159" s="6" t="s">
        <v>518</v>
      </c>
      <c r="AC159" s="6" t="s">
        <v>1186</v>
      </c>
      <c r="AD159" s="6" t="s">
        <v>1186</v>
      </c>
      <c r="AE159" s="6" t="s">
        <v>1186</v>
      </c>
      <c r="AF159" s="6" t="s">
        <v>346</v>
      </c>
      <c r="AG159" s="6" t="s">
        <v>346</v>
      </c>
      <c r="AH159" s="6" t="s">
        <v>1333</v>
      </c>
      <c r="AI159" s="6" t="s">
        <v>22</v>
      </c>
    </row>
    <row r="160" spans="1:35" x14ac:dyDescent="0.35">
      <c r="A160" s="5">
        <v>5541240106010</v>
      </c>
      <c r="B160" s="6" t="s">
        <v>519</v>
      </c>
      <c r="C160" s="6" t="s">
        <v>106</v>
      </c>
      <c r="D160" s="6" t="s">
        <v>22</v>
      </c>
      <c r="E160" s="6" t="s">
        <v>22</v>
      </c>
      <c r="F160">
        <v>2000</v>
      </c>
      <c r="G160" s="6" t="s">
        <v>12</v>
      </c>
      <c r="H160" s="6" t="s">
        <v>341</v>
      </c>
      <c r="I160">
        <v>1</v>
      </c>
      <c r="J160">
        <v>1</v>
      </c>
      <c r="K160" s="6" t="s">
        <v>297</v>
      </c>
      <c r="M160" s="6" t="s">
        <v>12</v>
      </c>
      <c r="N160" s="6" t="s">
        <v>12</v>
      </c>
      <c r="O160" s="6" t="s">
        <v>1186</v>
      </c>
      <c r="Q160" s="6" t="s">
        <v>1186</v>
      </c>
      <c r="R160" s="6" t="s">
        <v>343</v>
      </c>
      <c r="T160" s="6" t="s">
        <v>516</v>
      </c>
      <c r="U160" s="6" t="s">
        <v>1332</v>
      </c>
      <c r="V160" s="6" t="s">
        <v>1186</v>
      </c>
      <c r="W160" s="6" t="s">
        <v>305</v>
      </c>
      <c r="X160" s="6" t="s">
        <v>106</v>
      </c>
      <c r="Y160" s="6" t="s">
        <v>341</v>
      </c>
      <c r="Z160" s="6" t="s">
        <v>517</v>
      </c>
      <c r="AA160" s="6" t="s">
        <v>106</v>
      </c>
      <c r="AB160" s="6" t="s">
        <v>518</v>
      </c>
      <c r="AC160" s="6" t="s">
        <v>1186</v>
      </c>
      <c r="AD160" s="6" t="s">
        <v>1186</v>
      </c>
      <c r="AE160" s="6" t="s">
        <v>1186</v>
      </c>
      <c r="AF160" s="6" t="s">
        <v>346</v>
      </c>
      <c r="AG160" s="6" t="s">
        <v>346</v>
      </c>
      <c r="AH160" s="6" t="s">
        <v>1333</v>
      </c>
      <c r="AI160" s="6" t="s">
        <v>22</v>
      </c>
    </row>
    <row r="161" spans="1:35" x14ac:dyDescent="0.35">
      <c r="B161" s="6" t="s">
        <v>520</v>
      </c>
      <c r="C161" s="6" t="s">
        <v>106</v>
      </c>
      <c r="D161" s="6" t="s">
        <v>22</v>
      </c>
      <c r="E161" s="6" t="s">
        <v>22</v>
      </c>
      <c r="F161">
        <v>2000</v>
      </c>
      <c r="G161" s="6" t="s">
        <v>12</v>
      </c>
      <c r="H161" s="6" t="s">
        <v>341</v>
      </c>
      <c r="I161">
        <v>1</v>
      </c>
      <c r="J161">
        <v>1</v>
      </c>
      <c r="K161" s="6" t="s">
        <v>297</v>
      </c>
      <c r="M161" s="6" t="s">
        <v>12</v>
      </c>
      <c r="N161" s="6" t="s">
        <v>12</v>
      </c>
      <c r="O161" s="6" t="s">
        <v>1186</v>
      </c>
      <c r="Q161" s="6" t="s">
        <v>342</v>
      </c>
      <c r="R161" s="6" t="s">
        <v>343</v>
      </c>
      <c r="T161" s="6" t="s">
        <v>516</v>
      </c>
      <c r="U161" s="6" t="s">
        <v>1332</v>
      </c>
      <c r="V161" s="6" t="s">
        <v>1186</v>
      </c>
      <c r="W161" s="6" t="s">
        <v>305</v>
      </c>
      <c r="X161" s="6" t="s">
        <v>106</v>
      </c>
      <c r="Y161" s="6" t="s">
        <v>341</v>
      </c>
      <c r="Z161" s="6" t="s">
        <v>517</v>
      </c>
      <c r="AA161" s="6" t="s">
        <v>106</v>
      </c>
      <c r="AB161" s="6" t="s">
        <v>518</v>
      </c>
      <c r="AC161" s="6" t="s">
        <v>1186</v>
      </c>
      <c r="AD161" s="6" t="s">
        <v>1186</v>
      </c>
      <c r="AE161" s="6" t="s">
        <v>1186</v>
      </c>
      <c r="AF161" s="6" t="s">
        <v>346</v>
      </c>
      <c r="AG161" s="6" t="s">
        <v>346</v>
      </c>
      <c r="AH161" s="6" t="s">
        <v>1333</v>
      </c>
      <c r="AI161" s="6" t="s">
        <v>22</v>
      </c>
    </row>
    <row r="162" spans="1:35" x14ac:dyDescent="0.35">
      <c r="A162" s="5">
        <v>5241240206010</v>
      </c>
      <c r="B162" s="6" t="s">
        <v>521</v>
      </c>
      <c r="C162" s="6" t="s">
        <v>114</v>
      </c>
      <c r="D162" s="6" t="s">
        <v>22</v>
      </c>
      <c r="E162" s="6" t="s">
        <v>22</v>
      </c>
      <c r="F162">
        <v>2000</v>
      </c>
      <c r="G162" s="6" t="s">
        <v>12</v>
      </c>
      <c r="H162" s="6" t="s">
        <v>341</v>
      </c>
      <c r="I162">
        <v>1</v>
      </c>
      <c r="J162">
        <v>1</v>
      </c>
      <c r="K162" s="6" t="s">
        <v>297</v>
      </c>
      <c r="M162" s="6" t="s">
        <v>12</v>
      </c>
      <c r="N162" s="6" t="s">
        <v>12</v>
      </c>
      <c r="O162" s="6" t="s">
        <v>1186</v>
      </c>
      <c r="Q162" s="6" t="s">
        <v>1186</v>
      </c>
      <c r="R162" s="6" t="s">
        <v>343</v>
      </c>
      <c r="T162" s="6" t="s">
        <v>516</v>
      </c>
      <c r="U162" s="6" t="s">
        <v>1349</v>
      </c>
      <c r="V162" s="6" t="s">
        <v>1186</v>
      </c>
      <c r="W162" s="6" t="s">
        <v>305</v>
      </c>
      <c r="X162" s="6" t="s">
        <v>106</v>
      </c>
      <c r="Y162" s="6" t="s">
        <v>341</v>
      </c>
      <c r="Z162" s="6" t="s">
        <v>517</v>
      </c>
      <c r="AA162" s="6" t="s">
        <v>106</v>
      </c>
      <c r="AB162" s="6" t="s">
        <v>521</v>
      </c>
      <c r="AC162" s="6" t="s">
        <v>1186</v>
      </c>
      <c r="AD162" s="6" t="s">
        <v>1186</v>
      </c>
      <c r="AE162" s="6" t="s">
        <v>1186</v>
      </c>
      <c r="AF162" s="6" t="s">
        <v>346</v>
      </c>
      <c r="AG162" s="6" t="s">
        <v>346</v>
      </c>
      <c r="AH162" s="6" t="s">
        <v>1333</v>
      </c>
      <c r="AI162" s="6" t="s">
        <v>22</v>
      </c>
    </row>
    <row r="163" spans="1:35" x14ac:dyDescent="0.35">
      <c r="A163" s="5">
        <v>5241240209010</v>
      </c>
      <c r="B163" s="6" t="s">
        <v>522</v>
      </c>
      <c r="C163" s="6" t="s">
        <v>114</v>
      </c>
      <c r="D163" s="6" t="s">
        <v>22</v>
      </c>
      <c r="E163" s="6" t="s">
        <v>22</v>
      </c>
      <c r="F163">
        <v>2000</v>
      </c>
      <c r="G163" s="6" t="s">
        <v>16</v>
      </c>
      <c r="H163" s="6" t="s">
        <v>300</v>
      </c>
      <c r="I163">
        <v>1</v>
      </c>
      <c r="J163">
        <v>1</v>
      </c>
      <c r="K163" s="6" t="s">
        <v>301</v>
      </c>
      <c r="M163" s="6" t="s">
        <v>16</v>
      </c>
      <c r="N163" s="6" t="s">
        <v>16</v>
      </c>
      <c r="O163" s="6" t="s">
        <v>1186</v>
      </c>
      <c r="Q163" s="6" t="s">
        <v>1186</v>
      </c>
      <c r="R163" s="6" t="s">
        <v>374</v>
      </c>
      <c r="T163" s="6" t="s">
        <v>516</v>
      </c>
      <c r="U163" s="6" t="s">
        <v>1332</v>
      </c>
      <c r="V163" s="6" t="s">
        <v>1186</v>
      </c>
      <c r="W163" s="6" t="s">
        <v>305</v>
      </c>
      <c r="X163" s="6" t="s">
        <v>106</v>
      </c>
      <c r="Y163" s="6" t="s">
        <v>341</v>
      </c>
      <c r="Z163" s="6" t="s">
        <v>517</v>
      </c>
      <c r="AA163" s="6" t="s">
        <v>106</v>
      </c>
      <c r="AB163" s="6" t="s">
        <v>521</v>
      </c>
      <c r="AC163" s="6" t="s">
        <v>1186</v>
      </c>
      <c r="AD163" s="6" t="s">
        <v>1186</v>
      </c>
      <c r="AE163" s="6" t="s">
        <v>1186</v>
      </c>
      <c r="AF163" s="6" t="s">
        <v>346</v>
      </c>
      <c r="AG163" s="6" t="s">
        <v>346</v>
      </c>
      <c r="AH163" s="6" t="s">
        <v>1333</v>
      </c>
      <c r="AI163" s="6" t="s">
        <v>22</v>
      </c>
    </row>
    <row r="164" spans="1:35" x14ac:dyDescent="0.35">
      <c r="A164" s="5">
        <v>5241240213010</v>
      </c>
      <c r="B164" s="6" t="s">
        <v>523</v>
      </c>
      <c r="C164" s="6" t="s">
        <v>114</v>
      </c>
      <c r="D164" s="6" t="s">
        <v>22</v>
      </c>
      <c r="E164" s="6" t="s">
        <v>22</v>
      </c>
      <c r="F164">
        <v>2000</v>
      </c>
      <c r="G164" s="6" t="s">
        <v>16</v>
      </c>
      <c r="H164" s="6" t="s">
        <v>300</v>
      </c>
      <c r="I164">
        <v>1</v>
      </c>
      <c r="J164">
        <v>1</v>
      </c>
      <c r="K164" s="6" t="s">
        <v>302</v>
      </c>
      <c r="M164" s="6" t="s">
        <v>16</v>
      </c>
      <c r="N164" s="6" t="s">
        <v>16</v>
      </c>
      <c r="O164" s="6" t="s">
        <v>1186</v>
      </c>
      <c r="Q164" s="6" t="s">
        <v>1186</v>
      </c>
      <c r="R164" s="6" t="s">
        <v>374</v>
      </c>
      <c r="T164" s="6" t="s">
        <v>516</v>
      </c>
      <c r="U164" s="6" t="s">
        <v>1332</v>
      </c>
      <c r="V164" s="6" t="s">
        <v>1186</v>
      </c>
      <c r="W164" s="6" t="s">
        <v>305</v>
      </c>
      <c r="X164" s="6" t="s">
        <v>106</v>
      </c>
      <c r="Y164" s="6" t="s">
        <v>341</v>
      </c>
      <c r="Z164" s="6" t="s">
        <v>517</v>
      </c>
      <c r="AA164" s="6" t="s">
        <v>106</v>
      </c>
      <c r="AB164" s="6" t="s">
        <v>521</v>
      </c>
      <c r="AC164" s="6" t="s">
        <v>1186</v>
      </c>
      <c r="AD164" s="6" t="s">
        <v>1186</v>
      </c>
      <c r="AE164" s="6" t="s">
        <v>1186</v>
      </c>
      <c r="AF164" s="6" t="s">
        <v>346</v>
      </c>
      <c r="AG164" s="6" t="s">
        <v>346</v>
      </c>
      <c r="AH164" s="6" t="s">
        <v>1333</v>
      </c>
      <c r="AI164" s="6" t="s">
        <v>22</v>
      </c>
    </row>
    <row r="165" spans="1:35" x14ac:dyDescent="0.35">
      <c r="A165" s="5">
        <v>5241240306010</v>
      </c>
      <c r="B165" s="6" t="s">
        <v>524</v>
      </c>
      <c r="C165" s="6" t="s">
        <v>118</v>
      </c>
      <c r="D165" s="6" t="s">
        <v>22</v>
      </c>
      <c r="E165" s="6" t="s">
        <v>22</v>
      </c>
      <c r="F165">
        <v>2000</v>
      </c>
      <c r="G165" s="6" t="s">
        <v>12</v>
      </c>
      <c r="H165" s="6" t="s">
        <v>341</v>
      </c>
      <c r="I165">
        <v>1</v>
      </c>
      <c r="J165">
        <v>1</v>
      </c>
      <c r="K165" s="6" t="s">
        <v>297</v>
      </c>
      <c r="M165" s="6" t="s">
        <v>12</v>
      </c>
      <c r="N165" s="6" t="s">
        <v>12</v>
      </c>
      <c r="O165" s="6" t="s">
        <v>1186</v>
      </c>
      <c r="Q165" s="6" t="s">
        <v>1186</v>
      </c>
      <c r="R165" s="6" t="s">
        <v>343</v>
      </c>
      <c r="T165" s="6" t="s">
        <v>516</v>
      </c>
      <c r="U165" s="6" t="s">
        <v>1350</v>
      </c>
      <c r="V165" s="6" t="s">
        <v>1186</v>
      </c>
      <c r="W165" s="6" t="s">
        <v>305</v>
      </c>
      <c r="X165" s="6" t="s">
        <v>106</v>
      </c>
      <c r="Y165" s="6" t="s">
        <v>341</v>
      </c>
      <c r="Z165" s="6" t="s">
        <v>517</v>
      </c>
      <c r="AA165" s="6" t="s">
        <v>106</v>
      </c>
      <c r="AB165" s="6" t="s">
        <v>524</v>
      </c>
      <c r="AC165" s="6" t="s">
        <v>1186</v>
      </c>
      <c r="AD165" s="6" t="s">
        <v>1186</v>
      </c>
      <c r="AE165" s="6" t="s">
        <v>1186</v>
      </c>
      <c r="AF165" s="6" t="s">
        <v>346</v>
      </c>
      <c r="AG165" s="6" t="s">
        <v>346</v>
      </c>
      <c r="AH165" s="6" t="s">
        <v>1333</v>
      </c>
      <c r="AI165" s="6" t="s">
        <v>22</v>
      </c>
    </row>
    <row r="166" spans="1:35" x14ac:dyDescent="0.35">
      <c r="A166" s="5">
        <v>5241240406010</v>
      </c>
      <c r="B166" s="6" t="s">
        <v>525</v>
      </c>
      <c r="C166" s="6" t="s">
        <v>122</v>
      </c>
      <c r="D166" s="6" t="s">
        <v>22</v>
      </c>
      <c r="E166" s="6" t="s">
        <v>22</v>
      </c>
      <c r="F166">
        <v>2000</v>
      </c>
      <c r="G166" s="6" t="s">
        <v>12</v>
      </c>
      <c r="H166" s="6" t="s">
        <v>341</v>
      </c>
      <c r="I166">
        <v>1</v>
      </c>
      <c r="J166">
        <v>1</v>
      </c>
      <c r="K166" s="6" t="s">
        <v>297</v>
      </c>
      <c r="M166" s="6" t="s">
        <v>12</v>
      </c>
      <c r="N166" s="6" t="s">
        <v>12</v>
      </c>
      <c r="O166" s="6" t="s">
        <v>1186</v>
      </c>
      <c r="Q166" s="6" t="s">
        <v>1186</v>
      </c>
      <c r="R166" s="6" t="s">
        <v>343</v>
      </c>
      <c r="T166" s="6" t="s">
        <v>516</v>
      </c>
      <c r="U166" s="6" t="s">
        <v>1351</v>
      </c>
      <c r="V166" s="6" t="s">
        <v>1186</v>
      </c>
      <c r="W166" s="6" t="s">
        <v>305</v>
      </c>
      <c r="X166" s="6" t="s">
        <v>106</v>
      </c>
      <c r="Y166" s="6" t="s">
        <v>341</v>
      </c>
      <c r="Z166" s="6" t="s">
        <v>517</v>
      </c>
      <c r="AA166" s="6" t="s">
        <v>106</v>
      </c>
      <c r="AB166" s="6" t="s">
        <v>524</v>
      </c>
      <c r="AC166" s="6" t="s">
        <v>1186</v>
      </c>
      <c r="AD166" s="6" t="s">
        <v>1186</v>
      </c>
      <c r="AE166" s="6" t="s">
        <v>1186</v>
      </c>
      <c r="AF166" s="6" t="s">
        <v>346</v>
      </c>
      <c r="AG166" s="6" t="s">
        <v>346</v>
      </c>
      <c r="AH166" s="6" t="s">
        <v>1333</v>
      </c>
      <c r="AI166" s="6" t="s">
        <v>22</v>
      </c>
    </row>
    <row r="167" spans="1:35" x14ac:dyDescent="0.35">
      <c r="A167" s="5">
        <v>5241240409010</v>
      </c>
      <c r="B167" s="6" t="s">
        <v>526</v>
      </c>
      <c r="C167" s="6" t="s">
        <v>122</v>
      </c>
      <c r="D167" s="6" t="s">
        <v>22</v>
      </c>
      <c r="E167" s="6" t="s">
        <v>22</v>
      </c>
      <c r="F167">
        <v>2000</v>
      </c>
      <c r="G167" s="6" t="s">
        <v>16</v>
      </c>
      <c r="H167" s="6" t="s">
        <v>300</v>
      </c>
      <c r="I167">
        <v>1</v>
      </c>
      <c r="J167">
        <v>1</v>
      </c>
      <c r="K167" s="6" t="s">
        <v>301</v>
      </c>
      <c r="M167" s="6" t="s">
        <v>16</v>
      </c>
      <c r="N167" s="6" t="s">
        <v>16</v>
      </c>
      <c r="O167" s="6" t="s">
        <v>1186</v>
      </c>
      <c r="Q167" s="6" t="s">
        <v>1186</v>
      </c>
      <c r="R167" s="6" t="s">
        <v>374</v>
      </c>
      <c r="T167" s="6" t="s">
        <v>516</v>
      </c>
      <c r="U167" s="6" t="s">
        <v>1332</v>
      </c>
      <c r="V167" s="6" t="s">
        <v>1186</v>
      </c>
      <c r="W167" s="6" t="s">
        <v>305</v>
      </c>
      <c r="X167" s="6" t="s">
        <v>106</v>
      </c>
      <c r="Y167" s="6" t="s">
        <v>341</v>
      </c>
      <c r="Z167" s="6" t="s">
        <v>517</v>
      </c>
      <c r="AA167" s="6" t="s">
        <v>106</v>
      </c>
      <c r="AB167" s="6" t="s">
        <v>524</v>
      </c>
      <c r="AC167" s="6" t="s">
        <v>1186</v>
      </c>
      <c r="AD167" s="6" t="s">
        <v>1186</v>
      </c>
      <c r="AE167" s="6" t="s">
        <v>1186</v>
      </c>
      <c r="AF167" s="6" t="s">
        <v>346</v>
      </c>
      <c r="AG167" s="6" t="s">
        <v>346</v>
      </c>
      <c r="AH167" s="6" t="s">
        <v>1333</v>
      </c>
      <c r="AI167" s="6" t="s">
        <v>22</v>
      </c>
    </row>
    <row r="168" spans="1:35" x14ac:dyDescent="0.35">
      <c r="A168" s="5">
        <v>5241240409012</v>
      </c>
      <c r="B168" s="6" t="s">
        <v>527</v>
      </c>
      <c r="C168" s="6" t="s">
        <v>122</v>
      </c>
      <c r="D168" s="6" t="s">
        <v>22</v>
      </c>
      <c r="E168" s="6" t="s">
        <v>22</v>
      </c>
      <c r="F168">
        <v>2000</v>
      </c>
      <c r="G168" s="6" t="s">
        <v>16</v>
      </c>
      <c r="H168" s="6" t="s">
        <v>300</v>
      </c>
      <c r="I168">
        <v>1</v>
      </c>
      <c r="J168">
        <v>1</v>
      </c>
      <c r="K168" s="6" t="s">
        <v>301</v>
      </c>
      <c r="M168" s="6" t="s">
        <v>16</v>
      </c>
      <c r="N168" s="6" t="s">
        <v>16</v>
      </c>
      <c r="O168" s="6" t="s">
        <v>1186</v>
      </c>
      <c r="Q168" s="6" t="s">
        <v>1186</v>
      </c>
      <c r="R168" s="6" t="s">
        <v>374</v>
      </c>
      <c r="T168" s="6" t="s">
        <v>516</v>
      </c>
      <c r="U168" s="6" t="s">
        <v>1332</v>
      </c>
      <c r="V168" s="6" t="s">
        <v>1186</v>
      </c>
      <c r="W168" s="6" t="s">
        <v>305</v>
      </c>
      <c r="X168" s="6" t="s">
        <v>106</v>
      </c>
      <c r="Y168" s="6" t="s">
        <v>341</v>
      </c>
      <c r="Z168" s="6" t="s">
        <v>517</v>
      </c>
      <c r="AA168" s="6" t="s">
        <v>106</v>
      </c>
      <c r="AB168" s="6" t="s">
        <v>524</v>
      </c>
      <c r="AC168" s="6" t="s">
        <v>1186</v>
      </c>
      <c r="AD168" s="6" t="s">
        <v>1186</v>
      </c>
      <c r="AE168" s="6" t="s">
        <v>1186</v>
      </c>
      <c r="AF168" s="6" t="s">
        <v>346</v>
      </c>
      <c r="AG168" s="6" t="s">
        <v>346</v>
      </c>
      <c r="AH168" s="6" t="s">
        <v>1333</v>
      </c>
      <c r="AI168" s="6" t="s">
        <v>22</v>
      </c>
    </row>
    <row r="169" spans="1:35" x14ac:dyDescent="0.35">
      <c r="A169" s="5">
        <v>5241240409011</v>
      </c>
      <c r="B169" s="6" t="s">
        <v>528</v>
      </c>
      <c r="C169" s="6" t="s">
        <v>122</v>
      </c>
      <c r="D169" s="6" t="s">
        <v>22</v>
      </c>
      <c r="E169" s="6" t="s">
        <v>22</v>
      </c>
      <c r="F169">
        <v>2000</v>
      </c>
      <c r="G169" s="6" t="s">
        <v>16</v>
      </c>
      <c r="H169" s="6" t="s">
        <v>300</v>
      </c>
      <c r="I169">
        <v>1</v>
      </c>
      <c r="J169">
        <v>1</v>
      </c>
      <c r="K169" s="6" t="s">
        <v>301</v>
      </c>
      <c r="M169" s="6" t="s">
        <v>16</v>
      </c>
      <c r="N169" s="6" t="s">
        <v>16</v>
      </c>
      <c r="O169" s="6" t="s">
        <v>1186</v>
      </c>
      <c r="Q169" s="6" t="s">
        <v>1186</v>
      </c>
      <c r="R169" s="6" t="s">
        <v>374</v>
      </c>
      <c r="T169" s="6" t="s">
        <v>516</v>
      </c>
      <c r="U169" s="6" t="s">
        <v>1332</v>
      </c>
      <c r="V169" s="6" t="s">
        <v>1186</v>
      </c>
      <c r="W169" s="6" t="s">
        <v>305</v>
      </c>
      <c r="X169" s="6" t="s">
        <v>106</v>
      </c>
      <c r="Y169" s="6" t="s">
        <v>341</v>
      </c>
      <c r="Z169" s="6" t="s">
        <v>517</v>
      </c>
      <c r="AA169" s="6" t="s">
        <v>106</v>
      </c>
      <c r="AB169" s="6" t="s">
        <v>524</v>
      </c>
      <c r="AC169" s="6" t="s">
        <v>1186</v>
      </c>
      <c r="AD169" s="6" t="s">
        <v>1186</v>
      </c>
      <c r="AE169" s="6" t="s">
        <v>1186</v>
      </c>
      <c r="AF169" s="6" t="s">
        <v>346</v>
      </c>
      <c r="AG169" s="6" t="s">
        <v>346</v>
      </c>
      <c r="AH169" s="6" t="s">
        <v>1333</v>
      </c>
      <c r="AI169" s="6" t="s">
        <v>22</v>
      </c>
    </row>
    <row r="170" spans="1:35" x14ac:dyDescent="0.35">
      <c r="A170" s="5">
        <v>5241240413010</v>
      </c>
      <c r="B170" s="6" t="s">
        <v>529</v>
      </c>
      <c r="C170" s="6" t="s">
        <v>122</v>
      </c>
      <c r="D170" s="6" t="s">
        <v>22</v>
      </c>
      <c r="E170" s="6" t="s">
        <v>22</v>
      </c>
      <c r="F170">
        <v>2000</v>
      </c>
      <c r="G170" s="6" t="s">
        <v>16</v>
      </c>
      <c r="H170" s="6" t="s">
        <v>300</v>
      </c>
      <c r="I170">
        <v>1</v>
      </c>
      <c r="J170">
        <v>1</v>
      </c>
      <c r="K170" s="6" t="s">
        <v>302</v>
      </c>
      <c r="M170" s="6" t="s">
        <v>16</v>
      </c>
      <c r="N170" s="6" t="s">
        <v>16</v>
      </c>
      <c r="O170" s="6" t="s">
        <v>1186</v>
      </c>
      <c r="Q170" s="6" t="s">
        <v>1186</v>
      </c>
      <c r="R170" s="6" t="s">
        <v>374</v>
      </c>
      <c r="T170" s="6" t="s">
        <v>516</v>
      </c>
      <c r="U170" s="6" t="s">
        <v>1332</v>
      </c>
      <c r="V170" s="6" t="s">
        <v>1186</v>
      </c>
      <c r="W170" s="6" t="s">
        <v>305</v>
      </c>
      <c r="X170" s="6" t="s">
        <v>106</v>
      </c>
      <c r="Y170" s="6" t="s">
        <v>341</v>
      </c>
      <c r="Z170" s="6" t="s">
        <v>517</v>
      </c>
      <c r="AA170" s="6" t="s">
        <v>106</v>
      </c>
      <c r="AB170" s="6" t="s">
        <v>524</v>
      </c>
      <c r="AC170" s="6" t="s">
        <v>1186</v>
      </c>
      <c r="AD170" s="6" t="s">
        <v>1186</v>
      </c>
      <c r="AE170" s="6" t="s">
        <v>1186</v>
      </c>
      <c r="AF170" s="6" t="s">
        <v>346</v>
      </c>
      <c r="AG170" s="6" t="s">
        <v>346</v>
      </c>
      <c r="AH170" s="6" t="s">
        <v>1333</v>
      </c>
      <c r="AI170" s="6" t="s">
        <v>22</v>
      </c>
    </row>
    <row r="171" spans="1:35" x14ac:dyDescent="0.35">
      <c r="A171" s="5">
        <v>5241240413012</v>
      </c>
      <c r="B171" s="6" t="s">
        <v>530</v>
      </c>
      <c r="C171" s="6" t="s">
        <v>122</v>
      </c>
      <c r="D171" s="6" t="s">
        <v>22</v>
      </c>
      <c r="E171" s="6" t="s">
        <v>22</v>
      </c>
      <c r="F171">
        <v>2000</v>
      </c>
      <c r="G171" s="6" t="s">
        <v>16</v>
      </c>
      <c r="H171" s="6" t="s">
        <v>300</v>
      </c>
      <c r="I171">
        <v>1</v>
      </c>
      <c r="J171">
        <v>1</v>
      </c>
      <c r="K171" s="6" t="s">
        <v>302</v>
      </c>
      <c r="M171" s="6" t="s">
        <v>16</v>
      </c>
      <c r="N171" s="6" t="s">
        <v>16</v>
      </c>
      <c r="O171" s="6" t="s">
        <v>1186</v>
      </c>
      <c r="Q171" s="6" t="s">
        <v>1186</v>
      </c>
      <c r="R171" s="6" t="s">
        <v>374</v>
      </c>
      <c r="T171" s="6" t="s">
        <v>516</v>
      </c>
      <c r="U171" s="6" t="s">
        <v>1332</v>
      </c>
      <c r="V171" s="6" t="s">
        <v>1186</v>
      </c>
      <c r="W171" s="6" t="s">
        <v>305</v>
      </c>
      <c r="X171" s="6" t="s">
        <v>106</v>
      </c>
      <c r="Y171" s="6" t="s">
        <v>341</v>
      </c>
      <c r="Z171" s="6" t="s">
        <v>517</v>
      </c>
      <c r="AA171" s="6" t="s">
        <v>106</v>
      </c>
      <c r="AB171" s="6" t="s">
        <v>524</v>
      </c>
      <c r="AC171" s="6" t="s">
        <v>1186</v>
      </c>
      <c r="AD171" s="6" t="s">
        <v>1186</v>
      </c>
      <c r="AE171" s="6" t="s">
        <v>1186</v>
      </c>
      <c r="AF171" s="6" t="s">
        <v>346</v>
      </c>
      <c r="AG171" s="6" t="s">
        <v>346</v>
      </c>
      <c r="AH171" s="6" t="s">
        <v>1333</v>
      </c>
      <c r="AI171" s="6" t="s">
        <v>22</v>
      </c>
    </row>
    <row r="172" spans="1:35" x14ac:dyDescent="0.35">
      <c r="A172" s="5">
        <v>5241240309010</v>
      </c>
      <c r="B172" s="6" t="s">
        <v>531</v>
      </c>
      <c r="C172" s="6" t="s">
        <v>118</v>
      </c>
      <c r="D172" s="6" t="s">
        <v>22</v>
      </c>
      <c r="E172" s="6" t="s">
        <v>22</v>
      </c>
      <c r="F172">
        <v>2000</v>
      </c>
      <c r="G172" s="6" t="s">
        <v>16</v>
      </c>
      <c r="H172" s="6" t="s">
        <v>300</v>
      </c>
      <c r="I172">
        <v>1</v>
      </c>
      <c r="J172">
        <v>1</v>
      </c>
      <c r="K172" s="6" t="s">
        <v>301</v>
      </c>
      <c r="M172" s="6" t="s">
        <v>16</v>
      </c>
      <c r="N172" s="6" t="s">
        <v>16</v>
      </c>
      <c r="O172" s="6" t="s">
        <v>1186</v>
      </c>
      <c r="Q172" s="6" t="s">
        <v>1186</v>
      </c>
      <c r="R172" s="6" t="s">
        <v>374</v>
      </c>
      <c r="T172" s="6" t="s">
        <v>516</v>
      </c>
      <c r="U172" s="6" t="s">
        <v>1332</v>
      </c>
      <c r="V172" s="6" t="s">
        <v>1186</v>
      </c>
      <c r="W172" s="6" t="s">
        <v>305</v>
      </c>
      <c r="X172" s="6" t="s">
        <v>106</v>
      </c>
      <c r="Y172" s="6" t="s">
        <v>341</v>
      </c>
      <c r="Z172" s="6" t="s">
        <v>517</v>
      </c>
      <c r="AA172" s="6" t="s">
        <v>106</v>
      </c>
      <c r="AB172" s="6" t="s">
        <v>524</v>
      </c>
      <c r="AC172" s="6" t="s">
        <v>1186</v>
      </c>
      <c r="AD172" s="6" t="s">
        <v>1186</v>
      </c>
      <c r="AE172" s="6" t="s">
        <v>1186</v>
      </c>
      <c r="AF172" s="6" t="s">
        <v>346</v>
      </c>
      <c r="AG172" s="6" t="s">
        <v>346</v>
      </c>
      <c r="AH172" s="6" t="s">
        <v>1333</v>
      </c>
      <c r="AI172" s="6" t="s">
        <v>22</v>
      </c>
    </row>
    <row r="173" spans="1:35" x14ac:dyDescent="0.35">
      <c r="A173" s="5">
        <v>5241240313010</v>
      </c>
      <c r="B173" s="6" t="s">
        <v>532</v>
      </c>
      <c r="C173" s="6" t="s">
        <v>118</v>
      </c>
      <c r="D173" s="6" t="s">
        <v>22</v>
      </c>
      <c r="E173" s="6" t="s">
        <v>22</v>
      </c>
      <c r="F173">
        <v>2000</v>
      </c>
      <c r="G173" s="6" t="s">
        <v>16</v>
      </c>
      <c r="H173" s="6" t="s">
        <v>300</v>
      </c>
      <c r="I173">
        <v>1</v>
      </c>
      <c r="J173">
        <v>1</v>
      </c>
      <c r="K173" s="6" t="s">
        <v>302</v>
      </c>
      <c r="M173" s="6" t="s">
        <v>16</v>
      </c>
      <c r="N173" s="6" t="s">
        <v>16</v>
      </c>
      <c r="O173" s="6" t="s">
        <v>1186</v>
      </c>
      <c r="Q173" s="6" t="s">
        <v>1186</v>
      </c>
      <c r="R173" s="6" t="s">
        <v>374</v>
      </c>
      <c r="T173" s="6" t="s">
        <v>516</v>
      </c>
      <c r="U173" s="6" t="s">
        <v>1332</v>
      </c>
      <c r="V173" s="6" t="s">
        <v>1186</v>
      </c>
      <c r="W173" s="6" t="s">
        <v>305</v>
      </c>
      <c r="X173" s="6" t="s">
        <v>106</v>
      </c>
      <c r="Y173" s="6" t="s">
        <v>341</v>
      </c>
      <c r="Z173" s="6" t="s">
        <v>517</v>
      </c>
      <c r="AA173" s="6" t="s">
        <v>106</v>
      </c>
      <c r="AB173" s="6" t="s">
        <v>524</v>
      </c>
      <c r="AC173" s="6" t="s">
        <v>1186</v>
      </c>
      <c r="AD173" s="6" t="s">
        <v>1186</v>
      </c>
      <c r="AE173" s="6" t="s">
        <v>1186</v>
      </c>
      <c r="AF173" s="6" t="s">
        <v>346</v>
      </c>
      <c r="AG173" s="6" t="s">
        <v>346</v>
      </c>
      <c r="AH173" s="6" t="s">
        <v>1333</v>
      </c>
      <c r="AI173" s="6" t="s">
        <v>22</v>
      </c>
    </row>
    <row r="174" spans="1:35" x14ac:dyDescent="0.35">
      <c r="A174" s="5">
        <v>5241240506010</v>
      </c>
      <c r="B174" s="6" t="s">
        <v>533</v>
      </c>
      <c r="C174" s="6" t="s">
        <v>125</v>
      </c>
      <c r="D174" s="6" t="s">
        <v>22</v>
      </c>
      <c r="E174" s="6" t="s">
        <v>22</v>
      </c>
      <c r="F174">
        <v>2000</v>
      </c>
      <c r="G174" s="6" t="s">
        <v>12</v>
      </c>
      <c r="H174" s="6" t="s">
        <v>341</v>
      </c>
      <c r="I174">
        <v>1</v>
      </c>
      <c r="J174">
        <v>1</v>
      </c>
      <c r="K174" s="6" t="s">
        <v>297</v>
      </c>
      <c r="M174" s="6" t="s">
        <v>12</v>
      </c>
      <c r="N174" s="6" t="s">
        <v>12</v>
      </c>
      <c r="O174" s="6" t="s">
        <v>1186</v>
      </c>
      <c r="Q174" s="6" t="s">
        <v>1186</v>
      </c>
      <c r="R174" s="6" t="s">
        <v>343</v>
      </c>
      <c r="T174" s="6" t="s">
        <v>516</v>
      </c>
      <c r="U174" s="6" t="s">
        <v>1352</v>
      </c>
      <c r="V174" s="6" t="s">
        <v>1186</v>
      </c>
      <c r="W174" s="6" t="s">
        <v>305</v>
      </c>
      <c r="X174" s="6" t="s">
        <v>106</v>
      </c>
      <c r="Y174" s="6" t="s">
        <v>341</v>
      </c>
      <c r="Z174" s="6" t="s">
        <v>517</v>
      </c>
      <c r="AA174" s="6" t="s">
        <v>106</v>
      </c>
      <c r="AB174" s="6" t="s">
        <v>533</v>
      </c>
      <c r="AC174" s="6" t="s">
        <v>1186</v>
      </c>
      <c r="AD174" s="6" t="s">
        <v>1186</v>
      </c>
      <c r="AE174" s="6" t="s">
        <v>1186</v>
      </c>
      <c r="AF174" s="6" t="s">
        <v>346</v>
      </c>
      <c r="AG174" s="6" t="s">
        <v>346</v>
      </c>
      <c r="AH174" s="6" t="s">
        <v>1333</v>
      </c>
      <c r="AI174" s="6" t="s">
        <v>22</v>
      </c>
    </row>
    <row r="175" spans="1:35" x14ac:dyDescent="0.35">
      <c r="A175" s="5">
        <v>5241240509010</v>
      </c>
      <c r="B175" s="6" t="s">
        <v>534</v>
      </c>
      <c r="C175" s="6" t="s">
        <v>125</v>
      </c>
      <c r="D175" s="6" t="s">
        <v>22</v>
      </c>
      <c r="E175" s="6" t="s">
        <v>22</v>
      </c>
      <c r="F175">
        <v>2000</v>
      </c>
      <c r="G175" s="6" t="s">
        <v>16</v>
      </c>
      <c r="H175" s="6" t="s">
        <v>300</v>
      </c>
      <c r="I175">
        <v>1</v>
      </c>
      <c r="J175">
        <v>1</v>
      </c>
      <c r="K175" s="6" t="s">
        <v>301</v>
      </c>
      <c r="M175" s="6" t="s">
        <v>16</v>
      </c>
      <c r="N175" s="6" t="s">
        <v>16</v>
      </c>
      <c r="O175" s="6" t="s">
        <v>1186</v>
      </c>
      <c r="Q175" s="6" t="s">
        <v>1186</v>
      </c>
      <c r="R175" s="6" t="s">
        <v>374</v>
      </c>
      <c r="T175" s="6" t="s">
        <v>516</v>
      </c>
      <c r="U175" s="6" t="s">
        <v>1332</v>
      </c>
      <c r="V175" s="6" t="s">
        <v>1186</v>
      </c>
      <c r="W175" s="6" t="s">
        <v>305</v>
      </c>
      <c r="X175" s="6" t="s">
        <v>106</v>
      </c>
      <c r="Y175" s="6" t="s">
        <v>341</v>
      </c>
      <c r="Z175" s="6" t="s">
        <v>517</v>
      </c>
      <c r="AA175" s="6" t="s">
        <v>106</v>
      </c>
      <c r="AB175" s="6" t="s">
        <v>533</v>
      </c>
      <c r="AC175" s="6" t="s">
        <v>1186</v>
      </c>
      <c r="AD175" s="6" t="s">
        <v>1186</v>
      </c>
      <c r="AE175" s="6" t="s">
        <v>1186</v>
      </c>
      <c r="AF175" s="6" t="s">
        <v>346</v>
      </c>
      <c r="AG175" s="6" t="s">
        <v>346</v>
      </c>
      <c r="AH175" s="6" t="s">
        <v>1333</v>
      </c>
      <c r="AI175" s="6" t="s">
        <v>22</v>
      </c>
    </row>
    <row r="176" spans="1:35" x14ac:dyDescent="0.35">
      <c r="A176" s="5">
        <v>5241240513010</v>
      </c>
      <c r="B176" s="6" t="s">
        <v>535</v>
      </c>
      <c r="C176" s="6" t="s">
        <v>125</v>
      </c>
      <c r="D176" s="6" t="s">
        <v>22</v>
      </c>
      <c r="E176" s="6" t="s">
        <v>22</v>
      </c>
      <c r="F176">
        <v>2000</v>
      </c>
      <c r="G176" s="6" t="s">
        <v>16</v>
      </c>
      <c r="H176" s="6" t="s">
        <v>300</v>
      </c>
      <c r="I176">
        <v>1</v>
      </c>
      <c r="J176">
        <v>1</v>
      </c>
      <c r="K176" s="6" t="s">
        <v>302</v>
      </c>
      <c r="M176" s="6" t="s">
        <v>16</v>
      </c>
      <c r="N176" s="6" t="s">
        <v>16</v>
      </c>
      <c r="O176" s="6" t="s">
        <v>1186</v>
      </c>
      <c r="Q176" s="6" t="s">
        <v>1186</v>
      </c>
      <c r="R176" s="6" t="s">
        <v>374</v>
      </c>
      <c r="T176" s="6" t="s">
        <v>516</v>
      </c>
      <c r="U176" s="6" t="s">
        <v>1332</v>
      </c>
      <c r="V176" s="6" t="s">
        <v>1186</v>
      </c>
      <c r="W176" s="6" t="s">
        <v>305</v>
      </c>
      <c r="X176" s="6" t="s">
        <v>106</v>
      </c>
      <c r="Y176" s="6" t="s">
        <v>341</v>
      </c>
      <c r="Z176" s="6" t="s">
        <v>517</v>
      </c>
      <c r="AA176" s="6" t="s">
        <v>106</v>
      </c>
      <c r="AB176" s="6" t="s">
        <v>533</v>
      </c>
      <c r="AC176" s="6" t="s">
        <v>1186</v>
      </c>
      <c r="AD176" s="6" t="s">
        <v>1186</v>
      </c>
      <c r="AE176" s="6" t="s">
        <v>1186</v>
      </c>
      <c r="AF176" s="6" t="s">
        <v>346</v>
      </c>
      <c r="AG176" s="6" t="s">
        <v>346</v>
      </c>
      <c r="AH176" s="6" t="s">
        <v>1333</v>
      </c>
      <c r="AI176" s="6" t="s">
        <v>22</v>
      </c>
    </row>
    <row r="177" spans="1:35" x14ac:dyDescent="0.35">
      <c r="A177" s="5">
        <v>5241240606010</v>
      </c>
      <c r="B177" s="6" t="s">
        <v>536</v>
      </c>
      <c r="C177" s="6" t="s">
        <v>128</v>
      </c>
      <c r="D177" s="6" t="s">
        <v>22</v>
      </c>
      <c r="E177" s="6" t="s">
        <v>22</v>
      </c>
      <c r="F177">
        <v>2000</v>
      </c>
      <c r="G177" s="6" t="s">
        <v>12</v>
      </c>
      <c r="H177" s="6" t="s">
        <v>341</v>
      </c>
      <c r="I177">
        <v>1</v>
      </c>
      <c r="J177">
        <v>1</v>
      </c>
      <c r="K177" s="6" t="s">
        <v>297</v>
      </c>
      <c r="M177" s="6" t="s">
        <v>12</v>
      </c>
      <c r="N177" s="6" t="s">
        <v>12</v>
      </c>
      <c r="O177" s="6" t="s">
        <v>1186</v>
      </c>
      <c r="Q177" s="6" t="s">
        <v>342</v>
      </c>
      <c r="R177" s="6" t="s">
        <v>343</v>
      </c>
      <c r="T177" s="6" t="s">
        <v>516</v>
      </c>
      <c r="U177" s="6" t="s">
        <v>1353</v>
      </c>
      <c r="V177" s="6" t="s">
        <v>1186</v>
      </c>
      <c r="W177" s="6" t="s">
        <v>305</v>
      </c>
      <c r="X177" s="6" t="s">
        <v>106</v>
      </c>
      <c r="Y177" s="6" t="s">
        <v>341</v>
      </c>
      <c r="Z177" s="6" t="s">
        <v>517</v>
      </c>
      <c r="AA177" s="6" t="s">
        <v>106</v>
      </c>
      <c r="AB177" s="6" t="s">
        <v>536</v>
      </c>
      <c r="AC177" s="6" t="s">
        <v>1186</v>
      </c>
      <c r="AD177" s="6" t="s">
        <v>1186</v>
      </c>
      <c r="AE177" s="6" t="s">
        <v>1186</v>
      </c>
      <c r="AF177" s="6" t="s">
        <v>346</v>
      </c>
      <c r="AG177" s="6" t="s">
        <v>346</v>
      </c>
      <c r="AH177" s="6" t="s">
        <v>1333</v>
      </c>
      <c r="AI177" s="6" t="s">
        <v>22</v>
      </c>
    </row>
    <row r="178" spans="1:35" x14ac:dyDescent="0.35">
      <c r="A178" s="5">
        <v>5241240706010</v>
      </c>
      <c r="B178" s="6" t="s">
        <v>537</v>
      </c>
      <c r="C178" s="6" t="s">
        <v>131</v>
      </c>
      <c r="D178" s="6" t="s">
        <v>22</v>
      </c>
      <c r="E178" s="6" t="s">
        <v>22</v>
      </c>
      <c r="F178">
        <v>2000</v>
      </c>
      <c r="G178" s="6" t="s">
        <v>12</v>
      </c>
      <c r="H178" s="6" t="s">
        <v>341</v>
      </c>
      <c r="I178">
        <v>1</v>
      </c>
      <c r="J178">
        <v>1</v>
      </c>
      <c r="K178" s="6" t="s">
        <v>297</v>
      </c>
      <c r="M178" s="6" t="s">
        <v>12</v>
      </c>
      <c r="N178" s="6" t="s">
        <v>12</v>
      </c>
      <c r="O178" s="6" t="s">
        <v>1186</v>
      </c>
      <c r="Q178" s="6" t="s">
        <v>342</v>
      </c>
      <c r="R178" s="6" t="s">
        <v>343</v>
      </c>
      <c r="T178" s="6" t="s">
        <v>516</v>
      </c>
      <c r="U178" s="6" t="s">
        <v>1354</v>
      </c>
      <c r="V178" s="6" t="s">
        <v>1186</v>
      </c>
      <c r="W178" s="6" t="s">
        <v>305</v>
      </c>
      <c r="X178" s="6" t="s">
        <v>106</v>
      </c>
      <c r="Y178" s="6" t="s">
        <v>341</v>
      </c>
      <c r="Z178" s="6" t="s">
        <v>517</v>
      </c>
      <c r="AA178" s="6" t="s">
        <v>106</v>
      </c>
      <c r="AB178" s="6" t="s">
        <v>536</v>
      </c>
      <c r="AC178" s="6" t="s">
        <v>1186</v>
      </c>
      <c r="AD178" s="6" t="s">
        <v>1186</v>
      </c>
      <c r="AE178" s="6" t="s">
        <v>1186</v>
      </c>
      <c r="AF178" s="6" t="s">
        <v>346</v>
      </c>
      <c r="AG178" s="6" t="s">
        <v>346</v>
      </c>
      <c r="AH178" s="6" t="s">
        <v>1333</v>
      </c>
      <c r="AI178" s="6" t="s">
        <v>22</v>
      </c>
    </row>
    <row r="179" spans="1:35" x14ac:dyDescent="0.35">
      <c r="A179" s="5">
        <v>5241240709010</v>
      </c>
      <c r="B179" s="6" t="s">
        <v>538</v>
      </c>
      <c r="C179" s="6" t="s">
        <v>131</v>
      </c>
      <c r="D179" s="6" t="s">
        <v>22</v>
      </c>
      <c r="E179" s="6" t="s">
        <v>22</v>
      </c>
      <c r="F179">
        <v>2000</v>
      </c>
      <c r="G179" s="6" t="s">
        <v>16</v>
      </c>
      <c r="H179" s="6" t="s">
        <v>300</v>
      </c>
      <c r="I179">
        <v>1</v>
      </c>
      <c r="J179">
        <v>1</v>
      </c>
      <c r="K179" s="6" t="s">
        <v>301</v>
      </c>
      <c r="M179" s="6" t="s">
        <v>16</v>
      </c>
      <c r="N179" s="6" t="s">
        <v>16</v>
      </c>
      <c r="O179" s="6" t="s">
        <v>1186</v>
      </c>
      <c r="Q179" s="6" t="s">
        <v>1186</v>
      </c>
      <c r="R179" s="6" t="s">
        <v>374</v>
      </c>
      <c r="T179" s="6" t="s">
        <v>516</v>
      </c>
      <c r="U179" s="6" t="s">
        <v>1332</v>
      </c>
      <c r="V179" s="6" t="s">
        <v>1186</v>
      </c>
      <c r="W179" s="6" t="s">
        <v>305</v>
      </c>
      <c r="X179" s="6" t="s">
        <v>106</v>
      </c>
      <c r="Y179" s="6" t="s">
        <v>341</v>
      </c>
      <c r="Z179" s="6" t="s">
        <v>517</v>
      </c>
      <c r="AA179" s="6" t="s">
        <v>106</v>
      </c>
      <c r="AB179" s="6" t="s">
        <v>536</v>
      </c>
      <c r="AC179" s="6" t="s">
        <v>1186</v>
      </c>
      <c r="AD179" s="6" t="s">
        <v>1186</v>
      </c>
      <c r="AE179" s="6" t="s">
        <v>1186</v>
      </c>
      <c r="AF179" s="6" t="s">
        <v>346</v>
      </c>
      <c r="AG179" s="6" t="s">
        <v>346</v>
      </c>
      <c r="AH179" s="6" t="s">
        <v>1333</v>
      </c>
      <c r="AI179" s="6" t="s">
        <v>22</v>
      </c>
    </row>
    <row r="180" spans="1:35" x14ac:dyDescent="0.35">
      <c r="A180" s="5">
        <v>5241240710012</v>
      </c>
      <c r="B180" s="6" t="s">
        <v>539</v>
      </c>
      <c r="C180" s="6" t="s">
        <v>131</v>
      </c>
      <c r="D180" s="6" t="s">
        <v>22</v>
      </c>
      <c r="E180" s="6" t="s">
        <v>22</v>
      </c>
      <c r="F180">
        <v>2000</v>
      </c>
      <c r="G180" s="6" t="s">
        <v>16</v>
      </c>
      <c r="H180" s="6" t="s">
        <v>300</v>
      </c>
      <c r="I180">
        <v>1</v>
      </c>
      <c r="J180">
        <v>1</v>
      </c>
      <c r="K180" s="6" t="s">
        <v>301</v>
      </c>
      <c r="M180" s="6" t="s">
        <v>16</v>
      </c>
      <c r="N180" s="6" t="s">
        <v>16</v>
      </c>
      <c r="O180" s="6" t="s">
        <v>1186</v>
      </c>
      <c r="Q180" s="6" t="s">
        <v>1186</v>
      </c>
      <c r="R180" s="6" t="s">
        <v>374</v>
      </c>
      <c r="T180" s="6" t="s">
        <v>516</v>
      </c>
      <c r="U180" s="6" t="s">
        <v>1332</v>
      </c>
      <c r="V180" s="6" t="s">
        <v>1186</v>
      </c>
      <c r="W180" s="6" t="s">
        <v>305</v>
      </c>
      <c r="X180" s="6" t="s">
        <v>106</v>
      </c>
      <c r="Y180" s="6" t="s">
        <v>1186</v>
      </c>
      <c r="Z180" s="6" t="s">
        <v>517</v>
      </c>
      <c r="AA180" s="6" t="s">
        <v>106</v>
      </c>
      <c r="AB180" s="6" t="s">
        <v>536</v>
      </c>
      <c r="AC180" s="6" t="s">
        <v>1186</v>
      </c>
      <c r="AD180" s="6" t="s">
        <v>1186</v>
      </c>
      <c r="AE180" s="6" t="s">
        <v>1186</v>
      </c>
      <c r="AF180" s="6" t="s">
        <v>346</v>
      </c>
      <c r="AG180" s="6" t="s">
        <v>346</v>
      </c>
      <c r="AH180" s="6" t="s">
        <v>1333</v>
      </c>
      <c r="AI180" s="6" t="s">
        <v>22</v>
      </c>
    </row>
    <row r="181" spans="1:35" x14ac:dyDescent="0.35">
      <c r="A181" s="5">
        <v>5241240710010</v>
      </c>
      <c r="B181" s="6" t="s">
        <v>540</v>
      </c>
      <c r="C181" s="6" t="s">
        <v>131</v>
      </c>
      <c r="D181" s="6" t="s">
        <v>22</v>
      </c>
      <c r="E181" s="6" t="s">
        <v>22</v>
      </c>
      <c r="F181">
        <v>2000</v>
      </c>
      <c r="G181" s="6" t="s">
        <v>16</v>
      </c>
      <c r="H181" s="6" t="s">
        <v>300</v>
      </c>
      <c r="I181">
        <v>1</v>
      </c>
      <c r="J181">
        <v>1</v>
      </c>
      <c r="K181" s="6" t="s">
        <v>300</v>
      </c>
      <c r="M181" s="6" t="s">
        <v>16</v>
      </c>
      <c r="N181" s="6" t="s">
        <v>16</v>
      </c>
      <c r="O181" s="6" t="s">
        <v>1186</v>
      </c>
      <c r="Q181" s="6" t="s">
        <v>1186</v>
      </c>
      <c r="R181" s="6" t="s">
        <v>374</v>
      </c>
      <c r="T181" s="6" t="s">
        <v>516</v>
      </c>
      <c r="U181" s="6" t="s">
        <v>1332</v>
      </c>
      <c r="V181" s="6" t="s">
        <v>1186</v>
      </c>
      <c r="W181" s="6" t="s">
        <v>1348</v>
      </c>
      <c r="X181" s="6" t="s">
        <v>106</v>
      </c>
      <c r="Y181" s="6" t="s">
        <v>407</v>
      </c>
      <c r="Z181" s="6" t="s">
        <v>517</v>
      </c>
      <c r="AA181" s="6" t="s">
        <v>106</v>
      </c>
      <c r="AB181" s="6" t="s">
        <v>536</v>
      </c>
      <c r="AC181" s="6" t="s">
        <v>1186</v>
      </c>
      <c r="AD181" s="6" t="s">
        <v>1186</v>
      </c>
      <c r="AE181" s="6" t="s">
        <v>1186</v>
      </c>
      <c r="AF181" s="6" t="s">
        <v>346</v>
      </c>
      <c r="AG181" s="6" t="s">
        <v>346</v>
      </c>
      <c r="AH181" s="6" t="s">
        <v>1333</v>
      </c>
      <c r="AI181" s="6" t="s">
        <v>22</v>
      </c>
    </row>
    <row r="182" spans="1:35" x14ac:dyDescent="0.35">
      <c r="A182" s="5">
        <v>5241240710011</v>
      </c>
      <c r="B182" s="6" t="s">
        <v>541</v>
      </c>
      <c r="C182" s="6" t="s">
        <v>131</v>
      </c>
      <c r="D182" s="6" t="s">
        <v>22</v>
      </c>
      <c r="E182" s="6" t="s">
        <v>22</v>
      </c>
      <c r="F182">
        <v>2000</v>
      </c>
      <c r="G182" s="6" t="s">
        <v>16</v>
      </c>
      <c r="H182" s="6" t="s">
        <v>300</v>
      </c>
      <c r="I182">
        <v>1</v>
      </c>
      <c r="J182">
        <v>1</v>
      </c>
      <c r="K182" s="6" t="s">
        <v>300</v>
      </c>
      <c r="M182" s="6" t="s">
        <v>16</v>
      </c>
      <c r="N182" s="6" t="s">
        <v>16</v>
      </c>
      <c r="O182" s="6" t="s">
        <v>1186</v>
      </c>
      <c r="Q182" s="6" t="s">
        <v>1186</v>
      </c>
      <c r="R182" s="6" t="s">
        <v>374</v>
      </c>
      <c r="T182" s="6" t="s">
        <v>516</v>
      </c>
      <c r="U182" s="6" t="s">
        <v>1332</v>
      </c>
      <c r="V182" s="6" t="s">
        <v>1186</v>
      </c>
      <c r="W182" s="6" t="s">
        <v>1348</v>
      </c>
      <c r="X182" s="6" t="s">
        <v>106</v>
      </c>
      <c r="Y182" s="6" t="s">
        <v>407</v>
      </c>
      <c r="Z182" s="6" t="s">
        <v>517</v>
      </c>
      <c r="AA182" s="6" t="s">
        <v>106</v>
      </c>
      <c r="AB182" s="6" t="s">
        <v>536</v>
      </c>
      <c r="AC182" s="6" t="s">
        <v>1186</v>
      </c>
      <c r="AD182" s="6" t="s">
        <v>1186</v>
      </c>
      <c r="AE182" s="6" t="s">
        <v>1186</v>
      </c>
      <c r="AF182" s="6" t="s">
        <v>346</v>
      </c>
      <c r="AG182" s="6" t="s">
        <v>346</v>
      </c>
      <c r="AH182" s="6" t="s">
        <v>1333</v>
      </c>
      <c r="AI182" s="6" t="s">
        <v>22</v>
      </c>
    </row>
    <row r="183" spans="1:35" x14ac:dyDescent="0.35">
      <c r="A183" s="5">
        <v>5241240806010</v>
      </c>
      <c r="B183" s="6" t="s">
        <v>542</v>
      </c>
      <c r="C183" s="6" t="s">
        <v>134</v>
      </c>
      <c r="D183" s="6" t="s">
        <v>22</v>
      </c>
      <c r="E183" s="6" t="s">
        <v>22</v>
      </c>
      <c r="F183">
        <v>2000</v>
      </c>
      <c r="G183" s="6" t="s">
        <v>12</v>
      </c>
      <c r="H183" s="6" t="s">
        <v>341</v>
      </c>
      <c r="I183">
        <v>1</v>
      </c>
      <c r="J183">
        <v>1</v>
      </c>
      <c r="K183" s="6" t="s">
        <v>297</v>
      </c>
      <c r="M183" s="6" t="s">
        <v>12</v>
      </c>
      <c r="N183" s="6" t="s">
        <v>12</v>
      </c>
      <c r="O183" s="6" t="s">
        <v>1186</v>
      </c>
      <c r="Q183" s="6" t="s">
        <v>1186</v>
      </c>
      <c r="R183" s="6" t="s">
        <v>343</v>
      </c>
      <c r="T183" s="6" t="s">
        <v>516</v>
      </c>
      <c r="U183" s="6" t="s">
        <v>1332</v>
      </c>
      <c r="V183" s="6" t="s">
        <v>1186</v>
      </c>
      <c r="W183" s="6" t="s">
        <v>305</v>
      </c>
      <c r="X183" s="6" t="s">
        <v>106</v>
      </c>
      <c r="Y183" s="6" t="s">
        <v>341</v>
      </c>
      <c r="Z183" s="6" t="s">
        <v>517</v>
      </c>
      <c r="AA183" s="6" t="s">
        <v>106</v>
      </c>
      <c r="AB183" s="6" t="s">
        <v>536</v>
      </c>
      <c r="AC183" s="6" t="s">
        <v>1186</v>
      </c>
      <c r="AD183" s="6" t="s">
        <v>1186</v>
      </c>
      <c r="AE183" s="6" t="s">
        <v>1186</v>
      </c>
      <c r="AF183" s="6" t="s">
        <v>346</v>
      </c>
      <c r="AG183" s="6" t="s">
        <v>346</v>
      </c>
      <c r="AH183" s="6" t="s">
        <v>1333</v>
      </c>
      <c r="AI183" s="6" t="s">
        <v>22</v>
      </c>
    </row>
    <row r="184" spans="1:35" x14ac:dyDescent="0.35">
      <c r="A184" s="5">
        <v>5241240856010</v>
      </c>
      <c r="B184" s="6" t="s">
        <v>543</v>
      </c>
      <c r="C184" s="6" t="s">
        <v>134</v>
      </c>
      <c r="D184" s="6" t="s">
        <v>22</v>
      </c>
      <c r="E184" s="6" t="s">
        <v>22</v>
      </c>
      <c r="F184">
        <v>2000</v>
      </c>
      <c r="G184" s="6" t="s">
        <v>12</v>
      </c>
      <c r="H184" s="6" t="s">
        <v>341</v>
      </c>
      <c r="I184">
        <v>1</v>
      </c>
      <c r="J184">
        <v>1</v>
      </c>
      <c r="K184" s="6" t="s">
        <v>297</v>
      </c>
      <c r="M184" s="6" t="s">
        <v>12</v>
      </c>
      <c r="N184" s="6" t="s">
        <v>12</v>
      </c>
      <c r="O184" s="6" t="s">
        <v>1186</v>
      </c>
      <c r="Q184" s="6" t="s">
        <v>1186</v>
      </c>
      <c r="R184" s="6" t="s">
        <v>343</v>
      </c>
      <c r="T184" s="6" t="s">
        <v>516</v>
      </c>
      <c r="U184" s="6" t="s">
        <v>1332</v>
      </c>
      <c r="V184" s="6" t="s">
        <v>1186</v>
      </c>
      <c r="W184" s="6" t="s">
        <v>305</v>
      </c>
      <c r="X184" s="6" t="s">
        <v>106</v>
      </c>
      <c r="Y184" s="6" t="s">
        <v>341</v>
      </c>
      <c r="Z184" s="6" t="s">
        <v>517</v>
      </c>
      <c r="AA184" s="6" t="s">
        <v>106</v>
      </c>
      <c r="AB184" s="6" t="s">
        <v>536</v>
      </c>
      <c r="AC184" s="6" t="s">
        <v>1186</v>
      </c>
      <c r="AD184" s="6" t="s">
        <v>1186</v>
      </c>
      <c r="AE184" s="6" t="s">
        <v>1186</v>
      </c>
      <c r="AF184" s="6" t="s">
        <v>346</v>
      </c>
      <c r="AG184" s="6" t="s">
        <v>346</v>
      </c>
      <c r="AH184" s="6" t="s">
        <v>1333</v>
      </c>
      <c r="AI184" s="6" t="s">
        <v>22</v>
      </c>
    </row>
    <row r="185" spans="1:35" x14ac:dyDescent="0.35">
      <c r="A185" s="5">
        <v>5241240809010</v>
      </c>
      <c r="B185" s="6" t="s">
        <v>544</v>
      </c>
      <c r="C185" s="6" t="s">
        <v>134</v>
      </c>
      <c r="D185" s="6" t="s">
        <v>22</v>
      </c>
      <c r="E185" s="6" t="s">
        <v>22</v>
      </c>
      <c r="F185">
        <v>2000</v>
      </c>
      <c r="G185" s="6" t="s">
        <v>16</v>
      </c>
      <c r="H185" s="6" t="s">
        <v>300</v>
      </c>
      <c r="I185">
        <v>1</v>
      </c>
      <c r="J185">
        <v>1</v>
      </c>
      <c r="K185" s="6" t="s">
        <v>301</v>
      </c>
      <c r="M185" s="6" t="s">
        <v>16</v>
      </c>
      <c r="N185" s="6" t="s">
        <v>16</v>
      </c>
      <c r="O185" s="6" t="s">
        <v>1186</v>
      </c>
      <c r="Q185" s="6" t="s">
        <v>1186</v>
      </c>
      <c r="R185" s="6" t="s">
        <v>374</v>
      </c>
      <c r="T185" s="6" t="s">
        <v>516</v>
      </c>
      <c r="U185" s="6" t="s">
        <v>1332</v>
      </c>
      <c r="V185" s="6" t="s">
        <v>1186</v>
      </c>
      <c r="W185" s="6" t="s">
        <v>305</v>
      </c>
      <c r="X185" s="6" t="s">
        <v>106</v>
      </c>
      <c r="Y185" s="6" t="s">
        <v>341</v>
      </c>
      <c r="Z185" s="6" t="s">
        <v>517</v>
      </c>
      <c r="AA185" s="6" t="s">
        <v>106</v>
      </c>
      <c r="AB185" s="6" t="s">
        <v>536</v>
      </c>
      <c r="AC185" s="6" t="s">
        <v>1186</v>
      </c>
      <c r="AD185" s="6" t="s">
        <v>1186</v>
      </c>
      <c r="AE185" s="6" t="s">
        <v>1186</v>
      </c>
      <c r="AF185" s="6" t="s">
        <v>346</v>
      </c>
      <c r="AG185" s="6" t="s">
        <v>346</v>
      </c>
      <c r="AH185" s="6" t="s">
        <v>1333</v>
      </c>
      <c r="AI185" s="6" t="s">
        <v>22</v>
      </c>
    </row>
    <row r="186" spans="1:35" x14ac:dyDescent="0.35">
      <c r="A186" s="5">
        <v>5241240810010</v>
      </c>
      <c r="B186" s="6" t="s">
        <v>545</v>
      </c>
      <c r="C186" s="6" t="s">
        <v>134</v>
      </c>
      <c r="D186" s="6" t="s">
        <v>22</v>
      </c>
      <c r="E186" s="6" t="s">
        <v>22</v>
      </c>
      <c r="F186">
        <v>2000</v>
      </c>
      <c r="G186" s="6" t="s">
        <v>16</v>
      </c>
      <c r="H186" s="6" t="s">
        <v>300</v>
      </c>
      <c r="I186">
        <v>1</v>
      </c>
      <c r="J186">
        <v>1</v>
      </c>
      <c r="K186" s="6" t="s">
        <v>300</v>
      </c>
      <c r="M186" s="6" t="s">
        <v>16</v>
      </c>
      <c r="N186" s="6" t="s">
        <v>16</v>
      </c>
      <c r="O186" s="6" t="s">
        <v>1186</v>
      </c>
      <c r="Q186" s="6" t="s">
        <v>1186</v>
      </c>
      <c r="R186" s="6" t="s">
        <v>374</v>
      </c>
      <c r="T186" s="6" t="s">
        <v>516</v>
      </c>
      <c r="U186" s="6" t="s">
        <v>1332</v>
      </c>
      <c r="V186" s="6" t="s">
        <v>1186</v>
      </c>
      <c r="W186" s="6" t="s">
        <v>1348</v>
      </c>
      <c r="X186" s="6" t="s">
        <v>106</v>
      </c>
      <c r="Y186" s="6" t="s">
        <v>407</v>
      </c>
      <c r="Z186" s="6" t="s">
        <v>517</v>
      </c>
      <c r="AA186" s="6" t="s">
        <v>106</v>
      </c>
      <c r="AB186" s="6" t="s">
        <v>536</v>
      </c>
      <c r="AC186" s="6" t="s">
        <v>1186</v>
      </c>
      <c r="AD186" s="6" t="s">
        <v>1186</v>
      </c>
      <c r="AE186" s="6" t="s">
        <v>1186</v>
      </c>
      <c r="AF186" s="6" t="s">
        <v>346</v>
      </c>
      <c r="AG186" s="6" t="s">
        <v>346</v>
      </c>
      <c r="AH186" s="6" t="s">
        <v>1333</v>
      </c>
      <c r="AI186" s="6" t="s">
        <v>22</v>
      </c>
    </row>
    <row r="187" spans="1:35" x14ac:dyDescent="0.35">
      <c r="A187" s="5">
        <v>5241240609010</v>
      </c>
      <c r="B187" s="6" t="s">
        <v>546</v>
      </c>
      <c r="C187" s="6" t="s">
        <v>128</v>
      </c>
      <c r="D187" s="6" t="s">
        <v>22</v>
      </c>
      <c r="E187" s="6" t="s">
        <v>22</v>
      </c>
      <c r="F187">
        <v>2000</v>
      </c>
      <c r="G187" s="6" t="s">
        <v>16</v>
      </c>
      <c r="H187" s="6" t="s">
        <v>300</v>
      </c>
      <c r="I187">
        <v>1</v>
      </c>
      <c r="J187">
        <v>1</v>
      </c>
      <c r="K187" s="6" t="s">
        <v>301</v>
      </c>
      <c r="M187" s="6" t="s">
        <v>16</v>
      </c>
      <c r="N187" s="6" t="s">
        <v>16</v>
      </c>
      <c r="O187" s="6" t="s">
        <v>1186</v>
      </c>
      <c r="Q187" s="6" t="s">
        <v>1186</v>
      </c>
      <c r="R187" s="6" t="s">
        <v>374</v>
      </c>
      <c r="T187" s="6" t="s">
        <v>516</v>
      </c>
      <c r="U187" s="6" t="s">
        <v>1332</v>
      </c>
      <c r="V187" s="6" t="s">
        <v>1186</v>
      </c>
      <c r="W187" s="6" t="s">
        <v>305</v>
      </c>
      <c r="X187" s="6" t="s">
        <v>106</v>
      </c>
      <c r="Y187" s="6" t="s">
        <v>341</v>
      </c>
      <c r="Z187" s="6" t="s">
        <v>517</v>
      </c>
      <c r="AA187" s="6" t="s">
        <v>106</v>
      </c>
      <c r="AB187" s="6" t="s">
        <v>536</v>
      </c>
      <c r="AC187" s="6" t="s">
        <v>1186</v>
      </c>
      <c r="AD187" s="6" t="s">
        <v>1186</v>
      </c>
      <c r="AE187" s="6" t="s">
        <v>1186</v>
      </c>
      <c r="AF187" s="6" t="s">
        <v>346</v>
      </c>
      <c r="AG187" s="6" t="s">
        <v>346</v>
      </c>
      <c r="AH187" s="6" t="s">
        <v>1333</v>
      </c>
      <c r="AI187" s="6" t="s">
        <v>22</v>
      </c>
    </row>
    <row r="188" spans="1:35" x14ac:dyDescent="0.35">
      <c r="A188" s="5">
        <v>5241240609012</v>
      </c>
      <c r="B188" s="6" t="s">
        <v>547</v>
      </c>
      <c r="C188" s="6" t="s">
        <v>128</v>
      </c>
      <c r="D188" s="6" t="s">
        <v>22</v>
      </c>
      <c r="E188" s="6" t="s">
        <v>22</v>
      </c>
      <c r="F188">
        <v>2000</v>
      </c>
      <c r="G188" s="6" t="s">
        <v>16</v>
      </c>
      <c r="H188" s="6" t="s">
        <v>300</v>
      </c>
      <c r="I188">
        <v>1</v>
      </c>
      <c r="J188">
        <v>1</v>
      </c>
      <c r="K188" s="6" t="s">
        <v>301</v>
      </c>
      <c r="M188" s="6" t="s">
        <v>16</v>
      </c>
      <c r="N188" s="6" t="s">
        <v>16</v>
      </c>
      <c r="O188" s="6" t="s">
        <v>1186</v>
      </c>
      <c r="Q188" s="6" t="s">
        <v>1186</v>
      </c>
      <c r="R188" s="6" t="s">
        <v>374</v>
      </c>
      <c r="T188" s="6" t="s">
        <v>516</v>
      </c>
      <c r="U188" s="6" t="s">
        <v>1332</v>
      </c>
      <c r="V188" s="6" t="s">
        <v>1186</v>
      </c>
      <c r="W188" s="6" t="s">
        <v>305</v>
      </c>
      <c r="X188" s="6" t="s">
        <v>106</v>
      </c>
      <c r="Y188" s="6" t="s">
        <v>341</v>
      </c>
      <c r="Z188" s="6" t="s">
        <v>517</v>
      </c>
      <c r="AA188" s="6" t="s">
        <v>106</v>
      </c>
      <c r="AB188" s="6" t="s">
        <v>536</v>
      </c>
      <c r="AC188" s="6" t="s">
        <v>1186</v>
      </c>
      <c r="AD188" s="6" t="s">
        <v>1186</v>
      </c>
      <c r="AE188" s="6" t="s">
        <v>1186</v>
      </c>
      <c r="AF188" s="6" t="s">
        <v>346</v>
      </c>
      <c r="AG188" s="6" t="s">
        <v>346</v>
      </c>
      <c r="AH188" s="6" t="s">
        <v>1333</v>
      </c>
      <c r="AI188" s="6" t="s">
        <v>22</v>
      </c>
    </row>
    <row r="189" spans="1:35" x14ac:dyDescent="0.35">
      <c r="A189" s="5">
        <v>5241240613010</v>
      </c>
      <c r="B189" s="6" t="s">
        <v>548</v>
      </c>
      <c r="C189" s="6" t="s">
        <v>128</v>
      </c>
      <c r="D189" s="6" t="s">
        <v>22</v>
      </c>
      <c r="E189" s="6" t="s">
        <v>22</v>
      </c>
      <c r="F189">
        <v>2000</v>
      </c>
      <c r="G189" s="6" t="s">
        <v>16</v>
      </c>
      <c r="H189" s="6" t="s">
        <v>300</v>
      </c>
      <c r="I189">
        <v>1</v>
      </c>
      <c r="J189">
        <v>1</v>
      </c>
      <c r="K189" s="6" t="s">
        <v>302</v>
      </c>
      <c r="M189" s="6" t="s">
        <v>16</v>
      </c>
      <c r="N189" s="6" t="s">
        <v>16</v>
      </c>
      <c r="O189" s="6" t="s">
        <v>1186</v>
      </c>
      <c r="Q189" s="6" t="s">
        <v>1186</v>
      </c>
      <c r="R189" s="6" t="s">
        <v>374</v>
      </c>
      <c r="T189" s="6" t="s">
        <v>516</v>
      </c>
      <c r="U189" s="6" t="s">
        <v>1332</v>
      </c>
      <c r="V189" s="6" t="s">
        <v>1186</v>
      </c>
      <c r="W189" s="6" t="s">
        <v>305</v>
      </c>
      <c r="X189" s="6" t="s">
        <v>106</v>
      </c>
      <c r="Y189" s="6" t="s">
        <v>341</v>
      </c>
      <c r="Z189" s="6" t="s">
        <v>517</v>
      </c>
      <c r="AA189" s="6" t="s">
        <v>106</v>
      </c>
      <c r="AB189" s="6" t="s">
        <v>536</v>
      </c>
      <c r="AC189" s="6" t="s">
        <v>1186</v>
      </c>
      <c r="AD189" s="6" t="s">
        <v>1186</v>
      </c>
      <c r="AE189" s="6" t="s">
        <v>1186</v>
      </c>
      <c r="AF189" s="6" t="s">
        <v>346</v>
      </c>
      <c r="AG189" s="6" t="s">
        <v>346</v>
      </c>
      <c r="AH189" s="6" t="s">
        <v>1333</v>
      </c>
      <c r="AI189" s="6" t="s">
        <v>22</v>
      </c>
    </row>
    <row r="190" spans="1:35" x14ac:dyDescent="0.35">
      <c r="A190" s="5">
        <v>5241240613012</v>
      </c>
      <c r="B190" s="6" t="s">
        <v>549</v>
      </c>
      <c r="C190" s="6" t="s">
        <v>128</v>
      </c>
      <c r="D190" s="6" t="s">
        <v>22</v>
      </c>
      <c r="E190" s="6" t="s">
        <v>22</v>
      </c>
      <c r="F190">
        <v>2000</v>
      </c>
      <c r="G190" s="6" t="s">
        <v>16</v>
      </c>
      <c r="H190" s="6" t="s">
        <v>300</v>
      </c>
      <c r="I190">
        <v>1</v>
      </c>
      <c r="J190">
        <v>1</v>
      </c>
      <c r="K190" s="6" t="s">
        <v>302</v>
      </c>
      <c r="M190" s="6" t="s">
        <v>16</v>
      </c>
      <c r="N190" s="6" t="s">
        <v>16</v>
      </c>
      <c r="O190" s="6" t="s">
        <v>1186</v>
      </c>
      <c r="Q190" s="6" t="s">
        <v>1186</v>
      </c>
      <c r="R190" s="6" t="s">
        <v>374</v>
      </c>
      <c r="T190" s="6" t="s">
        <v>516</v>
      </c>
      <c r="U190" s="6" t="s">
        <v>1332</v>
      </c>
      <c r="V190" s="6" t="s">
        <v>1186</v>
      </c>
      <c r="W190" s="6" t="s">
        <v>305</v>
      </c>
      <c r="X190" s="6" t="s">
        <v>106</v>
      </c>
      <c r="Y190" s="6" t="s">
        <v>341</v>
      </c>
      <c r="Z190" s="6" t="s">
        <v>517</v>
      </c>
      <c r="AA190" s="6" t="s">
        <v>106</v>
      </c>
      <c r="AB190" s="6" t="s">
        <v>536</v>
      </c>
      <c r="AC190" s="6" t="s">
        <v>1186</v>
      </c>
      <c r="AD190" s="6" t="s">
        <v>1186</v>
      </c>
      <c r="AE190" s="6" t="s">
        <v>1186</v>
      </c>
      <c r="AF190" s="6" t="s">
        <v>346</v>
      </c>
      <c r="AG190" s="6" t="s">
        <v>346</v>
      </c>
      <c r="AH190" s="6" t="s">
        <v>1333</v>
      </c>
      <c r="AI190" s="6" t="s">
        <v>22</v>
      </c>
    </row>
    <row r="191" spans="1:35" x14ac:dyDescent="0.35">
      <c r="A191" s="5">
        <v>5241240103100</v>
      </c>
      <c r="B191" s="6" t="s">
        <v>550</v>
      </c>
      <c r="C191" s="6" t="s">
        <v>106</v>
      </c>
      <c r="D191" s="6" t="s">
        <v>22</v>
      </c>
      <c r="E191" s="6" t="s">
        <v>22</v>
      </c>
      <c r="F191">
        <v>2000</v>
      </c>
      <c r="G191" s="6" t="s">
        <v>16</v>
      </c>
      <c r="H191" s="6" t="s">
        <v>299</v>
      </c>
      <c r="I191">
        <v>1</v>
      </c>
      <c r="J191">
        <v>0.9</v>
      </c>
      <c r="K191" s="6" t="s">
        <v>299</v>
      </c>
      <c r="M191" s="6" t="s">
        <v>16</v>
      </c>
      <c r="N191" s="6" t="s">
        <v>16</v>
      </c>
      <c r="O191" s="6" t="s">
        <v>1186</v>
      </c>
      <c r="Q191" s="6" t="s">
        <v>1186</v>
      </c>
      <c r="R191" s="6" t="s">
        <v>374</v>
      </c>
      <c r="T191" s="6" t="s">
        <v>516</v>
      </c>
      <c r="U191" s="6" t="s">
        <v>1332</v>
      </c>
      <c r="V191" s="6" t="s">
        <v>1186</v>
      </c>
      <c r="W191" s="6" t="s">
        <v>1347</v>
      </c>
      <c r="X191" s="6" t="s">
        <v>106</v>
      </c>
      <c r="Y191" s="6" t="s">
        <v>299</v>
      </c>
      <c r="Z191" s="6" t="s">
        <v>517</v>
      </c>
      <c r="AA191" s="6" t="s">
        <v>106</v>
      </c>
      <c r="AB191" s="6" t="s">
        <v>518</v>
      </c>
      <c r="AC191" s="6" t="s">
        <v>1186</v>
      </c>
      <c r="AD191" s="6" t="s">
        <v>1186</v>
      </c>
      <c r="AE191" s="6" t="s">
        <v>1186</v>
      </c>
      <c r="AF191" s="6" t="s">
        <v>346</v>
      </c>
      <c r="AG191" s="6" t="s">
        <v>346</v>
      </c>
      <c r="AH191" s="6" t="s">
        <v>1333</v>
      </c>
      <c r="AI191" s="6" t="s">
        <v>22</v>
      </c>
    </row>
    <row r="192" spans="1:35" x14ac:dyDescent="0.35">
      <c r="A192" s="5">
        <v>5241240109010</v>
      </c>
      <c r="B192" s="6" t="s">
        <v>551</v>
      </c>
      <c r="C192" s="6" t="s">
        <v>106</v>
      </c>
      <c r="D192" s="6" t="s">
        <v>22</v>
      </c>
      <c r="E192" s="6" t="s">
        <v>22</v>
      </c>
      <c r="F192">
        <v>2000</v>
      </c>
      <c r="G192" s="6" t="s">
        <v>16</v>
      </c>
      <c r="H192" s="6" t="s">
        <v>300</v>
      </c>
      <c r="I192">
        <v>1</v>
      </c>
      <c r="J192">
        <v>1</v>
      </c>
      <c r="K192" s="6" t="s">
        <v>301</v>
      </c>
      <c r="M192" s="6" t="s">
        <v>16</v>
      </c>
      <c r="N192" s="6" t="s">
        <v>16</v>
      </c>
      <c r="O192" s="6" t="s">
        <v>1186</v>
      </c>
      <c r="Q192" s="6" t="s">
        <v>1186</v>
      </c>
      <c r="R192" s="6" t="s">
        <v>374</v>
      </c>
      <c r="T192" s="6" t="s">
        <v>516</v>
      </c>
      <c r="U192" s="6" t="s">
        <v>1332</v>
      </c>
      <c r="V192" s="6" t="s">
        <v>1186</v>
      </c>
      <c r="W192" s="6" t="s">
        <v>305</v>
      </c>
      <c r="X192" s="6" t="s">
        <v>106</v>
      </c>
      <c r="Y192" s="6" t="s">
        <v>341</v>
      </c>
      <c r="Z192" s="6" t="s">
        <v>517</v>
      </c>
      <c r="AA192" s="6" t="s">
        <v>106</v>
      </c>
      <c r="AB192" s="6" t="s">
        <v>518</v>
      </c>
      <c r="AC192" s="6" t="s">
        <v>1186</v>
      </c>
      <c r="AD192" s="6" t="s">
        <v>1186</v>
      </c>
      <c r="AE192" s="6" t="s">
        <v>1186</v>
      </c>
      <c r="AF192" s="6" t="s">
        <v>346</v>
      </c>
      <c r="AG192" s="6" t="s">
        <v>346</v>
      </c>
      <c r="AH192" s="6" t="s">
        <v>1333</v>
      </c>
      <c r="AI192" s="6" t="s">
        <v>22</v>
      </c>
    </row>
    <row r="193" spans="1:35" x14ac:dyDescent="0.35">
      <c r="A193" s="5">
        <v>5241240110010</v>
      </c>
      <c r="B193" s="6" t="s">
        <v>552</v>
      </c>
      <c r="C193" s="6" t="s">
        <v>106</v>
      </c>
      <c r="D193" s="6" t="s">
        <v>22</v>
      </c>
      <c r="E193" s="6" t="s">
        <v>22</v>
      </c>
      <c r="F193">
        <v>2000</v>
      </c>
      <c r="G193" s="6" t="s">
        <v>16</v>
      </c>
      <c r="H193" s="6" t="s">
        <v>300</v>
      </c>
      <c r="I193">
        <v>1</v>
      </c>
      <c r="J193">
        <v>1</v>
      </c>
      <c r="K193" s="6" t="s">
        <v>300</v>
      </c>
      <c r="M193" s="6" t="s">
        <v>16</v>
      </c>
      <c r="N193" s="6" t="s">
        <v>16</v>
      </c>
      <c r="O193" s="6" t="s">
        <v>1186</v>
      </c>
      <c r="Q193" s="6" t="s">
        <v>1186</v>
      </c>
      <c r="R193" s="6" t="s">
        <v>374</v>
      </c>
      <c r="T193" s="6" t="s">
        <v>516</v>
      </c>
      <c r="U193" s="6" t="s">
        <v>1332</v>
      </c>
      <c r="V193" s="6" t="s">
        <v>1186</v>
      </c>
      <c r="W193" s="6" t="s">
        <v>1348</v>
      </c>
      <c r="X193" s="6" t="s">
        <v>106</v>
      </c>
      <c r="Y193" s="6" t="s">
        <v>407</v>
      </c>
      <c r="Z193" s="6" t="s">
        <v>517</v>
      </c>
      <c r="AA193" s="6" t="s">
        <v>106</v>
      </c>
      <c r="AB193" s="6" t="s">
        <v>518</v>
      </c>
      <c r="AC193" s="6" t="s">
        <v>1186</v>
      </c>
      <c r="AD193" s="6" t="s">
        <v>1186</v>
      </c>
      <c r="AE193" s="6" t="s">
        <v>1186</v>
      </c>
      <c r="AF193" s="6" t="s">
        <v>346</v>
      </c>
      <c r="AG193" s="6" t="s">
        <v>346</v>
      </c>
      <c r="AH193" s="6" t="s">
        <v>1333</v>
      </c>
      <c r="AI193" s="6" t="s">
        <v>22</v>
      </c>
    </row>
    <row r="194" spans="1:35" x14ac:dyDescent="0.35">
      <c r="A194" s="5">
        <v>5241240110012</v>
      </c>
      <c r="B194" s="6" t="s">
        <v>553</v>
      </c>
      <c r="C194" s="6" t="s">
        <v>106</v>
      </c>
      <c r="D194" s="6" t="s">
        <v>22</v>
      </c>
      <c r="E194" s="6" t="s">
        <v>22</v>
      </c>
      <c r="F194">
        <v>2000</v>
      </c>
      <c r="G194" s="6" t="s">
        <v>16</v>
      </c>
      <c r="H194" s="6" t="s">
        <v>300</v>
      </c>
      <c r="I194">
        <v>1</v>
      </c>
      <c r="J194">
        <v>1</v>
      </c>
      <c r="K194" s="6" t="s">
        <v>300</v>
      </c>
      <c r="M194" s="6" t="s">
        <v>16</v>
      </c>
      <c r="N194" s="6" t="s">
        <v>16</v>
      </c>
      <c r="O194" s="6" t="s">
        <v>1186</v>
      </c>
      <c r="Q194" s="6" t="s">
        <v>1186</v>
      </c>
      <c r="R194" s="6" t="s">
        <v>374</v>
      </c>
      <c r="T194" s="6" t="s">
        <v>516</v>
      </c>
      <c r="U194" s="6" t="s">
        <v>1332</v>
      </c>
      <c r="V194" s="6" t="s">
        <v>1186</v>
      </c>
      <c r="W194" s="6" t="s">
        <v>1348</v>
      </c>
      <c r="X194" s="6" t="s">
        <v>106</v>
      </c>
      <c r="Y194" s="6" t="s">
        <v>407</v>
      </c>
      <c r="Z194" s="6" t="s">
        <v>517</v>
      </c>
      <c r="AA194" s="6" t="s">
        <v>106</v>
      </c>
      <c r="AB194" s="6" t="s">
        <v>518</v>
      </c>
      <c r="AC194" s="6" t="s">
        <v>1186</v>
      </c>
      <c r="AD194" s="6" t="s">
        <v>1186</v>
      </c>
      <c r="AE194" s="6" t="s">
        <v>1186</v>
      </c>
      <c r="AF194" s="6" t="s">
        <v>346</v>
      </c>
      <c r="AG194" s="6" t="s">
        <v>346</v>
      </c>
      <c r="AH194" s="6" t="s">
        <v>1333</v>
      </c>
      <c r="AI194" s="6" t="s">
        <v>22</v>
      </c>
    </row>
    <row r="195" spans="1:35" x14ac:dyDescent="0.35">
      <c r="A195" s="5">
        <v>5241240112010</v>
      </c>
      <c r="B195" s="6" t="s">
        <v>554</v>
      </c>
      <c r="C195" s="6" t="s">
        <v>106</v>
      </c>
      <c r="D195" s="6" t="s">
        <v>22</v>
      </c>
      <c r="E195" s="6" t="s">
        <v>22</v>
      </c>
      <c r="F195">
        <v>2000</v>
      </c>
      <c r="G195" s="6" t="s">
        <v>16</v>
      </c>
      <c r="H195" s="6" t="s">
        <v>300</v>
      </c>
      <c r="I195">
        <v>1</v>
      </c>
      <c r="J195">
        <v>1</v>
      </c>
      <c r="K195" s="6" t="s">
        <v>300</v>
      </c>
      <c r="M195" s="6" t="s">
        <v>16</v>
      </c>
      <c r="N195" s="6" t="s">
        <v>16</v>
      </c>
      <c r="O195" s="6" t="s">
        <v>1186</v>
      </c>
      <c r="Q195" s="6" t="s">
        <v>1186</v>
      </c>
      <c r="R195" s="6" t="s">
        <v>374</v>
      </c>
      <c r="T195" s="6" t="s">
        <v>516</v>
      </c>
      <c r="U195" s="6" t="s">
        <v>1332</v>
      </c>
      <c r="V195" s="6" t="s">
        <v>1186</v>
      </c>
      <c r="W195" s="6" t="s">
        <v>1348</v>
      </c>
      <c r="X195" s="6" t="s">
        <v>106</v>
      </c>
      <c r="Y195" s="6" t="s">
        <v>407</v>
      </c>
      <c r="Z195" s="6" t="s">
        <v>517</v>
      </c>
      <c r="AA195" s="6" t="s">
        <v>106</v>
      </c>
      <c r="AB195" s="6" t="s">
        <v>518</v>
      </c>
      <c r="AC195" s="6" t="s">
        <v>1186</v>
      </c>
      <c r="AD195" s="6" t="s">
        <v>1186</v>
      </c>
      <c r="AE195" s="6" t="s">
        <v>1186</v>
      </c>
      <c r="AF195" s="6" t="s">
        <v>346</v>
      </c>
      <c r="AG195" s="6" t="s">
        <v>346</v>
      </c>
      <c r="AH195" s="6" t="s">
        <v>1333</v>
      </c>
      <c r="AI195" s="6" t="s">
        <v>22</v>
      </c>
    </row>
    <row r="196" spans="1:35" x14ac:dyDescent="0.35">
      <c r="A196" s="5">
        <v>5241240906010</v>
      </c>
      <c r="B196" s="6" t="s">
        <v>555</v>
      </c>
      <c r="C196" s="6" t="s">
        <v>108</v>
      </c>
      <c r="D196" s="6" t="s">
        <v>22</v>
      </c>
      <c r="E196" s="6" t="s">
        <v>22</v>
      </c>
      <c r="F196">
        <v>2000</v>
      </c>
      <c r="G196" s="6" t="s">
        <v>12</v>
      </c>
      <c r="H196" s="6" t="s">
        <v>341</v>
      </c>
      <c r="I196">
        <v>1</v>
      </c>
      <c r="J196">
        <v>1</v>
      </c>
      <c r="K196" s="6" t="s">
        <v>297</v>
      </c>
      <c r="M196" s="6" t="s">
        <v>12</v>
      </c>
      <c r="N196" s="6" t="s">
        <v>12</v>
      </c>
      <c r="O196" s="6" t="s">
        <v>1186</v>
      </c>
      <c r="Q196" s="6" t="s">
        <v>342</v>
      </c>
      <c r="R196" s="6" t="s">
        <v>343</v>
      </c>
      <c r="T196" s="6" t="s">
        <v>516</v>
      </c>
      <c r="U196" s="6" t="s">
        <v>556</v>
      </c>
      <c r="V196" s="6" t="s">
        <v>1186</v>
      </c>
      <c r="W196" s="6" t="s">
        <v>305</v>
      </c>
      <c r="X196" s="6" t="s">
        <v>108</v>
      </c>
      <c r="Y196" s="6" t="s">
        <v>341</v>
      </c>
      <c r="Z196" s="6" t="s">
        <v>517</v>
      </c>
      <c r="AA196" s="6" t="s">
        <v>108</v>
      </c>
      <c r="AB196" s="6" t="s">
        <v>555</v>
      </c>
      <c r="AC196" s="6" t="s">
        <v>1186</v>
      </c>
      <c r="AD196" s="6" t="s">
        <v>1186</v>
      </c>
      <c r="AE196" s="6" t="s">
        <v>1186</v>
      </c>
      <c r="AF196" s="6" t="s">
        <v>346</v>
      </c>
      <c r="AG196" s="6" t="s">
        <v>346</v>
      </c>
      <c r="AH196" s="6" t="s">
        <v>1333</v>
      </c>
      <c r="AI196" s="6" t="s">
        <v>22</v>
      </c>
    </row>
    <row r="197" spans="1:35" x14ac:dyDescent="0.35">
      <c r="A197" s="5">
        <v>5241240956010</v>
      </c>
      <c r="B197" s="6" t="s">
        <v>556</v>
      </c>
      <c r="C197" s="6" t="s">
        <v>108</v>
      </c>
      <c r="D197" s="6" t="s">
        <v>22</v>
      </c>
      <c r="E197" s="6" t="s">
        <v>22</v>
      </c>
      <c r="F197">
        <v>2000</v>
      </c>
      <c r="G197" s="6" t="s">
        <v>12</v>
      </c>
      <c r="H197" s="6" t="s">
        <v>341</v>
      </c>
      <c r="I197">
        <v>1</v>
      </c>
      <c r="J197">
        <v>1</v>
      </c>
      <c r="K197" s="6" t="s">
        <v>297</v>
      </c>
      <c r="M197" s="6" t="s">
        <v>12</v>
      </c>
      <c r="N197" s="6" t="s">
        <v>12</v>
      </c>
      <c r="O197" s="6" t="s">
        <v>1186</v>
      </c>
      <c r="Q197" s="6" t="s">
        <v>342</v>
      </c>
      <c r="R197" s="6" t="s">
        <v>343</v>
      </c>
      <c r="T197" s="6" t="s">
        <v>516</v>
      </c>
      <c r="U197" s="6" t="s">
        <v>1332</v>
      </c>
      <c r="V197" s="6" t="s">
        <v>1186</v>
      </c>
      <c r="W197" s="6" t="s">
        <v>305</v>
      </c>
      <c r="X197" s="6" t="s">
        <v>108</v>
      </c>
      <c r="Y197" s="6" t="s">
        <v>341</v>
      </c>
      <c r="Z197" s="6" t="s">
        <v>517</v>
      </c>
      <c r="AA197" s="6" t="s">
        <v>108</v>
      </c>
      <c r="AB197" s="6" t="s">
        <v>555</v>
      </c>
      <c r="AC197" s="6" t="s">
        <v>1186</v>
      </c>
      <c r="AD197" s="6" t="s">
        <v>1186</v>
      </c>
      <c r="AE197" s="6" t="s">
        <v>1186</v>
      </c>
      <c r="AF197" s="6" t="s">
        <v>346</v>
      </c>
      <c r="AG197" s="6" t="s">
        <v>346</v>
      </c>
      <c r="AH197" s="6" t="s">
        <v>1333</v>
      </c>
      <c r="AI197" s="6" t="s">
        <v>22</v>
      </c>
    </row>
    <row r="198" spans="1:35" x14ac:dyDescent="0.35">
      <c r="A198" s="5">
        <v>5241242006010</v>
      </c>
      <c r="B198" s="6" t="s">
        <v>557</v>
      </c>
      <c r="C198" s="6" t="s">
        <v>108</v>
      </c>
      <c r="D198" s="6" t="s">
        <v>22</v>
      </c>
      <c r="E198" s="6" t="s">
        <v>22</v>
      </c>
      <c r="F198">
        <v>2000</v>
      </c>
      <c r="G198" s="6" t="s">
        <v>12</v>
      </c>
      <c r="H198" s="6" t="s">
        <v>341</v>
      </c>
      <c r="I198">
        <v>1</v>
      </c>
      <c r="J198">
        <v>1</v>
      </c>
      <c r="K198" s="6" t="s">
        <v>297</v>
      </c>
      <c r="M198" s="6" t="s">
        <v>12</v>
      </c>
      <c r="N198" s="6" t="s">
        <v>12</v>
      </c>
      <c r="O198" s="6" t="s">
        <v>1186</v>
      </c>
      <c r="Q198" s="6" t="s">
        <v>1186</v>
      </c>
      <c r="R198" s="6" t="s">
        <v>343</v>
      </c>
      <c r="T198" s="6" t="s">
        <v>516</v>
      </c>
      <c r="U198" s="6" t="s">
        <v>1332</v>
      </c>
      <c r="V198" s="6" t="s">
        <v>1186</v>
      </c>
      <c r="W198" s="6" t="s">
        <v>305</v>
      </c>
      <c r="X198" s="6" t="s">
        <v>108</v>
      </c>
      <c r="Y198" s="6" t="s">
        <v>341</v>
      </c>
      <c r="Z198" s="6" t="s">
        <v>517</v>
      </c>
      <c r="AA198" s="6" t="s">
        <v>108</v>
      </c>
      <c r="AB198" s="6" t="s">
        <v>555</v>
      </c>
      <c r="AC198" s="6" t="s">
        <v>1186</v>
      </c>
      <c r="AD198" s="6" t="s">
        <v>1186</v>
      </c>
      <c r="AE198" s="6" t="s">
        <v>1186</v>
      </c>
      <c r="AF198" s="6" t="s">
        <v>346</v>
      </c>
      <c r="AG198" s="6" t="s">
        <v>346</v>
      </c>
      <c r="AH198" s="6" t="s">
        <v>1333</v>
      </c>
      <c r="AI198" s="6" t="s">
        <v>22</v>
      </c>
    </row>
    <row r="199" spans="1:35" x14ac:dyDescent="0.35">
      <c r="A199" s="5">
        <v>5241240903110</v>
      </c>
      <c r="B199" s="6" t="s">
        <v>558</v>
      </c>
      <c r="C199" s="6" t="s">
        <v>108</v>
      </c>
      <c r="D199" s="6" t="s">
        <v>22</v>
      </c>
      <c r="E199" s="6" t="s">
        <v>22</v>
      </c>
      <c r="F199">
        <v>2000</v>
      </c>
      <c r="G199" s="6" t="s">
        <v>16</v>
      </c>
      <c r="H199" s="6" t="s">
        <v>299</v>
      </c>
      <c r="I199">
        <v>1</v>
      </c>
      <c r="J199">
        <v>1</v>
      </c>
      <c r="K199" s="6" t="s">
        <v>299</v>
      </c>
      <c r="M199" s="6" t="s">
        <v>16</v>
      </c>
      <c r="N199" s="6" t="s">
        <v>16</v>
      </c>
      <c r="O199" s="6" t="s">
        <v>1186</v>
      </c>
      <c r="Q199" s="6" t="s">
        <v>1186</v>
      </c>
      <c r="R199" s="6" t="s">
        <v>374</v>
      </c>
      <c r="T199" s="6" t="s">
        <v>516</v>
      </c>
      <c r="U199" s="6" t="s">
        <v>1332</v>
      </c>
      <c r="V199" s="6" t="s">
        <v>1186</v>
      </c>
      <c r="W199" s="6" t="s">
        <v>1347</v>
      </c>
      <c r="X199" s="6" t="s">
        <v>108</v>
      </c>
      <c r="Y199" s="6" t="s">
        <v>299</v>
      </c>
      <c r="Z199" s="6" t="s">
        <v>517</v>
      </c>
      <c r="AA199" s="6" t="s">
        <v>108</v>
      </c>
      <c r="AB199" s="6" t="s">
        <v>555</v>
      </c>
      <c r="AC199" s="6" t="s">
        <v>1186</v>
      </c>
      <c r="AD199" s="6" t="s">
        <v>1186</v>
      </c>
      <c r="AE199" s="6" t="s">
        <v>1186</v>
      </c>
      <c r="AF199" s="6" t="s">
        <v>346</v>
      </c>
      <c r="AG199" s="6" t="s">
        <v>346</v>
      </c>
      <c r="AH199" s="6" t="s">
        <v>1333</v>
      </c>
      <c r="AI199" s="6" t="s">
        <v>22</v>
      </c>
    </row>
    <row r="200" spans="1:35" x14ac:dyDescent="0.35">
      <c r="A200" s="5">
        <v>5241240903112</v>
      </c>
      <c r="B200" s="6" t="s">
        <v>559</v>
      </c>
      <c r="C200" s="6" t="s">
        <v>108</v>
      </c>
      <c r="D200" s="6" t="s">
        <v>22</v>
      </c>
      <c r="E200" s="6" t="s">
        <v>22</v>
      </c>
      <c r="F200">
        <v>2000</v>
      </c>
      <c r="G200" s="6" t="s">
        <v>16</v>
      </c>
      <c r="H200" s="6" t="s">
        <v>299</v>
      </c>
      <c r="I200">
        <v>1</v>
      </c>
      <c r="J200">
        <v>1</v>
      </c>
      <c r="K200" s="6" t="s">
        <v>299</v>
      </c>
      <c r="M200" s="6" t="s">
        <v>16</v>
      </c>
      <c r="N200" s="6" t="s">
        <v>16</v>
      </c>
      <c r="O200" s="6" t="s">
        <v>1186</v>
      </c>
      <c r="Q200" s="6" t="s">
        <v>1186</v>
      </c>
      <c r="R200" s="6" t="s">
        <v>374</v>
      </c>
      <c r="T200" s="6" t="s">
        <v>516</v>
      </c>
      <c r="U200" s="6" t="s">
        <v>1332</v>
      </c>
      <c r="V200" s="6" t="s">
        <v>1186</v>
      </c>
      <c r="W200" s="6" t="s">
        <v>1347</v>
      </c>
      <c r="X200" s="6" t="s">
        <v>108</v>
      </c>
      <c r="Y200" s="6" t="s">
        <v>299</v>
      </c>
      <c r="Z200" s="6" t="s">
        <v>517</v>
      </c>
      <c r="AA200" s="6" t="s">
        <v>108</v>
      </c>
      <c r="AB200" s="6" t="s">
        <v>555</v>
      </c>
      <c r="AC200" s="6" t="s">
        <v>1186</v>
      </c>
      <c r="AD200" s="6" t="s">
        <v>1186</v>
      </c>
      <c r="AE200" s="6" t="s">
        <v>1186</v>
      </c>
      <c r="AF200" s="6" t="s">
        <v>346</v>
      </c>
      <c r="AG200" s="6" t="s">
        <v>346</v>
      </c>
      <c r="AH200" s="6" t="s">
        <v>1333</v>
      </c>
      <c r="AI200" s="6" t="s">
        <v>22</v>
      </c>
    </row>
    <row r="201" spans="1:35" x14ac:dyDescent="0.35">
      <c r="A201" s="5">
        <v>5241240909010</v>
      </c>
      <c r="B201" s="6" t="s">
        <v>560</v>
      </c>
      <c r="C201" s="6" t="s">
        <v>108</v>
      </c>
      <c r="D201" s="6" t="s">
        <v>22</v>
      </c>
      <c r="E201" s="6" t="s">
        <v>22</v>
      </c>
      <c r="F201">
        <v>2000</v>
      </c>
      <c r="G201" s="6" t="s">
        <v>16</v>
      </c>
      <c r="H201" s="6" t="s">
        <v>300</v>
      </c>
      <c r="I201">
        <v>1</v>
      </c>
      <c r="J201">
        <v>1</v>
      </c>
      <c r="K201" s="6" t="s">
        <v>301</v>
      </c>
      <c r="M201" s="6" t="s">
        <v>16</v>
      </c>
      <c r="N201" s="6" t="s">
        <v>16</v>
      </c>
      <c r="O201" s="6" t="s">
        <v>1186</v>
      </c>
      <c r="Q201" s="6" t="s">
        <v>1186</v>
      </c>
      <c r="R201" s="6" t="s">
        <v>374</v>
      </c>
      <c r="T201" s="6" t="s">
        <v>516</v>
      </c>
      <c r="U201" s="6" t="s">
        <v>1332</v>
      </c>
      <c r="V201" s="6" t="s">
        <v>1186</v>
      </c>
      <c r="W201" s="6" t="s">
        <v>305</v>
      </c>
      <c r="X201" s="6" t="s">
        <v>108</v>
      </c>
      <c r="Y201" s="6" t="s">
        <v>341</v>
      </c>
      <c r="Z201" s="6" t="s">
        <v>517</v>
      </c>
      <c r="AA201" s="6" t="s">
        <v>108</v>
      </c>
      <c r="AB201" s="6" t="s">
        <v>555</v>
      </c>
      <c r="AC201" s="6" t="s">
        <v>1186</v>
      </c>
      <c r="AD201" s="6" t="s">
        <v>1186</v>
      </c>
      <c r="AE201" s="6" t="s">
        <v>1186</v>
      </c>
      <c r="AF201" s="6" t="s">
        <v>346</v>
      </c>
      <c r="AG201" s="6" t="s">
        <v>346</v>
      </c>
      <c r="AH201" s="6" t="s">
        <v>1333</v>
      </c>
      <c r="AI201" s="6" t="s">
        <v>22</v>
      </c>
    </row>
    <row r="202" spans="1:35" x14ac:dyDescent="0.35">
      <c r="A202" s="5">
        <v>5241240910010</v>
      </c>
      <c r="B202" s="6" t="s">
        <v>561</v>
      </c>
      <c r="C202" s="6" t="s">
        <v>108</v>
      </c>
      <c r="D202" s="6" t="s">
        <v>22</v>
      </c>
      <c r="E202" s="6" t="s">
        <v>22</v>
      </c>
      <c r="F202">
        <v>2000</v>
      </c>
      <c r="G202" s="6" t="s">
        <v>16</v>
      </c>
      <c r="H202" s="6" t="s">
        <v>300</v>
      </c>
      <c r="I202">
        <v>1</v>
      </c>
      <c r="J202">
        <v>1</v>
      </c>
      <c r="K202" s="6" t="s">
        <v>300</v>
      </c>
      <c r="M202" s="6" t="s">
        <v>16</v>
      </c>
      <c r="N202" s="6" t="s">
        <v>16</v>
      </c>
      <c r="O202" s="6" t="s">
        <v>1186</v>
      </c>
      <c r="Q202" s="6" t="s">
        <v>1186</v>
      </c>
      <c r="R202" s="6" t="s">
        <v>374</v>
      </c>
      <c r="T202" s="6" t="s">
        <v>516</v>
      </c>
      <c r="U202" s="6" t="s">
        <v>1332</v>
      </c>
      <c r="V202" s="6" t="s">
        <v>1186</v>
      </c>
      <c r="W202" s="6" t="s">
        <v>1348</v>
      </c>
      <c r="X202" s="6" t="s">
        <v>108</v>
      </c>
      <c r="Y202" s="6" t="s">
        <v>407</v>
      </c>
      <c r="Z202" s="6" t="s">
        <v>517</v>
      </c>
      <c r="AA202" s="6" t="s">
        <v>108</v>
      </c>
      <c r="AB202" s="6" t="s">
        <v>555</v>
      </c>
      <c r="AC202" s="6" t="s">
        <v>1186</v>
      </c>
      <c r="AD202" s="6" t="s">
        <v>1186</v>
      </c>
      <c r="AE202" s="6" t="s">
        <v>1186</v>
      </c>
      <c r="AF202" s="6" t="s">
        <v>346</v>
      </c>
      <c r="AG202" s="6" t="s">
        <v>346</v>
      </c>
      <c r="AH202" s="6" t="s">
        <v>1333</v>
      </c>
      <c r="AI202" s="6" t="s">
        <v>22</v>
      </c>
    </row>
    <row r="203" spans="1:35" x14ac:dyDescent="0.35">
      <c r="A203" s="5">
        <v>5241240910012</v>
      </c>
      <c r="B203" s="6" t="s">
        <v>562</v>
      </c>
      <c r="C203" s="6" t="s">
        <v>108</v>
      </c>
      <c r="D203" s="6" t="s">
        <v>22</v>
      </c>
      <c r="E203" s="6" t="s">
        <v>22</v>
      </c>
      <c r="F203">
        <v>2000</v>
      </c>
      <c r="G203" s="6" t="s">
        <v>16</v>
      </c>
      <c r="H203" s="6" t="s">
        <v>300</v>
      </c>
      <c r="I203">
        <v>1</v>
      </c>
      <c r="J203">
        <v>1</v>
      </c>
      <c r="K203" s="6" t="s">
        <v>300</v>
      </c>
      <c r="M203" s="6" t="s">
        <v>16</v>
      </c>
      <c r="N203" s="6" t="s">
        <v>16</v>
      </c>
      <c r="O203" s="6" t="s">
        <v>1186</v>
      </c>
      <c r="Q203" s="6" t="s">
        <v>1186</v>
      </c>
      <c r="R203" s="6" t="s">
        <v>374</v>
      </c>
      <c r="T203" s="6" t="s">
        <v>516</v>
      </c>
      <c r="U203" s="6" t="s">
        <v>1332</v>
      </c>
      <c r="V203" s="6" t="s">
        <v>1186</v>
      </c>
      <c r="W203" s="6" t="s">
        <v>1348</v>
      </c>
      <c r="X203" s="6" t="s">
        <v>108</v>
      </c>
      <c r="Y203" s="6" t="s">
        <v>407</v>
      </c>
      <c r="Z203" s="6" t="s">
        <v>517</v>
      </c>
      <c r="AA203" s="6" t="s">
        <v>108</v>
      </c>
      <c r="AB203" s="6" t="s">
        <v>555</v>
      </c>
      <c r="AC203" s="6" t="s">
        <v>1186</v>
      </c>
      <c r="AD203" s="6" t="s">
        <v>1186</v>
      </c>
      <c r="AE203" s="6" t="s">
        <v>1186</v>
      </c>
      <c r="AF203" s="6" t="s">
        <v>346</v>
      </c>
      <c r="AG203" s="6" t="s">
        <v>346</v>
      </c>
      <c r="AH203" s="6" t="s">
        <v>1333</v>
      </c>
      <c r="AI203" s="6" t="s">
        <v>22</v>
      </c>
    </row>
    <row r="204" spans="1:35" x14ac:dyDescent="0.35">
      <c r="A204" s="5">
        <v>5241240910011</v>
      </c>
      <c r="B204" s="6" t="s">
        <v>563</v>
      </c>
      <c r="C204" s="6" t="s">
        <v>108</v>
      </c>
      <c r="D204" s="6" t="s">
        <v>22</v>
      </c>
      <c r="E204" s="6" t="s">
        <v>22</v>
      </c>
      <c r="F204">
        <v>2000</v>
      </c>
      <c r="G204" s="6" t="s">
        <v>16</v>
      </c>
      <c r="H204" s="6" t="s">
        <v>300</v>
      </c>
      <c r="I204">
        <v>1</v>
      </c>
      <c r="J204">
        <v>1</v>
      </c>
      <c r="K204" s="6" t="s">
        <v>300</v>
      </c>
      <c r="M204" s="6" t="s">
        <v>16</v>
      </c>
      <c r="N204" s="6" t="s">
        <v>16</v>
      </c>
      <c r="O204" s="6" t="s">
        <v>1186</v>
      </c>
      <c r="Q204" s="6" t="s">
        <v>1186</v>
      </c>
      <c r="R204" s="6" t="s">
        <v>374</v>
      </c>
      <c r="T204" s="6" t="s">
        <v>516</v>
      </c>
      <c r="U204" s="6" t="s">
        <v>1332</v>
      </c>
      <c r="V204" s="6" t="s">
        <v>1186</v>
      </c>
      <c r="W204" s="6" t="s">
        <v>1348</v>
      </c>
      <c r="X204" s="6" t="s">
        <v>108</v>
      </c>
      <c r="Y204" s="6" t="s">
        <v>407</v>
      </c>
      <c r="Z204" s="6" t="s">
        <v>517</v>
      </c>
      <c r="AA204" s="6" t="s">
        <v>108</v>
      </c>
      <c r="AB204" s="6" t="s">
        <v>555</v>
      </c>
      <c r="AC204" s="6" t="s">
        <v>1186</v>
      </c>
      <c r="AD204" s="6" t="s">
        <v>1186</v>
      </c>
      <c r="AE204" s="6" t="s">
        <v>1186</v>
      </c>
      <c r="AF204" s="6" t="s">
        <v>346</v>
      </c>
      <c r="AG204" s="6" t="s">
        <v>346</v>
      </c>
      <c r="AH204" s="6" t="s">
        <v>1333</v>
      </c>
      <c r="AI204" s="6" t="s">
        <v>22</v>
      </c>
    </row>
    <row r="205" spans="1:35" x14ac:dyDescent="0.35">
      <c r="A205" s="5">
        <v>5241240911012</v>
      </c>
      <c r="B205" s="6" t="s">
        <v>564</v>
      </c>
      <c r="C205" s="6" t="s">
        <v>108</v>
      </c>
      <c r="D205" s="6" t="s">
        <v>22</v>
      </c>
      <c r="E205" s="6" t="s">
        <v>22</v>
      </c>
      <c r="F205">
        <v>2000</v>
      </c>
      <c r="G205" s="6" t="s">
        <v>16</v>
      </c>
      <c r="H205" s="6" t="s">
        <v>300</v>
      </c>
      <c r="I205">
        <v>1</v>
      </c>
      <c r="J205">
        <v>1</v>
      </c>
      <c r="K205" s="6" t="s">
        <v>300</v>
      </c>
      <c r="M205" s="6" t="s">
        <v>16</v>
      </c>
      <c r="N205" s="6" t="s">
        <v>16</v>
      </c>
      <c r="O205" s="6" t="s">
        <v>1186</v>
      </c>
      <c r="Q205" s="6" t="s">
        <v>1186</v>
      </c>
      <c r="R205" s="6" t="s">
        <v>374</v>
      </c>
      <c r="T205" s="6" t="s">
        <v>516</v>
      </c>
      <c r="U205" s="6" t="s">
        <v>1332</v>
      </c>
      <c r="V205" s="6" t="s">
        <v>1186</v>
      </c>
      <c r="W205" s="6" t="s">
        <v>1348</v>
      </c>
      <c r="X205" s="6" t="s">
        <v>108</v>
      </c>
      <c r="Y205" s="6" t="s">
        <v>407</v>
      </c>
      <c r="Z205" s="6" t="s">
        <v>517</v>
      </c>
      <c r="AA205" s="6" t="s">
        <v>108</v>
      </c>
      <c r="AB205" s="6" t="s">
        <v>555</v>
      </c>
      <c r="AC205" s="6" t="s">
        <v>1186</v>
      </c>
      <c r="AD205" s="6" t="s">
        <v>1186</v>
      </c>
      <c r="AE205" s="6" t="s">
        <v>1186</v>
      </c>
      <c r="AF205" s="6" t="s">
        <v>346</v>
      </c>
      <c r="AG205" s="6" t="s">
        <v>346</v>
      </c>
      <c r="AH205" s="6" t="s">
        <v>1333</v>
      </c>
      <c r="AI205" s="6" t="s">
        <v>22</v>
      </c>
    </row>
    <row r="206" spans="1:35" x14ac:dyDescent="0.35">
      <c r="A206" s="5">
        <v>5241240912010</v>
      </c>
      <c r="B206" s="6" t="s">
        <v>565</v>
      </c>
      <c r="C206" s="6" t="s">
        <v>108</v>
      </c>
      <c r="D206" s="6" t="s">
        <v>22</v>
      </c>
      <c r="E206" s="6" t="s">
        <v>22</v>
      </c>
      <c r="F206">
        <v>2000</v>
      </c>
      <c r="G206" s="6" t="s">
        <v>16</v>
      </c>
      <c r="H206" s="6" t="s">
        <v>300</v>
      </c>
      <c r="I206">
        <v>1</v>
      </c>
      <c r="J206">
        <v>1</v>
      </c>
      <c r="K206" s="6" t="s">
        <v>300</v>
      </c>
      <c r="M206" s="6" t="s">
        <v>16</v>
      </c>
      <c r="N206" s="6" t="s">
        <v>16</v>
      </c>
      <c r="O206" s="6" t="s">
        <v>1186</v>
      </c>
      <c r="Q206" s="6" t="s">
        <v>1186</v>
      </c>
      <c r="R206" s="6" t="s">
        <v>374</v>
      </c>
      <c r="T206" s="6" t="s">
        <v>516</v>
      </c>
      <c r="U206" s="6" t="s">
        <v>1332</v>
      </c>
      <c r="V206" s="6" t="s">
        <v>1186</v>
      </c>
      <c r="W206" s="6" t="s">
        <v>1348</v>
      </c>
      <c r="X206" s="6" t="s">
        <v>108</v>
      </c>
      <c r="Y206" s="6" t="s">
        <v>407</v>
      </c>
      <c r="Z206" s="6" t="s">
        <v>517</v>
      </c>
      <c r="AA206" s="6" t="s">
        <v>108</v>
      </c>
      <c r="AB206" s="6" t="s">
        <v>555</v>
      </c>
      <c r="AC206" s="6" t="s">
        <v>1186</v>
      </c>
      <c r="AD206" s="6" t="s">
        <v>1186</v>
      </c>
      <c r="AE206" s="6" t="s">
        <v>1186</v>
      </c>
      <c r="AF206" s="6" t="s">
        <v>346</v>
      </c>
      <c r="AG206" s="6" t="s">
        <v>346</v>
      </c>
      <c r="AH206" s="6" t="s">
        <v>1333</v>
      </c>
      <c r="AI206" s="6" t="s">
        <v>22</v>
      </c>
    </row>
    <row r="207" spans="1:35" x14ac:dyDescent="0.35">
      <c r="A207" s="5">
        <v>5241241006010</v>
      </c>
      <c r="B207" s="6" t="s">
        <v>566</v>
      </c>
      <c r="C207" s="6" t="s">
        <v>111</v>
      </c>
      <c r="D207" s="6" t="s">
        <v>22</v>
      </c>
      <c r="E207" s="6" t="s">
        <v>22</v>
      </c>
      <c r="F207">
        <v>2000</v>
      </c>
      <c r="G207" s="6" t="s">
        <v>12</v>
      </c>
      <c r="H207" s="6" t="s">
        <v>341</v>
      </c>
      <c r="I207">
        <v>1</v>
      </c>
      <c r="J207">
        <v>1</v>
      </c>
      <c r="K207" s="6" t="s">
        <v>297</v>
      </c>
      <c r="M207" s="6" t="s">
        <v>12</v>
      </c>
      <c r="N207" s="6" t="s">
        <v>12</v>
      </c>
      <c r="O207" s="6" t="s">
        <v>1186</v>
      </c>
      <c r="Q207" s="6" t="s">
        <v>1186</v>
      </c>
      <c r="R207" s="6" t="s">
        <v>343</v>
      </c>
      <c r="T207" s="6" t="s">
        <v>516</v>
      </c>
      <c r="U207" s="6" t="s">
        <v>1355</v>
      </c>
      <c r="V207" s="6" t="s">
        <v>1186</v>
      </c>
      <c r="W207" s="6" t="s">
        <v>305</v>
      </c>
      <c r="X207" s="6" t="s">
        <v>111</v>
      </c>
      <c r="Y207" s="6" t="s">
        <v>341</v>
      </c>
      <c r="Z207" s="6" t="s">
        <v>517</v>
      </c>
      <c r="AA207" s="6" t="s">
        <v>111</v>
      </c>
      <c r="AB207" s="6" t="s">
        <v>566</v>
      </c>
      <c r="AC207" s="6" t="s">
        <v>1186</v>
      </c>
      <c r="AD207" s="6" t="s">
        <v>1186</v>
      </c>
      <c r="AE207" s="6" t="s">
        <v>1186</v>
      </c>
      <c r="AF207" s="6" t="s">
        <v>346</v>
      </c>
      <c r="AG207" s="6" t="s">
        <v>346</v>
      </c>
      <c r="AH207" s="6" t="s">
        <v>1333</v>
      </c>
      <c r="AI207" s="6" t="s">
        <v>22</v>
      </c>
    </row>
    <row r="208" spans="1:35" x14ac:dyDescent="0.35">
      <c r="A208" s="5">
        <v>5241241003050</v>
      </c>
      <c r="B208" s="6" t="s">
        <v>567</v>
      </c>
      <c r="C208" s="6" t="s">
        <v>111</v>
      </c>
      <c r="D208" s="6" t="s">
        <v>22</v>
      </c>
      <c r="E208" s="6" t="s">
        <v>22</v>
      </c>
      <c r="F208">
        <v>2000</v>
      </c>
      <c r="G208" s="6" t="s">
        <v>16</v>
      </c>
      <c r="H208" s="6" t="s">
        <v>299</v>
      </c>
      <c r="I208">
        <v>1</v>
      </c>
      <c r="J208">
        <v>1</v>
      </c>
      <c r="K208" s="6" t="s">
        <v>299</v>
      </c>
      <c r="M208" s="6" t="s">
        <v>16</v>
      </c>
      <c r="N208" s="6" t="s">
        <v>16</v>
      </c>
      <c r="O208" s="6" t="s">
        <v>1186</v>
      </c>
      <c r="Q208" s="6" t="s">
        <v>1186</v>
      </c>
      <c r="R208" s="6" t="s">
        <v>374</v>
      </c>
      <c r="T208" s="6" t="s">
        <v>516</v>
      </c>
      <c r="U208" s="6" t="s">
        <v>1332</v>
      </c>
      <c r="V208" s="6" t="s">
        <v>1186</v>
      </c>
      <c r="W208" s="6" t="s">
        <v>1347</v>
      </c>
      <c r="X208" s="6" t="s">
        <v>111</v>
      </c>
      <c r="Y208" s="6" t="s">
        <v>299</v>
      </c>
      <c r="Z208" s="6" t="s">
        <v>517</v>
      </c>
      <c r="AA208" s="6" t="s">
        <v>111</v>
      </c>
      <c r="AB208" s="6" t="s">
        <v>566</v>
      </c>
      <c r="AC208" s="6" t="s">
        <v>1186</v>
      </c>
      <c r="AD208" s="6" t="s">
        <v>1186</v>
      </c>
      <c r="AE208" s="6" t="s">
        <v>1186</v>
      </c>
      <c r="AF208" s="6" t="s">
        <v>346</v>
      </c>
      <c r="AG208" s="6" t="s">
        <v>346</v>
      </c>
      <c r="AH208" s="6" t="s">
        <v>1333</v>
      </c>
      <c r="AI208" s="6" t="s">
        <v>22</v>
      </c>
    </row>
    <row r="209" spans="1:35" x14ac:dyDescent="0.35">
      <c r="A209" s="5">
        <v>5241241009010</v>
      </c>
      <c r="B209" s="6" t="s">
        <v>568</v>
      </c>
      <c r="C209" s="6" t="s">
        <v>111</v>
      </c>
      <c r="D209" s="6" t="s">
        <v>22</v>
      </c>
      <c r="E209" s="6" t="s">
        <v>22</v>
      </c>
      <c r="F209">
        <v>2000</v>
      </c>
      <c r="G209" s="6" t="s">
        <v>16</v>
      </c>
      <c r="H209" s="6" t="s">
        <v>300</v>
      </c>
      <c r="I209">
        <v>1</v>
      </c>
      <c r="J209">
        <v>1</v>
      </c>
      <c r="K209" s="6" t="s">
        <v>301</v>
      </c>
      <c r="M209" s="6" t="s">
        <v>16</v>
      </c>
      <c r="N209" s="6" t="s">
        <v>16</v>
      </c>
      <c r="O209" s="6" t="s">
        <v>1186</v>
      </c>
      <c r="Q209" s="6" t="s">
        <v>1186</v>
      </c>
      <c r="R209" s="6" t="s">
        <v>374</v>
      </c>
      <c r="T209" s="6" t="s">
        <v>516</v>
      </c>
      <c r="U209" s="6" t="s">
        <v>1332</v>
      </c>
      <c r="V209" s="6" t="s">
        <v>1186</v>
      </c>
      <c r="W209" s="6" t="s">
        <v>305</v>
      </c>
      <c r="X209" s="6" t="s">
        <v>111</v>
      </c>
      <c r="Y209" s="6" t="s">
        <v>341</v>
      </c>
      <c r="Z209" s="6" t="s">
        <v>517</v>
      </c>
      <c r="AA209" s="6" t="s">
        <v>111</v>
      </c>
      <c r="AB209" s="6" t="s">
        <v>566</v>
      </c>
      <c r="AC209" s="6" t="s">
        <v>1186</v>
      </c>
      <c r="AD209" s="6" t="s">
        <v>1186</v>
      </c>
      <c r="AE209" s="6" t="s">
        <v>1186</v>
      </c>
      <c r="AF209" s="6" t="s">
        <v>346</v>
      </c>
      <c r="AG209" s="6" t="s">
        <v>346</v>
      </c>
      <c r="AH209" s="6" t="s">
        <v>1333</v>
      </c>
      <c r="AI209" s="6" t="s">
        <v>22</v>
      </c>
    </row>
    <row r="210" spans="1:35" x14ac:dyDescent="0.35">
      <c r="B210" s="6" t="s">
        <v>569</v>
      </c>
      <c r="C210" s="6" t="s">
        <v>111</v>
      </c>
      <c r="D210" s="6" t="s">
        <v>22</v>
      </c>
      <c r="E210" s="6" t="s">
        <v>22</v>
      </c>
      <c r="F210">
        <v>2000</v>
      </c>
      <c r="G210" s="6" t="s">
        <v>16</v>
      </c>
      <c r="H210" s="6" t="s">
        <v>300</v>
      </c>
      <c r="I210">
        <v>1</v>
      </c>
      <c r="J210">
        <v>1</v>
      </c>
      <c r="K210" s="6" t="s">
        <v>300</v>
      </c>
      <c r="M210" s="6" t="s">
        <v>16</v>
      </c>
      <c r="N210" s="6" t="s">
        <v>16</v>
      </c>
      <c r="O210" s="6" t="s">
        <v>1186</v>
      </c>
      <c r="Q210" s="6" t="s">
        <v>1186</v>
      </c>
      <c r="R210" s="6" t="s">
        <v>374</v>
      </c>
      <c r="T210" s="6" t="s">
        <v>516</v>
      </c>
      <c r="U210" s="6" t="s">
        <v>1332</v>
      </c>
      <c r="V210" s="6" t="s">
        <v>1186</v>
      </c>
      <c r="W210" s="6" t="s">
        <v>1348</v>
      </c>
      <c r="X210" s="6" t="s">
        <v>111</v>
      </c>
      <c r="Y210" s="6" t="s">
        <v>407</v>
      </c>
      <c r="Z210" s="6" t="s">
        <v>517</v>
      </c>
      <c r="AA210" s="6" t="s">
        <v>138</v>
      </c>
      <c r="AB210" s="6" t="s">
        <v>570</v>
      </c>
      <c r="AC210" s="6" t="s">
        <v>1186</v>
      </c>
      <c r="AD210" s="6" t="s">
        <v>1186</v>
      </c>
      <c r="AE210" s="6" t="s">
        <v>1186</v>
      </c>
      <c r="AF210" s="6" t="s">
        <v>346</v>
      </c>
      <c r="AG210" s="6" t="s">
        <v>346</v>
      </c>
      <c r="AH210" s="6" t="s">
        <v>1333</v>
      </c>
      <c r="AI210" s="6" t="s">
        <v>22</v>
      </c>
    </row>
    <row r="211" spans="1:35" x14ac:dyDescent="0.35">
      <c r="A211" s="5">
        <v>5241241010010</v>
      </c>
      <c r="B211" s="6" t="s">
        <v>571</v>
      </c>
      <c r="C211" s="6" t="s">
        <v>111</v>
      </c>
      <c r="D211" s="6" t="s">
        <v>22</v>
      </c>
      <c r="E211" s="6" t="s">
        <v>22</v>
      </c>
      <c r="F211">
        <v>2000</v>
      </c>
      <c r="G211" s="6" t="s">
        <v>16</v>
      </c>
      <c r="H211" s="6" t="s">
        <v>300</v>
      </c>
      <c r="I211">
        <v>1</v>
      </c>
      <c r="J211">
        <v>1</v>
      </c>
      <c r="K211" s="6" t="s">
        <v>300</v>
      </c>
      <c r="M211" s="6" t="s">
        <v>16</v>
      </c>
      <c r="N211" s="6" t="s">
        <v>16</v>
      </c>
      <c r="O211" s="6" t="s">
        <v>1186</v>
      </c>
      <c r="Q211" s="6" t="s">
        <v>1186</v>
      </c>
      <c r="R211" s="6" t="s">
        <v>374</v>
      </c>
      <c r="T211" s="6" t="s">
        <v>516</v>
      </c>
      <c r="U211" s="6" t="s">
        <v>1332</v>
      </c>
      <c r="V211" s="6" t="s">
        <v>1186</v>
      </c>
      <c r="W211" s="6" t="s">
        <v>1348</v>
      </c>
      <c r="X211" s="6" t="s">
        <v>111</v>
      </c>
      <c r="Y211" s="6" t="s">
        <v>407</v>
      </c>
      <c r="Z211" s="6" t="s">
        <v>517</v>
      </c>
      <c r="AA211" s="6" t="s">
        <v>111</v>
      </c>
      <c r="AB211" s="6" t="s">
        <v>566</v>
      </c>
      <c r="AC211" s="6" t="s">
        <v>1186</v>
      </c>
      <c r="AD211" s="6" t="s">
        <v>1186</v>
      </c>
      <c r="AE211" s="6" t="s">
        <v>1186</v>
      </c>
      <c r="AF211" s="6" t="s">
        <v>346</v>
      </c>
      <c r="AG211" s="6" t="s">
        <v>346</v>
      </c>
      <c r="AH211" s="6" t="s">
        <v>1333</v>
      </c>
      <c r="AI211" s="6" t="s">
        <v>22</v>
      </c>
    </row>
    <row r="212" spans="1:35" x14ac:dyDescent="0.35">
      <c r="A212" s="5">
        <v>5241241010012</v>
      </c>
      <c r="B212" s="6" t="s">
        <v>572</v>
      </c>
      <c r="C212" s="6" t="s">
        <v>111</v>
      </c>
      <c r="D212" s="6" t="s">
        <v>22</v>
      </c>
      <c r="E212" s="6" t="s">
        <v>22</v>
      </c>
      <c r="F212">
        <v>2000</v>
      </c>
      <c r="G212" s="6" t="s">
        <v>16</v>
      </c>
      <c r="H212" s="6" t="s">
        <v>300</v>
      </c>
      <c r="I212">
        <v>1</v>
      </c>
      <c r="J212">
        <v>1</v>
      </c>
      <c r="K212" s="6" t="s">
        <v>300</v>
      </c>
      <c r="M212" s="6" t="s">
        <v>16</v>
      </c>
      <c r="N212" s="6" t="s">
        <v>16</v>
      </c>
      <c r="O212" s="6" t="s">
        <v>1186</v>
      </c>
      <c r="Q212" s="6" t="s">
        <v>1186</v>
      </c>
      <c r="R212" s="6" t="s">
        <v>374</v>
      </c>
      <c r="T212" s="6" t="s">
        <v>516</v>
      </c>
      <c r="U212" s="6" t="s">
        <v>1332</v>
      </c>
      <c r="V212" s="6" t="s">
        <v>1186</v>
      </c>
      <c r="W212" s="6" t="s">
        <v>1348</v>
      </c>
      <c r="X212" s="6" t="s">
        <v>111</v>
      </c>
      <c r="Y212" s="6" t="s">
        <v>407</v>
      </c>
      <c r="Z212" s="6" t="s">
        <v>517</v>
      </c>
      <c r="AA212" s="6" t="s">
        <v>111</v>
      </c>
      <c r="AB212" s="6" t="s">
        <v>566</v>
      </c>
      <c r="AC212" s="6" t="s">
        <v>1186</v>
      </c>
      <c r="AD212" s="6" t="s">
        <v>1186</v>
      </c>
      <c r="AE212" s="6" t="s">
        <v>1186</v>
      </c>
      <c r="AF212" s="6" t="s">
        <v>346</v>
      </c>
      <c r="AG212" s="6" t="s">
        <v>346</v>
      </c>
      <c r="AH212" s="6" t="s">
        <v>1333</v>
      </c>
      <c r="AI212" s="6" t="s">
        <v>22</v>
      </c>
    </row>
    <row r="213" spans="1:35" x14ac:dyDescent="0.35">
      <c r="B213" s="6" t="s">
        <v>573</v>
      </c>
      <c r="C213" s="6" t="s">
        <v>111</v>
      </c>
      <c r="D213" s="6" t="s">
        <v>22</v>
      </c>
      <c r="E213" s="6" t="s">
        <v>22</v>
      </c>
      <c r="F213">
        <v>2000</v>
      </c>
      <c r="G213" s="6" t="s">
        <v>16</v>
      </c>
      <c r="H213" s="6" t="s">
        <v>300</v>
      </c>
      <c r="I213">
        <v>1</v>
      </c>
      <c r="J213">
        <v>1</v>
      </c>
      <c r="K213" s="6" t="s">
        <v>300</v>
      </c>
      <c r="M213" s="6" t="s">
        <v>16</v>
      </c>
      <c r="N213" s="6" t="s">
        <v>16</v>
      </c>
      <c r="O213" s="6" t="s">
        <v>1186</v>
      </c>
      <c r="Q213" s="6" t="s">
        <v>1186</v>
      </c>
      <c r="R213" s="6" t="s">
        <v>374</v>
      </c>
      <c r="T213" s="6" t="s">
        <v>516</v>
      </c>
      <c r="U213" s="6" t="s">
        <v>1332</v>
      </c>
      <c r="V213" s="6" t="s">
        <v>1186</v>
      </c>
      <c r="W213" s="6" t="s">
        <v>1348</v>
      </c>
      <c r="X213" s="6" t="s">
        <v>111</v>
      </c>
      <c r="Y213" s="6" t="s">
        <v>407</v>
      </c>
      <c r="Z213" s="6" t="s">
        <v>517</v>
      </c>
      <c r="AA213" s="6" t="s">
        <v>138</v>
      </c>
      <c r="AB213" s="6" t="s">
        <v>570</v>
      </c>
      <c r="AC213" s="6" t="s">
        <v>1186</v>
      </c>
      <c r="AD213" s="6" t="s">
        <v>1186</v>
      </c>
      <c r="AE213" s="6" t="s">
        <v>1186</v>
      </c>
      <c r="AF213" s="6" t="s">
        <v>346</v>
      </c>
      <c r="AG213" s="6" t="s">
        <v>346</v>
      </c>
      <c r="AH213" s="6" t="s">
        <v>1333</v>
      </c>
      <c r="AI213" s="6" t="s">
        <v>22</v>
      </c>
    </row>
    <row r="214" spans="1:35" x14ac:dyDescent="0.35">
      <c r="A214" s="5">
        <v>5241241010011</v>
      </c>
      <c r="B214" s="6" t="s">
        <v>574</v>
      </c>
      <c r="C214" s="6" t="s">
        <v>111</v>
      </c>
      <c r="D214" s="6" t="s">
        <v>22</v>
      </c>
      <c r="E214" s="6" t="s">
        <v>22</v>
      </c>
      <c r="F214">
        <v>2000</v>
      </c>
      <c r="G214" s="6" t="s">
        <v>16</v>
      </c>
      <c r="H214" s="6" t="s">
        <v>300</v>
      </c>
      <c r="I214">
        <v>1</v>
      </c>
      <c r="J214">
        <v>1</v>
      </c>
      <c r="K214" s="6" t="s">
        <v>300</v>
      </c>
      <c r="M214" s="6" t="s">
        <v>16</v>
      </c>
      <c r="N214" s="6" t="s">
        <v>16</v>
      </c>
      <c r="O214" s="6" t="s">
        <v>1186</v>
      </c>
      <c r="Q214" s="6" t="s">
        <v>1186</v>
      </c>
      <c r="R214" s="6" t="s">
        <v>374</v>
      </c>
      <c r="T214" s="6" t="s">
        <v>516</v>
      </c>
      <c r="U214" s="6" t="s">
        <v>1332</v>
      </c>
      <c r="V214" s="6" t="s">
        <v>1186</v>
      </c>
      <c r="W214" s="6" t="s">
        <v>1348</v>
      </c>
      <c r="X214" s="6" t="s">
        <v>111</v>
      </c>
      <c r="Y214" s="6" t="s">
        <v>407</v>
      </c>
      <c r="Z214" s="6" t="s">
        <v>517</v>
      </c>
      <c r="AA214" s="6" t="s">
        <v>111</v>
      </c>
      <c r="AB214" s="6" t="s">
        <v>566</v>
      </c>
      <c r="AC214" s="6" t="s">
        <v>1186</v>
      </c>
      <c r="AD214" s="6" t="s">
        <v>1186</v>
      </c>
      <c r="AE214" s="6" t="s">
        <v>1186</v>
      </c>
      <c r="AF214" s="6" t="s">
        <v>346</v>
      </c>
      <c r="AG214" s="6" t="s">
        <v>346</v>
      </c>
      <c r="AH214" s="6" t="s">
        <v>1333</v>
      </c>
      <c r="AI214" s="6" t="s">
        <v>22</v>
      </c>
    </row>
    <row r="215" spans="1:35" x14ac:dyDescent="0.35">
      <c r="A215" s="5">
        <v>5241241012010</v>
      </c>
      <c r="B215" s="6" t="s">
        <v>575</v>
      </c>
      <c r="C215" s="6" t="s">
        <v>111</v>
      </c>
      <c r="D215" s="6" t="s">
        <v>22</v>
      </c>
      <c r="E215" s="6" t="s">
        <v>22</v>
      </c>
      <c r="F215">
        <v>2000</v>
      </c>
      <c r="G215" s="6" t="s">
        <v>16</v>
      </c>
      <c r="H215" s="6" t="s">
        <v>300</v>
      </c>
      <c r="I215">
        <v>1</v>
      </c>
      <c r="J215">
        <v>1</v>
      </c>
      <c r="K215" s="6" t="s">
        <v>300</v>
      </c>
      <c r="M215" s="6" t="s">
        <v>16</v>
      </c>
      <c r="N215" s="6" t="s">
        <v>16</v>
      </c>
      <c r="O215" s="6" t="s">
        <v>1186</v>
      </c>
      <c r="Q215" s="6" t="s">
        <v>1186</v>
      </c>
      <c r="R215" s="6" t="s">
        <v>374</v>
      </c>
      <c r="T215" s="6" t="s">
        <v>516</v>
      </c>
      <c r="U215" s="6" t="s">
        <v>1332</v>
      </c>
      <c r="V215" s="6" t="s">
        <v>1186</v>
      </c>
      <c r="W215" s="6" t="s">
        <v>1348</v>
      </c>
      <c r="X215" s="6" t="s">
        <v>111</v>
      </c>
      <c r="Y215" s="6" t="s">
        <v>407</v>
      </c>
      <c r="Z215" s="6" t="s">
        <v>517</v>
      </c>
      <c r="AA215" s="6" t="s">
        <v>111</v>
      </c>
      <c r="AB215" s="6" t="s">
        <v>566</v>
      </c>
      <c r="AC215" s="6" t="s">
        <v>1186</v>
      </c>
      <c r="AD215" s="6" t="s">
        <v>1186</v>
      </c>
      <c r="AE215" s="6" t="s">
        <v>1186</v>
      </c>
      <c r="AF215" s="6" t="s">
        <v>346</v>
      </c>
      <c r="AG215" s="6" t="s">
        <v>346</v>
      </c>
      <c r="AH215" s="6" t="s">
        <v>1333</v>
      </c>
      <c r="AI215" s="6" t="s">
        <v>22</v>
      </c>
    </row>
    <row r="216" spans="1:35" x14ac:dyDescent="0.35">
      <c r="A216" s="5">
        <v>5241241106010</v>
      </c>
      <c r="B216" s="6" t="s">
        <v>576</v>
      </c>
      <c r="C216" s="6" t="s">
        <v>113</v>
      </c>
      <c r="D216" s="6" t="s">
        <v>22</v>
      </c>
      <c r="E216" s="6" t="s">
        <v>22</v>
      </c>
      <c r="F216">
        <v>2000</v>
      </c>
      <c r="G216" s="6" t="s">
        <v>12</v>
      </c>
      <c r="H216" s="6" t="s">
        <v>341</v>
      </c>
      <c r="I216">
        <v>1</v>
      </c>
      <c r="J216">
        <v>1</v>
      </c>
      <c r="K216" s="6" t="s">
        <v>297</v>
      </c>
      <c r="M216" s="6" t="s">
        <v>12</v>
      </c>
      <c r="N216" s="6" t="s">
        <v>12</v>
      </c>
      <c r="O216" s="6" t="s">
        <v>1186</v>
      </c>
      <c r="Q216" s="6" t="s">
        <v>1186</v>
      </c>
      <c r="R216" s="6" t="s">
        <v>343</v>
      </c>
      <c r="T216" s="6" t="s">
        <v>516</v>
      </c>
      <c r="U216" s="6" t="s">
        <v>1356</v>
      </c>
      <c r="V216" s="6" t="s">
        <v>1186</v>
      </c>
      <c r="W216" s="6" t="s">
        <v>305</v>
      </c>
      <c r="X216" s="6" t="s">
        <v>113</v>
      </c>
      <c r="Y216" s="6" t="s">
        <v>341</v>
      </c>
      <c r="Z216" s="6" t="s">
        <v>517</v>
      </c>
      <c r="AA216" s="6" t="s">
        <v>113</v>
      </c>
      <c r="AB216" s="6" t="s">
        <v>576</v>
      </c>
      <c r="AC216" s="6" t="s">
        <v>1186</v>
      </c>
      <c r="AD216" s="6" t="s">
        <v>1186</v>
      </c>
      <c r="AE216" s="6" t="s">
        <v>1186</v>
      </c>
      <c r="AF216" s="6" t="s">
        <v>346</v>
      </c>
      <c r="AG216" s="6" t="s">
        <v>346</v>
      </c>
      <c r="AH216" s="6" t="s">
        <v>1333</v>
      </c>
      <c r="AI216" s="6" t="s">
        <v>22</v>
      </c>
    </row>
    <row r="217" spans="1:35" x14ac:dyDescent="0.35">
      <c r="A217" s="5">
        <v>5241241103050</v>
      </c>
      <c r="B217" s="6" t="s">
        <v>577</v>
      </c>
      <c r="C217" s="6" t="s">
        <v>113</v>
      </c>
      <c r="D217" s="6" t="s">
        <v>22</v>
      </c>
      <c r="E217" s="6" t="s">
        <v>22</v>
      </c>
      <c r="F217">
        <v>2000</v>
      </c>
      <c r="G217" s="6" t="s">
        <v>16</v>
      </c>
      <c r="H217" s="6" t="s">
        <v>299</v>
      </c>
      <c r="I217">
        <v>1</v>
      </c>
      <c r="J217">
        <v>1</v>
      </c>
      <c r="K217" s="6" t="s">
        <v>299</v>
      </c>
      <c r="M217" s="6" t="s">
        <v>16</v>
      </c>
      <c r="N217" s="6" t="s">
        <v>16</v>
      </c>
      <c r="O217" s="6" t="s">
        <v>1186</v>
      </c>
      <c r="Q217" s="6" t="s">
        <v>1186</v>
      </c>
      <c r="R217" s="6" t="s">
        <v>374</v>
      </c>
      <c r="T217" s="6" t="s">
        <v>516</v>
      </c>
      <c r="U217" s="6" t="s">
        <v>1332</v>
      </c>
      <c r="V217" s="6" t="s">
        <v>1186</v>
      </c>
      <c r="W217" s="6" t="s">
        <v>1347</v>
      </c>
      <c r="X217" s="6" t="s">
        <v>113</v>
      </c>
      <c r="Y217" s="6" t="s">
        <v>299</v>
      </c>
      <c r="Z217" s="6" t="s">
        <v>517</v>
      </c>
      <c r="AA217" s="6" t="s">
        <v>113</v>
      </c>
      <c r="AB217" s="6" t="s">
        <v>576</v>
      </c>
      <c r="AC217" s="6" t="s">
        <v>1186</v>
      </c>
      <c r="AD217" s="6" t="s">
        <v>1186</v>
      </c>
      <c r="AE217" s="6" t="s">
        <v>1186</v>
      </c>
      <c r="AF217" s="6" t="s">
        <v>346</v>
      </c>
      <c r="AG217" s="6" t="s">
        <v>346</v>
      </c>
      <c r="AH217" s="6" t="s">
        <v>1333</v>
      </c>
      <c r="AI217" s="6" t="s">
        <v>22</v>
      </c>
    </row>
    <row r="218" spans="1:35" x14ac:dyDescent="0.35">
      <c r="A218" s="5">
        <v>5241241109010</v>
      </c>
      <c r="B218" s="6" t="s">
        <v>578</v>
      </c>
      <c r="C218" s="6" t="s">
        <v>113</v>
      </c>
      <c r="D218" s="6" t="s">
        <v>22</v>
      </c>
      <c r="E218" s="6" t="s">
        <v>22</v>
      </c>
      <c r="F218">
        <v>2000</v>
      </c>
      <c r="G218" s="6" t="s">
        <v>16</v>
      </c>
      <c r="H218" s="6" t="s">
        <v>300</v>
      </c>
      <c r="I218">
        <v>1</v>
      </c>
      <c r="J218">
        <v>1</v>
      </c>
      <c r="K218" s="6" t="s">
        <v>301</v>
      </c>
      <c r="M218" s="6" t="s">
        <v>16</v>
      </c>
      <c r="N218" s="6" t="s">
        <v>16</v>
      </c>
      <c r="O218" s="6" t="s">
        <v>1186</v>
      </c>
      <c r="Q218" s="6" t="s">
        <v>1186</v>
      </c>
      <c r="R218" s="6" t="s">
        <v>374</v>
      </c>
      <c r="T218" s="6" t="s">
        <v>516</v>
      </c>
      <c r="U218" s="6" t="s">
        <v>1332</v>
      </c>
      <c r="V218" s="6" t="s">
        <v>1186</v>
      </c>
      <c r="W218" s="6" t="s">
        <v>305</v>
      </c>
      <c r="X218" s="6" t="s">
        <v>113</v>
      </c>
      <c r="Y218" s="6" t="s">
        <v>341</v>
      </c>
      <c r="Z218" s="6" t="s">
        <v>517</v>
      </c>
      <c r="AA218" s="6" t="s">
        <v>113</v>
      </c>
      <c r="AB218" s="6" t="s">
        <v>576</v>
      </c>
      <c r="AC218" s="6" t="s">
        <v>1186</v>
      </c>
      <c r="AD218" s="6" t="s">
        <v>1186</v>
      </c>
      <c r="AE218" s="6" t="s">
        <v>1186</v>
      </c>
      <c r="AF218" s="6" t="s">
        <v>346</v>
      </c>
      <c r="AG218" s="6" t="s">
        <v>346</v>
      </c>
      <c r="AH218" s="6" t="s">
        <v>1333</v>
      </c>
      <c r="AI218" s="6" t="s">
        <v>22</v>
      </c>
    </row>
    <row r="219" spans="1:35" x14ac:dyDescent="0.35">
      <c r="A219" s="5">
        <v>5241241110010</v>
      </c>
      <c r="B219" s="6" t="s">
        <v>579</v>
      </c>
      <c r="C219" s="6" t="s">
        <v>113</v>
      </c>
      <c r="D219" s="6" t="s">
        <v>22</v>
      </c>
      <c r="E219" s="6" t="s">
        <v>22</v>
      </c>
      <c r="F219">
        <v>2000</v>
      </c>
      <c r="G219" s="6" t="s">
        <v>16</v>
      </c>
      <c r="H219" s="6" t="s">
        <v>300</v>
      </c>
      <c r="I219">
        <v>1</v>
      </c>
      <c r="J219">
        <v>1</v>
      </c>
      <c r="K219" s="6" t="s">
        <v>300</v>
      </c>
      <c r="M219" s="6" t="s">
        <v>16</v>
      </c>
      <c r="N219" s="6" t="s">
        <v>16</v>
      </c>
      <c r="O219" s="6" t="s">
        <v>1186</v>
      </c>
      <c r="Q219" s="6" t="s">
        <v>1186</v>
      </c>
      <c r="R219" s="6" t="s">
        <v>374</v>
      </c>
      <c r="T219" s="6" t="s">
        <v>516</v>
      </c>
      <c r="U219" s="6" t="s">
        <v>1332</v>
      </c>
      <c r="V219" s="6" t="s">
        <v>1186</v>
      </c>
      <c r="W219" s="6" t="s">
        <v>1348</v>
      </c>
      <c r="X219" s="6" t="s">
        <v>113</v>
      </c>
      <c r="Y219" s="6" t="s">
        <v>407</v>
      </c>
      <c r="Z219" s="6" t="s">
        <v>517</v>
      </c>
      <c r="AA219" s="6" t="s">
        <v>113</v>
      </c>
      <c r="AB219" s="6" t="s">
        <v>576</v>
      </c>
      <c r="AC219" s="6" t="s">
        <v>1186</v>
      </c>
      <c r="AD219" s="6" t="s">
        <v>1186</v>
      </c>
      <c r="AE219" s="6" t="s">
        <v>1186</v>
      </c>
      <c r="AF219" s="6" t="s">
        <v>346</v>
      </c>
      <c r="AG219" s="6" t="s">
        <v>346</v>
      </c>
      <c r="AH219" s="6" t="s">
        <v>1333</v>
      </c>
      <c r="AI219" s="6" t="s">
        <v>22</v>
      </c>
    </row>
    <row r="220" spans="1:35" x14ac:dyDescent="0.35">
      <c r="A220" s="5">
        <v>5241241110011</v>
      </c>
      <c r="B220" s="6" t="s">
        <v>580</v>
      </c>
      <c r="C220" s="6" t="s">
        <v>113</v>
      </c>
      <c r="D220" s="6" t="s">
        <v>22</v>
      </c>
      <c r="E220" s="6" t="s">
        <v>22</v>
      </c>
      <c r="F220">
        <v>2000</v>
      </c>
      <c r="G220" s="6" t="s">
        <v>16</v>
      </c>
      <c r="H220" s="6" t="s">
        <v>300</v>
      </c>
      <c r="I220">
        <v>1</v>
      </c>
      <c r="J220">
        <v>1</v>
      </c>
      <c r="K220" s="6" t="s">
        <v>300</v>
      </c>
      <c r="M220" s="6" t="s">
        <v>16</v>
      </c>
      <c r="N220" s="6" t="s">
        <v>16</v>
      </c>
      <c r="O220" s="6" t="s">
        <v>1186</v>
      </c>
      <c r="Q220" s="6" t="s">
        <v>1186</v>
      </c>
      <c r="R220" s="6" t="s">
        <v>374</v>
      </c>
      <c r="T220" s="6" t="s">
        <v>516</v>
      </c>
      <c r="U220" s="6" t="s">
        <v>1332</v>
      </c>
      <c r="V220" s="6" t="s">
        <v>1186</v>
      </c>
      <c r="W220" s="6" t="s">
        <v>1348</v>
      </c>
      <c r="X220" s="6" t="s">
        <v>113</v>
      </c>
      <c r="Y220" s="6" t="s">
        <v>407</v>
      </c>
      <c r="Z220" s="6" t="s">
        <v>517</v>
      </c>
      <c r="AA220" s="6" t="s">
        <v>113</v>
      </c>
      <c r="AB220" s="6" t="s">
        <v>576</v>
      </c>
      <c r="AC220" s="6" t="s">
        <v>1186</v>
      </c>
      <c r="AD220" s="6" t="s">
        <v>1186</v>
      </c>
      <c r="AE220" s="6" t="s">
        <v>1186</v>
      </c>
      <c r="AF220" s="6" t="s">
        <v>346</v>
      </c>
      <c r="AG220" s="6" t="s">
        <v>346</v>
      </c>
      <c r="AH220" s="6" t="s">
        <v>1333</v>
      </c>
      <c r="AI220" s="6" t="s">
        <v>22</v>
      </c>
    </row>
    <row r="221" spans="1:35" x14ac:dyDescent="0.35">
      <c r="A221" s="5">
        <v>5241241306010</v>
      </c>
      <c r="B221" s="6" t="s">
        <v>581</v>
      </c>
      <c r="C221" s="6" t="s">
        <v>117</v>
      </c>
      <c r="D221" s="6" t="s">
        <v>22</v>
      </c>
      <c r="E221" s="6" t="s">
        <v>22</v>
      </c>
      <c r="F221">
        <v>2000</v>
      </c>
      <c r="G221" s="6" t="s">
        <v>12</v>
      </c>
      <c r="H221" s="6" t="s">
        <v>341</v>
      </c>
      <c r="I221">
        <v>1</v>
      </c>
      <c r="J221">
        <v>1</v>
      </c>
      <c r="K221" s="6" t="s">
        <v>297</v>
      </c>
      <c r="M221" s="6" t="s">
        <v>12</v>
      </c>
      <c r="N221" s="6" t="s">
        <v>12</v>
      </c>
      <c r="O221" s="6" t="s">
        <v>1186</v>
      </c>
      <c r="Q221" s="6" t="s">
        <v>1186</v>
      </c>
      <c r="R221" s="6" t="s">
        <v>343</v>
      </c>
      <c r="T221" s="6" t="s">
        <v>516</v>
      </c>
      <c r="U221" s="6" t="s">
        <v>1357</v>
      </c>
      <c r="V221" s="6" t="s">
        <v>1186</v>
      </c>
      <c r="W221" s="6" t="s">
        <v>305</v>
      </c>
      <c r="X221" s="6" t="s">
        <v>117</v>
      </c>
      <c r="Y221" s="6" t="s">
        <v>341</v>
      </c>
      <c r="Z221" s="6" t="s">
        <v>517</v>
      </c>
      <c r="AA221" s="6" t="s">
        <v>117</v>
      </c>
      <c r="AB221" s="6" t="s">
        <v>581</v>
      </c>
      <c r="AC221" s="6" t="s">
        <v>1186</v>
      </c>
      <c r="AD221" s="6" t="s">
        <v>1186</v>
      </c>
      <c r="AE221" s="6" t="s">
        <v>1186</v>
      </c>
      <c r="AF221" s="6" t="s">
        <v>346</v>
      </c>
      <c r="AG221" s="6" t="s">
        <v>346</v>
      </c>
      <c r="AH221" s="6" t="s">
        <v>1333</v>
      </c>
      <c r="AI221" s="6" t="s">
        <v>22</v>
      </c>
    </row>
    <row r="222" spans="1:35" x14ac:dyDescent="0.35">
      <c r="A222" s="5">
        <v>5241241309010</v>
      </c>
      <c r="B222" s="6" t="s">
        <v>582</v>
      </c>
      <c r="C222" s="6" t="s">
        <v>117</v>
      </c>
      <c r="D222" s="6" t="s">
        <v>22</v>
      </c>
      <c r="E222" s="6" t="s">
        <v>22</v>
      </c>
      <c r="F222">
        <v>2000</v>
      </c>
      <c r="G222" s="6" t="s">
        <v>16</v>
      </c>
      <c r="H222" s="6" t="s">
        <v>300</v>
      </c>
      <c r="I222">
        <v>1</v>
      </c>
      <c r="J222">
        <v>1</v>
      </c>
      <c r="K222" s="6" t="s">
        <v>301</v>
      </c>
      <c r="M222" s="6" t="s">
        <v>16</v>
      </c>
      <c r="N222" s="6" t="s">
        <v>16</v>
      </c>
      <c r="O222" s="6" t="s">
        <v>1186</v>
      </c>
      <c r="Q222" s="6" t="s">
        <v>1186</v>
      </c>
      <c r="R222" s="6" t="s">
        <v>374</v>
      </c>
      <c r="T222" s="6" t="s">
        <v>516</v>
      </c>
      <c r="U222" s="6" t="s">
        <v>1332</v>
      </c>
      <c r="V222" s="6" t="s">
        <v>1186</v>
      </c>
      <c r="W222" s="6" t="s">
        <v>305</v>
      </c>
      <c r="X222" s="6" t="s">
        <v>117</v>
      </c>
      <c r="Y222" s="6" t="s">
        <v>341</v>
      </c>
      <c r="Z222" s="6" t="s">
        <v>517</v>
      </c>
      <c r="AA222" s="6" t="s">
        <v>117</v>
      </c>
      <c r="AB222" s="6" t="s">
        <v>581</v>
      </c>
      <c r="AC222" s="6" t="s">
        <v>1186</v>
      </c>
      <c r="AD222" s="6" t="s">
        <v>1186</v>
      </c>
      <c r="AE222" s="6" t="s">
        <v>1186</v>
      </c>
      <c r="AF222" s="6" t="s">
        <v>346</v>
      </c>
      <c r="AG222" s="6" t="s">
        <v>346</v>
      </c>
      <c r="AH222" s="6" t="s">
        <v>1333</v>
      </c>
      <c r="AI222" s="6" t="s">
        <v>22</v>
      </c>
    </row>
    <row r="223" spans="1:35" x14ac:dyDescent="0.35">
      <c r="A223" s="5">
        <v>5241241310010</v>
      </c>
      <c r="B223" s="6" t="s">
        <v>583</v>
      </c>
      <c r="C223" s="6" t="s">
        <v>117</v>
      </c>
      <c r="D223" s="6" t="s">
        <v>22</v>
      </c>
      <c r="E223" s="6" t="s">
        <v>22</v>
      </c>
      <c r="F223">
        <v>2000</v>
      </c>
      <c r="G223" s="6" t="s">
        <v>16</v>
      </c>
      <c r="H223" s="6" t="s">
        <v>300</v>
      </c>
      <c r="I223">
        <v>1</v>
      </c>
      <c r="J223">
        <v>1</v>
      </c>
      <c r="K223" s="6" t="s">
        <v>300</v>
      </c>
      <c r="M223" s="6" t="s">
        <v>16</v>
      </c>
      <c r="N223" s="6" t="s">
        <v>16</v>
      </c>
      <c r="O223" s="6" t="s">
        <v>1186</v>
      </c>
      <c r="Q223" s="6" t="s">
        <v>1186</v>
      </c>
      <c r="R223" s="6" t="s">
        <v>374</v>
      </c>
      <c r="T223" s="6" t="s">
        <v>516</v>
      </c>
      <c r="U223" s="6" t="s">
        <v>1332</v>
      </c>
      <c r="V223" s="6" t="s">
        <v>1186</v>
      </c>
      <c r="W223" s="6" t="s">
        <v>1348</v>
      </c>
      <c r="X223" s="6" t="s">
        <v>117</v>
      </c>
      <c r="Y223" s="6" t="s">
        <v>407</v>
      </c>
      <c r="Z223" s="6" t="s">
        <v>517</v>
      </c>
      <c r="AA223" s="6" t="s">
        <v>117</v>
      </c>
      <c r="AB223" s="6" t="s">
        <v>581</v>
      </c>
      <c r="AC223" s="6" t="s">
        <v>1186</v>
      </c>
      <c r="AD223" s="6" t="s">
        <v>1186</v>
      </c>
      <c r="AE223" s="6" t="s">
        <v>1186</v>
      </c>
      <c r="AF223" s="6" t="s">
        <v>346</v>
      </c>
      <c r="AG223" s="6" t="s">
        <v>346</v>
      </c>
      <c r="AH223" s="6" t="s">
        <v>1333</v>
      </c>
      <c r="AI223" s="6" t="s">
        <v>22</v>
      </c>
    </row>
    <row r="224" spans="1:35" x14ac:dyDescent="0.35">
      <c r="B224" s="6" t="s">
        <v>584</v>
      </c>
      <c r="C224" s="6" t="s">
        <v>117</v>
      </c>
      <c r="D224" s="6" t="s">
        <v>22</v>
      </c>
      <c r="E224" s="6" t="s">
        <v>22</v>
      </c>
      <c r="F224">
        <v>2000</v>
      </c>
      <c r="G224" s="6" t="s">
        <v>16</v>
      </c>
      <c r="H224" s="6" t="s">
        <v>300</v>
      </c>
      <c r="I224">
        <v>1</v>
      </c>
      <c r="J224">
        <v>1</v>
      </c>
      <c r="K224" s="6" t="s">
        <v>300</v>
      </c>
      <c r="M224" s="6" t="s">
        <v>16</v>
      </c>
      <c r="N224" s="6" t="s">
        <v>16</v>
      </c>
      <c r="O224" s="6" t="s">
        <v>1186</v>
      </c>
      <c r="Q224" s="6" t="s">
        <v>1186</v>
      </c>
      <c r="R224" s="6" t="s">
        <v>374</v>
      </c>
      <c r="T224" s="6" t="s">
        <v>516</v>
      </c>
      <c r="U224" s="6" t="s">
        <v>1332</v>
      </c>
      <c r="V224" s="6" t="s">
        <v>1186</v>
      </c>
      <c r="W224" s="6" t="s">
        <v>1348</v>
      </c>
      <c r="X224" s="6" t="s">
        <v>117</v>
      </c>
      <c r="Y224" s="6" t="s">
        <v>407</v>
      </c>
      <c r="Z224" s="6" t="s">
        <v>517</v>
      </c>
      <c r="AA224" s="6" t="s">
        <v>117</v>
      </c>
      <c r="AB224" s="6" t="s">
        <v>581</v>
      </c>
      <c r="AC224" s="6" t="s">
        <v>1186</v>
      </c>
      <c r="AD224" s="6" t="s">
        <v>1186</v>
      </c>
      <c r="AE224" s="6" t="s">
        <v>1186</v>
      </c>
      <c r="AF224" s="6" t="s">
        <v>346</v>
      </c>
      <c r="AG224" s="6" t="s">
        <v>346</v>
      </c>
      <c r="AH224" s="6" t="s">
        <v>1333</v>
      </c>
      <c r="AI224" s="6" t="s">
        <v>22</v>
      </c>
    </row>
    <row r="225" spans="1:35" x14ac:dyDescent="0.35">
      <c r="A225" s="5">
        <v>5241241406010</v>
      </c>
      <c r="B225" s="6" t="s">
        <v>585</v>
      </c>
      <c r="C225" s="6" t="s">
        <v>121</v>
      </c>
      <c r="D225" s="6" t="s">
        <v>22</v>
      </c>
      <c r="E225" s="6" t="s">
        <v>22</v>
      </c>
      <c r="F225">
        <v>2000</v>
      </c>
      <c r="G225" s="6" t="s">
        <v>12</v>
      </c>
      <c r="H225" s="6" t="s">
        <v>341</v>
      </c>
      <c r="I225">
        <v>1</v>
      </c>
      <c r="J225">
        <v>1</v>
      </c>
      <c r="K225" s="6" t="s">
        <v>297</v>
      </c>
      <c r="M225" s="6" t="s">
        <v>12</v>
      </c>
      <c r="N225" s="6" t="s">
        <v>12</v>
      </c>
      <c r="O225" s="6" t="s">
        <v>1186</v>
      </c>
      <c r="Q225" s="6" t="s">
        <v>342</v>
      </c>
      <c r="R225" s="6" t="s">
        <v>343</v>
      </c>
      <c r="T225" s="6" t="s">
        <v>516</v>
      </c>
      <c r="U225" s="6" t="s">
        <v>1358</v>
      </c>
      <c r="V225" s="6" t="s">
        <v>1186</v>
      </c>
      <c r="W225" s="6" t="s">
        <v>305</v>
      </c>
      <c r="X225" s="6" t="s">
        <v>121</v>
      </c>
      <c r="Y225" s="6" t="s">
        <v>341</v>
      </c>
      <c r="Z225" s="6" t="s">
        <v>517</v>
      </c>
      <c r="AA225" s="6" t="s">
        <v>121</v>
      </c>
      <c r="AB225" s="6" t="s">
        <v>585</v>
      </c>
      <c r="AC225" s="6" t="s">
        <v>1186</v>
      </c>
      <c r="AD225" s="6" t="s">
        <v>1186</v>
      </c>
      <c r="AE225" s="6" t="s">
        <v>1186</v>
      </c>
      <c r="AF225" s="6" t="s">
        <v>346</v>
      </c>
      <c r="AG225" s="6" t="s">
        <v>346</v>
      </c>
      <c r="AH225" s="6" t="s">
        <v>1333</v>
      </c>
      <c r="AI225" s="6" t="s">
        <v>22</v>
      </c>
    </row>
    <row r="226" spans="1:35" x14ac:dyDescent="0.35">
      <c r="A226" s="5">
        <v>5241241409010</v>
      </c>
      <c r="B226" s="6" t="s">
        <v>586</v>
      </c>
      <c r="C226" s="6" t="s">
        <v>121</v>
      </c>
      <c r="D226" s="6" t="s">
        <v>22</v>
      </c>
      <c r="E226" s="6" t="s">
        <v>22</v>
      </c>
      <c r="F226">
        <v>2000</v>
      </c>
      <c r="G226" s="6" t="s">
        <v>16</v>
      </c>
      <c r="H226" s="6" t="s">
        <v>300</v>
      </c>
      <c r="I226">
        <v>1</v>
      </c>
      <c r="J226">
        <v>1</v>
      </c>
      <c r="K226" s="6" t="s">
        <v>301</v>
      </c>
      <c r="M226" s="6" t="s">
        <v>16</v>
      </c>
      <c r="N226" s="6" t="s">
        <v>16</v>
      </c>
      <c r="O226" s="6" t="s">
        <v>1186</v>
      </c>
      <c r="Q226" s="6" t="s">
        <v>1186</v>
      </c>
      <c r="R226" s="6" t="s">
        <v>374</v>
      </c>
      <c r="T226" s="6" t="s">
        <v>516</v>
      </c>
      <c r="U226" s="6" t="s">
        <v>1332</v>
      </c>
      <c r="V226" s="6" t="s">
        <v>1186</v>
      </c>
      <c r="W226" s="6" t="s">
        <v>305</v>
      </c>
      <c r="X226" s="6" t="s">
        <v>121</v>
      </c>
      <c r="Y226" s="6" t="s">
        <v>341</v>
      </c>
      <c r="Z226" s="6" t="s">
        <v>517</v>
      </c>
      <c r="AA226" s="6" t="s">
        <v>121</v>
      </c>
      <c r="AB226" s="6" t="s">
        <v>585</v>
      </c>
      <c r="AC226" s="6" t="s">
        <v>1186</v>
      </c>
      <c r="AD226" s="6" t="s">
        <v>1186</v>
      </c>
      <c r="AE226" s="6" t="s">
        <v>1186</v>
      </c>
      <c r="AF226" s="6" t="s">
        <v>346</v>
      </c>
      <c r="AG226" s="6" t="s">
        <v>346</v>
      </c>
      <c r="AH226" s="6" t="s">
        <v>1333</v>
      </c>
      <c r="AI226" s="6" t="s">
        <v>22</v>
      </c>
    </row>
    <row r="227" spans="1:35" x14ac:dyDescent="0.35">
      <c r="A227" s="5">
        <v>5241241410010</v>
      </c>
      <c r="B227" s="6" t="s">
        <v>587</v>
      </c>
      <c r="C227" s="6" t="s">
        <v>121</v>
      </c>
      <c r="D227" s="6" t="s">
        <v>22</v>
      </c>
      <c r="E227" s="6" t="s">
        <v>22</v>
      </c>
      <c r="F227">
        <v>2000</v>
      </c>
      <c r="G227" s="6" t="s">
        <v>16</v>
      </c>
      <c r="H227" s="6" t="s">
        <v>300</v>
      </c>
      <c r="I227">
        <v>1</v>
      </c>
      <c r="J227">
        <v>1</v>
      </c>
      <c r="K227" s="6" t="s">
        <v>300</v>
      </c>
      <c r="M227" s="6" t="s">
        <v>16</v>
      </c>
      <c r="N227" s="6" t="s">
        <v>16</v>
      </c>
      <c r="O227" s="6" t="s">
        <v>1186</v>
      </c>
      <c r="Q227" s="6" t="s">
        <v>1186</v>
      </c>
      <c r="R227" s="6" t="s">
        <v>374</v>
      </c>
      <c r="T227" s="6" t="s">
        <v>516</v>
      </c>
      <c r="U227" s="6" t="s">
        <v>1332</v>
      </c>
      <c r="V227" s="6" t="s">
        <v>1186</v>
      </c>
      <c r="W227" s="6" t="s">
        <v>1348</v>
      </c>
      <c r="X227" s="6" t="s">
        <v>121</v>
      </c>
      <c r="Y227" s="6" t="s">
        <v>407</v>
      </c>
      <c r="Z227" s="6" t="s">
        <v>517</v>
      </c>
      <c r="AA227" s="6" t="s">
        <v>121</v>
      </c>
      <c r="AB227" s="6" t="s">
        <v>585</v>
      </c>
      <c r="AC227" s="6" t="s">
        <v>1186</v>
      </c>
      <c r="AD227" s="6" t="s">
        <v>1186</v>
      </c>
      <c r="AE227" s="6" t="s">
        <v>1186</v>
      </c>
      <c r="AF227" s="6" t="s">
        <v>346</v>
      </c>
      <c r="AG227" s="6" t="s">
        <v>346</v>
      </c>
      <c r="AH227" s="6" t="s">
        <v>1333</v>
      </c>
      <c r="AI227" s="6" t="s">
        <v>22</v>
      </c>
    </row>
    <row r="228" spans="1:35" x14ac:dyDescent="0.35">
      <c r="A228" s="5">
        <v>5241241410011</v>
      </c>
      <c r="B228" s="6" t="s">
        <v>588</v>
      </c>
      <c r="C228" s="6" t="s">
        <v>121</v>
      </c>
      <c r="D228" s="6" t="s">
        <v>22</v>
      </c>
      <c r="E228" s="6" t="s">
        <v>22</v>
      </c>
      <c r="F228">
        <v>2000</v>
      </c>
      <c r="G228" s="6" t="s">
        <v>16</v>
      </c>
      <c r="H228" s="6" t="s">
        <v>300</v>
      </c>
      <c r="I228">
        <v>1</v>
      </c>
      <c r="J228">
        <v>1</v>
      </c>
      <c r="K228" s="6" t="s">
        <v>300</v>
      </c>
      <c r="M228" s="6" t="s">
        <v>16</v>
      </c>
      <c r="N228" s="6" t="s">
        <v>16</v>
      </c>
      <c r="O228" s="6" t="s">
        <v>1186</v>
      </c>
      <c r="Q228" s="6" t="s">
        <v>1186</v>
      </c>
      <c r="R228" s="6" t="s">
        <v>374</v>
      </c>
      <c r="T228" s="6" t="s">
        <v>516</v>
      </c>
      <c r="U228" s="6" t="s">
        <v>1332</v>
      </c>
      <c r="V228" s="6" t="s">
        <v>1186</v>
      </c>
      <c r="W228" s="6" t="s">
        <v>1348</v>
      </c>
      <c r="X228" s="6" t="s">
        <v>121</v>
      </c>
      <c r="Y228" s="6" t="s">
        <v>407</v>
      </c>
      <c r="Z228" s="6" t="s">
        <v>517</v>
      </c>
      <c r="AA228" s="6" t="s">
        <v>121</v>
      </c>
      <c r="AB228" s="6" t="s">
        <v>585</v>
      </c>
      <c r="AC228" s="6" t="s">
        <v>1186</v>
      </c>
      <c r="AD228" s="6" t="s">
        <v>1186</v>
      </c>
      <c r="AE228" s="6" t="s">
        <v>1186</v>
      </c>
      <c r="AF228" s="6" t="s">
        <v>346</v>
      </c>
      <c r="AG228" s="6" t="s">
        <v>346</v>
      </c>
      <c r="AH228" s="6" t="s">
        <v>1333</v>
      </c>
      <c r="AI228" s="6" t="s">
        <v>22</v>
      </c>
    </row>
    <row r="229" spans="1:35" x14ac:dyDescent="0.35">
      <c r="A229" s="5">
        <v>5241241506010</v>
      </c>
      <c r="B229" s="6" t="s">
        <v>589</v>
      </c>
      <c r="C229" s="6" t="s">
        <v>124</v>
      </c>
      <c r="D229" s="6" t="s">
        <v>22</v>
      </c>
      <c r="E229" s="6" t="s">
        <v>22</v>
      </c>
      <c r="F229">
        <v>2000</v>
      </c>
      <c r="G229" s="6" t="s">
        <v>12</v>
      </c>
      <c r="H229" s="6" t="s">
        <v>341</v>
      </c>
      <c r="I229">
        <v>1</v>
      </c>
      <c r="J229">
        <v>1</v>
      </c>
      <c r="K229" s="6" t="s">
        <v>297</v>
      </c>
      <c r="M229" s="6" t="s">
        <v>12</v>
      </c>
      <c r="N229" s="6" t="s">
        <v>12</v>
      </c>
      <c r="O229" s="6" t="s">
        <v>1186</v>
      </c>
      <c r="Q229" s="6" t="s">
        <v>1186</v>
      </c>
      <c r="R229" s="6" t="s">
        <v>343</v>
      </c>
      <c r="T229" s="6" t="s">
        <v>516</v>
      </c>
      <c r="U229" s="6" t="s">
        <v>1359</v>
      </c>
      <c r="V229" s="6" t="s">
        <v>1186</v>
      </c>
      <c r="W229" s="6" t="s">
        <v>305</v>
      </c>
      <c r="X229" s="6" t="s">
        <v>124</v>
      </c>
      <c r="Y229" s="6" t="s">
        <v>341</v>
      </c>
      <c r="Z229" s="6" t="s">
        <v>517</v>
      </c>
      <c r="AA229" s="6" t="s">
        <v>124</v>
      </c>
      <c r="AB229" s="6" t="s">
        <v>589</v>
      </c>
      <c r="AC229" s="6" t="s">
        <v>1186</v>
      </c>
      <c r="AD229" s="6" t="s">
        <v>1186</v>
      </c>
      <c r="AE229" s="6" t="s">
        <v>1186</v>
      </c>
      <c r="AF229" s="6" t="s">
        <v>346</v>
      </c>
      <c r="AG229" s="6" t="s">
        <v>346</v>
      </c>
      <c r="AH229" s="6" t="s">
        <v>1333</v>
      </c>
      <c r="AI229" s="6" t="s">
        <v>22</v>
      </c>
    </row>
    <row r="230" spans="1:35" x14ac:dyDescent="0.35">
      <c r="A230" s="5">
        <v>5241241606010</v>
      </c>
      <c r="B230" s="6" t="s">
        <v>590</v>
      </c>
      <c r="C230" s="6" t="s">
        <v>143</v>
      </c>
      <c r="D230" s="6" t="s">
        <v>22</v>
      </c>
      <c r="E230" s="6" t="s">
        <v>22</v>
      </c>
      <c r="F230">
        <v>2000</v>
      </c>
      <c r="G230" s="6" t="s">
        <v>12</v>
      </c>
      <c r="H230" s="6" t="s">
        <v>341</v>
      </c>
      <c r="I230">
        <v>1</v>
      </c>
      <c r="J230">
        <v>1</v>
      </c>
      <c r="K230" s="6" t="s">
        <v>297</v>
      </c>
      <c r="M230" s="6" t="s">
        <v>12</v>
      </c>
      <c r="N230" s="6" t="s">
        <v>12</v>
      </c>
      <c r="O230" s="6" t="s">
        <v>1186</v>
      </c>
      <c r="Q230" s="6" t="s">
        <v>1186</v>
      </c>
      <c r="R230" s="6" t="s">
        <v>343</v>
      </c>
      <c r="T230" s="6" t="s">
        <v>516</v>
      </c>
      <c r="U230" s="6" t="s">
        <v>1360</v>
      </c>
      <c r="V230" s="6" t="s">
        <v>1186</v>
      </c>
      <c r="W230" s="6" t="s">
        <v>305</v>
      </c>
      <c r="X230" s="6" t="s">
        <v>124</v>
      </c>
      <c r="Y230" s="6" t="s">
        <v>341</v>
      </c>
      <c r="Z230" s="6" t="s">
        <v>517</v>
      </c>
      <c r="AA230" s="6" t="s">
        <v>124</v>
      </c>
      <c r="AB230" s="6" t="s">
        <v>590</v>
      </c>
      <c r="AC230" s="6" t="s">
        <v>1186</v>
      </c>
      <c r="AD230" s="6" t="s">
        <v>1186</v>
      </c>
      <c r="AE230" s="6" t="s">
        <v>1186</v>
      </c>
      <c r="AF230" s="6" t="s">
        <v>346</v>
      </c>
      <c r="AG230" s="6" t="s">
        <v>346</v>
      </c>
      <c r="AH230" s="6" t="s">
        <v>1333</v>
      </c>
      <c r="AI230" s="6" t="s">
        <v>22</v>
      </c>
    </row>
    <row r="231" spans="1:35" x14ac:dyDescent="0.35">
      <c r="A231" s="5">
        <v>5241241706010</v>
      </c>
      <c r="B231" s="6" t="s">
        <v>591</v>
      </c>
      <c r="C231" s="6" t="s">
        <v>144</v>
      </c>
      <c r="D231" s="6" t="s">
        <v>22</v>
      </c>
      <c r="E231" s="6" t="s">
        <v>22</v>
      </c>
      <c r="F231">
        <v>2000</v>
      </c>
      <c r="G231" s="6" t="s">
        <v>12</v>
      </c>
      <c r="H231" s="6" t="s">
        <v>341</v>
      </c>
      <c r="I231">
        <v>1</v>
      </c>
      <c r="J231">
        <v>1</v>
      </c>
      <c r="K231" s="6" t="s">
        <v>297</v>
      </c>
      <c r="M231" s="6" t="s">
        <v>12</v>
      </c>
      <c r="N231" s="6" t="s">
        <v>12</v>
      </c>
      <c r="O231" s="6" t="s">
        <v>1186</v>
      </c>
      <c r="Q231" s="6" t="s">
        <v>342</v>
      </c>
      <c r="R231" s="6" t="s">
        <v>343</v>
      </c>
      <c r="T231" s="6" t="s">
        <v>516</v>
      </c>
      <c r="U231" s="6" t="s">
        <v>1361</v>
      </c>
      <c r="V231" s="6" t="s">
        <v>1186</v>
      </c>
      <c r="W231" s="6" t="s">
        <v>305</v>
      </c>
      <c r="X231" s="6" t="s">
        <v>124</v>
      </c>
      <c r="Y231" s="6" t="s">
        <v>341</v>
      </c>
      <c r="Z231" s="6" t="s">
        <v>517</v>
      </c>
      <c r="AA231" s="6" t="s">
        <v>124</v>
      </c>
      <c r="AB231" s="6" t="s">
        <v>590</v>
      </c>
      <c r="AC231" s="6" t="s">
        <v>1186</v>
      </c>
      <c r="AD231" s="6" t="s">
        <v>1186</v>
      </c>
      <c r="AE231" s="6" t="s">
        <v>1186</v>
      </c>
      <c r="AF231" s="6" t="s">
        <v>346</v>
      </c>
      <c r="AG231" s="6" t="s">
        <v>346</v>
      </c>
      <c r="AH231" s="6" t="s">
        <v>1333</v>
      </c>
      <c r="AI231" s="6" t="s">
        <v>22</v>
      </c>
    </row>
    <row r="232" spans="1:35" x14ac:dyDescent="0.35">
      <c r="A232" s="5">
        <v>5241241753050</v>
      </c>
      <c r="B232" s="6" t="s">
        <v>592</v>
      </c>
      <c r="C232" s="6" t="s">
        <v>144</v>
      </c>
      <c r="D232" s="6" t="s">
        <v>22</v>
      </c>
      <c r="E232" s="6" t="s">
        <v>22</v>
      </c>
      <c r="F232">
        <v>2000</v>
      </c>
      <c r="G232" s="6" t="s">
        <v>16</v>
      </c>
      <c r="H232" s="6" t="s">
        <v>299</v>
      </c>
      <c r="I232">
        <v>1</v>
      </c>
      <c r="J232">
        <v>1</v>
      </c>
      <c r="K232" s="6" t="s">
        <v>299</v>
      </c>
      <c r="M232" s="6" t="s">
        <v>16</v>
      </c>
      <c r="N232" s="6" t="s">
        <v>16</v>
      </c>
      <c r="O232" s="6" t="s">
        <v>1186</v>
      </c>
      <c r="Q232" s="6" t="s">
        <v>1186</v>
      </c>
      <c r="R232" s="6" t="s">
        <v>374</v>
      </c>
      <c r="T232" s="6" t="s">
        <v>516</v>
      </c>
      <c r="U232" s="6" t="s">
        <v>1332</v>
      </c>
      <c r="V232" s="6" t="s">
        <v>1186</v>
      </c>
      <c r="W232" s="6" t="s">
        <v>1347</v>
      </c>
      <c r="X232" s="6" t="s">
        <v>124</v>
      </c>
      <c r="Y232" s="6" t="s">
        <v>299</v>
      </c>
      <c r="Z232" s="6" t="s">
        <v>517</v>
      </c>
      <c r="AA232" s="6" t="s">
        <v>124</v>
      </c>
      <c r="AB232" s="6" t="s">
        <v>590</v>
      </c>
      <c r="AC232" s="6" t="s">
        <v>1186</v>
      </c>
      <c r="AD232" s="6" t="s">
        <v>1186</v>
      </c>
      <c r="AE232" s="6" t="s">
        <v>1186</v>
      </c>
      <c r="AF232" s="6" t="s">
        <v>346</v>
      </c>
      <c r="AG232" s="6" t="s">
        <v>346</v>
      </c>
      <c r="AH232" s="6" t="s">
        <v>1333</v>
      </c>
      <c r="AI232" s="6" t="s">
        <v>22</v>
      </c>
    </row>
    <row r="233" spans="1:35" x14ac:dyDescent="0.35">
      <c r="B233" s="6" t="s">
        <v>593</v>
      </c>
      <c r="C233" s="6" t="s">
        <v>144</v>
      </c>
      <c r="D233" s="6" t="s">
        <v>22</v>
      </c>
      <c r="E233" s="6" t="s">
        <v>22</v>
      </c>
      <c r="F233">
        <v>2000</v>
      </c>
      <c r="G233" s="6" t="s">
        <v>16</v>
      </c>
      <c r="H233" s="6" t="s">
        <v>300</v>
      </c>
      <c r="I233">
        <v>1</v>
      </c>
      <c r="J233">
        <v>1</v>
      </c>
      <c r="K233" s="6" t="s">
        <v>300</v>
      </c>
      <c r="M233" s="6" t="s">
        <v>16</v>
      </c>
      <c r="N233" s="6" t="s">
        <v>16</v>
      </c>
      <c r="O233" s="6" t="s">
        <v>1186</v>
      </c>
      <c r="Q233" s="6" t="s">
        <v>1186</v>
      </c>
      <c r="R233" s="6" t="s">
        <v>374</v>
      </c>
      <c r="T233" s="6" t="s">
        <v>516</v>
      </c>
      <c r="U233" s="6" t="s">
        <v>1332</v>
      </c>
      <c r="V233" s="6" t="s">
        <v>1186</v>
      </c>
      <c r="W233" s="6" t="s">
        <v>1348</v>
      </c>
      <c r="X233" s="6" t="s">
        <v>124</v>
      </c>
      <c r="Y233" s="6" t="s">
        <v>407</v>
      </c>
      <c r="Z233" s="6" t="s">
        <v>517</v>
      </c>
      <c r="AA233" s="6" t="s">
        <v>124</v>
      </c>
      <c r="AB233" s="6" t="s">
        <v>590</v>
      </c>
      <c r="AC233" s="6" t="s">
        <v>1186</v>
      </c>
      <c r="AD233" s="6" t="s">
        <v>1186</v>
      </c>
      <c r="AE233" s="6" t="s">
        <v>1186</v>
      </c>
      <c r="AF233" s="6" t="s">
        <v>346</v>
      </c>
      <c r="AG233" s="6" t="s">
        <v>346</v>
      </c>
      <c r="AH233" s="6" t="s">
        <v>1333</v>
      </c>
      <c r="AI233" s="6" t="s">
        <v>22</v>
      </c>
    </row>
    <row r="234" spans="1:35" x14ac:dyDescent="0.35">
      <c r="A234" s="5">
        <v>5241241703050</v>
      </c>
      <c r="B234" s="6" t="s">
        <v>594</v>
      </c>
      <c r="C234" s="6" t="s">
        <v>144</v>
      </c>
      <c r="D234" s="6" t="s">
        <v>22</v>
      </c>
      <c r="E234" s="6" t="s">
        <v>22</v>
      </c>
      <c r="F234">
        <v>2000</v>
      </c>
      <c r="G234" s="6" t="s">
        <v>16</v>
      </c>
      <c r="H234" s="6" t="s">
        <v>299</v>
      </c>
      <c r="I234">
        <v>1</v>
      </c>
      <c r="J234">
        <v>1</v>
      </c>
      <c r="K234" s="6" t="s">
        <v>299</v>
      </c>
      <c r="M234" s="6" t="s">
        <v>16</v>
      </c>
      <c r="N234" s="6" t="s">
        <v>16</v>
      </c>
      <c r="O234" s="6" t="s">
        <v>1186</v>
      </c>
      <c r="Q234" s="6" t="s">
        <v>1186</v>
      </c>
      <c r="R234" s="6" t="s">
        <v>374</v>
      </c>
      <c r="T234" s="6" t="s">
        <v>516</v>
      </c>
      <c r="U234" s="6" t="s">
        <v>1332</v>
      </c>
      <c r="V234" s="6" t="s">
        <v>1186</v>
      </c>
      <c r="W234" s="6" t="s">
        <v>1347</v>
      </c>
      <c r="X234" s="6" t="s">
        <v>124</v>
      </c>
      <c r="Y234" s="6" t="s">
        <v>299</v>
      </c>
      <c r="Z234" s="6" t="s">
        <v>517</v>
      </c>
      <c r="AA234" s="6" t="s">
        <v>124</v>
      </c>
      <c r="AB234" s="6" t="s">
        <v>590</v>
      </c>
      <c r="AC234" s="6" t="s">
        <v>1186</v>
      </c>
      <c r="AD234" s="6" t="s">
        <v>1186</v>
      </c>
      <c r="AE234" s="6" t="s">
        <v>1186</v>
      </c>
      <c r="AF234" s="6" t="s">
        <v>346</v>
      </c>
      <c r="AG234" s="6" t="s">
        <v>346</v>
      </c>
      <c r="AH234" s="6" t="s">
        <v>1333</v>
      </c>
      <c r="AI234" s="6" t="s">
        <v>22</v>
      </c>
    </row>
    <row r="235" spans="1:35" x14ac:dyDescent="0.35">
      <c r="A235" s="5">
        <v>5241241709010</v>
      </c>
      <c r="B235" s="6" t="s">
        <v>595</v>
      </c>
      <c r="C235" s="6" t="s">
        <v>144</v>
      </c>
      <c r="D235" s="6" t="s">
        <v>22</v>
      </c>
      <c r="E235" s="6" t="s">
        <v>22</v>
      </c>
      <c r="F235">
        <v>2000</v>
      </c>
      <c r="G235" s="6" t="s">
        <v>16</v>
      </c>
      <c r="H235" s="6" t="s">
        <v>300</v>
      </c>
      <c r="I235">
        <v>1</v>
      </c>
      <c r="J235">
        <v>1</v>
      </c>
      <c r="K235" s="6" t="s">
        <v>301</v>
      </c>
      <c r="M235" s="6" t="s">
        <v>16</v>
      </c>
      <c r="N235" s="6" t="s">
        <v>16</v>
      </c>
      <c r="O235" s="6" t="s">
        <v>1186</v>
      </c>
      <c r="Q235" s="6" t="s">
        <v>1186</v>
      </c>
      <c r="R235" s="6" t="s">
        <v>374</v>
      </c>
      <c r="T235" s="6" t="s">
        <v>516</v>
      </c>
      <c r="U235" s="6" t="s">
        <v>1332</v>
      </c>
      <c r="V235" s="6" t="s">
        <v>1186</v>
      </c>
      <c r="W235" s="6" t="s">
        <v>305</v>
      </c>
      <c r="X235" s="6" t="s">
        <v>124</v>
      </c>
      <c r="Y235" s="6" t="s">
        <v>341</v>
      </c>
      <c r="Z235" s="6" t="s">
        <v>517</v>
      </c>
      <c r="AA235" s="6" t="s">
        <v>124</v>
      </c>
      <c r="AB235" s="6" t="s">
        <v>590</v>
      </c>
      <c r="AC235" s="6" t="s">
        <v>1186</v>
      </c>
      <c r="AD235" s="6" t="s">
        <v>1186</v>
      </c>
      <c r="AE235" s="6" t="s">
        <v>1186</v>
      </c>
      <c r="AF235" s="6" t="s">
        <v>346</v>
      </c>
      <c r="AG235" s="6" t="s">
        <v>346</v>
      </c>
      <c r="AH235" s="6" t="s">
        <v>1333</v>
      </c>
      <c r="AI235" s="6" t="s">
        <v>22</v>
      </c>
    </row>
    <row r="236" spans="1:35" x14ac:dyDescent="0.35">
      <c r="A236" s="5">
        <v>5241241710010</v>
      </c>
      <c r="B236" s="6" t="s">
        <v>596</v>
      </c>
      <c r="C236" s="6" t="s">
        <v>144</v>
      </c>
      <c r="D236" s="6" t="s">
        <v>22</v>
      </c>
      <c r="E236" s="6" t="s">
        <v>22</v>
      </c>
      <c r="F236">
        <v>2000</v>
      </c>
      <c r="G236" s="6" t="s">
        <v>16</v>
      </c>
      <c r="H236" s="6" t="s">
        <v>300</v>
      </c>
      <c r="I236">
        <v>1</v>
      </c>
      <c r="J236">
        <v>1</v>
      </c>
      <c r="K236" s="6" t="s">
        <v>300</v>
      </c>
      <c r="M236" s="6" t="s">
        <v>16</v>
      </c>
      <c r="N236" s="6" t="s">
        <v>16</v>
      </c>
      <c r="O236" s="6" t="s">
        <v>1186</v>
      </c>
      <c r="Q236" s="6" t="s">
        <v>1186</v>
      </c>
      <c r="R236" s="6" t="s">
        <v>374</v>
      </c>
      <c r="T236" s="6" t="s">
        <v>516</v>
      </c>
      <c r="U236" s="6" t="s">
        <v>1332</v>
      </c>
      <c r="V236" s="6" t="s">
        <v>1186</v>
      </c>
      <c r="W236" s="6" t="s">
        <v>1348</v>
      </c>
      <c r="X236" s="6" t="s">
        <v>124</v>
      </c>
      <c r="Y236" s="6" t="s">
        <v>407</v>
      </c>
      <c r="Z236" s="6" t="s">
        <v>517</v>
      </c>
      <c r="AA236" s="6" t="s">
        <v>124</v>
      </c>
      <c r="AB236" s="6" t="s">
        <v>590</v>
      </c>
      <c r="AC236" s="6" t="s">
        <v>1186</v>
      </c>
      <c r="AD236" s="6" t="s">
        <v>1186</v>
      </c>
      <c r="AE236" s="6" t="s">
        <v>1186</v>
      </c>
      <c r="AF236" s="6" t="s">
        <v>346</v>
      </c>
      <c r="AG236" s="6" t="s">
        <v>346</v>
      </c>
      <c r="AH236" s="6" t="s">
        <v>1333</v>
      </c>
      <c r="AI236" s="6" t="s">
        <v>22</v>
      </c>
    </row>
    <row r="237" spans="1:35" x14ac:dyDescent="0.35">
      <c r="A237" s="5">
        <v>5241241710012</v>
      </c>
      <c r="B237" s="6" t="s">
        <v>597</v>
      </c>
      <c r="C237" s="6" t="s">
        <v>144</v>
      </c>
      <c r="D237" s="6" t="s">
        <v>22</v>
      </c>
      <c r="E237" s="6" t="s">
        <v>22</v>
      </c>
      <c r="F237">
        <v>2000</v>
      </c>
      <c r="G237" s="6" t="s">
        <v>16</v>
      </c>
      <c r="H237" s="6" t="s">
        <v>300</v>
      </c>
      <c r="I237">
        <v>1</v>
      </c>
      <c r="J237">
        <v>1</v>
      </c>
      <c r="K237" s="6" t="s">
        <v>300</v>
      </c>
      <c r="M237" s="6" t="s">
        <v>16</v>
      </c>
      <c r="N237" s="6" t="s">
        <v>16</v>
      </c>
      <c r="O237" s="6" t="s">
        <v>1186</v>
      </c>
      <c r="Q237" s="6" t="s">
        <v>1186</v>
      </c>
      <c r="R237" s="6" t="s">
        <v>374</v>
      </c>
      <c r="T237" s="6" t="s">
        <v>516</v>
      </c>
      <c r="U237" s="6" t="s">
        <v>1332</v>
      </c>
      <c r="V237" s="6" t="s">
        <v>1186</v>
      </c>
      <c r="W237" s="6" t="s">
        <v>1348</v>
      </c>
      <c r="X237" s="6" t="s">
        <v>124</v>
      </c>
      <c r="Y237" s="6" t="s">
        <v>407</v>
      </c>
      <c r="Z237" s="6" t="s">
        <v>517</v>
      </c>
      <c r="AA237" s="6" t="s">
        <v>124</v>
      </c>
      <c r="AB237" s="6" t="s">
        <v>590</v>
      </c>
      <c r="AC237" s="6" t="s">
        <v>1186</v>
      </c>
      <c r="AD237" s="6" t="s">
        <v>1186</v>
      </c>
      <c r="AE237" s="6" t="s">
        <v>1186</v>
      </c>
      <c r="AF237" s="6" t="s">
        <v>346</v>
      </c>
      <c r="AG237" s="6" t="s">
        <v>346</v>
      </c>
      <c r="AH237" s="6" t="s">
        <v>1333</v>
      </c>
      <c r="AI237" s="6" t="s">
        <v>22</v>
      </c>
    </row>
    <row r="238" spans="1:35" x14ac:dyDescent="0.35">
      <c r="A238" s="5">
        <v>5241241710011</v>
      </c>
      <c r="B238" s="6" t="s">
        <v>598</v>
      </c>
      <c r="C238" s="6" t="s">
        <v>144</v>
      </c>
      <c r="D238" s="6" t="s">
        <v>22</v>
      </c>
      <c r="E238" s="6" t="s">
        <v>22</v>
      </c>
      <c r="F238">
        <v>2000</v>
      </c>
      <c r="G238" s="6" t="s">
        <v>16</v>
      </c>
      <c r="H238" s="6" t="s">
        <v>300</v>
      </c>
      <c r="I238">
        <v>1</v>
      </c>
      <c r="J238">
        <v>1</v>
      </c>
      <c r="K238" s="6" t="s">
        <v>300</v>
      </c>
      <c r="M238" s="6" t="s">
        <v>16</v>
      </c>
      <c r="N238" s="6" t="s">
        <v>16</v>
      </c>
      <c r="O238" s="6" t="s">
        <v>1186</v>
      </c>
      <c r="Q238" s="6" t="s">
        <v>1186</v>
      </c>
      <c r="R238" s="6" t="s">
        <v>374</v>
      </c>
      <c r="T238" s="6" t="s">
        <v>516</v>
      </c>
      <c r="U238" s="6" t="s">
        <v>1332</v>
      </c>
      <c r="V238" s="6" t="s">
        <v>1186</v>
      </c>
      <c r="W238" s="6" t="s">
        <v>1348</v>
      </c>
      <c r="X238" s="6" t="s">
        <v>124</v>
      </c>
      <c r="Y238" s="6" t="s">
        <v>407</v>
      </c>
      <c r="Z238" s="6" t="s">
        <v>517</v>
      </c>
      <c r="AA238" s="6" t="s">
        <v>124</v>
      </c>
      <c r="AB238" s="6" t="s">
        <v>590</v>
      </c>
      <c r="AC238" s="6" t="s">
        <v>1186</v>
      </c>
      <c r="AD238" s="6" t="s">
        <v>1186</v>
      </c>
      <c r="AE238" s="6" t="s">
        <v>1186</v>
      </c>
      <c r="AF238" s="6" t="s">
        <v>346</v>
      </c>
      <c r="AG238" s="6" t="s">
        <v>346</v>
      </c>
      <c r="AH238" s="6" t="s">
        <v>1333</v>
      </c>
      <c r="AI238" s="6" t="s">
        <v>22</v>
      </c>
    </row>
    <row r="239" spans="1:35" x14ac:dyDescent="0.35">
      <c r="A239" s="5">
        <v>5241241751001</v>
      </c>
      <c r="B239" s="6" t="s">
        <v>599</v>
      </c>
      <c r="C239" s="6" t="s">
        <v>144</v>
      </c>
      <c r="D239" s="6" t="s">
        <v>22</v>
      </c>
      <c r="E239" s="6" t="s">
        <v>22</v>
      </c>
      <c r="F239">
        <v>2000</v>
      </c>
      <c r="G239" s="6" t="s">
        <v>16</v>
      </c>
      <c r="H239" s="6" t="s">
        <v>300</v>
      </c>
      <c r="I239">
        <v>1</v>
      </c>
      <c r="J239">
        <v>1</v>
      </c>
      <c r="K239" s="6" t="s">
        <v>300</v>
      </c>
      <c r="M239" s="6" t="s">
        <v>16</v>
      </c>
      <c r="N239" s="6" t="s">
        <v>16</v>
      </c>
      <c r="O239" s="6" t="s">
        <v>1186</v>
      </c>
      <c r="Q239" s="6" t="s">
        <v>1186</v>
      </c>
      <c r="R239" s="6" t="s">
        <v>374</v>
      </c>
      <c r="T239" s="6" t="s">
        <v>516</v>
      </c>
      <c r="U239" s="6" t="s">
        <v>1332</v>
      </c>
      <c r="V239" s="6" t="s">
        <v>1186</v>
      </c>
      <c r="W239" s="6" t="s">
        <v>1348</v>
      </c>
      <c r="X239" s="6" t="s">
        <v>124</v>
      </c>
      <c r="Y239" s="6" t="s">
        <v>407</v>
      </c>
      <c r="Z239" s="6" t="s">
        <v>517</v>
      </c>
      <c r="AA239" s="6" t="s">
        <v>124</v>
      </c>
      <c r="AB239" s="6" t="s">
        <v>590</v>
      </c>
      <c r="AC239" s="6" t="s">
        <v>1186</v>
      </c>
      <c r="AD239" s="6" t="s">
        <v>1186</v>
      </c>
      <c r="AE239" s="6" t="s">
        <v>1186</v>
      </c>
      <c r="AF239" s="6" t="s">
        <v>346</v>
      </c>
      <c r="AG239" s="6" t="s">
        <v>346</v>
      </c>
      <c r="AH239" s="6" t="s">
        <v>1333</v>
      </c>
      <c r="AI239" s="6" t="s">
        <v>22</v>
      </c>
    </row>
    <row r="240" spans="1:35" x14ac:dyDescent="0.35">
      <c r="A240" s="5">
        <v>5241241609010</v>
      </c>
      <c r="B240" s="6" t="s">
        <v>600</v>
      </c>
      <c r="C240" s="6" t="s">
        <v>143</v>
      </c>
      <c r="D240" s="6" t="s">
        <v>22</v>
      </c>
      <c r="E240" s="6" t="s">
        <v>22</v>
      </c>
      <c r="F240">
        <v>2000</v>
      </c>
      <c r="G240" s="6" t="s">
        <v>16</v>
      </c>
      <c r="H240" s="6" t="s">
        <v>300</v>
      </c>
      <c r="I240">
        <v>1</v>
      </c>
      <c r="J240">
        <v>1</v>
      </c>
      <c r="K240" s="6" t="s">
        <v>301</v>
      </c>
      <c r="M240" s="6" t="s">
        <v>16</v>
      </c>
      <c r="N240" s="6" t="s">
        <v>16</v>
      </c>
      <c r="O240" s="6" t="s">
        <v>1186</v>
      </c>
      <c r="Q240" s="6" t="s">
        <v>1186</v>
      </c>
      <c r="R240" s="6" t="s">
        <v>374</v>
      </c>
      <c r="T240" s="6" t="s">
        <v>516</v>
      </c>
      <c r="U240" s="6" t="s">
        <v>1332</v>
      </c>
      <c r="V240" s="6" t="s">
        <v>1186</v>
      </c>
      <c r="W240" s="6" t="s">
        <v>305</v>
      </c>
      <c r="X240" s="6" t="s">
        <v>124</v>
      </c>
      <c r="Y240" s="6" t="s">
        <v>341</v>
      </c>
      <c r="Z240" s="6" t="s">
        <v>517</v>
      </c>
      <c r="AA240" s="6" t="s">
        <v>124</v>
      </c>
      <c r="AB240" s="6" t="s">
        <v>590</v>
      </c>
      <c r="AC240" s="6" t="s">
        <v>1186</v>
      </c>
      <c r="AD240" s="6" t="s">
        <v>1186</v>
      </c>
      <c r="AE240" s="6" t="s">
        <v>1186</v>
      </c>
      <c r="AF240" s="6" t="s">
        <v>346</v>
      </c>
      <c r="AG240" s="6" t="s">
        <v>346</v>
      </c>
      <c r="AH240" s="6" t="s">
        <v>1333</v>
      </c>
      <c r="AI240" s="6" t="s">
        <v>22</v>
      </c>
    </row>
    <row r="241" spans="1:35" x14ac:dyDescent="0.35">
      <c r="A241" s="5">
        <v>5241241610010</v>
      </c>
      <c r="B241" s="6" t="s">
        <v>601</v>
      </c>
      <c r="C241" s="6" t="s">
        <v>143</v>
      </c>
      <c r="D241" s="6" t="s">
        <v>22</v>
      </c>
      <c r="E241" s="6" t="s">
        <v>22</v>
      </c>
      <c r="F241">
        <v>2000</v>
      </c>
      <c r="G241" s="6" t="s">
        <v>16</v>
      </c>
      <c r="H241" s="6" t="s">
        <v>300</v>
      </c>
      <c r="I241">
        <v>1</v>
      </c>
      <c r="J241">
        <v>1</v>
      </c>
      <c r="K241" s="6" t="s">
        <v>300</v>
      </c>
      <c r="M241" s="6" t="s">
        <v>16</v>
      </c>
      <c r="N241" s="6" t="s">
        <v>16</v>
      </c>
      <c r="O241" s="6" t="s">
        <v>1186</v>
      </c>
      <c r="Q241" s="6" t="s">
        <v>1186</v>
      </c>
      <c r="R241" s="6" t="s">
        <v>374</v>
      </c>
      <c r="T241" s="6" t="s">
        <v>516</v>
      </c>
      <c r="U241" s="6" t="s">
        <v>1332</v>
      </c>
      <c r="V241" s="6" t="s">
        <v>1186</v>
      </c>
      <c r="W241" s="6" t="s">
        <v>1348</v>
      </c>
      <c r="X241" s="6" t="s">
        <v>124</v>
      </c>
      <c r="Y241" s="6" t="s">
        <v>407</v>
      </c>
      <c r="Z241" s="6" t="s">
        <v>517</v>
      </c>
      <c r="AA241" s="6" t="s">
        <v>124</v>
      </c>
      <c r="AB241" s="6" t="s">
        <v>590</v>
      </c>
      <c r="AC241" s="6" t="s">
        <v>1186</v>
      </c>
      <c r="AD241" s="6" t="s">
        <v>1186</v>
      </c>
      <c r="AE241" s="6" t="s">
        <v>1186</v>
      </c>
      <c r="AF241" s="6" t="s">
        <v>346</v>
      </c>
      <c r="AG241" s="6" t="s">
        <v>346</v>
      </c>
      <c r="AH241" s="6" t="s">
        <v>1333</v>
      </c>
      <c r="AI241" s="6" t="s">
        <v>22</v>
      </c>
    </row>
    <row r="242" spans="1:35" x14ac:dyDescent="0.35">
      <c r="A242" s="5">
        <v>5241241610011</v>
      </c>
      <c r="B242" s="6" t="s">
        <v>602</v>
      </c>
      <c r="C242" s="6" t="s">
        <v>143</v>
      </c>
      <c r="D242" s="6" t="s">
        <v>22</v>
      </c>
      <c r="E242" s="6" t="s">
        <v>22</v>
      </c>
      <c r="F242">
        <v>2000</v>
      </c>
      <c r="G242" s="6" t="s">
        <v>16</v>
      </c>
      <c r="H242" s="6" t="s">
        <v>300</v>
      </c>
      <c r="I242">
        <v>1</v>
      </c>
      <c r="J242">
        <v>1</v>
      </c>
      <c r="K242" s="6" t="s">
        <v>300</v>
      </c>
      <c r="M242" s="6" t="s">
        <v>16</v>
      </c>
      <c r="N242" s="6" t="s">
        <v>16</v>
      </c>
      <c r="O242" s="6" t="s">
        <v>1186</v>
      </c>
      <c r="Q242" s="6" t="s">
        <v>1186</v>
      </c>
      <c r="R242" s="6" t="s">
        <v>374</v>
      </c>
      <c r="T242" s="6" t="s">
        <v>516</v>
      </c>
      <c r="U242" s="6" t="s">
        <v>1332</v>
      </c>
      <c r="V242" s="6" t="s">
        <v>1186</v>
      </c>
      <c r="W242" s="6" t="s">
        <v>1348</v>
      </c>
      <c r="X242" s="6" t="s">
        <v>124</v>
      </c>
      <c r="Y242" s="6" t="s">
        <v>407</v>
      </c>
      <c r="Z242" s="6" t="s">
        <v>517</v>
      </c>
      <c r="AA242" s="6" t="s">
        <v>124</v>
      </c>
      <c r="AB242" s="6" t="s">
        <v>590</v>
      </c>
      <c r="AC242" s="6" t="s">
        <v>1186</v>
      </c>
      <c r="AD242" s="6" t="s">
        <v>1186</v>
      </c>
      <c r="AE242" s="6" t="s">
        <v>1186</v>
      </c>
      <c r="AF242" s="6" t="s">
        <v>346</v>
      </c>
      <c r="AG242" s="6" t="s">
        <v>346</v>
      </c>
      <c r="AH242" s="6" t="s">
        <v>1333</v>
      </c>
      <c r="AI242" s="6" t="s">
        <v>22</v>
      </c>
    </row>
    <row r="243" spans="1:35" x14ac:dyDescent="0.35">
      <c r="B243" s="6" t="s">
        <v>603</v>
      </c>
      <c r="C243" s="6" t="s">
        <v>146</v>
      </c>
      <c r="D243" s="6" t="s">
        <v>22</v>
      </c>
      <c r="E243" s="6" t="s">
        <v>22</v>
      </c>
      <c r="F243">
        <v>2000</v>
      </c>
      <c r="G243" s="6" t="s">
        <v>16</v>
      </c>
      <c r="H243" s="6" t="s">
        <v>299</v>
      </c>
      <c r="I243">
        <v>1</v>
      </c>
      <c r="J243">
        <v>1</v>
      </c>
      <c r="K243" s="6" t="s">
        <v>299</v>
      </c>
      <c r="M243" s="6" t="s">
        <v>16</v>
      </c>
      <c r="N243" s="6" t="s">
        <v>16</v>
      </c>
      <c r="O243" s="6" t="s">
        <v>1186</v>
      </c>
      <c r="Q243" s="6" t="s">
        <v>1186</v>
      </c>
      <c r="R243" s="6" t="s">
        <v>374</v>
      </c>
      <c r="T243" s="6" t="s">
        <v>516</v>
      </c>
      <c r="U243" s="6" t="s">
        <v>1332</v>
      </c>
      <c r="V243" s="6" t="s">
        <v>1186</v>
      </c>
      <c r="W243" s="6" t="s">
        <v>1347</v>
      </c>
      <c r="X243" s="6" t="s">
        <v>124</v>
      </c>
      <c r="Y243" s="6" t="s">
        <v>299</v>
      </c>
      <c r="Z243" s="6" t="s">
        <v>517</v>
      </c>
      <c r="AA243" s="6" t="s">
        <v>124</v>
      </c>
      <c r="AB243" s="6" t="s">
        <v>589</v>
      </c>
      <c r="AC243" s="6" t="s">
        <v>1186</v>
      </c>
      <c r="AD243" s="6" t="s">
        <v>1186</v>
      </c>
      <c r="AE243" s="6" t="s">
        <v>1186</v>
      </c>
      <c r="AF243" s="6" t="s">
        <v>346</v>
      </c>
      <c r="AG243" s="6" t="s">
        <v>346</v>
      </c>
      <c r="AH243" s="6" t="s">
        <v>1333</v>
      </c>
      <c r="AI243" s="6" t="s">
        <v>22</v>
      </c>
    </row>
    <row r="244" spans="1:35" x14ac:dyDescent="0.35">
      <c r="B244" s="6" t="s">
        <v>604</v>
      </c>
      <c r="C244" s="6" t="s">
        <v>124</v>
      </c>
      <c r="D244" s="6" t="s">
        <v>22</v>
      </c>
      <c r="E244" s="6" t="s">
        <v>22</v>
      </c>
      <c r="F244">
        <v>2000</v>
      </c>
      <c r="G244" s="6" t="s">
        <v>16</v>
      </c>
      <c r="H244" s="6" t="s">
        <v>299</v>
      </c>
      <c r="I244">
        <v>1</v>
      </c>
      <c r="J244">
        <v>1</v>
      </c>
      <c r="K244" s="6" t="s">
        <v>299</v>
      </c>
      <c r="M244" s="6" t="s">
        <v>16</v>
      </c>
      <c r="N244" s="6" t="s">
        <v>16</v>
      </c>
      <c r="O244" s="6" t="s">
        <v>1186</v>
      </c>
      <c r="Q244" s="6" t="s">
        <v>1186</v>
      </c>
      <c r="R244" s="6" t="s">
        <v>374</v>
      </c>
      <c r="T244" s="6" t="s">
        <v>516</v>
      </c>
      <c r="U244" s="6" t="s">
        <v>1332</v>
      </c>
      <c r="V244" s="6" t="s">
        <v>1186</v>
      </c>
      <c r="W244" s="6" t="s">
        <v>1347</v>
      </c>
      <c r="X244" s="6" t="s">
        <v>124</v>
      </c>
      <c r="Y244" s="6" t="s">
        <v>299</v>
      </c>
      <c r="Z244" s="6" t="s">
        <v>517</v>
      </c>
      <c r="AA244" s="6" t="s">
        <v>124</v>
      </c>
      <c r="AB244" s="6" t="s">
        <v>589</v>
      </c>
      <c r="AC244" s="6" t="s">
        <v>1186</v>
      </c>
      <c r="AD244" s="6" t="s">
        <v>1186</v>
      </c>
      <c r="AE244" s="6" t="s">
        <v>1186</v>
      </c>
      <c r="AF244" s="6" t="s">
        <v>346</v>
      </c>
      <c r="AG244" s="6" t="s">
        <v>346</v>
      </c>
      <c r="AH244" s="6" t="s">
        <v>1333</v>
      </c>
      <c r="AI244" s="6" t="s">
        <v>22</v>
      </c>
    </row>
    <row r="245" spans="1:35" x14ac:dyDescent="0.35">
      <c r="B245" s="6" t="s">
        <v>605</v>
      </c>
      <c r="C245" s="6" t="s">
        <v>124</v>
      </c>
      <c r="D245" s="6" t="s">
        <v>22</v>
      </c>
      <c r="E245" s="6" t="s">
        <v>22</v>
      </c>
      <c r="F245">
        <v>2000</v>
      </c>
      <c r="G245" s="6" t="s">
        <v>16</v>
      </c>
      <c r="H245" s="6" t="s">
        <v>300</v>
      </c>
      <c r="I245">
        <v>1</v>
      </c>
      <c r="J245">
        <v>1</v>
      </c>
      <c r="K245" s="6" t="s">
        <v>300</v>
      </c>
      <c r="M245" s="6" t="s">
        <v>16</v>
      </c>
      <c r="N245" s="6" t="s">
        <v>16</v>
      </c>
      <c r="O245" s="6" t="s">
        <v>1186</v>
      </c>
      <c r="Q245" s="6" t="s">
        <v>1186</v>
      </c>
      <c r="R245" s="6" t="s">
        <v>374</v>
      </c>
      <c r="T245" s="6" t="s">
        <v>516</v>
      </c>
      <c r="U245" s="6" t="s">
        <v>1332</v>
      </c>
      <c r="V245" s="6" t="s">
        <v>1186</v>
      </c>
      <c r="W245" s="6" t="s">
        <v>1348</v>
      </c>
      <c r="X245" s="6" t="s">
        <v>124</v>
      </c>
      <c r="Y245" s="6" t="s">
        <v>407</v>
      </c>
      <c r="Z245" s="6" t="s">
        <v>517</v>
      </c>
      <c r="AA245" s="6" t="s">
        <v>124</v>
      </c>
      <c r="AB245" s="6" t="s">
        <v>589</v>
      </c>
      <c r="AC245" s="6" t="s">
        <v>1186</v>
      </c>
      <c r="AD245" s="6" t="s">
        <v>1186</v>
      </c>
      <c r="AE245" s="6" t="s">
        <v>1186</v>
      </c>
      <c r="AF245" s="6" t="s">
        <v>346</v>
      </c>
      <c r="AG245" s="6" t="s">
        <v>346</v>
      </c>
      <c r="AH245" s="6" t="s">
        <v>1333</v>
      </c>
      <c r="AI245" s="6" t="s">
        <v>22</v>
      </c>
    </row>
    <row r="246" spans="1:35" x14ac:dyDescent="0.35">
      <c r="A246" s="5">
        <v>5241241503050</v>
      </c>
      <c r="B246" s="6" t="s">
        <v>606</v>
      </c>
      <c r="C246" s="6" t="s">
        <v>124</v>
      </c>
      <c r="D246" s="6" t="s">
        <v>22</v>
      </c>
      <c r="E246" s="6" t="s">
        <v>22</v>
      </c>
      <c r="F246">
        <v>2000</v>
      </c>
      <c r="G246" s="6" t="s">
        <v>16</v>
      </c>
      <c r="H246" s="6" t="s">
        <v>299</v>
      </c>
      <c r="I246">
        <v>1</v>
      </c>
      <c r="J246">
        <v>1</v>
      </c>
      <c r="K246" s="6" t="s">
        <v>299</v>
      </c>
      <c r="M246" s="6" t="s">
        <v>16</v>
      </c>
      <c r="N246" s="6" t="s">
        <v>16</v>
      </c>
      <c r="O246" s="6" t="s">
        <v>1186</v>
      </c>
      <c r="Q246" s="6" t="s">
        <v>1186</v>
      </c>
      <c r="R246" s="6" t="s">
        <v>374</v>
      </c>
      <c r="T246" s="6" t="s">
        <v>516</v>
      </c>
      <c r="U246" s="6" t="s">
        <v>1332</v>
      </c>
      <c r="V246" s="6" t="s">
        <v>1186</v>
      </c>
      <c r="W246" s="6" t="s">
        <v>1347</v>
      </c>
      <c r="X246" s="6" t="s">
        <v>124</v>
      </c>
      <c r="Y246" s="6" t="s">
        <v>299</v>
      </c>
      <c r="Z246" s="6" t="s">
        <v>517</v>
      </c>
      <c r="AA246" s="6" t="s">
        <v>124</v>
      </c>
      <c r="AB246" s="6" t="s">
        <v>589</v>
      </c>
      <c r="AC246" s="6" t="s">
        <v>1186</v>
      </c>
      <c r="AD246" s="6" t="s">
        <v>1186</v>
      </c>
      <c r="AE246" s="6" t="s">
        <v>1186</v>
      </c>
      <c r="AF246" s="6" t="s">
        <v>346</v>
      </c>
      <c r="AG246" s="6" t="s">
        <v>346</v>
      </c>
      <c r="AH246" s="6" t="s">
        <v>1333</v>
      </c>
      <c r="AI246" s="6" t="s">
        <v>22</v>
      </c>
    </row>
    <row r="247" spans="1:35" x14ac:dyDescent="0.35">
      <c r="A247" s="5">
        <v>5241241509010</v>
      </c>
      <c r="B247" s="6" t="s">
        <v>607</v>
      </c>
      <c r="C247" s="6" t="s">
        <v>124</v>
      </c>
      <c r="D247" s="6" t="s">
        <v>22</v>
      </c>
      <c r="E247" s="6" t="s">
        <v>22</v>
      </c>
      <c r="F247">
        <v>2000</v>
      </c>
      <c r="G247" s="6" t="s">
        <v>16</v>
      </c>
      <c r="H247" s="6" t="s">
        <v>300</v>
      </c>
      <c r="I247">
        <v>1</v>
      </c>
      <c r="J247">
        <v>1</v>
      </c>
      <c r="K247" s="6" t="s">
        <v>301</v>
      </c>
      <c r="M247" s="6" t="s">
        <v>16</v>
      </c>
      <c r="N247" s="6" t="s">
        <v>16</v>
      </c>
      <c r="O247" s="6" t="s">
        <v>1186</v>
      </c>
      <c r="Q247" s="6" t="s">
        <v>1186</v>
      </c>
      <c r="R247" s="6" t="s">
        <v>374</v>
      </c>
      <c r="T247" s="6" t="s">
        <v>516</v>
      </c>
      <c r="U247" s="6" t="s">
        <v>1332</v>
      </c>
      <c r="V247" s="6" t="s">
        <v>1186</v>
      </c>
      <c r="W247" s="6" t="s">
        <v>305</v>
      </c>
      <c r="X247" s="6" t="s">
        <v>124</v>
      </c>
      <c r="Y247" s="6" t="s">
        <v>341</v>
      </c>
      <c r="Z247" s="6" t="s">
        <v>517</v>
      </c>
      <c r="AA247" s="6" t="s">
        <v>124</v>
      </c>
      <c r="AB247" s="6" t="s">
        <v>589</v>
      </c>
      <c r="AC247" s="6" t="s">
        <v>1186</v>
      </c>
      <c r="AD247" s="6" t="s">
        <v>1186</v>
      </c>
      <c r="AE247" s="6" t="s">
        <v>1186</v>
      </c>
      <c r="AF247" s="6" t="s">
        <v>346</v>
      </c>
      <c r="AG247" s="6" t="s">
        <v>346</v>
      </c>
      <c r="AH247" s="6" t="s">
        <v>1333</v>
      </c>
      <c r="AI247" s="6" t="s">
        <v>22</v>
      </c>
    </row>
    <row r="248" spans="1:35" x14ac:dyDescent="0.35">
      <c r="B248" s="6" t="s">
        <v>608</v>
      </c>
      <c r="C248" s="6" t="s">
        <v>124</v>
      </c>
      <c r="D248" s="6" t="s">
        <v>22</v>
      </c>
      <c r="E248" s="6" t="s">
        <v>22</v>
      </c>
      <c r="F248">
        <v>2000</v>
      </c>
      <c r="G248" s="6" t="s">
        <v>16</v>
      </c>
      <c r="H248" s="6" t="s">
        <v>300</v>
      </c>
      <c r="I248">
        <v>1</v>
      </c>
      <c r="J248">
        <v>1</v>
      </c>
      <c r="K248" s="6" t="s">
        <v>300</v>
      </c>
      <c r="M248" s="6" t="s">
        <v>16</v>
      </c>
      <c r="N248" s="6" t="s">
        <v>16</v>
      </c>
      <c r="O248" s="6" t="s">
        <v>1186</v>
      </c>
      <c r="Q248" s="6" t="s">
        <v>1186</v>
      </c>
      <c r="R248" s="6" t="s">
        <v>374</v>
      </c>
      <c r="T248" s="6" t="s">
        <v>516</v>
      </c>
      <c r="U248" s="6" t="s">
        <v>1332</v>
      </c>
      <c r="V248" s="6" t="s">
        <v>1186</v>
      </c>
      <c r="W248" s="6" t="s">
        <v>1348</v>
      </c>
      <c r="X248" s="6" t="s">
        <v>124</v>
      </c>
      <c r="Y248" s="6" t="s">
        <v>407</v>
      </c>
      <c r="Z248" s="6" t="s">
        <v>517</v>
      </c>
      <c r="AA248" s="6" t="s">
        <v>138</v>
      </c>
      <c r="AB248" s="6" t="s">
        <v>589</v>
      </c>
      <c r="AC248" s="6" t="s">
        <v>1186</v>
      </c>
      <c r="AD248" s="6" t="s">
        <v>1186</v>
      </c>
      <c r="AE248" s="6" t="s">
        <v>1186</v>
      </c>
      <c r="AF248" s="6" t="s">
        <v>346</v>
      </c>
      <c r="AG248" s="6" t="s">
        <v>346</v>
      </c>
      <c r="AH248" s="6" t="s">
        <v>1333</v>
      </c>
      <c r="AI248" s="6" t="s">
        <v>22</v>
      </c>
    </row>
    <row r="249" spans="1:35" x14ac:dyDescent="0.35">
      <c r="B249" s="6" t="s">
        <v>609</v>
      </c>
      <c r="C249" s="6" t="s">
        <v>124</v>
      </c>
      <c r="D249" s="6" t="s">
        <v>22</v>
      </c>
      <c r="E249" s="6" t="s">
        <v>22</v>
      </c>
      <c r="F249">
        <v>2000</v>
      </c>
      <c r="G249" s="6" t="s">
        <v>16</v>
      </c>
      <c r="H249" s="6" t="s">
        <v>300</v>
      </c>
      <c r="I249">
        <v>1</v>
      </c>
      <c r="J249">
        <v>1</v>
      </c>
      <c r="K249" s="6" t="s">
        <v>300</v>
      </c>
      <c r="M249" s="6" t="s">
        <v>16</v>
      </c>
      <c r="N249" s="6" t="s">
        <v>16</v>
      </c>
      <c r="O249" s="6" t="s">
        <v>1186</v>
      </c>
      <c r="Q249" s="6" t="s">
        <v>1186</v>
      </c>
      <c r="R249" s="6" t="s">
        <v>374</v>
      </c>
      <c r="T249" s="6" t="s">
        <v>516</v>
      </c>
      <c r="U249" s="6" t="s">
        <v>1332</v>
      </c>
      <c r="V249" s="6" t="s">
        <v>1186</v>
      </c>
      <c r="W249" s="6" t="s">
        <v>1348</v>
      </c>
      <c r="X249" s="6" t="s">
        <v>124</v>
      </c>
      <c r="Y249" s="6" t="s">
        <v>407</v>
      </c>
      <c r="Z249" s="6" t="s">
        <v>517</v>
      </c>
      <c r="AA249" s="6" t="s">
        <v>138</v>
      </c>
      <c r="AB249" s="6" t="s">
        <v>589</v>
      </c>
      <c r="AC249" s="6" t="s">
        <v>1186</v>
      </c>
      <c r="AD249" s="6" t="s">
        <v>1186</v>
      </c>
      <c r="AE249" s="6" t="s">
        <v>1186</v>
      </c>
      <c r="AF249" s="6" t="s">
        <v>346</v>
      </c>
      <c r="AG249" s="6" t="s">
        <v>346</v>
      </c>
      <c r="AH249" s="6" t="s">
        <v>1333</v>
      </c>
      <c r="AI249" s="6" t="s">
        <v>22</v>
      </c>
    </row>
    <row r="250" spans="1:35" x14ac:dyDescent="0.35">
      <c r="A250" s="5">
        <v>5241241510010</v>
      </c>
      <c r="B250" s="6" t="s">
        <v>610</v>
      </c>
      <c r="C250" s="6" t="s">
        <v>124</v>
      </c>
      <c r="D250" s="6" t="s">
        <v>22</v>
      </c>
      <c r="E250" s="6" t="s">
        <v>22</v>
      </c>
      <c r="F250">
        <v>2000</v>
      </c>
      <c r="G250" s="6" t="s">
        <v>16</v>
      </c>
      <c r="H250" s="6" t="s">
        <v>300</v>
      </c>
      <c r="I250">
        <v>1</v>
      </c>
      <c r="J250">
        <v>1</v>
      </c>
      <c r="K250" s="6" t="s">
        <v>300</v>
      </c>
      <c r="M250" s="6" t="s">
        <v>16</v>
      </c>
      <c r="N250" s="6" t="s">
        <v>16</v>
      </c>
      <c r="O250" s="6" t="s">
        <v>1186</v>
      </c>
      <c r="Q250" s="6" t="s">
        <v>1186</v>
      </c>
      <c r="R250" s="6" t="s">
        <v>374</v>
      </c>
      <c r="T250" s="6" t="s">
        <v>516</v>
      </c>
      <c r="U250" s="6" t="s">
        <v>1332</v>
      </c>
      <c r="V250" s="6" t="s">
        <v>1186</v>
      </c>
      <c r="W250" s="6" t="s">
        <v>1348</v>
      </c>
      <c r="X250" s="6" t="s">
        <v>124</v>
      </c>
      <c r="Y250" s="6" t="s">
        <v>407</v>
      </c>
      <c r="Z250" s="6" t="s">
        <v>517</v>
      </c>
      <c r="AA250" s="6" t="s">
        <v>124</v>
      </c>
      <c r="AB250" s="6" t="s">
        <v>589</v>
      </c>
      <c r="AC250" s="6" t="s">
        <v>1186</v>
      </c>
      <c r="AD250" s="6" t="s">
        <v>1186</v>
      </c>
      <c r="AE250" s="6" t="s">
        <v>1186</v>
      </c>
      <c r="AF250" s="6" t="s">
        <v>346</v>
      </c>
      <c r="AG250" s="6" t="s">
        <v>346</v>
      </c>
      <c r="AH250" s="6" t="s">
        <v>1333</v>
      </c>
      <c r="AI250" s="6" t="s">
        <v>22</v>
      </c>
    </row>
    <row r="251" spans="1:35" x14ac:dyDescent="0.35">
      <c r="A251" s="5">
        <v>5241241510012</v>
      </c>
      <c r="B251" s="6" t="s">
        <v>611</v>
      </c>
      <c r="C251" s="6" t="s">
        <v>124</v>
      </c>
      <c r="D251" s="6" t="s">
        <v>22</v>
      </c>
      <c r="E251" s="6" t="s">
        <v>22</v>
      </c>
      <c r="F251">
        <v>2000</v>
      </c>
      <c r="G251" s="6" t="s">
        <v>16</v>
      </c>
      <c r="H251" s="6" t="s">
        <v>300</v>
      </c>
      <c r="I251">
        <v>1</v>
      </c>
      <c r="J251">
        <v>1</v>
      </c>
      <c r="K251" s="6" t="s">
        <v>300</v>
      </c>
      <c r="M251" s="6" t="s">
        <v>16</v>
      </c>
      <c r="N251" s="6" t="s">
        <v>16</v>
      </c>
      <c r="O251" s="6" t="s">
        <v>1186</v>
      </c>
      <c r="Q251" s="6" t="s">
        <v>1186</v>
      </c>
      <c r="R251" s="6" t="s">
        <v>374</v>
      </c>
      <c r="T251" s="6" t="s">
        <v>516</v>
      </c>
      <c r="U251" s="6" t="s">
        <v>1332</v>
      </c>
      <c r="V251" s="6" t="s">
        <v>1186</v>
      </c>
      <c r="W251" s="6" t="s">
        <v>1348</v>
      </c>
      <c r="X251" s="6" t="s">
        <v>124</v>
      </c>
      <c r="Y251" s="6" t="s">
        <v>407</v>
      </c>
      <c r="Z251" s="6" t="s">
        <v>517</v>
      </c>
      <c r="AA251" s="6" t="s">
        <v>124</v>
      </c>
      <c r="AB251" s="6" t="s">
        <v>589</v>
      </c>
      <c r="AC251" s="6" t="s">
        <v>1186</v>
      </c>
      <c r="AD251" s="6" t="s">
        <v>1186</v>
      </c>
      <c r="AE251" s="6" t="s">
        <v>1186</v>
      </c>
      <c r="AF251" s="6" t="s">
        <v>346</v>
      </c>
      <c r="AG251" s="6" t="s">
        <v>346</v>
      </c>
      <c r="AH251" s="6" t="s">
        <v>1333</v>
      </c>
      <c r="AI251" s="6" t="s">
        <v>22</v>
      </c>
    </row>
    <row r="252" spans="1:35" x14ac:dyDescent="0.35">
      <c r="A252" s="5">
        <v>5241241510011</v>
      </c>
      <c r="B252" s="6" t="s">
        <v>612</v>
      </c>
      <c r="C252" s="6" t="s">
        <v>124</v>
      </c>
      <c r="D252" s="6" t="s">
        <v>22</v>
      </c>
      <c r="E252" s="6" t="s">
        <v>22</v>
      </c>
      <c r="F252">
        <v>2000</v>
      </c>
      <c r="G252" s="6" t="s">
        <v>16</v>
      </c>
      <c r="H252" s="6" t="s">
        <v>300</v>
      </c>
      <c r="I252">
        <v>1</v>
      </c>
      <c r="J252">
        <v>1</v>
      </c>
      <c r="K252" s="6" t="s">
        <v>300</v>
      </c>
      <c r="M252" s="6" t="s">
        <v>16</v>
      </c>
      <c r="N252" s="6" t="s">
        <v>16</v>
      </c>
      <c r="O252" s="6" t="s">
        <v>1186</v>
      </c>
      <c r="Q252" s="6" t="s">
        <v>1186</v>
      </c>
      <c r="R252" s="6" t="s">
        <v>374</v>
      </c>
      <c r="T252" s="6" t="s">
        <v>516</v>
      </c>
      <c r="U252" s="6" t="s">
        <v>1332</v>
      </c>
      <c r="V252" s="6" t="s">
        <v>1186</v>
      </c>
      <c r="W252" s="6" t="s">
        <v>1348</v>
      </c>
      <c r="X252" s="6" t="s">
        <v>124</v>
      </c>
      <c r="Y252" s="6" t="s">
        <v>407</v>
      </c>
      <c r="Z252" s="6" t="s">
        <v>517</v>
      </c>
      <c r="AA252" s="6" t="s">
        <v>124</v>
      </c>
      <c r="AB252" s="6" t="s">
        <v>589</v>
      </c>
      <c r="AC252" s="6" t="s">
        <v>1186</v>
      </c>
      <c r="AD252" s="6" t="s">
        <v>1186</v>
      </c>
      <c r="AE252" s="6" t="s">
        <v>1186</v>
      </c>
      <c r="AF252" s="6" t="s">
        <v>346</v>
      </c>
      <c r="AG252" s="6" t="s">
        <v>346</v>
      </c>
      <c r="AH252" s="6" t="s">
        <v>1333</v>
      </c>
      <c r="AI252" s="6" t="s">
        <v>22</v>
      </c>
    </row>
    <row r="253" spans="1:35" x14ac:dyDescent="0.35">
      <c r="A253" s="5">
        <v>5241241806010</v>
      </c>
      <c r="B253" s="6" t="s">
        <v>613</v>
      </c>
      <c r="C253" s="6" t="s">
        <v>127</v>
      </c>
      <c r="D253" s="6" t="s">
        <v>22</v>
      </c>
      <c r="E253" s="6" t="s">
        <v>22</v>
      </c>
      <c r="F253">
        <v>2000</v>
      </c>
      <c r="G253" s="6" t="s">
        <v>12</v>
      </c>
      <c r="H253" s="6" t="s">
        <v>341</v>
      </c>
      <c r="I253">
        <v>1</v>
      </c>
      <c r="J253">
        <v>1</v>
      </c>
      <c r="K253" s="6" t="s">
        <v>297</v>
      </c>
      <c r="M253" s="6" t="s">
        <v>12</v>
      </c>
      <c r="N253" s="6" t="s">
        <v>12</v>
      </c>
      <c r="O253" s="6" t="s">
        <v>1186</v>
      </c>
      <c r="Q253" s="6" t="s">
        <v>1186</v>
      </c>
      <c r="R253" s="6" t="s">
        <v>343</v>
      </c>
      <c r="T253" s="6" t="s">
        <v>516</v>
      </c>
      <c r="U253" s="6" t="s">
        <v>1362</v>
      </c>
      <c r="V253" s="6" t="s">
        <v>1186</v>
      </c>
      <c r="W253" s="6" t="s">
        <v>305</v>
      </c>
      <c r="X253" s="6" t="s">
        <v>127</v>
      </c>
      <c r="Y253" s="6" t="s">
        <v>341</v>
      </c>
      <c r="Z253" s="6" t="s">
        <v>517</v>
      </c>
      <c r="AA253" s="6" t="s">
        <v>127</v>
      </c>
      <c r="AB253" s="6" t="s">
        <v>613</v>
      </c>
      <c r="AC253" s="6" t="s">
        <v>1186</v>
      </c>
      <c r="AD253" s="6" t="s">
        <v>1186</v>
      </c>
      <c r="AE253" s="6" t="s">
        <v>1186</v>
      </c>
      <c r="AF253" s="6" t="s">
        <v>346</v>
      </c>
      <c r="AG253" s="6" t="s">
        <v>346</v>
      </c>
      <c r="AH253" s="6" t="s">
        <v>1333</v>
      </c>
      <c r="AI253" s="6" t="s">
        <v>22</v>
      </c>
    </row>
    <row r="254" spans="1:35" x14ac:dyDescent="0.35">
      <c r="A254" s="5">
        <v>5241241809010</v>
      </c>
      <c r="B254" s="6" t="s">
        <v>614</v>
      </c>
      <c r="C254" s="6" t="s">
        <v>127</v>
      </c>
      <c r="D254" s="6" t="s">
        <v>22</v>
      </c>
      <c r="E254" s="6" t="s">
        <v>22</v>
      </c>
      <c r="F254">
        <v>2000</v>
      </c>
      <c r="G254" s="6" t="s">
        <v>16</v>
      </c>
      <c r="H254" s="6" t="s">
        <v>300</v>
      </c>
      <c r="I254">
        <v>1</v>
      </c>
      <c r="J254">
        <v>1</v>
      </c>
      <c r="K254" s="6" t="s">
        <v>301</v>
      </c>
      <c r="M254" s="6" t="s">
        <v>16</v>
      </c>
      <c r="N254" s="6" t="s">
        <v>16</v>
      </c>
      <c r="O254" s="6" t="s">
        <v>1186</v>
      </c>
      <c r="Q254" s="6" t="s">
        <v>1186</v>
      </c>
      <c r="R254" s="6" t="s">
        <v>374</v>
      </c>
      <c r="T254" s="6" t="s">
        <v>516</v>
      </c>
      <c r="U254" s="6" t="s">
        <v>1332</v>
      </c>
      <c r="V254" s="6" t="s">
        <v>1186</v>
      </c>
      <c r="W254" s="6" t="s">
        <v>305</v>
      </c>
      <c r="X254" s="6" t="s">
        <v>127</v>
      </c>
      <c r="Y254" s="6" t="s">
        <v>341</v>
      </c>
      <c r="Z254" s="6" t="s">
        <v>517</v>
      </c>
      <c r="AA254" s="6" t="s">
        <v>127</v>
      </c>
      <c r="AB254" s="6" t="s">
        <v>613</v>
      </c>
      <c r="AC254" s="6" t="s">
        <v>1186</v>
      </c>
      <c r="AD254" s="6" t="s">
        <v>1186</v>
      </c>
      <c r="AE254" s="6" t="s">
        <v>1186</v>
      </c>
      <c r="AF254" s="6" t="s">
        <v>346</v>
      </c>
      <c r="AG254" s="6" t="s">
        <v>346</v>
      </c>
      <c r="AH254" s="6" t="s">
        <v>1333</v>
      </c>
      <c r="AI254" s="6" t="s">
        <v>22</v>
      </c>
    </row>
    <row r="255" spans="1:35" x14ac:dyDescent="0.35">
      <c r="A255" s="5">
        <v>5241241810010</v>
      </c>
      <c r="B255" s="6" t="s">
        <v>615</v>
      </c>
      <c r="C255" s="6" t="s">
        <v>127</v>
      </c>
      <c r="D255" s="6" t="s">
        <v>22</v>
      </c>
      <c r="E255" s="6" t="s">
        <v>22</v>
      </c>
      <c r="F255">
        <v>2000</v>
      </c>
      <c r="G255" s="6" t="s">
        <v>16</v>
      </c>
      <c r="H255" s="6" t="s">
        <v>300</v>
      </c>
      <c r="I255">
        <v>1</v>
      </c>
      <c r="J255">
        <v>1</v>
      </c>
      <c r="K255" s="6" t="s">
        <v>300</v>
      </c>
      <c r="M255" s="6" t="s">
        <v>16</v>
      </c>
      <c r="N255" s="6" t="s">
        <v>16</v>
      </c>
      <c r="O255" s="6" t="s">
        <v>1186</v>
      </c>
      <c r="Q255" s="6" t="s">
        <v>1186</v>
      </c>
      <c r="R255" s="6" t="s">
        <v>374</v>
      </c>
      <c r="T255" s="6" t="s">
        <v>516</v>
      </c>
      <c r="U255" s="6" t="s">
        <v>1332</v>
      </c>
      <c r="V255" s="6" t="s">
        <v>1186</v>
      </c>
      <c r="W255" s="6" t="s">
        <v>1348</v>
      </c>
      <c r="X255" s="6" t="s">
        <v>127</v>
      </c>
      <c r="Y255" s="6" t="s">
        <v>407</v>
      </c>
      <c r="Z255" s="6" t="s">
        <v>517</v>
      </c>
      <c r="AA255" s="6" t="s">
        <v>127</v>
      </c>
      <c r="AB255" s="6" t="s">
        <v>613</v>
      </c>
      <c r="AC255" s="6" t="s">
        <v>1186</v>
      </c>
      <c r="AD255" s="6" t="s">
        <v>1186</v>
      </c>
      <c r="AE255" s="6" t="s">
        <v>1186</v>
      </c>
      <c r="AF255" s="6" t="s">
        <v>346</v>
      </c>
      <c r="AG255" s="6" t="s">
        <v>346</v>
      </c>
      <c r="AH255" s="6" t="s">
        <v>1333</v>
      </c>
      <c r="AI255" s="6" t="s">
        <v>22</v>
      </c>
    </row>
    <row r="256" spans="1:35" x14ac:dyDescent="0.35">
      <c r="A256" s="5">
        <v>5241241906010</v>
      </c>
      <c r="B256" s="6" t="s">
        <v>616</v>
      </c>
      <c r="C256" s="6" t="s">
        <v>130</v>
      </c>
      <c r="D256" s="6" t="s">
        <v>22</v>
      </c>
      <c r="E256" s="6" t="s">
        <v>22</v>
      </c>
      <c r="F256">
        <v>2000</v>
      </c>
      <c r="G256" s="6" t="s">
        <v>12</v>
      </c>
      <c r="H256" s="6" t="s">
        <v>341</v>
      </c>
      <c r="I256">
        <v>1</v>
      </c>
      <c r="J256">
        <v>1</v>
      </c>
      <c r="K256" s="6" t="s">
        <v>297</v>
      </c>
      <c r="M256" s="6" t="s">
        <v>12</v>
      </c>
      <c r="N256" s="6" t="s">
        <v>12</v>
      </c>
      <c r="O256" s="6" t="s">
        <v>1186</v>
      </c>
      <c r="Q256" s="6" t="s">
        <v>1186</v>
      </c>
      <c r="R256" s="6" t="s">
        <v>343</v>
      </c>
      <c r="T256" s="6" t="s">
        <v>516</v>
      </c>
      <c r="U256" s="6" t="s">
        <v>1363</v>
      </c>
      <c r="V256" s="6" t="s">
        <v>1186</v>
      </c>
      <c r="W256" s="6" t="s">
        <v>305</v>
      </c>
      <c r="X256" s="6" t="s">
        <v>130</v>
      </c>
      <c r="Y256" s="6" t="s">
        <v>341</v>
      </c>
      <c r="Z256" s="6" t="s">
        <v>517</v>
      </c>
      <c r="AA256" s="6" t="s">
        <v>130</v>
      </c>
      <c r="AB256" s="6" t="s">
        <v>616</v>
      </c>
      <c r="AC256" s="6" t="s">
        <v>1186</v>
      </c>
      <c r="AD256" s="6" t="s">
        <v>1186</v>
      </c>
      <c r="AE256" s="6" t="s">
        <v>1186</v>
      </c>
      <c r="AF256" s="6" t="s">
        <v>346</v>
      </c>
      <c r="AG256" s="6" t="s">
        <v>346</v>
      </c>
      <c r="AH256" s="6" t="s">
        <v>1333</v>
      </c>
      <c r="AI256" s="6" t="s">
        <v>22</v>
      </c>
    </row>
    <row r="257" spans="1:35" x14ac:dyDescent="0.35">
      <c r="A257" s="5">
        <v>5241241903050</v>
      </c>
      <c r="B257" s="6" t="s">
        <v>617</v>
      </c>
      <c r="C257" s="6" t="s">
        <v>130</v>
      </c>
      <c r="D257" s="6" t="s">
        <v>22</v>
      </c>
      <c r="E257" s="6" t="s">
        <v>22</v>
      </c>
      <c r="F257">
        <v>2000</v>
      </c>
      <c r="G257" s="6" t="s">
        <v>16</v>
      </c>
      <c r="H257" s="6" t="s">
        <v>299</v>
      </c>
      <c r="I257">
        <v>1</v>
      </c>
      <c r="J257">
        <v>1</v>
      </c>
      <c r="K257" s="6" t="s">
        <v>299</v>
      </c>
      <c r="M257" s="6" t="s">
        <v>16</v>
      </c>
      <c r="N257" s="6" t="s">
        <v>16</v>
      </c>
      <c r="O257" s="6" t="s">
        <v>1186</v>
      </c>
      <c r="Q257" s="6" t="s">
        <v>1186</v>
      </c>
      <c r="R257" s="6" t="s">
        <v>374</v>
      </c>
      <c r="T257" s="6" t="s">
        <v>516</v>
      </c>
      <c r="U257" s="6" t="s">
        <v>1332</v>
      </c>
      <c r="V257" s="6" t="s">
        <v>1186</v>
      </c>
      <c r="W257" s="6" t="s">
        <v>1347</v>
      </c>
      <c r="X257" s="6" t="s">
        <v>130</v>
      </c>
      <c r="Y257" s="6" t="s">
        <v>299</v>
      </c>
      <c r="Z257" s="6" t="s">
        <v>517</v>
      </c>
      <c r="AA257" s="6" t="s">
        <v>130</v>
      </c>
      <c r="AB257" s="6" t="s">
        <v>616</v>
      </c>
      <c r="AC257" s="6" t="s">
        <v>1186</v>
      </c>
      <c r="AD257" s="6" t="s">
        <v>1186</v>
      </c>
      <c r="AE257" s="6" t="s">
        <v>1186</v>
      </c>
      <c r="AF257" s="6" t="s">
        <v>346</v>
      </c>
      <c r="AG257" s="6" t="s">
        <v>346</v>
      </c>
      <c r="AH257" s="6" t="s">
        <v>1333</v>
      </c>
      <c r="AI257" s="6" t="s">
        <v>22</v>
      </c>
    </row>
    <row r="258" spans="1:35" x14ac:dyDescent="0.35">
      <c r="A258" s="5">
        <v>5241241909010</v>
      </c>
      <c r="B258" s="6" t="s">
        <v>618</v>
      </c>
      <c r="C258" s="6" t="s">
        <v>130</v>
      </c>
      <c r="D258" s="6" t="s">
        <v>22</v>
      </c>
      <c r="E258" s="6" t="s">
        <v>22</v>
      </c>
      <c r="F258">
        <v>2000</v>
      </c>
      <c r="G258" s="6" t="s">
        <v>16</v>
      </c>
      <c r="H258" s="6" t="s">
        <v>300</v>
      </c>
      <c r="I258">
        <v>1</v>
      </c>
      <c r="J258">
        <v>1</v>
      </c>
      <c r="K258" s="6" t="s">
        <v>301</v>
      </c>
      <c r="M258" s="6" t="s">
        <v>16</v>
      </c>
      <c r="N258" s="6" t="s">
        <v>16</v>
      </c>
      <c r="O258" s="6" t="s">
        <v>1186</v>
      </c>
      <c r="Q258" s="6" t="s">
        <v>1186</v>
      </c>
      <c r="R258" s="6" t="s">
        <v>374</v>
      </c>
      <c r="T258" s="6" t="s">
        <v>516</v>
      </c>
      <c r="U258" s="6" t="s">
        <v>1332</v>
      </c>
      <c r="V258" s="6" t="s">
        <v>1186</v>
      </c>
      <c r="W258" s="6" t="s">
        <v>305</v>
      </c>
      <c r="X258" s="6" t="s">
        <v>130</v>
      </c>
      <c r="Y258" s="6" t="s">
        <v>341</v>
      </c>
      <c r="Z258" s="6" t="s">
        <v>517</v>
      </c>
      <c r="AA258" s="6" t="s">
        <v>130</v>
      </c>
      <c r="AB258" s="6" t="s">
        <v>616</v>
      </c>
      <c r="AC258" s="6" t="s">
        <v>1186</v>
      </c>
      <c r="AD258" s="6" t="s">
        <v>1186</v>
      </c>
      <c r="AE258" s="6" t="s">
        <v>1186</v>
      </c>
      <c r="AF258" s="6" t="s">
        <v>346</v>
      </c>
      <c r="AG258" s="6" t="s">
        <v>346</v>
      </c>
      <c r="AH258" s="6" t="s">
        <v>1333</v>
      </c>
      <c r="AI258" s="6" t="s">
        <v>22</v>
      </c>
    </row>
    <row r="259" spans="1:35" x14ac:dyDescent="0.35">
      <c r="A259" s="5">
        <v>5241241910010</v>
      </c>
      <c r="B259" s="6" t="s">
        <v>619</v>
      </c>
      <c r="C259" s="6" t="s">
        <v>130</v>
      </c>
      <c r="D259" s="6" t="s">
        <v>22</v>
      </c>
      <c r="E259" s="6" t="s">
        <v>22</v>
      </c>
      <c r="F259">
        <v>2000</v>
      </c>
      <c r="G259" s="6" t="s">
        <v>16</v>
      </c>
      <c r="H259" s="6" t="s">
        <v>300</v>
      </c>
      <c r="I259">
        <v>1</v>
      </c>
      <c r="J259">
        <v>1</v>
      </c>
      <c r="K259" s="6" t="s">
        <v>300</v>
      </c>
      <c r="M259" s="6" t="s">
        <v>16</v>
      </c>
      <c r="N259" s="6" t="s">
        <v>16</v>
      </c>
      <c r="O259" s="6" t="s">
        <v>1186</v>
      </c>
      <c r="Q259" s="6" t="s">
        <v>1186</v>
      </c>
      <c r="R259" s="6" t="s">
        <v>374</v>
      </c>
      <c r="T259" s="6" t="s">
        <v>516</v>
      </c>
      <c r="U259" s="6" t="s">
        <v>1332</v>
      </c>
      <c r="V259" s="6" t="s">
        <v>1186</v>
      </c>
      <c r="W259" s="6" t="s">
        <v>1348</v>
      </c>
      <c r="X259" s="6" t="s">
        <v>130</v>
      </c>
      <c r="Y259" s="6" t="s">
        <v>407</v>
      </c>
      <c r="Z259" s="6" t="s">
        <v>517</v>
      </c>
      <c r="AA259" s="6" t="s">
        <v>130</v>
      </c>
      <c r="AB259" s="6" t="s">
        <v>616</v>
      </c>
      <c r="AC259" s="6" t="s">
        <v>1186</v>
      </c>
      <c r="AD259" s="6" t="s">
        <v>1186</v>
      </c>
      <c r="AE259" s="6" t="s">
        <v>1186</v>
      </c>
      <c r="AF259" s="6" t="s">
        <v>346</v>
      </c>
      <c r="AG259" s="6" t="s">
        <v>346</v>
      </c>
      <c r="AH259" s="6" t="s">
        <v>1333</v>
      </c>
      <c r="AI259" s="6" t="s">
        <v>22</v>
      </c>
    </row>
    <row r="260" spans="1:35" x14ac:dyDescent="0.35">
      <c r="A260" s="5">
        <v>5241241910012</v>
      </c>
      <c r="B260" s="6" t="s">
        <v>620</v>
      </c>
      <c r="C260" s="6" t="s">
        <v>130</v>
      </c>
      <c r="D260" s="6" t="s">
        <v>22</v>
      </c>
      <c r="E260" s="6" t="s">
        <v>22</v>
      </c>
      <c r="F260">
        <v>2000</v>
      </c>
      <c r="G260" s="6" t="s">
        <v>16</v>
      </c>
      <c r="H260" s="6" t="s">
        <v>300</v>
      </c>
      <c r="I260">
        <v>1</v>
      </c>
      <c r="J260">
        <v>1</v>
      </c>
      <c r="K260" s="6" t="s">
        <v>300</v>
      </c>
      <c r="M260" s="6" t="s">
        <v>16</v>
      </c>
      <c r="N260" s="6" t="s">
        <v>16</v>
      </c>
      <c r="O260" s="6" t="s">
        <v>1186</v>
      </c>
      <c r="Q260" s="6" t="s">
        <v>1186</v>
      </c>
      <c r="R260" s="6" t="s">
        <v>374</v>
      </c>
      <c r="T260" s="6" t="s">
        <v>516</v>
      </c>
      <c r="U260" s="6" t="s">
        <v>1332</v>
      </c>
      <c r="V260" s="6" t="s">
        <v>1186</v>
      </c>
      <c r="W260" s="6" t="s">
        <v>1348</v>
      </c>
      <c r="X260" s="6" t="s">
        <v>130</v>
      </c>
      <c r="Y260" s="6" t="s">
        <v>407</v>
      </c>
      <c r="Z260" s="6" t="s">
        <v>517</v>
      </c>
      <c r="AA260" s="6" t="s">
        <v>130</v>
      </c>
      <c r="AB260" s="6" t="s">
        <v>616</v>
      </c>
      <c r="AC260" s="6" t="s">
        <v>1186</v>
      </c>
      <c r="AD260" s="6" t="s">
        <v>1186</v>
      </c>
      <c r="AE260" s="6" t="s">
        <v>1186</v>
      </c>
      <c r="AF260" s="6" t="s">
        <v>346</v>
      </c>
      <c r="AG260" s="6" t="s">
        <v>346</v>
      </c>
      <c r="AH260" s="6" t="s">
        <v>1333</v>
      </c>
      <c r="AI260" s="6" t="s">
        <v>22</v>
      </c>
    </row>
    <row r="261" spans="1:35" x14ac:dyDescent="0.35">
      <c r="A261" s="5">
        <v>5241241910011</v>
      </c>
      <c r="B261" s="6" t="s">
        <v>621</v>
      </c>
      <c r="C261" s="6" t="s">
        <v>130</v>
      </c>
      <c r="D261" s="6" t="s">
        <v>22</v>
      </c>
      <c r="E261" s="6" t="s">
        <v>22</v>
      </c>
      <c r="F261">
        <v>2000</v>
      </c>
      <c r="G261" s="6" t="s">
        <v>16</v>
      </c>
      <c r="H261" s="6" t="s">
        <v>300</v>
      </c>
      <c r="I261">
        <v>1</v>
      </c>
      <c r="J261">
        <v>1</v>
      </c>
      <c r="K261" s="6" t="s">
        <v>300</v>
      </c>
      <c r="M261" s="6" t="s">
        <v>16</v>
      </c>
      <c r="N261" s="6" t="s">
        <v>16</v>
      </c>
      <c r="O261" s="6" t="s">
        <v>1186</v>
      </c>
      <c r="Q261" s="6" t="s">
        <v>1186</v>
      </c>
      <c r="R261" s="6" t="s">
        <v>374</v>
      </c>
      <c r="T261" s="6" t="s">
        <v>516</v>
      </c>
      <c r="U261" s="6" t="s">
        <v>1332</v>
      </c>
      <c r="V261" s="6" t="s">
        <v>1186</v>
      </c>
      <c r="W261" s="6" t="s">
        <v>1348</v>
      </c>
      <c r="X261" s="6" t="s">
        <v>130</v>
      </c>
      <c r="Y261" s="6" t="s">
        <v>407</v>
      </c>
      <c r="Z261" s="6" t="s">
        <v>517</v>
      </c>
      <c r="AA261" s="6" t="s">
        <v>130</v>
      </c>
      <c r="AB261" s="6" t="s">
        <v>616</v>
      </c>
      <c r="AC261" s="6" t="s">
        <v>1186</v>
      </c>
      <c r="AD261" s="6" t="s">
        <v>1186</v>
      </c>
      <c r="AE261" s="6" t="s">
        <v>1186</v>
      </c>
      <c r="AF261" s="6" t="s">
        <v>346</v>
      </c>
      <c r="AG261" s="6" t="s">
        <v>346</v>
      </c>
      <c r="AH261" s="6" t="s">
        <v>1333</v>
      </c>
      <c r="AI261" s="6" t="s">
        <v>22</v>
      </c>
    </row>
    <row r="262" spans="1:35" x14ac:dyDescent="0.35">
      <c r="A262" s="5">
        <v>5241241912010</v>
      </c>
      <c r="B262" s="6" t="s">
        <v>622</v>
      </c>
      <c r="C262" s="6" t="s">
        <v>130</v>
      </c>
      <c r="D262" s="6" t="s">
        <v>22</v>
      </c>
      <c r="E262" s="6" t="s">
        <v>22</v>
      </c>
      <c r="F262">
        <v>2000</v>
      </c>
      <c r="G262" s="6" t="s">
        <v>16</v>
      </c>
      <c r="H262" s="6" t="s">
        <v>300</v>
      </c>
      <c r="I262">
        <v>1</v>
      </c>
      <c r="J262">
        <v>1</v>
      </c>
      <c r="K262" s="6" t="s">
        <v>300</v>
      </c>
      <c r="M262" s="6" t="s">
        <v>16</v>
      </c>
      <c r="N262" s="6" t="s">
        <v>16</v>
      </c>
      <c r="O262" s="6" t="s">
        <v>1186</v>
      </c>
      <c r="Q262" s="6" t="s">
        <v>1186</v>
      </c>
      <c r="R262" s="6" t="s">
        <v>374</v>
      </c>
      <c r="T262" s="6" t="s">
        <v>516</v>
      </c>
      <c r="U262" s="6" t="s">
        <v>1332</v>
      </c>
      <c r="V262" s="6" t="s">
        <v>1186</v>
      </c>
      <c r="W262" s="6" t="s">
        <v>1348</v>
      </c>
      <c r="X262" s="6" t="s">
        <v>130</v>
      </c>
      <c r="Y262" s="6" t="s">
        <v>407</v>
      </c>
      <c r="Z262" s="6" t="s">
        <v>517</v>
      </c>
      <c r="AA262" s="6" t="s">
        <v>130</v>
      </c>
      <c r="AB262" s="6" t="s">
        <v>616</v>
      </c>
      <c r="AC262" s="6" t="s">
        <v>1186</v>
      </c>
      <c r="AD262" s="6" t="s">
        <v>1186</v>
      </c>
      <c r="AE262" s="6" t="s">
        <v>1186</v>
      </c>
      <c r="AF262" s="6" t="s">
        <v>346</v>
      </c>
      <c r="AG262" s="6" t="s">
        <v>346</v>
      </c>
      <c r="AH262" s="6" t="s">
        <v>1333</v>
      </c>
      <c r="AI262" s="6" t="s">
        <v>22</v>
      </c>
    </row>
    <row r="263" spans="1:35" x14ac:dyDescent="0.35">
      <c r="A263" s="5">
        <v>5241241912012</v>
      </c>
      <c r="B263" s="6" t="s">
        <v>623</v>
      </c>
      <c r="C263" s="6" t="s">
        <v>130</v>
      </c>
      <c r="D263" s="6" t="s">
        <v>22</v>
      </c>
      <c r="E263" s="6" t="s">
        <v>22</v>
      </c>
      <c r="F263">
        <v>2000</v>
      </c>
      <c r="G263" s="6" t="s">
        <v>16</v>
      </c>
      <c r="H263" s="6" t="s">
        <v>300</v>
      </c>
      <c r="I263">
        <v>1</v>
      </c>
      <c r="J263">
        <v>1</v>
      </c>
      <c r="K263" s="6" t="s">
        <v>300</v>
      </c>
      <c r="M263" s="6" t="s">
        <v>16</v>
      </c>
      <c r="N263" s="6" t="s">
        <v>16</v>
      </c>
      <c r="O263" s="6" t="s">
        <v>1186</v>
      </c>
      <c r="Q263" s="6" t="s">
        <v>1186</v>
      </c>
      <c r="R263" s="6" t="s">
        <v>374</v>
      </c>
      <c r="T263" s="6" t="s">
        <v>516</v>
      </c>
      <c r="U263" s="6" t="s">
        <v>1332</v>
      </c>
      <c r="V263" s="6" t="s">
        <v>1186</v>
      </c>
      <c r="W263" s="6" t="s">
        <v>1348</v>
      </c>
      <c r="X263" s="6" t="s">
        <v>130</v>
      </c>
      <c r="Y263" s="6" t="s">
        <v>407</v>
      </c>
      <c r="Z263" s="6" t="s">
        <v>517</v>
      </c>
      <c r="AA263" s="6" t="s">
        <v>130</v>
      </c>
      <c r="AB263" s="6" t="s">
        <v>616</v>
      </c>
      <c r="AC263" s="6" t="s">
        <v>1186</v>
      </c>
      <c r="AD263" s="6" t="s">
        <v>1186</v>
      </c>
      <c r="AE263" s="6" t="s">
        <v>1186</v>
      </c>
      <c r="AF263" s="6" t="s">
        <v>346</v>
      </c>
      <c r="AG263" s="6" t="s">
        <v>346</v>
      </c>
      <c r="AH263" s="6" t="s">
        <v>1333</v>
      </c>
      <c r="AI263" s="6" t="s">
        <v>22</v>
      </c>
    </row>
    <row r="264" spans="1:35" x14ac:dyDescent="0.35">
      <c r="A264" s="5">
        <v>5241242106010</v>
      </c>
      <c r="B264" s="6" t="s">
        <v>624</v>
      </c>
      <c r="C264" s="6" t="s">
        <v>151</v>
      </c>
      <c r="D264" s="6" t="s">
        <v>22</v>
      </c>
      <c r="E264" s="6" t="s">
        <v>22</v>
      </c>
      <c r="F264">
        <v>2000</v>
      </c>
      <c r="G264" s="6" t="s">
        <v>12</v>
      </c>
      <c r="H264" s="6" t="s">
        <v>341</v>
      </c>
      <c r="I264">
        <v>1</v>
      </c>
      <c r="J264">
        <v>1</v>
      </c>
      <c r="K264" s="6" t="s">
        <v>297</v>
      </c>
      <c r="M264" s="6" t="s">
        <v>12</v>
      </c>
      <c r="N264" s="6" t="s">
        <v>12</v>
      </c>
      <c r="O264" s="6" t="s">
        <v>1186</v>
      </c>
      <c r="Q264" s="6" t="s">
        <v>1186</v>
      </c>
      <c r="R264" s="6" t="s">
        <v>343</v>
      </c>
      <c r="T264" s="6" t="s">
        <v>516</v>
      </c>
      <c r="U264" s="6" t="s">
        <v>1332</v>
      </c>
      <c r="V264" s="6" t="s">
        <v>1186</v>
      </c>
      <c r="W264" s="6" t="s">
        <v>305</v>
      </c>
      <c r="X264" s="6" t="s">
        <v>625</v>
      </c>
      <c r="Y264" s="6" t="s">
        <v>341</v>
      </c>
      <c r="Z264" s="6" t="s">
        <v>517</v>
      </c>
      <c r="AA264" s="6" t="s">
        <v>106</v>
      </c>
      <c r="AB264" s="6" t="s">
        <v>624</v>
      </c>
      <c r="AC264" s="6" t="s">
        <v>1186</v>
      </c>
      <c r="AD264" s="6" t="s">
        <v>1186</v>
      </c>
      <c r="AE264" s="6" t="s">
        <v>1186</v>
      </c>
      <c r="AF264" s="6" t="s">
        <v>346</v>
      </c>
      <c r="AG264" s="6" t="s">
        <v>346</v>
      </c>
      <c r="AH264" s="6" t="s">
        <v>1333</v>
      </c>
      <c r="AI264" s="6" t="s">
        <v>22</v>
      </c>
    </row>
    <row r="265" spans="1:35" x14ac:dyDescent="0.35">
      <c r="A265" s="5">
        <v>5241242103050</v>
      </c>
      <c r="B265" s="6" t="s">
        <v>626</v>
      </c>
      <c r="C265" s="6" t="s">
        <v>151</v>
      </c>
      <c r="D265" s="6" t="s">
        <v>22</v>
      </c>
      <c r="E265" s="6" t="s">
        <v>22</v>
      </c>
      <c r="F265">
        <v>2000</v>
      </c>
      <c r="G265" s="6" t="s">
        <v>16</v>
      </c>
      <c r="H265" s="6" t="s">
        <v>299</v>
      </c>
      <c r="I265">
        <v>1</v>
      </c>
      <c r="J265">
        <v>1</v>
      </c>
      <c r="K265" s="6" t="s">
        <v>299</v>
      </c>
      <c r="M265" s="6" t="s">
        <v>16</v>
      </c>
      <c r="N265" s="6" t="s">
        <v>16</v>
      </c>
      <c r="O265" s="6" t="s">
        <v>1186</v>
      </c>
      <c r="Q265" s="6" t="s">
        <v>1186</v>
      </c>
      <c r="R265" s="6" t="s">
        <v>374</v>
      </c>
      <c r="T265" s="6" t="s">
        <v>516</v>
      </c>
      <c r="U265" s="6" t="s">
        <v>1332</v>
      </c>
      <c r="V265" s="6" t="s">
        <v>1186</v>
      </c>
      <c r="W265" s="6" t="s">
        <v>1347</v>
      </c>
      <c r="X265" s="6" t="s">
        <v>625</v>
      </c>
      <c r="Y265" s="6" t="s">
        <v>299</v>
      </c>
      <c r="Z265" s="6" t="s">
        <v>517</v>
      </c>
      <c r="AA265" s="6" t="s">
        <v>106</v>
      </c>
      <c r="AB265" s="6" t="s">
        <v>624</v>
      </c>
      <c r="AC265" s="6" t="s">
        <v>1186</v>
      </c>
      <c r="AD265" s="6" t="s">
        <v>1186</v>
      </c>
      <c r="AE265" s="6" t="s">
        <v>1186</v>
      </c>
      <c r="AF265" s="6" t="s">
        <v>346</v>
      </c>
      <c r="AG265" s="6" t="s">
        <v>346</v>
      </c>
      <c r="AH265" s="6" t="s">
        <v>1333</v>
      </c>
      <c r="AI265" s="6" t="s">
        <v>22</v>
      </c>
    </row>
    <row r="266" spans="1:35" x14ac:dyDescent="0.35">
      <c r="A266" s="5">
        <v>5241242109010</v>
      </c>
      <c r="B266" s="6" t="s">
        <v>627</v>
      </c>
      <c r="C266" s="6" t="s">
        <v>151</v>
      </c>
      <c r="D266" s="6" t="s">
        <v>22</v>
      </c>
      <c r="E266" s="6" t="s">
        <v>22</v>
      </c>
      <c r="F266">
        <v>2000</v>
      </c>
      <c r="G266" s="6" t="s">
        <v>16</v>
      </c>
      <c r="H266" s="6" t="s">
        <v>300</v>
      </c>
      <c r="I266">
        <v>1</v>
      </c>
      <c r="J266">
        <v>1</v>
      </c>
      <c r="K266" s="6" t="s">
        <v>301</v>
      </c>
      <c r="M266" s="6" t="s">
        <v>16</v>
      </c>
      <c r="N266" s="6" t="s">
        <v>16</v>
      </c>
      <c r="O266" s="6" t="s">
        <v>1186</v>
      </c>
      <c r="Q266" s="6" t="s">
        <v>1186</v>
      </c>
      <c r="R266" s="6" t="s">
        <v>374</v>
      </c>
      <c r="T266" s="6" t="s">
        <v>516</v>
      </c>
      <c r="U266" s="6" t="s">
        <v>1332</v>
      </c>
      <c r="V266" s="6" t="s">
        <v>1186</v>
      </c>
      <c r="W266" s="6" t="s">
        <v>305</v>
      </c>
      <c r="X266" s="6" t="s">
        <v>625</v>
      </c>
      <c r="Y266" s="6" t="s">
        <v>341</v>
      </c>
      <c r="Z266" s="6" t="s">
        <v>517</v>
      </c>
      <c r="AA266" s="6" t="s">
        <v>106</v>
      </c>
      <c r="AB266" s="6" t="s">
        <v>624</v>
      </c>
      <c r="AC266" s="6" t="s">
        <v>1186</v>
      </c>
      <c r="AD266" s="6" t="s">
        <v>1186</v>
      </c>
      <c r="AE266" s="6" t="s">
        <v>1186</v>
      </c>
      <c r="AF266" s="6" t="s">
        <v>346</v>
      </c>
      <c r="AG266" s="6" t="s">
        <v>346</v>
      </c>
      <c r="AH266" s="6" t="s">
        <v>1333</v>
      </c>
      <c r="AI266" s="6" t="s">
        <v>22</v>
      </c>
    </row>
    <row r="267" spans="1:35" x14ac:dyDescent="0.35">
      <c r="A267" s="5">
        <v>5241242109012</v>
      </c>
      <c r="B267" s="6" t="s">
        <v>628</v>
      </c>
      <c r="C267" s="6" t="s">
        <v>151</v>
      </c>
      <c r="D267" s="6" t="s">
        <v>22</v>
      </c>
      <c r="E267" s="6" t="s">
        <v>22</v>
      </c>
      <c r="F267">
        <v>2000</v>
      </c>
      <c r="G267" s="6" t="s">
        <v>16</v>
      </c>
      <c r="H267" s="6" t="s">
        <v>300</v>
      </c>
      <c r="I267">
        <v>1</v>
      </c>
      <c r="J267">
        <v>1</v>
      </c>
      <c r="K267" s="6" t="s">
        <v>301</v>
      </c>
      <c r="M267" s="6" t="s">
        <v>16</v>
      </c>
      <c r="N267" s="6" t="s">
        <v>16</v>
      </c>
      <c r="O267" s="6" t="s">
        <v>1186</v>
      </c>
      <c r="Q267" s="6" t="s">
        <v>1186</v>
      </c>
      <c r="R267" s="6" t="s">
        <v>374</v>
      </c>
      <c r="T267" s="6" t="s">
        <v>516</v>
      </c>
      <c r="U267" s="6" t="s">
        <v>1332</v>
      </c>
      <c r="V267" s="6" t="s">
        <v>1186</v>
      </c>
      <c r="W267" s="6" t="s">
        <v>305</v>
      </c>
      <c r="X267" s="6" t="s">
        <v>625</v>
      </c>
      <c r="Y267" s="6" t="s">
        <v>341</v>
      </c>
      <c r="Z267" s="6" t="s">
        <v>517</v>
      </c>
      <c r="AA267" s="6" t="s">
        <v>106</v>
      </c>
      <c r="AB267" s="6" t="s">
        <v>624</v>
      </c>
      <c r="AC267" s="6" t="s">
        <v>1186</v>
      </c>
      <c r="AD267" s="6" t="s">
        <v>1186</v>
      </c>
      <c r="AE267" s="6" t="s">
        <v>1186</v>
      </c>
      <c r="AF267" s="6" t="s">
        <v>346</v>
      </c>
      <c r="AG267" s="6" t="s">
        <v>346</v>
      </c>
      <c r="AH267" s="6" t="s">
        <v>1333</v>
      </c>
      <c r="AI267" s="6" t="s">
        <v>22</v>
      </c>
    </row>
    <row r="268" spans="1:35" x14ac:dyDescent="0.35">
      <c r="A268" s="5">
        <v>5241242109011</v>
      </c>
      <c r="B268" s="6" t="s">
        <v>629</v>
      </c>
      <c r="C268" s="6" t="s">
        <v>151</v>
      </c>
      <c r="D268" s="6" t="s">
        <v>22</v>
      </c>
      <c r="E268" s="6" t="s">
        <v>22</v>
      </c>
      <c r="F268">
        <v>2000</v>
      </c>
      <c r="G268" s="6" t="s">
        <v>16</v>
      </c>
      <c r="H268" s="6" t="s">
        <v>300</v>
      </c>
      <c r="I268">
        <v>1</v>
      </c>
      <c r="J268">
        <v>1</v>
      </c>
      <c r="K268" s="6" t="s">
        <v>301</v>
      </c>
      <c r="M268" s="6" t="s">
        <v>16</v>
      </c>
      <c r="N268" s="6" t="s">
        <v>16</v>
      </c>
      <c r="O268" s="6" t="s">
        <v>1186</v>
      </c>
      <c r="Q268" s="6" t="s">
        <v>1186</v>
      </c>
      <c r="R268" s="6" t="s">
        <v>374</v>
      </c>
      <c r="T268" s="6" t="s">
        <v>516</v>
      </c>
      <c r="U268" s="6" t="s">
        <v>1332</v>
      </c>
      <c r="V268" s="6" t="s">
        <v>1186</v>
      </c>
      <c r="W268" s="6" t="s">
        <v>305</v>
      </c>
      <c r="X268" s="6" t="s">
        <v>625</v>
      </c>
      <c r="Y268" s="6" t="s">
        <v>341</v>
      </c>
      <c r="Z268" s="6" t="s">
        <v>517</v>
      </c>
      <c r="AA268" s="6" t="s">
        <v>106</v>
      </c>
      <c r="AB268" s="6" t="s">
        <v>624</v>
      </c>
      <c r="AC268" s="6" t="s">
        <v>1186</v>
      </c>
      <c r="AD268" s="6" t="s">
        <v>1186</v>
      </c>
      <c r="AE268" s="6" t="s">
        <v>1186</v>
      </c>
      <c r="AF268" s="6" t="s">
        <v>346</v>
      </c>
      <c r="AG268" s="6" t="s">
        <v>346</v>
      </c>
      <c r="AH268" s="6" t="s">
        <v>1333</v>
      </c>
      <c r="AI268" s="6" t="s">
        <v>22</v>
      </c>
    </row>
    <row r="269" spans="1:35" x14ac:dyDescent="0.35">
      <c r="A269" s="5">
        <v>5241260106010</v>
      </c>
      <c r="B269" s="6" t="s">
        <v>630</v>
      </c>
      <c r="C269" s="6" t="s">
        <v>133</v>
      </c>
      <c r="D269" s="6" t="s">
        <v>22</v>
      </c>
      <c r="E269" s="6" t="s">
        <v>22</v>
      </c>
      <c r="F269">
        <v>2000</v>
      </c>
      <c r="G269" s="6" t="s">
        <v>12</v>
      </c>
      <c r="H269" s="6" t="s">
        <v>341</v>
      </c>
      <c r="I269">
        <v>1</v>
      </c>
      <c r="J269">
        <v>1</v>
      </c>
      <c r="K269" s="6" t="s">
        <v>297</v>
      </c>
      <c r="M269" s="6" t="s">
        <v>12</v>
      </c>
      <c r="N269" s="6" t="s">
        <v>12</v>
      </c>
      <c r="O269" s="6" t="s">
        <v>1186</v>
      </c>
      <c r="Q269" s="6" t="s">
        <v>342</v>
      </c>
      <c r="R269" s="6" t="s">
        <v>343</v>
      </c>
      <c r="T269" s="6" t="s">
        <v>516</v>
      </c>
      <c r="U269" s="6" t="s">
        <v>1332</v>
      </c>
      <c r="V269" s="6" t="s">
        <v>1186</v>
      </c>
      <c r="W269" s="6" t="s">
        <v>305</v>
      </c>
      <c r="X269" s="6" t="s">
        <v>133</v>
      </c>
      <c r="Y269" s="6" t="s">
        <v>341</v>
      </c>
      <c r="Z269" s="6" t="s">
        <v>517</v>
      </c>
      <c r="AA269" s="6" t="s">
        <v>133</v>
      </c>
      <c r="AB269" s="6" t="s">
        <v>630</v>
      </c>
      <c r="AC269" s="6" t="s">
        <v>1186</v>
      </c>
      <c r="AD269" s="6" t="s">
        <v>1186</v>
      </c>
      <c r="AE269" s="6" t="s">
        <v>1186</v>
      </c>
      <c r="AF269" s="6" t="s">
        <v>346</v>
      </c>
      <c r="AG269" s="6" t="s">
        <v>346</v>
      </c>
      <c r="AH269" s="6" t="s">
        <v>1333</v>
      </c>
      <c r="AI269" s="6" t="s">
        <v>22</v>
      </c>
    </row>
    <row r="270" spans="1:35" x14ac:dyDescent="0.35">
      <c r="B270" s="6" t="s">
        <v>631</v>
      </c>
      <c r="C270" s="6" t="s">
        <v>133</v>
      </c>
      <c r="D270" s="6" t="s">
        <v>22</v>
      </c>
      <c r="E270" s="6" t="s">
        <v>22</v>
      </c>
      <c r="F270">
        <v>2000</v>
      </c>
      <c r="G270" s="6" t="s">
        <v>12</v>
      </c>
      <c r="H270" s="6" t="s">
        <v>341</v>
      </c>
      <c r="I270">
        <v>1</v>
      </c>
      <c r="J270">
        <v>1</v>
      </c>
      <c r="K270" s="6" t="s">
        <v>297</v>
      </c>
      <c r="M270" s="6" t="s">
        <v>12</v>
      </c>
      <c r="N270" s="6" t="s">
        <v>12</v>
      </c>
      <c r="O270" s="6" t="s">
        <v>1186</v>
      </c>
      <c r="Q270" s="6" t="s">
        <v>1186</v>
      </c>
      <c r="R270" s="6" t="s">
        <v>374</v>
      </c>
      <c r="T270" s="6" t="s">
        <v>516</v>
      </c>
      <c r="U270" s="6" t="s">
        <v>1332</v>
      </c>
      <c r="V270" s="6" t="s">
        <v>1186</v>
      </c>
      <c r="W270" s="6" t="s">
        <v>1364</v>
      </c>
      <c r="X270" s="6" t="s">
        <v>133</v>
      </c>
      <c r="Y270" s="6" t="s">
        <v>407</v>
      </c>
      <c r="Z270" s="6" t="s">
        <v>517</v>
      </c>
      <c r="AA270" s="6" t="s">
        <v>138</v>
      </c>
      <c r="AB270" s="6" t="s">
        <v>630</v>
      </c>
      <c r="AC270" s="6" t="s">
        <v>1186</v>
      </c>
      <c r="AD270" s="6" t="s">
        <v>1186</v>
      </c>
      <c r="AE270" s="6" t="s">
        <v>1186</v>
      </c>
      <c r="AF270" s="6" t="s">
        <v>346</v>
      </c>
      <c r="AG270" s="6" t="s">
        <v>346</v>
      </c>
      <c r="AH270" s="6" t="s">
        <v>1333</v>
      </c>
      <c r="AI270" s="6" t="s">
        <v>22</v>
      </c>
    </row>
    <row r="271" spans="1:35" x14ac:dyDescent="0.35">
      <c r="B271" s="6" t="s">
        <v>632</v>
      </c>
      <c r="C271" s="6" t="s">
        <v>133</v>
      </c>
      <c r="D271" s="6" t="s">
        <v>22</v>
      </c>
      <c r="E271" s="6" t="s">
        <v>22</v>
      </c>
      <c r="F271">
        <v>2000</v>
      </c>
      <c r="G271" s="6" t="s">
        <v>16</v>
      </c>
      <c r="H271" s="6" t="s">
        <v>299</v>
      </c>
      <c r="I271">
        <v>1</v>
      </c>
      <c r="J271">
        <v>0.92</v>
      </c>
      <c r="K271" s="6" t="s">
        <v>299</v>
      </c>
      <c r="M271" s="6" t="s">
        <v>16</v>
      </c>
      <c r="N271" s="6" t="s">
        <v>16</v>
      </c>
      <c r="O271" s="6" t="s">
        <v>1186</v>
      </c>
      <c r="Q271" s="6" t="s">
        <v>1186</v>
      </c>
      <c r="R271" s="6" t="s">
        <v>374</v>
      </c>
      <c r="T271" s="6" t="s">
        <v>516</v>
      </c>
      <c r="U271" s="6" t="s">
        <v>1332</v>
      </c>
      <c r="V271" s="6" t="s">
        <v>1186</v>
      </c>
      <c r="W271" s="6" t="s">
        <v>1347</v>
      </c>
      <c r="X271" s="6" t="s">
        <v>133</v>
      </c>
      <c r="Y271" s="6" t="s">
        <v>407</v>
      </c>
      <c r="Z271" s="6" t="s">
        <v>517</v>
      </c>
      <c r="AA271" s="6" t="s">
        <v>138</v>
      </c>
      <c r="AB271" s="6" t="s">
        <v>630</v>
      </c>
      <c r="AC271" s="6" t="s">
        <v>1186</v>
      </c>
      <c r="AD271" s="6" t="s">
        <v>1186</v>
      </c>
      <c r="AE271" s="6" t="s">
        <v>1186</v>
      </c>
      <c r="AF271" s="6" t="s">
        <v>346</v>
      </c>
      <c r="AG271" s="6" t="s">
        <v>346</v>
      </c>
      <c r="AH271" s="6" t="s">
        <v>1333</v>
      </c>
      <c r="AI271" s="6" t="s">
        <v>22</v>
      </c>
    </row>
    <row r="272" spans="1:35" x14ac:dyDescent="0.35">
      <c r="A272" s="5">
        <v>5241260103030</v>
      </c>
      <c r="B272" s="6" t="s">
        <v>633</v>
      </c>
      <c r="C272" s="6" t="s">
        <v>133</v>
      </c>
      <c r="D272" s="6" t="s">
        <v>22</v>
      </c>
      <c r="E272" s="6" t="s">
        <v>22</v>
      </c>
      <c r="F272">
        <v>2000</v>
      </c>
      <c r="G272" s="6" t="s">
        <v>16</v>
      </c>
      <c r="H272" s="6" t="s">
        <v>299</v>
      </c>
      <c r="I272">
        <v>1</v>
      </c>
      <c r="J272">
        <v>1</v>
      </c>
      <c r="K272" s="6" t="s">
        <v>299</v>
      </c>
      <c r="M272" s="6" t="s">
        <v>16</v>
      </c>
      <c r="N272" s="6" t="s">
        <v>16</v>
      </c>
      <c r="O272" s="6" t="s">
        <v>1186</v>
      </c>
      <c r="Q272" s="6" t="s">
        <v>1186</v>
      </c>
      <c r="R272" s="6" t="s">
        <v>374</v>
      </c>
      <c r="T272" s="6" t="s">
        <v>516</v>
      </c>
      <c r="U272" s="6" t="s">
        <v>1332</v>
      </c>
      <c r="V272" s="6" t="s">
        <v>1186</v>
      </c>
      <c r="W272" s="6" t="s">
        <v>1347</v>
      </c>
      <c r="X272" s="6" t="s">
        <v>133</v>
      </c>
      <c r="Y272" s="6" t="s">
        <v>299</v>
      </c>
      <c r="Z272" s="6" t="s">
        <v>517</v>
      </c>
      <c r="AA272" s="6" t="s">
        <v>133</v>
      </c>
      <c r="AB272" s="6" t="s">
        <v>630</v>
      </c>
      <c r="AC272" s="6" t="s">
        <v>1186</v>
      </c>
      <c r="AD272" s="6" t="s">
        <v>1186</v>
      </c>
      <c r="AE272" s="6" t="s">
        <v>1186</v>
      </c>
      <c r="AF272" s="6" t="s">
        <v>346</v>
      </c>
      <c r="AG272" s="6" t="s">
        <v>346</v>
      </c>
      <c r="AH272" s="6" t="s">
        <v>1333</v>
      </c>
      <c r="AI272" s="6" t="s">
        <v>22</v>
      </c>
    </row>
    <row r="273" spans="1:35" x14ac:dyDescent="0.35">
      <c r="A273" s="5">
        <v>5241260109010</v>
      </c>
      <c r="B273" s="6" t="s">
        <v>634</v>
      </c>
      <c r="C273" s="6" t="s">
        <v>133</v>
      </c>
      <c r="D273" s="6" t="s">
        <v>22</v>
      </c>
      <c r="E273" s="6" t="s">
        <v>22</v>
      </c>
      <c r="F273">
        <v>2000</v>
      </c>
      <c r="G273" s="6" t="s">
        <v>16</v>
      </c>
      <c r="H273" s="6" t="s">
        <v>300</v>
      </c>
      <c r="I273">
        <v>1</v>
      </c>
      <c r="J273">
        <v>1</v>
      </c>
      <c r="K273" s="6" t="s">
        <v>301</v>
      </c>
      <c r="M273" s="6" t="s">
        <v>16</v>
      </c>
      <c r="N273" s="6" t="s">
        <v>16</v>
      </c>
      <c r="O273" s="6" t="s">
        <v>1186</v>
      </c>
      <c r="Q273" s="6" t="s">
        <v>1186</v>
      </c>
      <c r="R273" s="6" t="s">
        <v>374</v>
      </c>
      <c r="T273" s="6" t="s">
        <v>516</v>
      </c>
      <c r="U273" s="6" t="s">
        <v>1332</v>
      </c>
      <c r="V273" s="6" t="s">
        <v>1186</v>
      </c>
      <c r="W273" s="6" t="s">
        <v>305</v>
      </c>
      <c r="X273" s="6" t="s">
        <v>133</v>
      </c>
      <c r="Y273" s="6" t="s">
        <v>341</v>
      </c>
      <c r="Z273" s="6" t="s">
        <v>517</v>
      </c>
      <c r="AA273" s="6" t="s">
        <v>133</v>
      </c>
      <c r="AB273" s="6" t="s">
        <v>630</v>
      </c>
      <c r="AC273" s="6" t="s">
        <v>1186</v>
      </c>
      <c r="AD273" s="6" t="s">
        <v>1186</v>
      </c>
      <c r="AE273" s="6" t="s">
        <v>1186</v>
      </c>
      <c r="AF273" s="6" t="s">
        <v>346</v>
      </c>
      <c r="AG273" s="6" t="s">
        <v>346</v>
      </c>
      <c r="AH273" s="6" t="s">
        <v>1333</v>
      </c>
      <c r="AI273" s="6" t="s">
        <v>22</v>
      </c>
    </row>
    <row r="274" spans="1:35" x14ac:dyDescent="0.35">
      <c r="A274" s="5">
        <v>5241260110010</v>
      </c>
      <c r="B274" s="6" t="s">
        <v>635</v>
      </c>
      <c r="C274" s="6" t="s">
        <v>133</v>
      </c>
      <c r="D274" s="6" t="s">
        <v>22</v>
      </c>
      <c r="E274" s="6" t="s">
        <v>22</v>
      </c>
      <c r="F274">
        <v>2000</v>
      </c>
      <c r="G274" s="6" t="s">
        <v>16</v>
      </c>
      <c r="H274" s="6" t="s">
        <v>300</v>
      </c>
      <c r="I274">
        <v>1</v>
      </c>
      <c r="J274">
        <v>1</v>
      </c>
      <c r="K274" s="6" t="s">
        <v>300</v>
      </c>
      <c r="M274" s="6" t="s">
        <v>16</v>
      </c>
      <c r="N274" s="6" t="s">
        <v>16</v>
      </c>
      <c r="O274" s="6" t="s">
        <v>1186</v>
      </c>
      <c r="Q274" s="6" t="s">
        <v>1186</v>
      </c>
      <c r="R274" s="6" t="s">
        <v>374</v>
      </c>
      <c r="T274" s="6" t="s">
        <v>516</v>
      </c>
      <c r="U274" s="6" t="s">
        <v>1332</v>
      </c>
      <c r="V274" s="6" t="s">
        <v>1186</v>
      </c>
      <c r="W274" s="6" t="s">
        <v>1348</v>
      </c>
      <c r="X274" s="6" t="s">
        <v>133</v>
      </c>
      <c r="Y274" s="6" t="s">
        <v>407</v>
      </c>
      <c r="Z274" s="6" t="s">
        <v>517</v>
      </c>
      <c r="AA274" s="6" t="s">
        <v>133</v>
      </c>
      <c r="AB274" s="6" t="s">
        <v>630</v>
      </c>
      <c r="AC274" s="6" t="s">
        <v>1186</v>
      </c>
      <c r="AD274" s="6" t="s">
        <v>1186</v>
      </c>
      <c r="AE274" s="6" t="s">
        <v>1186</v>
      </c>
      <c r="AF274" s="6" t="s">
        <v>346</v>
      </c>
      <c r="AG274" s="6" t="s">
        <v>346</v>
      </c>
      <c r="AH274" s="6" t="s">
        <v>1333</v>
      </c>
      <c r="AI274" s="6" t="s">
        <v>22</v>
      </c>
    </row>
    <row r="275" spans="1:35" x14ac:dyDescent="0.35">
      <c r="A275" s="5">
        <v>5241260206010</v>
      </c>
      <c r="B275" s="6" t="s">
        <v>636</v>
      </c>
      <c r="C275" s="6" t="s">
        <v>136</v>
      </c>
      <c r="D275" s="6" t="s">
        <v>22</v>
      </c>
      <c r="E275" s="6" t="s">
        <v>22</v>
      </c>
      <c r="F275">
        <v>2000</v>
      </c>
      <c r="G275" s="6" t="s">
        <v>12</v>
      </c>
      <c r="H275" s="6" t="s">
        <v>341</v>
      </c>
      <c r="I275">
        <v>1</v>
      </c>
      <c r="J275">
        <v>1</v>
      </c>
      <c r="K275" s="6" t="s">
        <v>297</v>
      </c>
      <c r="M275" s="6" t="s">
        <v>12</v>
      </c>
      <c r="N275" s="6" t="s">
        <v>12</v>
      </c>
      <c r="O275" s="6" t="s">
        <v>1186</v>
      </c>
      <c r="Q275" s="6" t="s">
        <v>342</v>
      </c>
      <c r="R275" s="6" t="s">
        <v>343</v>
      </c>
      <c r="T275" s="6" t="s">
        <v>516</v>
      </c>
      <c r="U275" s="6" t="s">
        <v>1332</v>
      </c>
      <c r="V275" s="6" t="s">
        <v>1186</v>
      </c>
      <c r="W275" s="6" t="s">
        <v>305</v>
      </c>
      <c r="X275" s="6" t="s">
        <v>136</v>
      </c>
      <c r="Y275" s="6" t="s">
        <v>341</v>
      </c>
      <c r="Z275" s="6" t="s">
        <v>517</v>
      </c>
      <c r="AA275" s="6" t="s">
        <v>136</v>
      </c>
      <c r="AB275" s="6" t="s">
        <v>636</v>
      </c>
      <c r="AC275" s="6" t="s">
        <v>1186</v>
      </c>
      <c r="AD275" s="6" t="s">
        <v>1186</v>
      </c>
      <c r="AE275" s="6" t="s">
        <v>1186</v>
      </c>
      <c r="AF275" s="6" t="s">
        <v>346</v>
      </c>
      <c r="AG275" s="6" t="s">
        <v>346</v>
      </c>
      <c r="AH275" s="6" t="s">
        <v>1333</v>
      </c>
      <c r="AI275" s="6" t="s">
        <v>22</v>
      </c>
    </row>
    <row r="276" spans="1:35" x14ac:dyDescent="0.35">
      <c r="A276" s="5">
        <v>5241260203030</v>
      </c>
      <c r="B276" s="6" t="s">
        <v>637</v>
      </c>
      <c r="C276" s="6" t="s">
        <v>136</v>
      </c>
      <c r="D276" s="6" t="s">
        <v>22</v>
      </c>
      <c r="E276" s="6" t="s">
        <v>22</v>
      </c>
      <c r="F276">
        <v>2000</v>
      </c>
      <c r="G276" s="6" t="s">
        <v>16</v>
      </c>
      <c r="H276" s="6" t="s">
        <v>299</v>
      </c>
      <c r="I276">
        <v>1</v>
      </c>
      <c r="J276">
        <v>1</v>
      </c>
      <c r="K276" s="6" t="s">
        <v>299</v>
      </c>
      <c r="M276" s="6" t="s">
        <v>16</v>
      </c>
      <c r="N276" s="6" t="s">
        <v>16</v>
      </c>
      <c r="O276" s="6" t="s">
        <v>1186</v>
      </c>
      <c r="Q276" s="6" t="s">
        <v>1186</v>
      </c>
      <c r="R276" s="6" t="s">
        <v>374</v>
      </c>
      <c r="T276" s="6" t="s">
        <v>516</v>
      </c>
      <c r="U276" s="6" t="s">
        <v>1332</v>
      </c>
      <c r="V276" s="6" t="s">
        <v>1186</v>
      </c>
      <c r="W276" s="6" t="s">
        <v>1347</v>
      </c>
      <c r="X276" s="6" t="s">
        <v>136</v>
      </c>
      <c r="Y276" s="6" t="s">
        <v>299</v>
      </c>
      <c r="Z276" s="6" t="s">
        <v>517</v>
      </c>
      <c r="AA276" s="6" t="s">
        <v>136</v>
      </c>
      <c r="AB276" s="6" t="s">
        <v>636</v>
      </c>
      <c r="AC276" s="6" t="s">
        <v>1186</v>
      </c>
      <c r="AD276" s="6" t="s">
        <v>1186</v>
      </c>
      <c r="AE276" s="6" t="s">
        <v>1186</v>
      </c>
      <c r="AF276" s="6" t="s">
        <v>346</v>
      </c>
      <c r="AG276" s="6" t="s">
        <v>346</v>
      </c>
      <c r="AH276" s="6" t="s">
        <v>1333</v>
      </c>
      <c r="AI276" s="6" t="s">
        <v>22</v>
      </c>
    </row>
    <row r="277" spans="1:35" x14ac:dyDescent="0.35">
      <c r="B277" s="6" t="s">
        <v>638</v>
      </c>
      <c r="C277" s="6" t="s">
        <v>136</v>
      </c>
      <c r="D277" s="6" t="s">
        <v>22</v>
      </c>
      <c r="E277" s="6" t="s">
        <v>22</v>
      </c>
      <c r="F277">
        <v>2000</v>
      </c>
      <c r="G277" s="6" t="s">
        <v>16</v>
      </c>
      <c r="H277" s="6" t="s">
        <v>299</v>
      </c>
      <c r="I277">
        <v>1</v>
      </c>
      <c r="J277">
        <v>0.95</v>
      </c>
      <c r="K277" s="6" t="s">
        <v>299</v>
      </c>
      <c r="M277" s="6" t="s">
        <v>16</v>
      </c>
      <c r="N277" s="6" t="s">
        <v>16</v>
      </c>
      <c r="O277" s="6" t="s">
        <v>1186</v>
      </c>
      <c r="Q277" s="6" t="s">
        <v>1186</v>
      </c>
      <c r="R277" s="6" t="s">
        <v>374</v>
      </c>
      <c r="T277" s="6" t="s">
        <v>516</v>
      </c>
      <c r="U277" s="6" t="s">
        <v>1332</v>
      </c>
      <c r="V277" s="6" t="s">
        <v>1186</v>
      </c>
      <c r="W277" s="6" t="s">
        <v>1347</v>
      </c>
      <c r="X277" s="6" t="s">
        <v>136</v>
      </c>
      <c r="Y277" s="6" t="s">
        <v>407</v>
      </c>
      <c r="Z277" s="6" t="s">
        <v>517</v>
      </c>
      <c r="AA277" s="6" t="s">
        <v>138</v>
      </c>
      <c r="AB277" s="6" t="s">
        <v>636</v>
      </c>
      <c r="AC277" s="6" t="s">
        <v>1186</v>
      </c>
      <c r="AD277" s="6" t="s">
        <v>1186</v>
      </c>
      <c r="AE277" s="6" t="s">
        <v>1186</v>
      </c>
      <c r="AF277" s="6" t="s">
        <v>346</v>
      </c>
      <c r="AG277" s="6" t="s">
        <v>346</v>
      </c>
      <c r="AH277" s="6" t="s">
        <v>1333</v>
      </c>
      <c r="AI277" s="6" t="s">
        <v>22</v>
      </c>
    </row>
    <row r="278" spans="1:35" x14ac:dyDescent="0.35">
      <c r="A278" s="5">
        <v>5241260209010</v>
      </c>
      <c r="B278" s="6" t="s">
        <v>639</v>
      </c>
      <c r="C278" s="6" t="s">
        <v>136</v>
      </c>
      <c r="D278" s="6" t="s">
        <v>22</v>
      </c>
      <c r="E278" s="6" t="s">
        <v>22</v>
      </c>
      <c r="F278">
        <v>2000</v>
      </c>
      <c r="G278" s="6" t="s">
        <v>16</v>
      </c>
      <c r="H278" s="6" t="s">
        <v>300</v>
      </c>
      <c r="I278">
        <v>1</v>
      </c>
      <c r="J278">
        <v>1</v>
      </c>
      <c r="K278" s="6" t="s">
        <v>301</v>
      </c>
      <c r="M278" s="6" t="s">
        <v>16</v>
      </c>
      <c r="N278" s="6" t="s">
        <v>16</v>
      </c>
      <c r="O278" s="6" t="s">
        <v>1186</v>
      </c>
      <c r="Q278" s="6" t="s">
        <v>1186</v>
      </c>
      <c r="R278" s="6" t="s">
        <v>374</v>
      </c>
      <c r="T278" s="6" t="s">
        <v>516</v>
      </c>
      <c r="U278" s="6" t="s">
        <v>1332</v>
      </c>
      <c r="V278" s="6" t="s">
        <v>1186</v>
      </c>
      <c r="W278" s="6" t="s">
        <v>305</v>
      </c>
      <c r="X278" s="6" t="s">
        <v>136</v>
      </c>
      <c r="Y278" s="6" t="s">
        <v>341</v>
      </c>
      <c r="Z278" s="6" t="s">
        <v>517</v>
      </c>
      <c r="AA278" s="6" t="s">
        <v>136</v>
      </c>
      <c r="AB278" s="6" t="s">
        <v>636</v>
      </c>
      <c r="AC278" s="6" t="s">
        <v>1186</v>
      </c>
      <c r="AD278" s="6" t="s">
        <v>1186</v>
      </c>
      <c r="AE278" s="6" t="s">
        <v>1186</v>
      </c>
      <c r="AF278" s="6" t="s">
        <v>346</v>
      </c>
      <c r="AG278" s="6" t="s">
        <v>346</v>
      </c>
      <c r="AH278" s="6" t="s">
        <v>1333</v>
      </c>
      <c r="AI278" s="6" t="s">
        <v>22</v>
      </c>
    </row>
    <row r="279" spans="1:35" x14ac:dyDescent="0.35">
      <c r="A279" s="5">
        <v>5241260210010</v>
      </c>
      <c r="B279" s="6" t="s">
        <v>640</v>
      </c>
      <c r="C279" s="6" t="s">
        <v>136</v>
      </c>
      <c r="D279" s="6" t="s">
        <v>22</v>
      </c>
      <c r="E279" s="6" t="s">
        <v>22</v>
      </c>
      <c r="F279">
        <v>2000</v>
      </c>
      <c r="G279" s="6" t="s">
        <v>16</v>
      </c>
      <c r="H279" s="6" t="s">
        <v>300</v>
      </c>
      <c r="I279">
        <v>1</v>
      </c>
      <c r="J279">
        <v>1</v>
      </c>
      <c r="K279" s="6" t="s">
        <v>300</v>
      </c>
      <c r="M279" s="6" t="s">
        <v>16</v>
      </c>
      <c r="N279" s="6" t="s">
        <v>16</v>
      </c>
      <c r="O279" s="6" t="s">
        <v>1186</v>
      </c>
      <c r="Q279" s="6" t="s">
        <v>1186</v>
      </c>
      <c r="R279" s="6" t="s">
        <v>374</v>
      </c>
      <c r="T279" s="6" t="s">
        <v>516</v>
      </c>
      <c r="U279" s="6" t="s">
        <v>1332</v>
      </c>
      <c r="V279" s="6" t="s">
        <v>1186</v>
      </c>
      <c r="W279" s="6" t="s">
        <v>1348</v>
      </c>
      <c r="X279" s="6" t="s">
        <v>136</v>
      </c>
      <c r="Y279" s="6" t="s">
        <v>407</v>
      </c>
      <c r="Z279" s="6" t="s">
        <v>517</v>
      </c>
      <c r="AA279" s="6" t="s">
        <v>136</v>
      </c>
      <c r="AB279" s="6" t="s">
        <v>636</v>
      </c>
      <c r="AC279" s="6" t="s">
        <v>1186</v>
      </c>
      <c r="AD279" s="6" t="s">
        <v>1186</v>
      </c>
      <c r="AE279" s="6" t="s">
        <v>1186</v>
      </c>
      <c r="AF279" s="6" t="s">
        <v>346</v>
      </c>
      <c r="AG279" s="6" t="s">
        <v>346</v>
      </c>
      <c r="AH279" s="6" t="s">
        <v>1333</v>
      </c>
      <c r="AI279" s="6" t="s">
        <v>22</v>
      </c>
    </row>
    <row r="280" spans="1:35" x14ac:dyDescent="0.35">
      <c r="A280" s="5">
        <v>5241260210011</v>
      </c>
      <c r="B280" s="6" t="s">
        <v>641</v>
      </c>
      <c r="C280" s="6" t="s">
        <v>136</v>
      </c>
      <c r="D280" s="6" t="s">
        <v>22</v>
      </c>
      <c r="E280" s="6" t="s">
        <v>22</v>
      </c>
      <c r="F280">
        <v>2000</v>
      </c>
      <c r="G280" s="6" t="s">
        <v>16</v>
      </c>
      <c r="H280" s="6" t="s">
        <v>300</v>
      </c>
      <c r="I280">
        <v>1</v>
      </c>
      <c r="J280">
        <v>1</v>
      </c>
      <c r="K280" s="6" t="s">
        <v>300</v>
      </c>
      <c r="M280" s="6" t="s">
        <v>16</v>
      </c>
      <c r="N280" s="6" t="s">
        <v>16</v>
      </c>
      <c r="O280" s="6" t="s">
        <v>1186</v>
      </c>
      <c r="Q280" s="6" t="s">
        <v>1186</v>
      </c>
      <c r="R280" s="6" t="s">
        <v>374</v>
      </c>
      <c r="T280" s="6" t="s">
        <v>516</v>
      </c>
      <c r="U280" s="6" t="s">
        <v>1332</v>
      </c>
      <c r="V280" s="6" t="s">
        <v>1186</v>
      </c>
      <c r="W280" s="6" t="s">
        <v>1348</v>
      </c>
      <c r="X280" s="6" t="s">
        <v>136</v>
      </c>
      <c r="Y280" s="6" t="s">
        <v>407</v>
      </c>
      <c r="Z280" s="6" t="s">
        <v>517</v>
      </c>
      <c r="AA280" s="6" t="s">
        <v>136</v>
      </c>
      <c r="AB280" s="6" t="s">
        <v>636</v>
      </c>
      <c r="AC280" s="6" t="s">
        <v>1186</v>
      </c>
      <c r="AD280" s="6" t="s">
        <v>1186</v>
      </c>
      <c r="AE280" s="6" t="s">
        <v>1186</v>
      </c>
      <c r="AF280" s="6" t="s">
        <v>346</v>
      </c>
      <c r="AG280" s="6" t="s">
        <v>346</v>
      </c>
      <c r="AH280" s="6" t="s">
        <v>1333</v>
      </c>
      <c r="AI280" s="6" t="s">
        <v>22</v>
      </c>
    </row>
    <row r="281" spans="1:35" x14ac:dyDescent="0.35">
      <c r="A281" s="5">
        <v>5241242210010</v>
      </c>
      <c r="B281" s="6" t="s">
        <v>642</v>
      </c>
      <c r="C281" s="6" t="s">
        <v>108</v>
      </c>
      <c r="D281" s="6" t="s">
        <v>22</v>
      </c>
      <c r="E281" s="6" t="s">
        <v>22</v>
      </c>
      <c r="F281">
        <v>2000</v>
      </c>
      <c r="G281" s="6" t="s">
        <v>16</v>
      </c>
      <c r="H281" s="6" t="s">
        <v>300</v>
      </c>
      <c r="I281">
        <v>1</v>
      </c>
      <c r="J281">
        <v>1</v>
      </c>
      <c r="K281" s="6" t="s">
        <v>300</v>
      </c>
      <c r="M281" s="6" t="s">
        <v>16</v>
      </c>
      <c r="N281" s="6" t="s">
        <v>16</v>
      </c>
      <c r="O281" s="6" t="s">
        <v>1186</v>
      </c>
      <c r="Q281" s="6" t="s">
        <v>1186</v>
      </c>
      <c r="R281" s="6" t="s">
        <v>374</v>
      </c>
      <c r="T281" s="6" t="s">
        <v>516</v>
      </c>
      <c r="U281" s="6" t="s">
        <v>1332</v>
      </c>
      <c r="V281" s="6" t="s">
        <v>1186</v>
      </c>
      <c r="W281" s="6" t="s">
        <v>1348</v>
      </c>
      <c r="X281" s="6" t="s">
        <v>137</v>
      </c>
      <c r="Y281" s="6" t="s">
        <v>407</v>
      </c>
      <c r="Z281" s="6" t="s">
        <v>517</v>
      </c>
      <c r="AA281" s="6" t="s">
        <v>137</v>
      </c>
      <c r="AB281" s="6" t="s">
        <v>642</v>
      </c>
      <c r="AC281" s="6" t="s">
        <v>1186</v>
      </c>
      <c r="AD281" s="6" t="s">
        <v>1186</v>
      </c>
      <c r="AE281" s="6" t="s">
        <v>1186</v>
      </c>
      <c r="AF281" s="6" t="s">
        <v>346</v>
      </c>
      <c r="AG281" s="6" t="s">
        <v>346</v>
      </c>
      <c r="AH281" s="6" t="s">
        <v>1333</v>
      </c>
      <c r="AI281" s="6" t="s">
        <v>22</v>
      </c>
    </row>
    <row r="282" spans="1:35" x14ac:dyDescent="0.35">
      <c r="A282" s="5">
        <v>5241242210012</v>
      </c>
      <c r="B282" s="6" t="s">
        <v>643</v>
      </c>
      <c r="C282" s="6" t="s">
        <v>108</v>
      </c>
      <c r="D282" s="6" t="s">
        <v>22</v>
      </c>
      <c r="E282" s="6" t="s">
        <v>22</v>
      </c>
      <c r="F282">
        <v>2000</v>
      </c>
      <c r="G282" s="6" t="s">
        <v>16</v>
      </c>
      <c r="H282" s="6" t="s">
        <v>300</v>
      </c>
      <c r="I282">
        <v>1</v>
      </c>
      <c r="J282">
        <v>1</v>
      </c>
      <c r="K282" s="6" t="s">
        <v>300</v>
      </c>
      <c r="M282" s="6" t="s">
        <v>16</v>
      </c>
      <c r="N282" s="6" t="s">
        <v>16</v>
      </c>
      <c r="O282" s="6" t="s">
        <v>1186</v>
      </c>
      <c r="Q282" s="6" t="s">
        <v>1186</v>
      </c>
      <c r="R282" s="6" t="s">
        <v>374</v>
      </c>
      <c r="T282" s="6" t="s">
        <v>516</v>
      </c>
      <c r="U282" s="6" t="s">
        <v>1332</v>
      </c>
      <c r="V282" s="6" t="s">
        <v>1186</v>
      </c>
      <c r="W282" s="6" t="s">
        <v>1348</v>
      </c>
      <c r="X282" s="6" t="s">
        <v>137</v>
      </c>
      <c r="Y282" s="6" t="s">
        <v>407</v>
      </c>
      <c r="Z282" s="6" t="s">
        <v>517</v>
      </c>
      <c r="AA282" s="6" t="s">
        <v>137</v>
      </c>
      <c r="AB282" s="6" t="s">
        <v>643</v>
      </c>
      <c r="AC282" s="6" t="s">
        <v>1186</v>
      </c>
      <c r="AD282" s="6" t="s">
        <v>1186</v>
      </c>
      <c r="AE282" s="6" t="s">
        <v>1186</v>
      </c>
      <c r="AF282" s="6" t="s">
        <v>346</v>
      </c>
      <c r="AG282" s="6" t="s">
        <v>346</v>
      </c>
      <c r="AH282" s="6" t="s">
        <v>1333</v>
      </c>
      <c r="AI282" s="6" t="s">
        <v>22</v>
      </c>
    </row>
    <row r="283" spans="1:35" x14ac:dyDescent="0.35">
      <c r="A283" s="5">
        <v>5241242210011</v>
      </c>
      <c r="B283" s="6" t="s">
        <v>644</v>
      </c>
      <c r="C283" s="6" t="s">
        <v>108</v>
      </c>
      <c r="D283" s="6" t="s">
        <v>22</v>
      </c>
      <c r="E283" s="6" t="s">
        <v>22</v>
      </c>
      <c r="F283">
        <v>2000</v>
      </c>
      <c r="G283" s="6" t="s">
        <v>16</v>
      </c>
      <c r="H283" s="6" t="s">
        <v>300</v>
      </c>
      <c r="I283">
        <v>1</v>
      </c>
      <c r="J283">
        <v>1</v>
      </c>
      <c r="K283" s="6" t="s">
        <v>300</v>
      </c>
      <c r="M283" s="6" t="s">
        <v>16</v>
      </c>
      <c r="N283" s="6" t="s">
        <v>16</v>
      </c>
      <c r="O283" s="6" t="s">
        <v>1186</v>
      </c>
      <c r="Q283" s="6" t="s">
        <v>1186</v>
      </c>
      <c r="R283" s="6" t="s">
        <v>374</v>
      </c>
      <c r="T283" s="6" t="s">
        <v>516</v>
      </c>
      <c r="U283" s="6" t="s">
        <v>1332</v>
      </c>
      <c r="V283" s="6" t="s">
        <v>1186</v>
      </c>
      <c r="W283" s="6" t="s">
        <v>1348</v>
      </c>
      <c r="X283" s="6" t="s">
        <v>137</v>
      </c>
      <c r="Y283" s="6" t="s">
        <v>407</v>
      </c>
      <c r="Z283" s="6" t="s">
        <v>517</v>
      </c>
      <c r="AA283" s="6" t="s">
        <v>137</v>
      </c>
      <c r="AB283" s="6" t="s">
        <v>644</v>
      </c>
      <c r="AC283" s="6" t="s">
        <v>1186</v>
      </c>
      <c r="AD283" s="6" t="s">
        <v>1186</v>
      </c>
      <c r="AE283" s="6" t="s">
        <v>1186</v>
      </c>
      <c r="AF283" s="6" t="s">
        <v>346</v>
      </c>
      <c r="AG283" s="6" t="s">
        <v>346</v>
      </c>
      <c r="AH283" s="6" t="s">
        <v>1333</v>
      </c>
      <c r="AI283" s="6" t="s">
        <v>22</v>
      </c>
    </row>
    <row r="284" spans="1:35" x14ac:dyDescent="0.35">
      <c r="A284" s="5">
        <v>5241242212010</v>
      </c>
      <c r="B284" s="6" t="s">
        <v>645</v>
      </c>
      <c r="C284" s="6" t="s">
        <v>108</v>
      </c>
      <c r="D284" s="6" t="s">
        <v>22</v>
      </c>
      <c r="E284" s="6" t="s">
        <v>22</v>
      </c>
      <c r="F284">
        <v>2000</v>
      </c>
      <c r="G284" s="6" t="s">
        <v>16</v>
      </c>
      <c r="H284" s="6" t="s">
        <v>300</v>
      </c>
      <c r="I284">
        <v>1</v>
      </c>
      <c r="J284">
        <v>1</v>
      </c>
      <c r="K284" s="6" t="s">
        <v>300</v>
      </c>
      <c r="M284" s="6" t="s">
        <v>16</v>
      </c>
      <c r="N284" s="6" t="s">
        <v>16</v>
      </c>
      <c r="O284" s="6" t="s">
        <v>1186</v>
      </c>
      <c r="Q284" s="6" t="s">
        <v>1186</v>
      </c>
      <c r="R284" s="6" t="s">
        <v>374</v>
      </c>
      <c r="T284" s="6" t="s">
        <v>516</v>
      </c>
      <c r="U284" s="6" t="s">
        <v>1332</v>
      </c>
      <c r="V284" s="6" t="s">
        <v>1186</v>
      </c>
      <c r="W284" s="6" t="s">
        <v>1348</v>
      </c>
      <c r="X284" s="6" t="s">
        <v>137</v>
      </c>
      <c r="Y284" s="6" t="s">
        <v>407</v>
      </c>
      <c r="Z284" s="6" t="s">
        <v>517</v>
      </c>
      <c r="AA284" s="6" t="s">
        <v>137</v>
      </c>
      <c r="AB284" s="6" t="s">
        <v>645</v>
      </c>
      <c r="AC284" s="6" t="s">
        <v>1186</v>
      </c>
      <c r="AD284" s="6" t="s">
        <v>1186</v>
      </c>
      <c r="AE284" s="6" t="s">
        <v>1186</v>
      </c>
      <c r="AF284" s="6" t="s">
        <v>346</v>
      </c>
      <c r="AG284" s="6" t="s">
        <v>346</v>
      </c>
      <c r="AH284" s="6" t="s">
        <v>1333</v>
      </c>
      <c r="AI284" s="6" t="s">
        <v>22</v>
      </c>
    </row>
    <row r="285" spans="1:35" x14ac:dyDescent="0.35">
      <c r="A285" s="5">
        <v>5241242303050</v>
      </c>
      <c r="B285" s="6" t="s">
        <v>646</v>
      </c>
      <c r="C285" s="6" t="s">
        <v>111</v>
      </c>
      <c r="D285" s="6" t="s">
        <v>22</v>
      </c>
      <c r="E285" s="6" t="s">
        <v>22</v>
      </c>
      <c r="F285">
        <v>2000</v>
      </c>
      <c r="G285" s="6" t="s">
        <v>16</v>
      </c>
      <c r="H285" s="6" t="s">
        <v>299</v>
      </c>
      <c r="I285">
        <v>1</v>
      </c>
      <c r="J285">
        <v>1</v>
      </c>
      <c r="K285" s="6" t="s">
        <v>299</v>
      </c>
      <c r="M285" s="6" t="s">
        <v>16</v>
      </c>
      <c r="N285" s="6" t="s">
        <v>16</v>
      </c>
      <c r="O285" s="6" t="s">
        <v>1186</v>
      </c>
      <c r="Q285" s="6" t="s">
        <v>1186</v>
      </c>
      <c r="R285" s="6" t="s">
        <v>374</v>
      </c>
      <c r="T285" s="6" t="s">
        <v>516</v>
      </c>
      <c r="U285" s="6" t="s">
        <v>1332</v>
      </c>
      <c r="V285" s="6" t="s">
        <v>1186</v>
      </c>
      <c r="W285" s="6" t="s">
        <v>1347</v>
      </c>
      <c r="X285" s="6" t="s">
        <v>138</v>
      </c>
      <c r="Y285" s="6" t="s">
        <v>299</v>
      </c>
      <c r="Z285" s="6" t="s">
        <v>517</v>
      </c>
      <c r="AA285" s="6" t="s">
        <v>138</v>
      </c>
      <c r="AB285" s="6" t="s">
        <v>646</v>
      </c>
      <c r="AC285" s="6" t="s">
        <v>1186</v>
      </c>
      <c r="AD285" s="6" t="s">
        <v>1186</v>
      </c>
      <c r="AE285" s="6" t="s">
        <v>1186</v>
      </c>
      <c r="AF285" s="6" t="s">
        <v>346</v>
      </c>
      <c r="AG285" s="6" t="s">
        <v>346</v>
      </c>
      <c r="AH285" s="6" t="s">
        <v>1333</v>
      </c>
      <c r="AI285" s="6" t="s">
        <v>22</v>
      </c>
    </row>
    <row r="286" spans="1:35" x14ac:dyDescent="0.35">
      <c r="A286" s="5">
        <v>5241242310010</v>
      </c>
      <c r="B286" s="6" t="s">
        <v>647</v>
      </c>
      <c r="C286" s="6" t="s">
        <v>111</v>
      </c>
      <c r="D286" s="6" t="s">
        <v>22</v>
      </c>
      <c r="E286" s="6" t="s">
        <v>22</v>
      </c>
      <c r="F286">
        <v>2000</v>
      </c>
      <c r="G286" s="6" t="s">
        <v>16</v>
      </c>
      <c r="H286" s="6" t="s">
        <v>300</v>
      </c>
      <c r="I286">
        <v>1</v>
      </c>
      <c r="J286">
        <v>1</v>
      </c>
      <c r="K286" s="6" t="s">
        <v>300</v>
      </c>
      <c r="M286" s="6" t="s">
        <v>16</v>
      </c>
      <c r="N286" s="6" t="s">
        <v>16</v>
      </c>
      <c r="O286" s="6" t="s">
        <v>1186</v>
      </c>
      <c r="Q286" s="6" t="s">
        <v>1186</v>
      </c>
      <c r="R286" s="6" t="s">
        <v>374</v>
      </c>
      <c r="T286" s="6" t="s">
        <v>516</v>
      </c>
      <c r="U286" s="6" t="s">
        <v>1332</v>
      </c>
      <c r="V286" s="6" t="s">
        <v>1186</v>
      </c>
      <c r="W286" s="6" t="s">
        <v>1348</v>
      </c>
      <c r="X286" s="6" t="s">
        <v>138</v>
      </c>
      <c r="Y286" s="6" t="s">
        <v>407</v>
      </c>
      <c r="Z286" s="6" t="s">
        <v>517</v>
      </c>
      <c r="AA286" s="6" t="s">
        <v>138</v>
      </c>
      <c r="AB286" s="6" t="s">
        <v>647</v>
      </c>
      <c r="AC286" s="6" t="s">
        <v>1186</v>
      </c>
      <c r="AD286" s="6" t="s">
        <v>1186</v>
      </c>
      <c r="AE286" s="6" t="s">
        <v>1186</v>
      </c>
      <c r="AF286" s="6" t="s">
        <v>346</v>
      </c>
      <c r="AG286" s="6" t="s">
        <v>346</v>
      </c>
      <c r="AH286" s="6" t="s">
        <v>1333</v>
      </c>
      <c r="AI286" s="6" t="s">
        <v>22</v>
      </c>
    </row>
    <row r="287" spans="1:35" x14ac:dyDescent="0.35">
      <c r="A287" s="5">
        <v>5241242310012</v>
      </c>
      <c r="B287" s="6" t="s">
        <v>648</v>
      </c>
      <c r="C287" s="6" t="s">
        <v>111</v>
      </c>
      <c r="D287" s="6" t="s">
        <v>22</v>
      </c>
      <c r="E287" s="6" t="s">
        <v>22</v>
      </c>
      <c r="F287">
        <v>2000</v>
      </c>
      <c r="G287" s="6" t="s">
        <v>16</v>
      </c>
      <c r="H287" s="6" t="s">
        <v>300</v>
      </c>
      <c r="I287">
        <v>1</v>
      </c>
      <c r="J287">
        <v>1</v>
      </c>
      <c r="K287" s="6" t="s">
        <v>300</v>
      </c>
      <c r="M287" s="6" t="s">
        <v>16</v>
      </c>
      <c r="N287" s="6" t="s">
        <v>16</v>
      </c>
      <c r="O287" s="6" t="s">
        <v>1186</v>
      </c>
      <c r="Q287" s="6" t="s">
        <v>1186</v>
      </c>
      <c r="R287" s="6" t="s">
        <v>374</v>
      </c>
      <c r="T287" s="6" t="s">
        <v>516</v>
      </c>
      <c r="U287" s="6" t="s">
        <v>1332</v>
      </c>
      <c r="V287" s="6" t="s">
        <v>1186</v>
      </c>
      <c r="W287" s="6" t="s">
        <v>1348</v>
      </c>
      <c r="X287" s="6" t="s">
        <v>138</v>
      </c>
      <c r="Y287" s="6" t="s">
        <v>407</v>
      </c>
      <c r="Z287" s="6" t="s">
        <v>517</v>
      </c>
      <c r="AA287" s="6" t="s">
        <v>138</v>
      </c>
      <c r="AB287" s="6" t="s">
        <v>648</v>
      </c>
      <c r="AC287" s="6" t="s">
        <v>1186</v>
      </c>
      <c r="AD287" s="6" t="s">
        <v>1186</v>
      </c>
      <c r="AE287" s="6" t="s">
        <v>1186</v>
      </c>
      <c r="AF287" s="6" t="s">
        <v>346</v>
      </c>
      <c r="AG287" s="6" t="s">
        <v>346</v>
      </c>
      <c r="AH287" s="6" t="s">
        <v>1333</v>
      </c>
      <c r="AI287" s="6" t="s">
        <v>22</v>
      </c>
    </row>
    <row r="288" spans="1:35" x14ac:dyDescent="0.35">
      <c r="A288" s="5">
        <v>5241242310011</v>
      </c>
      <c r="B288" s="6" t="s">
        <v>649</v>
      </c>
      <c r="C288" s="6" t="s">
        <v>111</v>
      </c>
      <c r="D288" s="6" t="s">
        <v>22</v>
      </c>
      <c r="E288" s="6" t="s">
        <v>22</v>
      </c>
      <c r="F288">
        <v>2000</v>
      </c>
      <c r="G288" s="6" t="s">
        <v>16</v>
      </c>
      <c r="H288" s="6" t="s">
        <v>300</v>
      </c>
      <c r="I288">
        <v>1</v>
      </c>
      <c r="J288">
        <v>1</v>
      </c>
      <c r="K288" s="6" t="s">
        <v>300</v>
      </c>
      <c r="M288" s="6" t="s">
        <v>16</v>
      </c>
      <c r="N288" s="6" t="s">
        <v>16</v>
      </c>
      <c r="O288" s="6" t="s">
        <v>1186</v>
      </c>
      <c r="Q288" s="6" t="s">
        <v>1186</v>
      </c>
      <c r="R288" s="6" t="s">
        <v>374</v>
      </c>
      <c r="T288" s="6" t="s">
        <v>516</v>
      </c>
      <c r="U288" s="6" t="s">
        <v>1332</v>
      </c>
      <c r="V288" s="6" t="s">
        <v>1186</v>
      </c>
      <c r="W288" s="6" t="s">
        <v>1348</v>
      </c>
      <c r="X288" s="6" t="s">
        <v>138</v>
      </c>
      <c r="Y288" s="6" t="s">
        <v>407</v>
      </c>
      <c r="Z288" s="6" t="s">
        <v>517</v>
      </c>
      <c r="AA288" s="6" t="s">
        <v>138</v>
      </c>
      <c r="AB288" s="6" t="s">
        <v>649</v>
      </c>
      <c r="AC288" s="6" t="s">
        <v>1186</v>
      </c>
      <c r="AD288" s="6" t="s">
        <v>1186</v>
      </c>
      <c r="AE288" s="6" t="s">
        <v>1186</v>
      </c>
      <c r="AF288" s="6" t="s">
        <v>346</v>
      </c>
      <c r="AG288" s="6" t="s">
        <v>346</v>
      </c>
      <c r="AH288" s="6" t="s">
        <v>1333</v>
      </c>
      <c r="AI288" s="6" t="s">
        <v>22</v>
      </c>
    </row>
    <row r="289" spans="1:35" x14ac:dyDescent="0.35">
      <c r="A289" s="5">
        <v>5241242312010</v>
      </c>
      <c r="B289" s="6" t="s">
        <v>650</v>
      </c>
      <c r="C289" s="6" t="s">
        <v>111</v>
      </c>
      <c r="D289" s="6" t="s">
        <v>22</v>
      </c>
      <c r="E289" s="6" t="s">
        <v>22</v>
      </c>
      <c r="F289">
        <v>2000</v>
      </c>
      <c r="G289" s="6" t="s">
        <v>16</v>
      </c>
      <c r="H289" s="6" t="s">
        <v>300</v>
      </c>
      <c r="I289">
        <v>1</v>
      </c>
      <c r="J289">
        <v>1</v>
      </c>
      <c r="K289" s="6" t="s">
        <v>300</v>
      </c>
      <c r="M289" s="6" t="s">
        <v>16</v>
      </c>
      <c r="N289" s="6" t="s">
        <v>16</v>
      </c>
      <c r="O289" s="6" t="s">
        <v>1186</v>
      </c>
      <c r="Q289" s="6" t="s">
        <v>1186</v>
      </c>
      <c r="R289" s="6" t="s">
        <v>374</v>
      </c>
      <c r="T289" s="6" t="s">
        <v>516</v>
      </c>
      <c r="U289" s="6" t="s">
        <v>1332</v>
      </c>
      <c r="V289" s="6" t="s">
        <v>1186</v>
      </c>
      <c r="W289" s="6" t="s">
        <v>1348</v>
      </c>
      <c r="X289" s="6" t="s">
        <v>138</v>
      </c>
      <c r="Y289" s="6" t="s">
        <v>407</v>
      </c>
      <c r="Z289" s="6" t="s">
        <v>517</v>
      </c>
      <c r="AA289" s="6" t="s">
        <v>138</v>
      </c>
      <c r="AB289" s="6" t="s">
        <v>650</v>
      </c>
      <c r="AC289" s="6" t="s">
        <v>1186</v>
      </c>
      <c r="AD289" s="6" t="s">
        <v>1186</v>
      </c>
      <c r="AE289" s="6" t="s">
        <v>1186</v>
      </c>
      <c r="AF289" s="6" t="s">
        <v>346</v>
      </c>
      <c r="AG289" s="6" t="s">
        <v>346</v>
      </c>
      <c r="AH289" s="6" t="s">
        <v>1333</v>
      </c>
      <c r="AI289" s="6" t="s">
        <v>22</v>
      </c>
    </row>
    <row r="290" spans="1:35" x14ac:dyDescent="0.35">
      <c r="A290" s="5">
        <v>5541240306010</v>
      </c>
      <c r="B290" s="6" t="s">
        <v>651</v>
      </c>
      <c r="C290" s="6" t="s">
        <v>106</v>
      </c>
      <c r="D290" s="6" t="s">
        <v>22</v>
      </c>
      <c r="E290" s="6" t="s">
        <v>22</v>
      </c>
      <c r="F290">
        <v>1000</v>
      </c>
      <c r="G290" s="6" t="s">
        <v>12</v>
      </c>
      <c r="H290" s="6" t="s">
        <v>341</v>
      </c>
      <c r="I290">
        <v>1</v>
      </c>
      <c r="J290">
        <v>1</v>
      </c>
      <c r="K290" s="6" t="s">
        <v>297</v>
      </c>
      <c r="M290" s="6" t="s">
        <v>12</v>
      </c>
      <c r="N290" s="6" t="s">
        <v>12</v>
      </c>
      <c r="O290" s="6" t="s">
        <v>1186</v>
      </c>
      <c r="Q290" s="6" t="s">
        <v>342</v>
      </c>
      <c r="R290" s="6" t="s">
        <v>343</v>
      </c>
      <c r="T290" s="6" t="s">
        <v>516</v>
      </c>
      <c r="U290" s="6" t="s">
        <v>1332</v>
      </c>
      <c r="V290" s="6" t="s">
        <v>1186</v>
      </c>
      <c r="W290" s="6" t="s">
        <v>305</v>
      </c>
      <c r="X290" s="6" t="s">
        <v>106</v>
      </c>
      <c r="Y290" s="6" t="s">
        <v>341</v>
      </c>
      <c r="Z290" s="6" t="s">
        <v>517</v>
      </c>
      <c r="AA290" s="6" t="s">
        <v>106</v>
      </c>
      <c r="AB290" s="6" t="s">
        <v>651</v>
      </c>
      <c r="AC290" s="6" t="s">
        <v>1186</v>
      </c>
      <c r="AD290" s="6" t="s">
        <v>1186</v>
      </c>
      <c r="AE290" s="6" t="s">
        <v>1186</v>
      </c>
      <c r="AF290" s="6" t="s">
        <v>346</v>
      </c>
      <c r="AG290" s="6" t="s">
        <v>346</v>
      </c>
      <c r="AH290" s="6" t="s">
        <v>1333</v>
      </c>
      <c r="AI290" s="6" t="s">
        <v>22</v>
      </c>
    </row>
    <row r="291" spans="1:35" x14ac:dyDescent="0.35">
      <c r="A291" s="5">
        <v>5541240406010</v>
      </c>
      <c r="B291" s="6" t="s">
        <v>652</v>
      </c>
      <c r="C291" s="6" t="s">
        <v>108</v>
      </c>
      <c r="D291" s="6" t="s">
        <v>22</v>
      </c>
      <c r="E291" s="6" t="s">
        <v>22</v>
      </c>
      <c r="F291">
        <v>1000</v>
      </c>
      <c r="G291" s="6" t="s">
        <v>12</v>
      </c>
      <c r="H291" s="6" t="s">
        <v>341</v>
      </c>
      <c r="I291">
        <v>1</v>
      </c>
      <c r="J291">
        <v>1</v>
      </c>
      <c r="K291" s="6" t="s">
        <v>297</v>
      </c>
      <c r="M291" s="6" t="s">
        <v>12</v>
      </c>
      <c r="N291" s="6" t="s">
        <v>12</v>
      </c>
      <c r="O291" s="6" t="s">
        <v>1186</v>
      </c>
      <c r="Q291" s="6" t="s">
        <v>1186</v>
      </c>
      <c r="R291" s="6" t="s">
        <v>343</v>
      </c>
      <c r="T291" s="6" t="s">
        <v>516</v>
      </c>
      <c r="U291" s="6" t="s">
        <v>1332</v>
      </c>
      <c r="V291" s="6" t="s">
        <v>1186</v>
      </c>
      <c r="W291" s="6" t="s">
        <v>305</v>
      </c>
      <c r="X291" s="6" t="s">
        <v>108</v>
      </c>
      <c r="Y291" s="6" t="s">
        <v>341</v>
      </c>
      <c r="Z291" s="6" t="s">
        <v>517</v>
      </c>
      <c r="AA291" s="6" t="s">
        <v>108</v>
      </c>
      <c r="AB291" s="6" t="s">
        <v>652</v>
      </c>
      <c r="AC291" s="6" t="s">
        <v>1186</v>
      </c>
      <c r="AD291" s="6" t="s">
        <v>1186</v>
      </c>
      <c r="AE291" s="6" t="s">
        <v>1186</v>
      </c>
      <c r="AF291" s="6" t="s">
        <v>346</v>
      </c>
      <c r="AG291" s="6" t="s">
        <v>346</v>
      </c>
      <c r="AH291" s="6" t="s">
        <v>1333</v>
      </c>
      <c r="AI291" s="6" t="s">
        <v>22</v>
      </c>
    </row>
    <row r="292" spans="1:35" x14ac:dyDescent="0.35">
      <c r="A292" s="5">
        <v>5541241006010</v>
      </c>
      <c r="B292" s="6" t="s">
        <v>653</v>
      </c>
      <c r="C292" s="6" t="s">
        <v>111</v>
      </c>
      <c r="D292" s="6" t="s">
        <v>22</v>
      </c>
      <c r="E292" s="6" t="s">
        <v>22</v>
      </c>
      <c r="F292">
        <v>1000</v>
      </c>
      <c r="G292" s="6" t="s">
        <v>12</v>
      </c>
      <c r="H292" s="6" t="s">
        <v>341</v>
      </c>
      <c r="I292">
        <v>1</v>
      </c>
      <c r="J292">
        <v>1</v>
      </c>
      <c r="K292" s="6" t="s">
        <v>297</v>
      </c>
      <c r="M292" s="6" t="s">
        <v>12</v>
      </c>
      <c r="N292" s="6" t="s">
        <v>12</v>
      </c>
      <c r="O292" s="6" t="s">
        <v>1186</v>
      </c>
      <c r="Q292" s="6" t="s">
        <v>1186</v>
      </c>
      <c r="R292" s="6" t="s">
        <v>343</v>
      </c>
      <c r="T292" s="6" t="s">
        <v>516</v>
      </c>
      <c r="U292" s="6" t="s">
        <v>1332</v>
      </c>
      <c r="V292" s="6" t="s">
        <v>1186</v>
      </c>
      <c r="W292" s="6" t="s">
        <v>305</v>
      </c>
      <c r="X292" s="6" t="s">
        <v>111</v>
      </c>
      <c r="Y292" s="6" t="s">
        <v>341</v>
      </c>
      <c r="Z292" s="6" t="s">
        <v>517</v>
      </c>
      <c r="AA292" s="6" t="s">
        <v>111</v>
      </c>
      <c r="AB292" s="6" t="s">
        <v>653</v>
      </c>
      <c r="AC292" s="6" t="s">
        <v>1186</v>
      </c>
      <c r="AD292" s="6" t="s">
        <v>1186</v>
      </c>
      <c r="AE292" s="6" t="s">
        <v>1186</v>
      </c>
      <c r="AF292" s="6" t="s">
        <v>346</v>
      </c>
      <c r="AG292" s="6" t="s">
        <v>346</v>
      </c>
      <c r="AH292" s="6" t="s">
        <v>1333</v>
      </c>
      <c r="AI292" s="6" t="s">
        <v>22</v>
      </c>
    </row>
    <row r="293" spans="1:35" x14ac:dyDescent="0.35">
      <c r="A293" s="5">
        <v>5241240146010</v>
      </c>
      <c r="B293" s="6" t="s">
        <v>654</v>
      </c>
      <c r="C293" s="6" t="s">
        <v>106</v>
      </c>
      <c r="D293" s="6" t="s">
        <v>22</v>
      </c>
      <c r="E293" s="6" t="s">
        <v>22</v>
      </c>
      <c r="F293">
        <v>2000</v>
      </c>
      <c r="G293" s="6" t="s">
        <v>12</v>
      </c>
      <c r="H293" s="6" t="s">
        <v>341</v>
      </c>
      <c r="I293">
        <v>1</v>
      </c>
      <c r="J293">
        <v>1</v>
      </c>
      <c r="K293" s="6" t="s">
        <v>297</v>
      </c>
      <c r="M293" s="6" t="s">
        <v>12</v>
      </c>
      <c r="N293" s="6" t="s">
        <v>12</v>
      </c>
      <c r="O293" s="6" t="s">
        <v>1186</v>
      </c>
      <c r="Q293" s="6" t="s">
        <v>1186</v>
      </c>
      <c r="R293" s="6" t="s">
        <v>343</v>
      </c>
      <c r="T293" s="6" t="s">
        <v>516</v>
      </c>
      <c r="U293" s="6" t="s">
        <v>1332</v>
      </c>
      <c r="V293" s="6" t="s">
        <v>1186</v>
      </c>
      <c r="W293" s="6" t="s">
        <v>305</v>
      </c>
      <c r="X293" s="6" t="s">
        <v>106</v>
      </c>
      <c r="Y293" s="6" t="s">
        <v>341</v>
      </c>
      <c r="Z293" s="6" t="s">
        <v>517</v>
      </c>
      <c r="AA293" s="6" t="s">
        <v>106</v>
      </c>
      <c r="AB293" s="6" t="s">
        <v>654</v>
      </c>
      <c r="AC293" s="6" t="s">
        <v>1186</v>
      </c>
      <c r="AD293" s="6" t="s">
        <v>1186</v>
      </c>
      <c r="AE293" s="6" t="s">
        <v>1186</v>
      </c>
      <c r="AF293" s="6" t="s">
        <v>346</v>
      </c>
      <c r="AG293" s="6" t="s">
        <v>346</v>
      </c>
      <c r="AH293" s="6" t="s">
        <v>1333</v>
      </c>
      <c r="AI293" s="6" t="s">
        <v>22</v>
      </c>
    </row>
    <row r="294" spans="1:35" x14ac:dyDescent="0.35">
      <c r="B294" s="6" t="s">
        <v>655</v>
      </c>
      <c r="C294" s="6" t="s">
        <v>106</v>
      </c>
      <c r="D294" s="6" t="s">
        <v>22</v>
      </c>
      <c r="E294" s="6" t="s">
        <v>22</v>
      </c>
      <c r="F294">
        <v>2000</v>
      </c>
      <c r="G294" s="6" t="s">
        <v>12</v>
      </c>
      <c r="H294" s="6" t="s">
        <v>341</v>
      </c>
      <c r="I294">
        <v>1</v>
      </c>
      <c r="J294">
        <v>1</v>
      </c>
      <c r="K294" s="6" t="s">
        <v>297</v>
      </c>
      <c r="M294" s="6" t="s">
        <v>12</v>
      </c>
      <c r="N294" s="6" t="s">
        <v>12</v>
      </c>
      <c r="O294" s="6" t="s">
        <v>1186</v>
      </c>
      <c r="Q294" s="6" t="s">
        <v>1186</v>
      </c>
      <c r="R294" s="6" t="s">
        <v>374</v>
      </c>
      <c r="T294" s="6" t="s">
        <v>516</v>
      </c>
      <c r="U294" s="6" t="s">
        <v>1332</v>
      </c>
      <c r="V294" s="6" t="s">
        <v>1186</v>
      </c>
      <c r="W294" s="6" t="s">
        <v>1364</v>
      </c>
      <c r="X294" s="6" t="s">
        <v>106</v>
      </c>
      <c r="Y294" s="6" t="s">
        <v>407</v>
      </c>
      <c r="Z294" s="6" t="s">
        <v>517</v>
      </c>
      <c r="AA294" s="6" t="s">
        <v>106</v>
      </c>
      <c r="AB294" s="6" t="s">
        <v>654</v>
      </c>
      <c r="AC294" s="6" t="s">
        <v>1186</v>
      </c>
      <c r="AD294" s="6" t="s">
        <v>1186</v>
      </c>
      <c r="AE294" s="6" t="s">
        <v>1186</v>
      </c>
      <c r="AF294" s="6" t="s">
        <v>346</v>
      </c>
      <c r="AG294" s="6" t="s">
        <v>346</v>
      </c>
      <c r="AH294" s="6" t="s">
        <v>1333</v>
      </c>
      <c r="AI294" s="6" t="s">
        <v>22</v>
      </c>
    </row>
    <row r="295" spans="1:35" x14ac:dyDescent="0.35">
      <c r="A295" s="5">
        <v>5241240946010</v>
      </c>
      <c r="B295" s="6" t="s">
        <v>656</v>
      </c>
      <c r="C295" s="6" t="s">
        <v>108</v>
      </c>
      <c r="D295" s="6" t="s">
        <v>22</v>
      </c>
      <c r="E295" s="6" t="s">
        <v>22</v>
      </c>
      <c r="F295">
        <v>2000</v>
      </c>
      <c r="G295" s="6" t="s">
        <v>12</v>
      </c>
      <c r="H295" s="6" t="s">
        <v>341</v>
      </c>
      <c r="I295">
        <v>1</v>
      </c>
      <c r="J295">
        <v>1</v>
      </c>
      <c r="K295" s="6" t="s">
        <v>297</v>
      </c>
      <c r="M295" s="6" t="s">
        <v>12</v>
      </c>
      <c r="N295" s="6" t="s">
        <v>12</v>
      </c>
      <c r="O295" s="6" t="s">
        <v>1186</v>
      </c>
      <c r="Q295" s="6" t="s">
        <v>1186</v>
      </c>
      <c r="R295" s="6" t="s">
        <v>343</v>
      </c>
      <c r="T295" s="6" t="s">
        <v>516</v>
      </c>
      <c r="U295" s="6" t="s">
        <v>1332</v>
      </c>
      <c r="V295" s="6" t="s">
        <v>1186</v>
      </c>
      <c r="W295" s="6" t="s">
        <v>305</v>
      </c>
      <c r="X295" s="6" t="s">
        <v>108</v>
      </c>
      <c r="Y295" s="6" t="s">
        <v>341</v>
      </c>
      <c r="Z295" s="6" t="s">
        <v>517</v>
      </c>
      <c r="AA295" s="6" t="s">
        <v>108</v>
      </c>
      <c r="AB295" s="6" t="s">
        <v>656</v>
      </c>
      <c r="AC295" s="6" t="s">
        <v>1186</v>
      </c>
      <c r="AD295" s="6" t="s">
        <v>1186</v>
      </c>
      <c r="AE295" s="6" t="s">
        <v>1186</v>
      </c>
      <c r="AF295" s="6" t="s">
        <v>346</v>
      </c>
      <c r="AG295" s="6" t="s">
        <v>346</v>
      </c>
      <c r="AH295" s="6" t="s">
        <v>1333</v>
      </c>
      <c r="AI295" s="6" t="s">
        <v>22</v>
      </c>
    </row>
    <row r="296" spans="1:35" x14ac:dyDescent="0.35">
      <c r="B296" s="6" t="s">
        <v>570</v>
      </c>
      <c r="C296" s="6" t="s">
        <v>111</v>
      </c>
      <c r="D296" s="6" t="s">
        <v>22</v>
      </c>
      <c r="E296" s="6" t="s">
        <v>22</v>
      </c>
      <c r="F296">
        <v>2000</v>
      </c>
      <c r="G296" s="6" t="s">
        <v>12</v>
      </c>
      <c r="H296" s="6" t="s">
        <v>341</v>
      </c>
      <c r="I296">
        <v>1</v>
      </c>
      <c r="J296">
        <v>1</v>
      </c>
      <c r="K296" s="6" t="s">
        <v>297</v>
      </c>
      <c r="M296" s="6" t="s">
        <v>12</v>
      </c>
      <c r="N296" s="6" t="s">
        <v>12</v>
      </c>
      <c r="O296" s="6" t="s">
        <v>1186</v>
      </c>
      <c r="Q296" s="6" t="s">
        <v>1186</v>
      </c>
      <c r="R296" s="6" t="s">
        <v>374</v>
      </c>
      <c r="T296" s="6" t="s">
        <v>516</v>
      </c>
      <c r="U296" s="6" t="s">
        <v>1332</v>
      </c>
      <c r="V296" s="6" t="s">
        <v>1186</v>
      </c>
      <c r="W296" s="6" t="s">
        <v>1364</v>
      </c>
      <c r="X296" s="6" t="s">
        <v>111</v>
      </c>
      <c r="Y296" s="6" t="s">
        <v>407</v>
      </c>
      <c r="Z296" s="6" t="s">
        <v>517</v>
      </c>
      <c r="AA296" s="6" t="s">
        <v>138</v>
      </c>
      <c r="AB296" s="6" t="s">
        <v>570</v>
      </c>
      <c r="AC296" s="6" t="s">
        <v>1186</v>
      </c>
      <c r="AD296" s="6" t="s">
        <v>1186</v>
      </c>
      <c r="AE296" s="6" t="s">
        <v>1186</v>
      </c>
      <c r="AF296" s="6" t="s">
        <v>346</v>
      </c>
      <c r="AG296" s="6" t="s">
        <v>346</v>
      </c>
      <c r="AH296" s="6" t="s">
        <v>1333</v>
      </c>
      <c r="AI296" s="6" t="s">
        <v>22</v>
      </c>
    </row>
    <row r="297" spans="1:35" x14ac:dyDescent="0.35">
      <c r="A297" s="5">
        <v>5205109006010</v>
      </c>
      <c r="B297" s="6" t="s">
        <v>657</v>
      </c>
      <c r="C297" s="6" t="s">
        <v>237</v>
      </c>
      <c r="D297" s="6" t="s">
        <v>66</v>
      </c>
      <c r="E297" s="6" t="s">
        <v>66</v>
      </c>
      <c r="F297">
        <v>1000</v>
      </c>
      <c r="G297" s="6" t="s">
        <v>12</v>
      </c>
      <c r="H297" s="6" t="s">
        <v>341</v>
      </c>
      <c r="I297">
        <v>10</v>
      </c>
      <c r="J297">
        <v>1</v>
      </c>
      <c r="K297" s="6" t="s">
        <v>297</v>
      </c>
      <c r="M297" s="6" t="s">
        <v>26</v>
      </c>
      <c r="N297" s="6" t="s">
        <v>26</v>
      </c>
      <c r="O297" s="6" t="s">
        <v>1186</v>
      </c>
      <c r="P297">
        <v>3127</v>
      </c>
      <c r="Q297" s="6" t="s">
        <v>342</v>
      </c>
      <c r="R297" s="6" t="s">
        <v>343</v>
      </c>
      <c r="T297" s="6" t="s">
        <v>344</v>
      </c>
      <c r="U297" s="6" t="s">
        <v>1332</v>
      </c>
      <c r="V297" s="6" t="s">
        <v>1186</v>
      </c>
      <c r="W297" s="6" t="s">
        <v>305</v>
      </c>
      <c r="X297" s="6" t="s">
        <v>257</v>
      </c>
      <c r="Y297" s="6" t="s">
        <v>341</v>
      </c>
      <c r="Z297" s="6" t="s">
        <v>658</v>
      </c>
      <c r="AA297" s="6" t="s">
        <v>237</v>
      </c>
      <c r="AB297" s="6" t="s">
        <v>657</v>
      </c>
      <c r="AC297" s="6" t="s">
        <v>1186</v>
      </c>
      <c r="AD297" s="6" t="s">
        <v>1186</v>
      </c>
      <c r="AE297" s="6" t="s">
        <v>1186</v>
      </c>
      <c r="AF297" s="6" t="s">
        <v>346</v>
      </c>
      <c r="AG297" s="6" t="s">
        <v>346</v>
      </c>
      <c r="AH297" s="6" t="s">
        <v>1365</v>
      </c>
      <c r="AI297" s="6" t="s">
        <v>66</v>
      </c>
    </row>
    <row r="298" spans="1:35" x14ac:dyDescent="0.35">
      <c r="A298" s="5">
        <v>5205180106010</v>
      </c>
      <c r="B298" s="6" t="s">
        <v>659</v>
      </c>
      <c r="C298" s="6" t="s">
        <v>240</v>
      </c>
      <c r="D298" s="6" t="s">
        <v>63</v>
      </c>
      <c r="E298" s="6" t="s">
        <v>63</v>
      </c>
      <c r="F298">
        <v>1000</v>
      </c>
      <c r="G298" s="6" t="s">
        <v>12</v>
      </c>
      <c r="H298" s="6" t="s">
        <v>341</v>
      </c>
      <c r="I298">
        <v>40</v>
      </c>
      <c r="J298">
        <v>1</v>
      </c>
      <c r="K298" s="6" t="s">
        <v>297</v>
      </c>
      <c r="M298" s="6" t="s">
        <v>12</v>
      </c>
      <c r="N298" s="6" t="s">
        <v>12</v>
      </c>
      <c r="O298" s="6" t="s">
        <v>1186</v>
      </c>
      <c r="P298">
        <v>1300</v>
      </c>
      <c r="Q298" s="6" t="s">
        <v>342</v>
      </c>
      <c r="R298" s="6" t="s">
        <v>343</v>
      </c>
      <c r="T298" s="6" t="s">
        <v>344</v>
      </c>
      <c r="U298" s="6" t="s">
        <v>1332</v>
      </c>
      <c r="V298" s="6" t="s">
        <v>1186</v>
      </c>
      <c r="W298" s="6" t="s">
        <v>305</v>
      </c>
      <c r="X298" s="6" t="s">
        <v>240</v>
      </c>
      <c r="Y298" s="6" t="s">
        <v>341</v>
      </c>
      <c r="Z298" s="6" t="s">
        <v>658</v>
      </c>
      <c r="AA298" s="6" t="s">
        <v>240</v>
      </c>
      <c r="AB298" s="6" t="s">
        <v>660</v>
      </c>
      <c r="AC298" s="6" t="s">
        <v>1186</v>
      </c>
      <c r="AD298" s="6" t="s">
        <v>1186</v>
      </c>
      <c r="AE298" s="6" t="s">
        <v>1186</v>
      </c>
      <c r="AF298" s="6" t="s">
        <v>346</v>
      </c>
      <c r="AG298" s="6" t="s">
        <v>346</v>
      </c>
      <c r="AH298" s="6" t="s">
        <v>1366</v>
      </c>
      <c r="AI298" s="6" t="s">
        <v>63</v>
      </c>
    </row>
    <row r="299" spans="1:35" x14ac:dyDescent="0.35">
      <c r="B299" s="6" t="s">
        <v>661</v>
      </c>
      <c r="C299" s="6" t="s">
        <v>240</v>
      </c>
      <c r="D299" s="6" t="s">
        <v>63</v>
      </c>
      <c r="E299" s="6" t="s">
        <v>63</v>
      </c>
      <c r="F299">
        <v>1000</v>
      </c>
      <c r="G299" s="6" t="s">
        <v>12</v>
      </c>
      <c r="H299" s="6" t="s">
        <v>341</v>
      </c>
      <c r="I299">
        <v>40</v>
      </c>
      <c r="J299">
        <v>1</v>
      </c>
      <c r="K299" s="6" t="s">
        <v>297</v>
      </c>
      <c r="L299">
        <v>0</v>
      </c>
      <c r="M299" s="6" t="s">
        <v>12</v>
      </c>
      <c r="N299" s="6" t="s">
        <v>12</v>
      </c>
      <c r="O299" s="6" t="s">
        <v>1333</v>
      </c>
      <c r="Q299" s="6" t="s">
        <v>1186</v>
      </c>
      <c r="R299" s="6" t="s">
        <v>1186</v>
      </c>
      <c r="T299" s="6" t="s">
        <v>344</v>
      </c>
      <c r="U299" s="6" t="s">
        <v>1332</v>
      </c>
      <c r="V299" s="6" t="s">
        <v>1186</v>
      </c>
      <c r="W299" s="6" t="s">
        <v>305</v>
      </c>
      <c r="X299" s="6" t="s">
        <v>240</v>
      </c>
      <c r="Y299" s="6" t="s">
        <v>341</v>
      </c>
      <c r="Z299" s="6" t="s">
        <v>658</v>
      </c>
      <c r="AA299" s="6" t="s">
        <v>240</v>
      </c>
      <c r="AB299" s="6" t="s">
        <v>660</v>
      </c>
      <c r="AC299" s="6" t="s">
        <v>1186</v>
      </c>
      <c r="AD299" s="6" t="s">
        <v>1186</v>
      </c>
      <c r="AE299" s="6" t="s">
        <v>1186</v>
      </c>
      <c r="AF299" s="6" t="s">
        <v>376</v>
      </c>
      <c r="AG299" s="6" t="s">
        <v>376</v>
      </c>
      <c r="AH299" s="6" t="s">
        <v>1333</v>
      </c>
      <c r="AI299" s="6" t="s">
        <v>63</v>
      </c>
    </row>
    <row r="300" spans="1:35" x14ac:dyDescent="0.35">
      <c r="A300" s="5">
        <v>5205180206010</v>
      </c>
      <c r="B300" s="6" t="s">
        <v>662</v>
      </c>
      <c r="C300" s="6" t="s">
        <v>241</v>
      </c>
      <c r="D300" s="6" t="s">
        <v>63</v>
      </c>
      <c r="E300" s="6" t="s">
        <v>63</v>
      </c>
      <c r="F300">
        <v>1000</v>
      </c>
      <c r="G300" s="6" t="s">
        <v>12</v>
      </c>
      <c r="H300" s="6" t="s">
        <v>341</v>
      </c>
      <c r="I300">
        <v>10</v>
      </c>
      <c r="J300">
        <v>1</v>
      </c>
      <c r="K300" s="6" t="s">
        <v>297</v>
      </c>
      <c r="M300" s="6" t="s">
        <v>12</v>
      </c>
      <c r="N300" s="6" t="s">
        <v>12</v>
      </c>
      <c r="O300" s="6" t="s">
        <v>1186</v>
      </c>
      <c r="P300">
        <v>1678</v>
      </c>
      <c r="Q300" s="6" t="s">
        <v>342</v>
      </c>
      <c r="R300" s="6" t="s">
        <v>343</v>
      </c>
      <c r="T300" s="6" t="s">
        <v>344</v>
      </c>
      <c r="U300" s="6" t="s">
        <v>1332</v>
      </c>
      <c r="V300" s="6" t="s">
        <v>1186</v>
      </c>
      <c r="W300" s="6" t="s">
        <v>305</v>
      </c>
      <c r="X300" s="6" t="s">
        <v>241</v>
      </c>
      <c r="Y300" s="6" t="s">
        <v>341</v>
      </c>
      <c r="Z300" s="6" t="s">
        <v>658</v>
      </c>
      <c r="AA300" s="6" t="s">
        <v>241</v>
      </c>
      <c r="AB300" s="6" t="s">
        <v>663</v>
      </c>
      <c r="AC300" s="6" t="s">
        <v>1186</v>
      </c>
      <c r="AD300" s="6" t="s">
        <v>1186</v>
      </c>
      <c r="AE300" s="6" t="s">
        <v>1186</v>
      </c>
      <c r="AF300" s="6" t="s">
        <v>346</v>
      </c>
      <c r="AG300" s="6" t="s">
        <v>346</v>
      </c>
      <c r="AH300" s="6" t="s">
        <v>1367</v>
      </c>
      <c r="AI300" s="6" t="s">
        <v>26</v>
      </c>
    </row>
    <row r="301" spans="1:35" x14ac:dyDescent="0.35">
      <c r="A301" s="5">
        <v>5205180406010</v>
      </c>
      <c r="B301" s="6" t="s">
        <v>664</v>
      </c>
      <c r="C301" s="6" t="s">
        <v>241</v>
      </c>
      <c r="D301" s="6" t="s">
        <v>63</v>
      </c>
      <c r="E301" s="6" t="s">
        <v>63</v>
      </c>
      <c r="F301">
        <v>1000</v>
      </c>
      <c r="G301" s="6" t="s">
        <v>12</v>
      </c>
      <c r="H301" s="6" t="s">
        <v>341</v>
      </c>
      <c r="I301">
        <v>12</v>
      </c>
      <c r="J301">
        <v>1</v>
      </c>
      <c r="K301" s="6" t="s">
        <v>297</v>
      </c>
      <c r="M301" s="6" t="s">
        <v>12</v>
      </c>
      <c r="N301" s="6" t="s">
        <v>12</v>
      </c>
      <c r="O301" s="6" t="s">
        <v>1186</v>
      </c>
      <c r="P301">
        <v>1678</v>
      </c>
      <c r="Q301" s="6" t="s">
        <v>342</v>
      </c>
      <c r="R301" s="6" t="s">
        <v>343</v>
      </c>
      <c r="T301" s="6" t="s">
        <v>344</v>
      </c>
      <c r="U301" s="6" t="s">
        <v>1332</v>
      </c>
      <c r="V301" s="6" t="s">
        <v>1186</v>
      </c>
      <c r="W301" s="6" t="s">
        <v>305</v>
      </c>
      <c r="X301" s="6" t="s">
        <v>241</v>
      </c>
      <c r="Y301" s="6" t="s">
        <v>341</v>
      </c>
      <c r="Z301" s="6" t="s">
        <v>658</v>
      </c>
      <c r="AA301" s="6" t="s">
        <v>241</v>
      </c>
      <c r="AB301" s="6" t="s">
        <v>664</v>
      </c>
      <c r="AC301" s="6" t="s">
        <v>1186</v>
      </c>
      <c r="AD301" s="6" t="s">
        <v>1186</v>
      </c>
      <c r="AE301" s="6" t="s">
        <v>1186</v>
      </c>
      <c r="AF301" s="6" t="s">
        <v>346</v>
      </c>
      <c r="AG301" s="6" t="s">
        <v>346</v>
      </c>
      <c r="AH301" s="6" t="s">
        <v>1366</v>
      </c>
      <c r="AI301" s="6" t="s">
        <v>63</v>
      </c>
    </row>
    <row r="302" spans="1:35" x14ac:dyDescent="0.35">
      <c r="B302" s="6" t="s">
        <v>665</v>
      </c>
      <c r="C302" s="6" t="s">
        <v>241</v>
      </c>
      <c r="D302" s="6" t="s">
        <v>63</v>
      </c>
      <c r="E302" s="6" t="s">
        <v>63</v>
      </c>
      <c r="F302">
        <v>1000</v>
      </c>
      <c r="G302" s="6" t="s">
        <v>12</v>
      </c>
      <c r="H302" s="6" t="s">
        <v>341</v>
      </c>
      <c r="I302">
        <v>12</v>
      </c>
      <c r="J302">
        <v>1</v>
      </c>
      <c r="K302" s="6" t="s">
        <v>297</v>
      </c>
      <c r="L302">
        <v>0</v>
      </c>
      <c r="M302" s="6" t="s">
        <v>12</v>
      </c>
      <c r="N302" s="6" t="s">
        <v>12</v>
      </c>
      <c r="O302" s="6" t="s">
        <v>1333</v>
      </c>
      <c r="Q302" s="6" t="s">
        <v>1186</v>
      </c>
      <c r="R302" s="6" t="s">
        <v>1186</v>
      </c>
      <c r="T302" s="6" t="s">
        <v>344</v>
      </c>
      <c r="U302" s="6" t="s">
        <v>1332</v>
      </c>
      <c r="V302" s="6" t="s">
        <v>1186</v>
      </c>
      <c r="W302" s="6" t="s">
        <v>305</v>
      </c>
      <c r="X302" s="6" t="s">
        <v>241</v>
      </c>
      <c r="Y302" s="6" t="s">
        <v>341</v>
      </c>
      <c r="Z302" s="6" t="s">
        <v>658</v>
      </c>
      <c r="AA302" s="6" t="s">
        <v>241</v>
      </c>
      <c r="AB302" s="6" t="s">
        <v>664</v>
      </c>
      <c r="AC302" s="6" t="s">
        <v>1186</v>
      </c>
      <c r="AD302" s="6" t="s">
        <v>1186</v>
      </c>
      <c r="AE302" s="6" t="s">
        <v>1186</v>
      </c>
      <c r="AF302" s="6" t="s">
        <v>376</v>
      </c>
      <c r="AG302" s="6" t="s">
        <v>376</v>
      </c>
      <c r="AH302" s="6" t="s">
        <v>1333</v>
      </c>
      <c r="AI302" s="6" t="s">
        <v>63</v>
      </c>
    </row>
    <row r="303" spans="1:35" x14ac:dyDescent="0.35">
      <c r="A303" s="5">
        <v>5205066506010</v>
      </c>
      <c r="B303" s="6" t="s">
        <v>666</v>
      </c>
      <c r="C303" s="6" t="s">
        <v>246</v>
      </c>
      <c r="D303" s="6" t="s">
        <v>41</v>
      </c>
      <c r="E303" s="6" t="s">
        <v>40</v>
      </c>
      <c r="F303">
        <v>1000</v>
      </c>
      <c r="G303" s="6" t="s">
        <v>12</v>
      </c>
      <c r="H303" s="6" t="s">
        <v>341</v>
      </c>
      <c r="I303">
        <v>5</v>
      </c>
      <c r="J303">
        <v>1</v>
      </c>
      <c r="K303" s="6" t="s">
        <v>297</v>
      </c>
      <c r="M303" s="6" t="s">
        <v>41</v>
      </c>
      <c r="N303" s="6" t="s">
        <v>41</v>
      </c>
      <c r="O303" s="6" t="s">
        <v>1186</v>
      </c>
      <c r="P303">
        <v>944</v>
      </c>
      <c r="Q303" s="6" t="s">
        <v>342</v>
      </c>
      <c r="R303" s="6" t="s">
        <v>343</v>
      </c>
      <c r="T303" s="6" t="s">
        <v>344</v>
      </c>
      <c r="U303" s="6" t="s">
        <v>1332</v>
      </c>
      <c r="V303" s="6" t="s">
        <v>1186</v>
      </c>
      <c r="W303" s="6" t="s">
        <v>305</v>
      </c>
      <c r="X303" s="6" t="s">
        <v>246</v>
      </c>
      <c r="Y303" s="6" t="s">
        <v>341</v>
      </c>
      <c r="Z303" s="6" t="s">
        <v>367</v>
      </c>
      <c r="AA303" s="6" t="s">
        <v>246</v>
      </c>
      <c r="AB303" s="6" t="s">
        <v>667</v>
      </c>
      <c r="AC303" s="6" t="s">
        <v>1186</v>
      </c>
      <c r="AD303" s="6" t="s">
        <v>1186</v>
      </c>
      <c r="AE303" s="6" t="s">
        <v>1186</v>
      </c>
      <c r="AF303" s="6" t="s">
        <v>346</v>
      </c>
      <c r="AG303" s="6" t="s">
        <v>346</v>
      </c>
      <c r="AH303" s="6" t="s">
        <v>1336</v>
      </c>
      <c r="AI303" s="6" t="s">
        <v>41</v>
      </c>
    </row>
    <row r="304" spans="1:35" x14ac:dyDescent="0.35">
      <c r="A304" s="5">
        <v>5205680006010</v>
      </c>
      <c r="B304" s="6" t="s">
        <v>668</v>
      </c>
      <c r="C304" s="6" t="s">
        <v>248</v>
      </c>
      <c r="D304" s="6" t="s">
        <v>63</v>
      </c>
      <c r="E304" s="6" t="s">
        <v>63</v>
      </c>
      <c r="F304">
        <v>1000</v>
      </c>
      <c r="G304" s="6" t="s">
        <v>12</v>
      </c>
      <c r="H304" s="6" t="s">
        <v>341</v>
      </c>
      <c r="I304">
        <v>40</v>
      </c>
      <c r="J304">
        <v>1</v>
      </c>
      <c r="K304" s="6" t="s">
        <v>297</v>
      </c>
      <c r="M304" s="6" t="s">
        <v>12</v>
      </c>
      <c r="N304" s="6" t="s">
        <v>12</v>
      </c>
      <c r="O304" s="6" t="s">
        <v>1186</v>
      </c>
      <c r="P304">
        <v>1300</v>
      </c>
      <c r="Q304" s="6" t="s">
        <v>342</v>
      </c>
      <c r="R304" s="6" t="s">
        <v>343</v>
      </c>
      <c r="T304" s="6" t="s">
        <v>344</v>
      </c>
      <c r="U304" s="6" t="s">
        <v>1332</v>
      </c>
      <c r="V304" s="6" t="s">
        <v>1186</v>
      </c>
      <c r="W304" s="6" t="s">
        <v>305</v>
      </c>
      <c r="X304" s="6" t="s">
        <v>248</v>
      </c>
      <c r="Y304" s="6" t="s">
        <v>341</v>
      </c>
      <c r="Z304" s="6" t="s">
        <v>658</v>
      </c>
      <c r="AA304" s="6" t="s">
        <v>248</v>
      </c>
      <c r="AB304" s="6" t="s">
        <v>669</v>
      </c>
      <c r="AC304" s="6" t="s">
        <v>1186</v>
      </c>
      <c r="AD304" s="6" t="s">
        <v>1368</v>
      </c>
      <c r="AE304" s="6" t="s">
        <v>1186</v>
      </c>
      <c r="AF304" s="6" t="s">
        <v>346</v>
      </c>
      <c r="AG304" s="6" t="s">
        <v>346</v>
      </c>
      <c r="AH304" s="6" t="s">
        <v>1333</v>
      </c>
      <c r="AI304" s="6" t="s">
        <v>26</v>
      </c>
    </row>
    <row r="305" spans="1:35" x14ac:dyDescent="0.35">
      <c r="A305" s="5">
        <v>5205680106010</v>
      </c>
      <c r="B305" s="6" t="s">
        <v>670</v>
      </c>
      <c r="C305" s="6" t="s">
        <v>251</v>
      </c>
      <c r="D305" s="6" t="s">
        <v>63</v>
      </c>
      <c r="E305" s="6" t="s">
        <v>63</v>
      </c>
      <c r="F305">
        <v>1000</v>
      </c>
      <c r="G305" s="6" t="s">
        <v>12</v>
      </c>
      <c r="H305" s="6" t="s">
        <v>341</v>
      </c>
      <c r="I305">
        <v>40</v>
      </c>
      <c r="J305">
        <v>1</v>
      </c>
      <c r="K305" s="6" t="s">
        <v>297</v>
      </c>
      <c r="M305" s="6" t="s">
        <v>12</v>
      </c>
      <c r="N305" s="6" t="s">
        <v>12</v>
      </c>
      <c r="O305" s="6" t="s">
        <v>1186</v>
      </c>
      <c r="P305">
        <v>1300</v>
      </c>
      <c r="Q305" s="6" t="s">
        <v>342</v>
      </c>
      <c r="R305" s="6" t="s">
        <v>343</v>
      </c>
      <c r="T305" s="6" t="s">
        <v>344</v>
      </c>
      <c r="U305" s="6" t="s">
        <v>1332</v>
      </c>
      <c r="V305" s="6" t="s">
        <v>1186</v>
      </c>
      <c r="W305" s="6" t="s">
        <v>305</v>
      </c>
      <c r="X305" s="6" t="s">
        <v>251</v>
      </c>
      <c r="Y305" s="6" t="s">
        <v>341</v>
      </c>
      <c r="Z305" s="6" t="s">
        <v>658</v>
      </c>
      <c r="AA305" s="6" t="s">
        <v>251</v>
      </c>
      <c r="AB305" s="6" t="s">
        <v>671</v>
      </c>
      <c r="AC305" s="6" t="s">
        <v>1186</v>
      </c>
      <c r="AD305" s="6" t="s">
        <v>1186</v>
      </c>
      <c r="AE305" s="6" t="s">
        <v>1186</v>
      </c>
      <c r="AF305" s="6" t="s">
        <v>346</v>
      </c>
      <c r="AG305" s="6" t="s">
        <v>346</v>
      </c>
      <c r="AH305" s="6" t="s">
        <v>1333</v>
      </c>
      <c r="AI305" s="6" t="s">
        <v>63</v>
      </c>
    </row>
    <row r="306" spans="1:35" x14ac:dyDescent="0.35">
      <c r="A306" s="5">
        <v>5205680101040</v>
      </c>
      <c r="B306" s="6" t="s">
        <v>672</v>
      </c>
      <c r="C306" s="6" t="s">
        <v>251</v>
      </c>
      <c r="D306" s="6" t="s">
        <v>63</v>
      </c>
      <c r="E306" s="6" t="s">
        <v>63</v>
      </c>
      <c r="F306">
        <v>1000</v>
      </c>
      <c r="G306" s="6" t="s">
        <v>16</v>
      </c>
      <c r="H306" s="6" t="s">
        <v>300</v>
      </c>
      <c r="I306">
        <v>40</v>
      </c>
      <c r="J306">
        <v>0.17499999999999999</v>
      </c>
      <c r="K306" s="6" t="s">
        <v>300</v>
      </c>
      <c r="L306">
        <v>0.15</v>
      </c>
      <c r="M306" s="6" t="s">
        <v>16</v>
      </c>
      <c r="N306" s="6" t="s">
        <v>16</v>
      </c>
      <c r="O306" s="6" t="s">
        <v>673</v>
      </c>
      <c r="P306">
        <v>1300</v>
      </c>
      <c r="Q306" s="6" t="s">
        <v>342</v>
      </c>
      <c r="R306" s="6" t="s">
        <v>374</v>
      </c>
      <c r="S306">
        <v>0.17499999999999999</v>
      </c>
      <c r="T306" s="6" t="s">
        <v>658</v>
      </c>
      <c r="U306" s="6" t="s">
        <v>1332</v>
      </c>
      <c r="V306" s="6" t="s">
        <v>1186</v>
      </c>
      <c r="W306" s="6" t="s">
        <v>426</v>
      </c>
      <c r="X306" s="6" t="s">
        <v>251</v>
      </c>
      <c r="Y306" s="6" t="s">
        <v>407</v>
      </c>
      <c r="Z306" s="6" t="s">
        <v>658</v>
      </c>
      <c r="AA306" s="6" t="s">
        <v>251</v>
      </c>
      <c r="AB306" s="6" t="s">
        <v>671</v>
      </c>
      <c r="AC306" s="6" t="s">
        <v>1186</v>
      </c>
      <c r="AD306" s="6" t="s">
        <v>1186</v>
      </c>
      <c r="AE306" s="6" t="s">
        <v>1186</v>
      </c>
      <c r="AF306" s="6" t="s">
        <v>346</v>
      </c>
      <c r="AG306" s="6" t="s">
        <v>346</v>
      </c>
      <c r="AH306" s="6" t="s">
        <v>1333</v>
      </c>
      <c r="AI306" s="6" t="s">
        <v>63</v>
      </c>
    </row>
    <row r="307" spans="1:35" x14ac:dyDescent="0.35">
      <c r="A307" s="5">
        <v>5205089006010</v>
      </c>
      <c r="B307" s="6" t="s">
        <v>674</v>
      </c>
      <c r="C307" s="6" t="s">
        <v>256</v>
      </c>
      <c r="D307" s="6" t="s">
        <v>66</v>
      </c>
      <c r="E307" s="6" t="s">
        <v>66</v>
      </c>
      <c r="F307">
        <v>1000</v>
      </c>
      <c r="G307" s="6" t="s">
        <v>12</v>
      </c>
      <c r="H307" s="6" t="s">
        <v>341</v>
      </c>
      <c r="I307">
        <v>10</v>
      </c>
      <c r="J307">
        <v>1</v>
      </c>
      <c r="K307" s="6" t="s">
        <v>297</v>
      </c>
      <c r="M307" s="6" t="s">
        <v>26</v>
      </c>
      <c r="N307" s="6" t="s">
        <v>26</v>
      </c>
      <c r="O307" s="6" t="s">
        <v>1186</v>
      </c>
      <c r="P307">
        <v>3127</v>
      </c>
      <c r="Q307" s="6" t="s">
        <v>342</v>
      </c>
      <c r="R307" s="6" t="s">
        <v>343</v>
      </c>
      <c r="T307" s="6" t="s">
        <v>344</v>
      </c>
      <c r="U307" s="6" t="s">
        <v>1332</v>
      </c>
      <c r="V307" s="6" t="s">
        <v>1186</v>
      </c>
      <c r="W307" s="6" t="s">
        <v>305</v>
      </c>
      <c r="X307" s="6" t="s">
        <v>257</v>
      </c>
      <c r="Y307" s="6" t="s">
        <v>341</v>
      </c>
      <c r="Z307" s="6" t="s">
        <v>658</v>
      </c>
      <c r="AA307" s="6" t="s">
        <v>256</v>
      </c>
      <c r="AB307" s="6" t="s">
        <v>674</v>
      </c>
      <c r="AC307" s="6" t="s">
        <v>1186</v>
      </c>
      <c r="AD307" s="6" t="s">
        <v>1186</v>
      </c>
      <c r="AE307" s="6" t="s">
        <v>1186</v>
      </c>
      <c r="AF307" s="6" t="s">
        <v>346</v>
      </c>
      <c r="AG307" s="6" t="s">
        <v>346</v>
      </c>
      <c r="AH307" s="6" t="s">
        <v>1365</v>
      </c>
      <c r="AI307" s="6" t="s">
        <v>66</v>
      </c>
    </row>
    <row r="308" spans="1:35" x14ac:dyDescent="0.35">
      <c r="A308" s="5">
        <v>5105800006010</v>
      </c>
      <c r="B308" s="6" t="s">
        <v>675</v>
      </c>
      <c r="C308" s="6" t="s">
        <v>257</v>
      </c>
      <c r="D308" s="6" t="s">
        <v>66</v>
      </c>
      <c r="E308" s="6" t="s">
        <v>66</v>
      </c>
      <c r="F308">
        <v>1000</v>
      </c>
      <c r="G308" s="6" t="s">
        <v>26</v>
      </c>
      <c r="H308" s="6" t="s">
        <v>341</v>
      </c>
      <c r="I308">
        <v>46</v>
      </c>
      <c r="J308">
        <v>1</v>
      </c>
      <c r="K308" s="6" t="s">
        <v>297</v>
      </c>
      <c r="M308" s="6" t="s">
        <v>12</v>
      </c>
      <c r="N308" s="6" t="s">
        <v>12</v>
      </c>
      <c r="O308" s="6" t="s">
        <v>1186</v>
      </c>
      <c r="P308">
        <v>3771</v>
      </c>
      <c r="Q308" s="6" t="s">
        <v>342</v>
      </c>
      <c r="R308" s="6" t="s">
        <v>343</v>
      </c>
      <c r="T308" s="6" t="s">
        <v>344</v>
      </c>
      <c r="U308" s="6" t="s">
        <v>1332</v>
      </c>
      <c r="V308" s="6" t="s">
        <v>1186</v>
      </c>
      <c r="W308" s="6" t="s">
        <v>305</v>
      </c>
      <c r="X308" s="6" t="s">
        <v>257</v>
      </c>
      <c r="Y308" s="6" t="s">
        <v>341</v>
      </c>
      <c r="Z308" s="6" t="s">
        <v>658</v>
      </c>
      <c r="AA308" s="6" t="s">
        <v>257</v>
      </c>
      <c r="AB308" s="6" t="s">
        <v>676</v>
      </c>
      <c r="AC308" s="6" t="s">
        <v>1186</v>
      </c>
      <c r="AD308" s="6" t="s">
        <v>1186</v>
      </c>
      <c r="AE308" s="6" t="s">
        <v>1186</v>
      </c>
      <c r="AF308" s="6" t="s">
        <v>346</v>
      </c>
      <c r="AG308" s="6" t="s">
        <v>376</v>
      </c>
      <c r="AH308" s="6" t="s">
        <v>1365</v>
      </c>
      <c r="AI308" s="6" t="s">
        <v>66</v>
      </c>
    </row>
    <row r="309" spans="1:35" x14ac:dyDescent="0.35">
      <c r="A309" s="5">
        <v>5205800001040</v>
      </c>
      <c r="B309" s="6" t="s">
        <v>677</v>
      </c>
      <c r="C309" s="6" t="s">
        <v>257</v>
      </c>
      <c r="D309" s="6" t="s">
        <v>66</v>
      </c>
      <c r="E309" s="6" t="s">
        <v>66</v>
      </c>
      <c r="F309">
        <v>1000</v>
      </c>
      <c r="G309" s="6" t="s">
        <v>26</v>
      </c>
      <c r="H309" s="6" t="s">
        <v>300</v>
      </c>
      <c r="I309">
        <v>46</v>
      </c>
      <c r="J309">
        <v>0.17</v>
      </c>
      <c r="K309" s="6" t="s">
        <v>300</v>
      </c>
      <c r="L309">
        <v>0.15</v>
      </c>
      <c r="M309" s="6" t="s">
        <v>16</v>
      </c>
      <c r="N309" s="6" t="s">
        <v>16</v>
      </c>
      <c r="O309" s="6" t="s">
        <v>678</v>
      </c>
      <c r="P309">
        <v>3771</v>
      </c>
      <c r="Q309" s="6" t="s">
        <v>679</v>
      </c>
      <c r="R309" s="6" t="s">
        <v>374</v>
      </c>
      <c r="S309">
        <v>0.17</v>
      </c>
      <c r="T309" s="6" t="s">
        <v>344</v>
      </c>
      <c r="U309" s="6" t="s">
        <v>1332</v>
      </c>
      <c r="V309" s="6" t="s">
        <v>1186</v>
      </c>
      <c r="W309" s="6" t="s">
        <v>426</v>
      </c>
      <c r="X309" s="6" t="s">
        <v>257</v>
      </c>
      <c r="Y309" s="6" t="s">
        <v>407</v>
      </c>
      <c r="Z309" s="6" t="s">
        <v>658</v>
      </c>
      <c r="AA309" s="6" t="s">
        <v>257</v>
      </c>
      <c r="AB309" s="6" t="s">
        <v>676</v>
      </c>
      <c r="AC309" s="6" t="s">
        <v>1186</v>
      </c>
      <c r="AD309" s="6" t="s">
        <v>1186</v>
      </c>
      <c r="AE309" s="6" t="s">
        <v>1186</v>
      </c>
      <c r="AF309" s="6" t="s">
        <v>346</v>
      </c>
      <c r="AG309" s="6" t="s">
        <v>376</v>
      </c>
      <c r="AH309" s="6" t="s">
        <v>1365</v>
      </c>
      <c r="AI309" s="6" t="s">
        <v>66</v>
      </c>
    </row>
    <row r="310" spans="1:35" x14ac:dyDescent="0.35">
      <c r="A310" s="5">
        <v>5305020507020</v>
      </c>
      <c r="B310" s="6" t="s">
        <v>680</v>
      </c>
      <c r="C310" s="6" t="s">
        <v>145</v>
      </c>
      <c r="D310" s="6" t="s">
        <v>41</v>
      </c>
      <c r="E310" s="6" t="s">
        <v>40</v>
      </c>
      <c r="F310">
        <v>1000</v>
      </c>
      <c r="G310" s="6" t="s">
        <v>12</v>
      </c>
      <c r="H310" s="6" t="s">
        <v>341</v>
      </c>
      <c r="I310">
        <v>20</v>
      </c>
      <c r="J310">
        <v>1</v>
      </c>
      <c r="K310" s="6" t="s">
        <v>298</v>
      </c>
      <c r="M310" s="6" t="s">
        <v>41</v>
      </c>
      <c r="N310" s="6" t="s">
        <v>41</v>
      </c>
      <c r="O310" s="6" t="s">
        <v>370</v>
      </c>
      <c r="P310">
        <v>462</v>
      </c>
      <c r="Q310" s="6" t="s">
        <v>342</v>
      </c>
      <c r="R310" s="6" t="s">
        <v>343</v>
      </c>
      <c r="S310">
        <v>21.4</v>
      </c>
      <c r="T310" s="6" t="s">
        <v>344</v>
      </c>
      <c r="U310" s="6" t="s">
        <v>1332</v>
      </c>
      <c r="V310" s="6" t="s">
        <v>1186</v>
      </c>
      <c r="W310" s="6" t="s">
        <v>305</v>
      </c>
      <c r="X310" s="6" t="s">
        <v>145</v>
      </c>
      <c r="Y310" s="6" t="s">
        <v>341</v>
      </c>
      <c r="Z310" s="6" t="s">
        <v>367</v>
      </c>
      <c r="AA310" s="6" t="s">
        <v>145</v>
      </c>
      <c r="AB310" s="6" t="s">
        <v>429</v>
      </c>
      <c r="AC310" s="6" t="s">
        <v>1186</v>
      </c>
      <c r="AD310" s="6" t="s">
        <v>1186</v>
      </c>
      <c r="AE310" s="6" t="s">
        <v>371</v>
      </c>
      <c r="AF310" s="6" t="s">
        <v>346</v>
      </c>
      <c r="AG310" s="6" t="s">
        <v>346</v>
      </c>
      <c r="AH310" s="6" t="s">
        <v>1333</v>
      </c>
      <c r="AI310" s="6" t="s">
        <v>41</v>
      </c>
    </row>
    <row r="311" spans="1:35" x14ac:dyDescent="0.35">
      <c r="A311" s="5">
        <v>5201006006010</v>
      </c>
      <c r="B311" s="6" t="s">
        <v>681</v>
      </c>
      <c r="C311" s="6" t="s">
        <v>50</v>
      </c>
      <c r="D311" s="6" t="s">
        <v>14</v>
      </c>
      <c r="E311" s="6" t="s">
        <v>15</v>
      </c>
      <c r="F311">
        <v>1000</v>
      </c>
      <c r="G311" s="6" t="s">
        <v>12</v>
      </c>
      <c r="H311" s="6" t="s">
        <v>341</v>
      </c>
      <c r="I311">
        <v>0.6</v>
      </c>
      <c r="J311">
        <v>1</v>
      </c>
      <c r="K311" s="6" t="s">
        <v>297</v>
      </c>
      <c r="M311" s="6" t="s">
        <v>12</v>
      </c>
      <c r="N311" s="6" t="s">
        <v>12</v>
      </c>
      <c r="O311" s="6" t="s">
        <v>1186</v>
      </c>
      <c r="P311">
        <v>4000</v>
      </c>
      <c r="Q311" s="6" t="s">
        <v>342</v>
      </c>
      <c r="R311" s="6" t="s">
        <v>343</v>
      </c>
      <c r="T311" s="6" t="s">
        <v>344</v>
      </c>
      <c r="U311" s="6" t="s">
        <v>1332</v>
      </c>
      <c r="V311" s="6" t="s">
        <v>1186</v>
      </c>
      <c r="W311" s="6" t="s">
        <v>305</v>
      </c>
      <c r="X311" s="6" t="s">
        <v>50</v>
      </c>
      <c r="Y311" s="6" t="s">
        <v>341</v>
      </c>
      <c r="Z311" s="6" t="s">
        <v>345</v>
      </c>
      <c r="AA311" s="6" t="s">
        <v>50</v>
      </c>
      <c r="AB311" s="6" t="s">
        <v>682</v>
      </c>
      <c r="AC311" s="6" t="s">
        <v>1186</v>
      </c>
      <c r="AD311" s="6" t="s">
        <v>1186</v>
      </c>
      <c r="AE311" s="6" t="s">
        <v>1186</v>
      </c>
      <c r="AF311" s="6" t="s">
        <v>346</v>
      </c>
      <c r="AG311" s="6" t="s">
        <v>346</v>
      </c>
      <c r="AH311" s="6" t="s">
        <v>1333</v>
      </c>
      <c r="AI311" s="6" t="s">
        <v>26</v>
      </c>
    </row>
    <row r="312" spans="1:35" x14ac:dyDescent="0.35">
      <c r="A312" s="5">
        <v>5201066001050</v>
      </c>
      <c r="B312" s="6" t="s">
        <v>683</v>
      </c>
      <c r="C312" s="6" t="s">
        <v>13</v>
      </c>
      <c r="D312" s="6" t="s">
        <v>14</v>
      </c>
      <c r="E312" s="6" t="s">
        <v>25</v>
      </c>
      <c r="F312">
        <v>1000</v>
      </c>
      <c r="G312" s="6" t="s">
        <v>16</v>
      </c>
      <c r="H312" s="6" t="s">
        <v>300</v>
      </c>
      <c r="I312">
        <v>0.6</v>
      </c>
      <c r="J312">
        <v>0.18</v>
      </c>
      <c r="K312" s="6" t="s">
        <v>300</v>
      </c>
      <c r="L312">
        <v>0.15</v>
      </c>
      <c r="M312" s="6" t="s">
        <v>16</v>
      </c>
      <c r="N312" s="6" t="s">
        <v>16</v>
      </c>
      <c r="O312" s="6" t="s">
        <v>404</v>
      </c>
      <c r="P312">
        <v>1610</v>
      </c>
      <c r="Q312" s="6" t="s">
        <v>684</v>
      </c>
      <c r="R312" s="6" t="s">
        <v>374</v>
      </c>
      <c r="S312">
        <v>0.18</v>
      </c>
      <c r="T312" s="6" t="s">
        <v>344</v>
      </c>
      <c r="U312" s="6" t="s">
        <v>1332</v>
      </c>
      <c r="V312" s="6" t="s">
        <v>1186</v>
      </c>
      <c r="W312" s="6" t="s">
        <v>406</v>
      </c>
      <c r="X312" s="6" t="s">
        <v>13</v>
      </c>
      <c r="Y312" s="6" t="s">
        <v>407</v>
      </c>
      <c r="Z312" s="6" t="s">
        <v>345</v>
      </c>
      <c r="AA312" s="6" t="s">
        <v>13</v>
      </c>
      <c r="AB312" s="6" t="s">
        <v>685</v>
      </c>
      <c r="AC312" s="6" t="s">
        <v>1186</v>
      </c>
      <c r="AD312" s="6" t="s">
        <v>1186</v>
      </c>
      <c r="AE312" s="6" t="s">
        <v>1186</v>
      </c>
      <c r="AF312" s="6" t="s">
        <v>346</v>
      </c>
      <c r="AG312" s="6" t="s">
        <v>346</v>
      </c>
      <c r="AH312" s="6" t="s">
        <v>1333</v>
      </c>
      <c r="AI312" s="6" t="s">
        <v>14</v>
      </c>
    </row>
    <row r="313" spans="1:35" x14ac:dyDescent="0.35">
      <c r="A313" s="5">
        <v>5201109806010</v>
      </c>
      <c r="B313" s="6" t="s">
        <v>686</v>
      </c>
      <c r="C313" s="6" t="s">
        <v>28</v>
      </c>
      <c r="D313" s="6" t="s">
        <v>14</v>
      </c>
      <c r="E313" s="6" t="s">
        <v>25</v>
      </c>
      <c r="F313">
        <v>1000</v>
      </c>
      <c r="G313" s="6" t="s">
        <v>12</v>
      </c>
      <c r="H313" s="6" t="s">
        <v>341</v>
      </c>
      <c r="I313">
        <v>6</v>
      </c>
      <c r="J313">
        <v>1</v>
      </c>
      <c r="K313" s="6" t="s">
        <v>297</v>
      </c>
      <c r="M313" s="6" t="s">
        <v>12</v>
      </c>
      <c r="N313" s="6" t="s">
        <v>12</v>
      </c>
      <c r="O313" s="6" t="s">
        <v>1186</v>
      </c>
      <c r="P313">
        <v>3576</v>
      </c>
      <c r="Q313" s="6" t="s">
        <v>342</v>
      </c>
      <c r="R313" s="6" t="s">
        <v>343</v>
      </c>
      <c r="T313" s="6" t="s">
        <v>344</v>
      </c>
      <c r="U313" s="6" t="s">
        <v>1332</v>
      </c>
      <c r="V313" s="6" t="s">
        <v>1186</v>
      </c>
      <c r="W313" s="6" t="s">
        <v>305</v>
      </c>
      <c r="X313" s="6" t="s">
        <v>28</v>
      </c>
      <c r="Y313" s="6" t="s">
        <v>341</v>
      </c>
      <c r="Z313" s="6" t="s">
        <v>345</v>
      </c>
      <c r="AA313" s="6" t="s">
        <v>23</v>
      </c>
      <c r="AB313" s="6" t="s">
        <v>686</v>
      </c>
      <c r="AC313" s="6" t="s">
        <v>1186</v>
      </c>
      <c r="AD313" s="6" t="s">
        <v>1186</v>
      </c>
      <c r="AE313" s="6" t="s">
        <v>1186</v>
      </c>
      <c r="AF313" s="6" t="s">
        <v>346</v>
      </c>
      <c r="AG313" s="6" t="s">
        <v>346</v>
      </c>
      <c r="AH313" s="6" t="s">
        <v>1369</v>
      </c>
      <c r="AI313" s="6" t="s">
        <v>14</v>
      </c>
    </row>
    <row r="314" spans="1:35" x14ac:dyDescent="0.35">
      <c r="A314" s="5">
        <v>5201169006010</v>
      </c>
      <c r="B314" s="6" t="s">
        <v>687</v>
      </c>
      <c r="C314" s="6" t="s">
        <v>31</v>
      </c>
      <c r="D314" s="6" t="s">
        <v>11</v>
      </c>
      <c r="E314" s="6" t="s">
        <v>19</v>
      </c>
      <c r="F314">
        <v>1000</v>
      </c>
      <c r="G314" s="6" t="s">
        <v>12</v>
      </c>
      <c r="H314" s="6" t="s">
        <v>341</v>
      </c>
      <c r="I314">
        <v>55</v>
      </c>
      <c r="J314">
        <v>1</v>
      </c>
      <c r="K314" s="6" t="s">
        <v>297</v>
      </c>
      <c r="M314" s="6" t="s">
        <v>12</v>
      </c>
      <c r="N314" s="6" t="s">
        <v>12</v>
      </c>
      <c r="O314" s="6" t="s">
        <v>467</v>
      </c>
      <c r="P314">
        <v>1610</v>
      </c>
      <c r="Q314" s="6" t="s">
        <v>342</v>
      </c>
      <c r="R314" s="6" t="s">
        <v>343</v>
      </c>
      <c r="T314" s="6" t="s">
        <v>344</v>
      </c>
      <c r="U314" s="6" t="s">
        <v>1332</v>
      </c>
      <c r="V314" s="6" t="s">
        <v>1186</v>
      </c>
      <c r="W314" s="6" t="s">
        <v>305</v>
      </c>
      <c r="X314" s="6" t="s">
        <v>31</v>
      </c>
      <c r="Y314" s="6" t="s">
        <v>341</v>
      </c>
      <c r="Z314" s="6" t="s">
        <v>345</v>
      </c>
      <c r="AA314" s="6" t="s">
        <v>27</v>
      </c>
      <c r="AB314" s="6" t="s">
        <v>687</v>
      </c>
      <c r="AC314" s="6" t="s">
        <v>1186</v>
      </c>
      <c r="AD314" s="6" t="s">
        <v>1186</v>
      </c>
      <c r="AE314" s="6" t="s">
        <v>1186</v>
      </c>
      <c r="AF314" s="6" t="s">
        <v>346</v>
      </c>
      <c r="AG314" s="6" t="s">
        <v>346</v>
      </c>
      <c r="AH314" s="6" t="s">
        <v>1370</v>
      </c>
      <c r="AI314" s="6" t="s">
        <v>11</v>
      </c>
    </row>
    <row r="315" spans="1:35" x14ac:dyDescent="0.35">
      <c r="A315" s="5">
        <v>5101180106010</v>
      </c>
      <c r="B315" s="6" t="s">
        <v>688</v>
      </c>
      <c r="C315" s="6" t="s">
        <v>30</v>
      </c>
      <c r="D315" s="6" t="s">
        <v>11</v>
      </c>
      <c r="E315" s="6" t="s">
        <v>19</v>
      </c>
      <c r="F315">
        <v>1000</v>
      </c>
      <c r="G315" s="6" t="s">
        <v>12</v>
      </c>
      <c r="H315" s="6" t="s">
        <v>341</v>
      </c>
      <c r="I315">
        <v>40</v>
      </c>
      <c r="J315">
        <v>1</v>
      </c>
      <c r="K315" s="6" t="s">
        <v>297</v>
      </c>
      <c r="M315" s="6" t="s">
        <v>26</v>
      </c>
      <c r="N315" s="6" t="s">
        <v>26</v>
      </c>
      <c r="O315" s="6" t="s">
        <v>1186</v>
      </c>
      <c r="P315">
        <v>1069</v>
      </c>
      <c r="Q315" s="6" t="s">
        <v>342</v>
      </c>
      <c r="R315" s="6" t="s">
        <v>343</v>
      </c>
      <c r="T315" s="6" t="s">
        <v>344</v>
      </c>
      <c r="U315" s="6" t="s">
        <v>1332</v>
      </c>
      <c r="V315" s="6" t="s">
        <v>1186</v>
      </c>
      <c r="W315" s="6" t="s">
        <v>305</v>
      </c>
      <c r="X315" s="6" t="s">
        <v>30</v>
      </c>
      <c r="Y315" s="6" t="s">
        <v>341</v>
      </c>
      <c r="Z315" s="6" t="s">
        <v>345</v>
      </c>
      <c r="AA315" s="6" t="s">
        <v>30</v>
      </c>
      <c r="AB315" s="6" t="s">
        <v>688</v>
      </c>
      <c r="AC315" s="6" t="s">
        <v>1186</v>
      </c>
      <c r="AD315" s="6" t="s">
        <v>1186</v>
      </c>
      <c r="AE315" s="6" t="s">
        <v>1186</v>
      </c>
      <c r="AF315" s="6" t="s">
        <v>346</v>
      </c>
      <c r="AG315" s="6" t="s">
        <v>346</v>
      </c>
      <c r="AH315" s="6" t="s">
        <v>1333</v>
      </c>
      <c r="AI315" s="6" t="s">
        <v>26</v>
      </c>
    </row>
    <row r="316" spans="1:35" x14ac:dyDescent="0.35">
      <c r="A316" s="5">
        <v>5201186506010</v>
      </c>
      <c r="B316" s="6" t="s">
        <v>689</v>
      </c>
      <c r="C316" s="6" t="s">
        <v>64</v>
      </c>
      <c r="D316" s="6" t="s">
        <v>11</v>
      </c>
      <c r="E316" s="6" t="s">
        <v>19</v>
      </c>
      <c r="F316">
        <v>1000</v>
      </c>
      <c r="G316" s="6" t="s">
        <v>12</v>
      </c>
      <c r="H316" s="6" t="s">
        <v>341</v>
      </c>
      <c r="I316">
        <v>55</v>
      </c>
      <c r="J316">
        <v>1</v>
      </c>
      <c r="K316" s="6" t="s">
        <v>297</v>
      </c>
      <c r="M316" s="6" t="s">
        <v>12</v>
      </c>
      <c r="N316" s="6" t="s">
        <v>12</v>
      </c>
      <c r="O316" s="6" t="s">
        <v>467</v>
      </c>
      <c r="P316">
        <v>1069</v>
      </c>
      <c r="Q316" s="6" t="s">
        <v>342</v>
      </c>
      <c r="R316" s="6" t="s">
        <v>343</v>
      </c>
      <c r="T316" s="6" t="s">
        <v>344</v>
      </c>
      <c r="U316" s="6" t="s">
        <v>1332</v>
      </c>
      <c r="V316" s="6" t="s">
        <v>1186</v>
      </c>
      <c r="W316" s="6" t="s">
        <v>305</v>
      </c>
      <c r="X316" s="6" t="s">
        <v>64</v>
      </c>
      <c r="Y316" s="6" t="s">
        <v>341</v>
      </c>
      <c r="Z316" s="6" t="s">
        <v>345</v>
      </c>
      <c r="AA316" s="6" t="s">
        <v>64</v>
      </c>
      <c r="AB316" s="6" t="s">
        <v>689</v>
      </c>
      <c r="AC316" s="6" t="s">
        <v>1186</v>
      </c>
      <c r="AD316" s="6" t="s">
        <v>1186</v>
      </c>
      <c r="AE316" s="6" t="s">
        <v>1186</v>
      </c>
      <c r="AF316" s="6" t="s">
        <v>346</v>
      </c>
      <c r="AG316" s="6" t="s">
        <v>346</v>
      </c>
      <c r="AH316" s="6" t="s">
        <v>1371</v>
      </c>
      <c r="AI316" s="6" t="s">
        <v>11</v>
      </c>
    </row>
    <row r="317" spans="1:35" x14ac:dyDescent="0.35">
      <c r="A317" s="5">
        <v>5201186501060</v>
      </c>
      <c r="B317" s="6" t="s">
        <v>690</v>
      </c>
      <c r="C317" s="6" t="s">
        <v>64</v>
      </c>
      <c r="D317" s="6" t="s">
        <v>11</v>
      </c>
      <c r="E317" s="6" t="s">
        <v>19</v>
      </c>
      <c r="F317">
        <v>1000</v>
      </c>
      <c r="G317" s="6" t="s">
        <v>16</v>
      </c>
      <c r="H317" s="6" t="s">
        <v>300</v>
      </c>
      <c r="I317">
        <v>55</v>
      </c>
      <c r="J317">
        <v>0.185</v>
      </c>
      <c r="K317" s="6" t="s">
        <v>300</v>
      </c>
      <c r="L317">
        <v>0.15</v>
      </c>
      <c r="M317" s="6" t="s">
        <v>16</v>
      </c>
      <c r="N317" s="6" t="s">
        <v>16</v>
      </c>
      <c r="O317" s="6" t="s">
        <v>467</v>
      </c>
      <c r="P317">
        <v>1069</v>
      </c>
      <c r="Q317" s="6" t="s">
        <v>691</v>
      </c>
      <c r="R317" s="6" t="s">
        <v>374</v>
      </c>
      <c r="S317">
        <v>0.185</v>
      </c>
      <c r="T317" s="6" t="s">
        <v>344</v>
      </c>
      <c r="U317" s="6" t="s">
        <v>1332</v>
      </c>
      <c r="V317" s="6" t="s">
        <v>1186</v>
      </c>
      <c r="W317" s="6" t="s">
        <v>406</v>
      </c>
      <c r="X317" s="6" t="s">
        <v>64</v>
      </c>
      <c r="Y317" s="6" t="s">
        <v>407</v>
      </c>
      <c r="Z317" s="6" t="s">
        <v>345</v>
      </c>
      <c r="AA317" s="6" t="s">
        <v>64</v>
      </c>
      <c r="AB317" s="6" t="s">
        <v>689</v>
      </c>
      <c r="AC317" s="6" t="s">
        <v>1186</v>
      </c>
      <c r="AD317" s="6" t="s">
        <v>1186</v>
      </c>
      <c r="AE317" s="6" t="s">
        <v>1186</v>
      </c>
      <c r="AF317" s="6" t="s">
        <v>346</v>
      </c>
      <c r="AG317" s="6" t="s">
        <v>346</v>
      </c>
      <c r="AH317" s="6" t="s">
        <v>1372</v>
      </c>
      <c r="AI317" s="6" t="s">
        <v>11</v>
      </c>
    </row>
    <row r="318" spans="1:35" x14ac:dyDescent="0.35">
      <c r="A318" s="5">
        <v>5201187506010</v>
      </c>
      <c r="B318" s="6" t="s">
        <v>692</v>
      </c>
      <c r="C318" s="6" t="s">
        <v>35</v>
      </c>
      <c r="D318" s="6" t="s">
        <v>11</v>
      </c>
      <c r="E318" s="6" t="s">
        <v>110</v>
      </c>
      <c r="F318">
        <v>1000</v>
      </c>
      <c r="G318" s="6" t="s">
        <v>12</v>
      </c>
      <c r="H318" s="6" t="s">
        <v>341</v>
      </c>
      <c r="I318">
        <v>30</v>
      </c>
      <c r="J318">
        <v>1</v>
      </c>
      <c r="K318" s="6" t="s">
        <v>297</v>
      </c>
      <c r="M318" s="6" t="s">
        <v>12</v>
      </c>
      <c r="N318" s="6" t="s">
        <v>12</v>
      </c>
      <c r="O318" s="6" t="s">
        <v>1186</v>
      </c>
      <c r="P318">
        <v>1437</v>
      </c>
      <c r="Q318" s="6" t="s">
        <v>342</v>
      </c>
      <c r="R318" s="6" t="s">
        <v>343</v>
      </c>
      <c r="T318" s="6" t="s">
        <v>344</v>
      </c>
      <c r="U318" s="6" t="s">
        <v>1332</v>
      </c>
      <c r="V318" s="6" t="s">
        <v>1186</v>
      </c>
      <c r="W318" s="6" t="s">
        <v>305</v>
      </c>
      <c r="X318" s="6" t="s">
        <v>35</v>
      </c>
      <c r="Y318" s="6" t="s">
        <v>341</v>
      </c>
      <c r="Z318" s="6" t="s">
        <v>345</v>
      </c>
      <c r="AA318" s="6" t="s">
        <v>35</v>
      </c>
      <c r="AB318" s="6" t="s">
        <v>692</v>
      </c>
      <c r="AC318" s="6" t="s">
        <v>1186</v>
      </c>
      <c r="AD318" s="6" t="s">
        <v>1186</v>
      </c>
      <c r="AE318" s="6" t="s">
        <v>1186</v>
      </c>
      <c r="AF318" s="6" t="s">
        <v>346</v>
      </c>
      <c r="AG318" s="6" t="s">
        <v>376</v>
      </c>
      <c r="AH318" s="6" t="s">
        <v>1371</v>
      </c>
      <c r="AI318" s="6" t="s">
        <v>11</v>
      </c>
    </row>
    <row r="319" spans="1:35" x14ac:dyDescent="0.35">
      <c r="A319" s="5">
        <v>5201187507020</v>
      </c>
      <c r="B319" s="6" t="s">
        <v>693</v>
      </c>
      <c r="C319" s="6" t="s">
        <v>35</v>
      </c>
      <c r="D319" s="6" t="s">
        <v>11</v>
      </c>
      <c r="E319" s="6" t="s">
        <v>110</v>
      </c>
      <c r="F319">
        <v>1000</v>
      </c>
      <c r="G319" s="6" t="s">
        <v>16</v>
      </c>
      <c r="H319" s="6" t="s">
        <v>341</v>
      </c>
      <c r="I319">
        <v>30</v>
      </c>
      <c r="J319">
        <v>1</v>
      </c>
      <c r="K319" s="6" t="s">
        <v>298</v>
      </c>
      <c r="M319" s="6" t="s">
        <v>12</v>
      </c>
      <c r="N319" s="6" t="s">
        <v>12</v>
      </c>
      <c r="O319" s="6" t="s">
        <v>370</v>
      </c>
      <c r="P319">
        <v>1437</v>
      </c>
      <c r="Q319" s="6" t="s">
        <v>342</v>
      </c>
      <c r="R319" s="6" t="s">
        <v>374</v>
      </c>
      <c r="S319">
        <v>21.2</v>
      </c>
      <c r="T319" s="6" t="s">
        <v>344</v>
      </c>
      <c r="U319" s="6" t="s">
        <v>1332</v>
      </c>
      <c r="V319" s="6" t="s">
        <v>1186</v>
      </c>
      <c r="W319" s="6" t="s">
        <v>298</v>
      </c>
      <c r="X319" s="6" t="s">
        <v>35</v>
      </c>
      <c r="Y319" s="6" t="s">
        <v>341</v>
      </c>
      <c r="Z319" s="6" t="s">
        <v>345</v>
      </c>
      <c r="AA319" s="6" t="s">
        <v>35</v>
      </c>
      <c r="AB319" s="6" t="s">
        <v>96</v>
      </c>
      <c r="AC319" s="6" t="s">
        <v>1186</v>
      </c>
      <c r="AD319" s="6" t="s">
        <v>1186</v>
      </c>
      <c r="AE319" s="6" t="s">
        <v>371</v>
      </c>
      <c r="AF319" s="6" t="s">
        <v>346</v>
      </c>
      <c r="AG319" s="6" t="s">
        <v>376</v>
      </c>
      <c r="AH319" s="6" t="s">
        <v>1371</v>
      </c>
      <c r="AI319" s="6" t="s">
        <v>11</v>
      </c>
    </row>
    <row r="320" spans="1:35" x14ac:dyDescent="0.35">
      <c r="A320" s="5">
        <v>5201187503020</v>
      </c>
      <c r="B320" s="6" t="s">
        <v>694</v>
      </c>
      <c r="C320" s="6" t="s">
        <v>35</v>
      </c>
      <c r="D320" s="6" t="s">
        <v>11</v>
      </c>
      <c r="E320" s="6" t="s">
        <v>110</v>
      </c>
      <c r="F320">
        <v>1000</v>
      </c>
      <c r="G320" s="6" t="s">
        <v>16</v>
      </c>
      <c r="H320" s="6" t="s">
        <v>299</v>
      </c>
      <c r="I320">
        <v>30</v>
      </c>
      <c r="J320">
        <v>0.88</v>
      </c>
      <c r="K320" s="6" t="s">
        <v>299</v>
      </c>
      <c r="L320">
        <v>1.25</v>
      </c>
      <c r="M320" s="6" t="s">
        <v>16</v>
      </c>
      <c r="N320" s="6" t="s">
        <v>16</v>
      </c>
      <c r="O320" s="6" t="s">
        <v>695</v>
      </c>
      <c r="P320">
        <v>1437</v>
      </c>
      <c r="Q320" s="6" t="s">
        <v>696</v>
      </c>
      <c r="R320" s="6" t="s">
        <v>374</v>
      </c>
      <c r="S320">
        <v>0.88</v>
      </c>
      <c r="T320" s="6" t="s">
        <v>344</v>
      </c>
      <c r="U320" s="6" t="s">
        <v>1332</v>
      </c>
      <c r="V320" s="6" t="s">
        <v>1186</v>
      </c>
      <c r="W320" s="6" t="s">
        <v>406</v>
      </c>
      <c r="X320" s="6" t="s">
        <v>35</v>
      </c>
      <c r="Y320" s="6" t="s">
        <v>299</v>
      </c>
      <c r="Z320" s="6" t="s">
        <v>345</v>
      </c>
      <c r="AA320" s="6" t="s">
        <v>35</v>
      </c>
      <c r="AB320" s="6" t="s">
        <v>692</v>
      </c>
      <c r="AC320" s="6" t="s">
        <v>1186</v>
      </c>
      <c r="AD320" s="6" t="s">
        <v>1186</v>
      </c>
      <c r="AE320" s="6" t="s">
        <v>1186</v>
      </c>
      <c r="AF320" s="6" t="s">
        <v>346</v>
      </c>
      <c r="AG320" s="6" t="s">
        <v>376</v>
      </c>
      <c r="AH320" s="6" t="s">
        <v>1371</v>
      </c>
      <c r="AI320" s="6" t="s">
        <v>11</v>
      </c>
    </row>
    <row r="321" spans="1:35" x14ac:dyDescent="0.35">
      <c r="A321" s="5">
        <v>5201187502060</v>
      </c>
      <c r="B321" s="6" t="s">
        <v>697</v>
      </c>
      <c r="C321" s="6" t="s">
        <v>35</v>
      </c>
      <c r="D321" s="6" t="s">
        <v>11</v>
      </c>
      <c r="E321" s="6" t="s">
        <v>110</v>
      </c>
      <c r="F321">
        <v>1000</v>
      </c>
      <c r="G321" s="6" t="s">
        <v>16</v>
      </c>
      <c r="H321" s="6" t="s">
        <v>300</v>
      </c>
      <c r="I321">
        <v>30</v>
      </c>
      <c r="J321">
        <v>0.185</v>
      </c>
      <c r="K321" s="6" t="s">
        <v>300</v>
      </c>
      <c r="L321">
        <v>0.15</v>
      </c>
      <c r="M321" s="6" t="s">
        <v>16</v>
      </c>
      <c r="N321" s="6" t="s">
        <v>16</v>
      </c>
      <c r="O321" s="6" t="s">
        <v>698</v>
      </c>
      <c r="P321">
        <v>1437</v>
      </c>
      <c r="Q321" s="6" t="s">
        <v>699</v>
      </c>
      <c r="R321" s="6" t="s">
        <v>374</v>
      </c>
      <c r="S321">
        <v>0.185</v>
      </c>
      <c r="T321" s="6" t="s">
        <v>344</v>
      </c>
      <c r="U321" s="6" t="s">
        <v>1332</v>
      </c>
      <c r="V321" s="6" t="s">
        <v>1186</v>
      </c>
      <c r="W321" s="6" t="s">
        <v>406</v>
      </c>
      <c r="X321" s="6" t="s">
        <v>35</v>
      </c>
      <c r="Y321" s="6" t="s">
        <v>407</v>
      </c>
      <c r="Z321" s="6" t="s">
        <v>345</v>
      </c>
      <c r="AA321" s="6" t="s">
        <v>35</v>
      </c>
      <c r="AB321" s="6" t="s">
        <v>692</v>
      </c>
      <c r="AC321" s="6" t="s">
        <v>1186</v>
      </c>
      <c r="AD321" s="6" t="s">
        <v>1186</v>
      </c>
      <c r="AE321" s="6" t="s">
        <v>1186</v>
      </c>
      <c r="AF321" s="6" t="s">
        <v>346</v>
      </c>
      <c r="AG321" s="6" t="s">
        <v>376</v>
      </c>
      <c r="AH321" s="6" t="s">
        <v>1333</v>
      </c>
      <c r="AI321" s="6" t="s">
        <v>11</v>
      </c>
    </row>
    <row r="322" spans="1:35" x14ac:dyDescent="0.35">
      <c r="A322" s="5">
        <v>5201187501060</v>
      </c>
      <c r="B322" s="6" t="s">
        <v>700</v>
      </c>
      <c r="C322" s="6" t="s">
        <v>35</v>
      </c>
      <c r="D322" s="6" t="s">
        <v>11</v>
      </c>
      <c r="E322" s="6" t="s">
        <v>110</v>
      </c>
      <c r="F322">
        <v>1000</v>
      </c>
      <c r="G322" s="6" t="s">
        <v>16</v>
      </c>
      <c r="H322" s="6" t="s">
        <v>300</v>
      </c>
      <c r="I322">
        <v>30</v>
      </c>
      <c r="J322">
        <v>0.185</v>
      </c>
      <c r="K322" s="6" t="s">
        <v>300</v>
      </c>
      <c r="L322">
        <v>0.15</v>
      </c>
      <c r="M322" s="6" t="s">
        <v>16</v>
      </c>
      <c r="N322" s="6" t="s">
        <v>16</v>
      </c>
      <c r="O322" s="6" t="s">
        <v>467</v>
      </c>
      <c r="P322">
        <v>1437</v>
      </c>
      <c r="Q322" s="6" t="s">
        <v>691</v>
      </c>
      <c r="R322" s="6" t="s">
        <v>374</v>
      </c>
      <c r="S322">
        <v>0.185</v>
      </c>
      <c r="T322" s="6" t="s">
        <v>344</v>
      </c>
      <c r="U322" s="6" t="s">
        <v>1332</v>
      </c>
      <c r="V322" s="6" t="s">
        <v>1186</v>
      </c>
      <c r="W322" s="6" t="s">
        <v>406</v>
      </c>
      <c r="X322" s="6" t="s">
        <v>35</v>
      </c>
      <c r="Y322" s="6" t="s">
        <v>407</v>
      </c>
      <c r="Z322" s="6" t="s">
        <v>345</v>
      </c>
      <c r="AA322" s="6" t="s">
        <v>35</v>
      </c>
      <c r="AB322" s="6" t="s">
        <v>692</v>
      </c>
      <c r="AC322" s="6" t="s">
        <v>1186</v>
      </c>
      <c r="AD322" s="6" t="s">
        <v>1186</v>
      </c>
      <c r="AE322" s="6" t="s">
        <v>1186</v>
      </c>
      <c r="AF322" s="6" t="s">
        <v>346</v>
      </c>
      <c r="AG322" s="6" t="s">
        <v>376</v>
      </c>
      <c r="AH322" s="6" t="s">
        <v>1371</v>
      </c>
      <c r="AI322" s="6" t="s">
        <v>11</v>
      </c>
    </row>
    <row r="323" spans="1:35" x14ac:dyDescent="0.35">
      <c r="A323" s="5">
        <v>5201188006010</v>
      </c>
      <c r="B323" s="6" t="s">
        <v>701</v>
      </c>
      <c r="C323" s="6" t="s">
        <v>39</v>
      </c>
      <c r="D323" s="6" t="s">
        <v>11</v>
      </c>
      <c r="E323" s="6" t="s">
        <v>110</v>
      </c>
      <c r="F323">
        <v>1000</v>
      </c>
      <c r="G323" s="6" t="s">
        <v>12</v>
      </c>
      <c r="H323" s="6" t="s">
        <v>341</v>
      </c>
      <c r="I323">
        <v>28</v>
      </c>
      <c r="J323">
        <v>1</v>
      </c>
      <c r="K323" s="6" t="s">
        <v>297</v>
      </c>
      <c r="M323" s="6" t="s">
        <v>12</v>
      </c>
      <c r="N323" s="6" t="s">
        <v>12</v>
      </c>
      <c r="O323" s="6" t="s">
        <v>1186</v>
      </c>
      <c r="P323">
        <v>1537</v>
      </c>
      <c r="Q323" s="6" t="s">
        <v>342</v>
      </c>
      <c r="R323" s="6" t="s">
        <v>343</v>
      </c>
      <c r="T323" s="6" t="s">
        <v>344</v>
      </c>
      <c r="U323" s="6" t="s">
        <v>1332</v>
      </c>
      <c r="V323" s="6" t="s">
        <v>1186</v>
      </c>
      <c r="W323" s="6" t="s">
        <v>305</v>
      </c>
      <c r="X323" s="6" t="s">
        <v>39</v>
      </c>
      <c r="Y323" s="6" t="s">
        <v>341</v>
      </c>
      <c r="Z323" s="6" t="s">
        <v>345</v>
      </c>
      <c r="AA323" s="6" t="s">
        <v>39</v>
      </c>
      <c r="AB323" s="6" t="s">
        <v>701</v>
      </c>
      <c r="AC323" s="6" t="s">
        <v>1186</v>
      </c>
      <c r="AD323" s="6" t="s">
        <v>1186</v>
      </c>
      <c r="AE323" s="6" t="s">
        <v>1186</v>
      </c>
      <c r="AF323" s="6" t="s">
        <v>346</v>
      </c>
      <c r="AG323" s="6" t="s">
        <v>376</v>
      </c>
      <c r="AH323" s="6" t="s">
        <v>1371</v>
      </c>
      <c r="AI323" s="6" t="s">
        <v>11</v>
      </c>
    </row>
    <row r="324" spans="1:35" x14ac:dyDescent="0.35">
      <c r="A324" s="5">
        <v>5201188007020</v>
      </c>
      <c r="B324" s="6" t="s">
        <v>702</v>
      </c>
      <c r="C324" s="6" t="s">
        <v>39</v>
      </c>
      <c r="D324" s="6" t="s">
        <v>11</v>
      </c>
      <c r="E324" s="6" t="s">
        <v>110</v>
      </c>
      <c r="F324">
        <v>1000</v>
      </c>
      <c r="G324" s="6" t="s">
        <v>16</v>
      </c>
      <c r="H324" s="6" t="s">
        <v>341</v>
      </c>
      <c r="I324">
        <v>28</v>
      </c>
      <c r="J324">
        <v>1</v>
      </c>
      <c r="K324" s="6" t="s">
        <v>298</v>
      </c>
      <c r="M324" s="6" t="s">
        <v>12</v>
      </c>
      <c r="N324" s="6" t="s">
        <v>12</v>
      </c>
      <c r="O324" s="6" t="s">
        <v>370</v>
      </c>
      <c r="P324">
        <v>1537</v>
      </c>
      <c r="Q324" s="6" t="s">
        <v>342</v>
      </c>
      <c r="R324" s="6" t="s">
        <v>374</v>
      </c>
      <c r="S324">
        <v>21.2</v>
      </c>
      <c r="T324" s="6" t="s">
        <v>344</v>
      </c>
      <c r="U324" s="6" t="s">
        <v>1332</v>
      </c>
      <c r="V324" s="6" t="s">
        <v>1186</v>
      </c>
      <c r="W324" s="6" t="s">
        <v>298</v>
      </c>
      <c r="X324" s="6" t="s">
        <v>39</v>
      </c>
      <c r="Y324" s="6" t="s">
        <v>341</v>
      </c>
      <c r="Z324" s="6" t="s">
        <v>345</v>
      </c>
      <c r="AA324" s="6" t="s">
        <v>39</v>
      </c>
      <c r="AB324" s="6" t="s">
        <v>701</v>
      </c>
      <c r="AC324" s="6" t="s">
        <v>1186</v>
      </c>
      <c r="AD324" s="6" t="s">
        <v>1186</v>
      </c>
      <c r="AE324" s="6" t="s">
        <v>371</v>
      </c>
      <c r="AF324" s="6" t="s">
        <v>346</v>
      </c>
      <c r="AG324" s="6" t="s">
        <v>376</v>
      </c>
      <c r="AH324" s="6" t="s">
        <v>1371</v>
      </c>
      <c r="AI324" s="6" t="s">
        <v>11</v>
      </c>
    </row>
    <row r="325" spans="1:35" x14ac:dyDescent="0.35">
      <c r="A325" s="5">
        <v>5201188003020</v>
      </c>
      <c r="B325" s="6" t="s">
        <v>703</v>
      </c>
      <c r="C325" s="6" t="s">
        <v>39</v>
      </c>
      <c r="D325" s="6" t="s">
        <v>11</v>
      </c>
      <c r="E325" s="6" t="s">
        <v>110</v>
      </c>
      <c r="F325">
        <v>1000</v>
      </c>
      <c r="G325" s="6" t="s">
        <v>16</v>
      </c>
      <c r="H325" s="6" t="s">
        <v>299</v>
      </c>
      <c r="I325">
        <v>28</v>
      </c>
      <c r="J325">
        <v>0.88</v>
      </c>
      <c r="K325" s="6" t="s">
        <v>299</v>
      </c>
      <c r="L325">
        <v>1.25</v>
      </c>
      <c r="M325" s="6" t="s">
        <v>16</v>
      </c>
      <c r="N325" s="6" t="s">
        <v>16</v>
      </c>
      <c r="O325" s="6" t="s">
        <v>695</v>
      </c>
      <c r="P325">
        <v>1537</v>
      </c>
      <c r="Q325" s="6" t="s">
        <v>696</v>
      </c>
      <c r="R325" s="6" t="s">
        <v>374</v>
      </c>
      <c r="S325">
        <v>0.88</v>
      </c>
      <c r="T325" s="6" t="s">
        <v>344</v>
      </c>
      <c r="U325" s="6" t="s">
        <v>1332</v>
      </c>
      <c r="V325" s="6" t="s">
        <v>1186</v>
      </c>
      <c r="W325" s="6" t="s">
        <v>406</v>
      </c>
      <c r="X325" s="6" t="s">
        <v>39</v>
      </c>
      <c r="Y325" s="6" t="s">
        <v>299</v>
      </c>
      <c r="Z325" s="6" t="s">
        <v>345</v>
      </c>
      <c r="AA325" s="6" t="s">
        <v>39</v>
      </c>
      <c r="AB325" s="6" t="s">
        <v>701</v>
      </c>
      <c r="AC325" s="6" t="s">
        <v>1186</v>
      </c>
      <c r="AD325" s="6" t="s">
        <v>1186</v>
      </c>
      <c r="AE325" s="6" t="s">
        <v>1186</v>
      </c>
      <c r="AF325" s="6" t="s">
        <v>346</v>
      </c>
      <c r="AG325" s="6" t="s">
        <v>376</v>
      </c>
      <c r="AH325" s="6" t="s">
        <v>1371</v>
      </c>
      <c r="AI325" s="6" t="s">
        <v>11</v>
      </c>
    </row>
    <row r="326" spans="1:35" x14ac:dyDescent="0.35">
      <c r="A326" s="5">
        <v>5201188001060</v>
      </c>
      <c r="B326" s="6" t="s">
        <v>704</v>
      </c>
      <c r="C326" s="6" t="s">
        <v>39</v>
      </c>
      <c r="D326" s="6" t="s">
        <v>11</v>
      </c>
      <c r="E326" s="6" t="s">
        <v>110</v>
      </c>
      <c r="F326">
        <v>1000</v>
      </c>
      <c r="G326" s="6" t="s">
        <v>16</v>
      </c>
      <c r="H326" s="6" t="s">
        <v>300</v>
      </c>
      <c r="I326">
        <v>28</v>
      </c>
      <c r="J326">
        <v>0.185</v>
      </c>
      <c r="K326" s="6" t="s">
        <v>300</v>
      </c>
      <c r="L326">
        <v>0.15</v>
      </c>
      <c r="M326" s="6" t="s">
        <v>16</v>
      </c>
      <c r="N326" s="6" t="s">
        <v>16</v>
      </c>
      <c r="O326" s="6" t="s">
        <v>467</v>
      </c>
      <c r="P326">
        <v>1537</v>
      </c>
      <c r="Q326" s="6" t="s">
        <v>691</v>
      </c>
      <c r="R326" s="6" t="s">
        <v>374</v>
      </c>
      <c r="S326">
        <v>0.185</v>
      </c>
      <c r="T326" s="6" t="s">
        <v>344</v>
      </c>
      <c r="U326" s="6" t="s">
        <v>1332</v>
      </c>
      <c r="V326" s="6" t="s">
        <v>1186</v>
      </c>
      <c r="W326" s="6" t="s">
        <v>406</v>
      </c>
      <c r="X326" s="6" t="s">
        <v>39</v>
      </c>
      <c r="Y326" s="6" t="s">
        <v>407</v>
      </c>
      <c r="Z326" s="6" t="s">
        <v>345</v>
      </c>
      <c r="AA326" s="6" t="s">
        <v>39</v>
      </c>
      <c r="AB326" s="6" t="s">
        <v>701</v>
      </c>
      <c r="AC326" s="6" t="s">
        <v>1186</v>
      </c>
      <c r="AD326" s="6" t="s">
        <v>1186</v>
      </c>
      <c r="AE326" s="6" t="s">
        <v>1186</v>
      </c>
      <c r="AF326" s="6" t="s">
        <v>346</v>
      </c>
      <c r="AG326" s="6" t="s">
        <v>376</v>
      </c>
      <c r="AH326" s="6" t="s">
        <v>1371</v>
      </c>
      <c r="AI326" s="6" t="s">
        <v>11</v>
      </c>
    </row>
    <row r="327" spans="1:35" x14ac:dyDescent="0.35">
      <c r="A327" s="5">
        <v>5101189806010</v>
      </c>
      <c r="B327" s="6" t="s">
        <v>705</v>
      </c>
      <c r="C327" s="6" t="s">
        <v>44</v>
      </c>
      <c r="D327" s="6" t="s">
        <v>11</v>
      </c>
      <c r="E327" s="6" t="s">
        <v>19</v>
      </c>
      <c r="F327">
        <v>1000</v>
      </c>
      <c r="G327" s="6" t="s">
        <v>12</v>
      </c>
      <c r="H327" s="6" t="s">
        <v>341</v>
      </c>
      <c r="I327">
        <v>23</v>
      </c>
      <c r="J327">
        <v>1</v>
      </c>
      <c r="K327" s="6" t="s">
        <v>297</v>
      </c>
      <c r="M327" s="6" t="s">
        <v>12</v>
      </c>
      <c r="N327" s="6" t="s">
        <v>12</v>
      </c>
      <c r="O327" s="6" t="s">
        <v>1186</v>
      </c>
      <c r="P327">
        <v>1069</v>
      </c>
      <c r="Q327" s="6" t="s">
        <v>342</v>
      </c>
      <c r="R327" s="6" t="s">
        <v>343</v>
      </c>
      <c r="T327" s="6" t="s">
        <v>344</v>
      </c>
      <c r="U327" s="6" t="s">
        <v>1332</v>
      </c>
      <c r="V327" s="6" t="s">
        <v>1186</v>
      </c>
      <c r="W327" s="6" t="s">
        <v>305</v>
      </c>
      <c r="X327" s="6" t="s">
        <v>44</v>
      </c>
      <c r="Y327" s="6" t="s">
        <v>341</v>
      </c>
      <c r="Z327" s="6" t="s">
        <v>345</v>
      </c>
      <c r="AA327" s="6" t="s">
        <v>32</v>
      </c>
      <c r="AB327" s="6" t="s">
        <v>705</v>
      </c>
      <c r="AC327" s="6" t="s">
        <v>1186</v>
      </c>
      <c r="AD327" s="6" t="s">
        <v>1186</v>
      </c>
      <c r="AE327" s="6" t="s">
        <v>1186</v>
      </c>
      <c r="AF327" s="6" t="s">
        <v>346</v>
      </c>
      <c r="AG327" s="6" t="s">
        <v>346</v>
      </c>
      <c r="AH327" s="6" t="s">
        <v>1333</v>
      </c>
      <c r="AI327" s="6" t="s">
        <v>11</v>
      </c>
    </row>
    <row r="328" spans="1:35" x14ac:dyDescent="0.35">
      <c r="A328" s="5">
        <v>5201180001050</v>
      </c>
      <c r="B328" s="6" t="s">
        <v>706</v>
      </c>
      <c r="C328" s="6" t="s">
        <v>35</v>
      </c>
      <c r="D328" s="6" t="s">
        <v>11</v>
      </c>
      <c r="E328" s="6" t="s">
        <v>110</v>
      </c>
      <c r="F328">
        <v>1000</v>
      </c>
      <c r="G328" s="6" t="s">
        <v>16</v>
      </c>
      <c r="H328" s="6" t="s">
        <v>300</v>
      </c>
      <c r="I328">
        <v>23</v>
      </c>
      <c r="J328">
        <v>0.18</v>
      </c>
      <c r="K328" s="6" t="s">
        <v>300</v>
      </c>
      <c r="L328">
        <v>0.15</v>
      </c>
      <c r="M328" s="6" t="s">
        <v>16</v>
      </c>
      <c r="N328" s="6" t="s">
        <v>16</v>
      </c>
      <c r="O328" s="6" t="s">
        <v>404</v>
      </c>
      <c r="P328">
        <v>1437</v>
      </c>
      <c r="Q328" s="6" t="s">
        <v>684</v>
      </c>
      <c r="R328" s="6" t="s">
        <v>374</v>
      </c>
      <c r="S328">
        <v>0.18</v>
      </c>
      <c r="T328" s="6" t="s">
        <v>344</v>
      </c>
      <c r="U328" s="6" t="s">
        <v>1332</v>
      </c>
      <c r="V328" s="6" t="s">
        <v>1186</v>
      </c>
      <c r="W328" s="6" t="s">
        <v>406</v>
      </c>
      <c r="X328" s="6" t="s">
        <v>35</v>
      </c>
      <c r="Y328" s="6" t="s">
        <v>407</v>
      </c>
      <c r="Z328" s="6" t="s">
        <v>345</v>
      </c>
      <c r="AA328" s="6" t="s">
        <v>35</v>
      </c>
      <c r="AB328" s="6" t="s">
        <v>701</v>
      </c>
      <c r="AC328" s="6" t="s">
        <v>1186</v>
      </c>
      <c r="AD328" s="6" t="s">
        <v>1186</v>
      </c>
      <c r="AE328" s="6" t="s">
        <v>1186</v>
      </c>
      <c r="AF328" s="6" t="s">
        <v>346</v>
      </c>
      <c r="AG328" s="6" t="s">
        <v>346</v>
      </c>
      <c r="AH328" s="6" t="s">
        <v>1333</v>
      </c>
      <c r="AI328" s="6" t="s">
        <v>11</v>
      </c>
    </row>
    <row r="329" spans="1:35" x14ac:dyDescent="0.35">
      <c r="A329" s="5">
        <v>5201066006010</v>
      </c>
      <c r="B329" s="6" t="s">
        <v>685</v>
      </c>
      <c r="C329" s="6" t="s">
        <v>13</v>
      </c>
      <c r="D329" s="6" t="s">
        <v>14</v>
      </c>
      <c r="E329" s="6" t="s">
        <v>25</v>
      </c>
      <c r="F329">
        <v>1000</v>
      </c>
      <c r="G329" s="6" t="s">
        <v>12</v>
      </c>
      <c r="H329" s="6" t="s">
        <v>341</v>
      </c>
      <c r="I329">
        <v>0.6</v>
      </c>
      <c r="J329">
        <v>1</v>
      </c>
      <c r="K329" s="6" t="s">
        <v>297</v>
      </c>
      <c r="M329" s="6" t="s">
        <v>12</v>
      </c>
      <c r="N329" s="6" t="s">
        <v>12</v>
      </c>
      <c r="O329" s="6" t="s">
        <v>1186</v>
      </c>
      <c r="P329">
        <v>1610</v>
      </c>
      <c r="Q329" s="6" t="s">
        <v>342</v>
      </c>
      <c r="R329" s="6" t="s">
        <v>343</v>
      </c>
      <c r="T329" s="6" t="s">
        <v>344</v>
      </c>
      <c r="U329" s="6" t="s">
        <v>1332</v>
      </c>
      <c r="V329" s="6" t="s">
        <v>1186</v>
      </c>
      <c r="W329" s="6" t="s">
        <v>305</v>
      </c>
      <c r="X329" s="6" t="s">
        <v>13</v>
      </c>
      <c r="Y329" s="6" t="s">
        <v>341</v>
      </c>
      <c r="Z329" s="6" t="s">
        <v>345</v>
      </c>
      <c r="AA329" s="6" t="s">
        <v>13</v>
      </c>
      <c r="AB329" s="6" t="s">
        <v>685</v>
      </c>
      <c r="AC329" s="6" t="s">
        <v>1186</v>
      </c>
      <c r="AD329" s="6" t="s">
        <v>1186</v>
      </c>
      <c r="AE329" s="6" t="s">
        <v>1186</v>
      </c>
      <c r="AF329" s="6" t="s">
        <v>346</v>
      </c>
      <c r="AG329" s="6" t="s">
        <v>376</v>
      </c>
      <c r="AH329" s="6" t="s">
        <v>1365</v>
      </c>
      <c r="AI329" s="6" t="s">
        <v>14</v>
      </c>
    </row>
    <row r="330" spans="1:35" x14ac:dyDescent="0.35">
      <c r="A330" s="5">
        <v>5201066066010</v>
      </c>
      <c r="B330" s="6" t="s">
        <v>707</v>
      </c>
      <c r="C330" s="6" t="s">
        <v>18</v>
      </c>
      <c r="D330" s="6" t="s">
        <v>14</v>
      </c>
      <c r="E330" s="6" t="s">
        <v>25</v>
      </c>
      <c r="F330">
        <v>1000</v>
      </c>
      <c r="G330" s="6" t="s">
        <v>12</v>
      </c>
      <c r="H330" s="6" t="s">
        <v>341</v>
      </c>
      <c r="I330">
        <v>0.6</v>
      </c>
      <c r="J330">
        <v>1</v>
      </c>
      <c r="K330" s="6" t="s">
        <v>297</v>
      </c>
      <c r="M330" s="6" t="s">
        <v>12</v>
      </c>
      <c r="N330" s="6" t="s">
        <v>12</v>
      </c>
      <c r="O330" s="6" t="s">
        <v>1186</v>
      </c>
      <c r="P330">
        <v>1610</v>
      </c>
      <c r="Q330" s="6" t="s">
        <v>342</v>
      </c>
      <c r="R330" s="6" t="s">
        <v>343</v>
      </c>
      <c r="T330" s="6" t="s">
        <v>344</v>
      </c>
      <c r="U330" s="6" t="s">
        <v>1332</v>
      </c>
      <c r="V330" s="6" t="s">
        <v>1186</v>
      </c>
      <c r="W330" s="6" t="s">
        <v>305</v>
      </c>
      <c r="X330" s="6" t="s">
        <v>13</v>
      </c>
      <c r="Y330" s="6" t="s">
        <v>341</v>
      </c>
      <c r="Z330" s="6" t="s">
        <v>345</v>
      </c>
      <c r="AA330" s="6" t="s">
        <v>18</v>
      </c>
      <c r="AB330" s="6" t="s">
        <v>707</v>
      </c>
      <c r="AC330" s="6" t="s">
        <v>1186</v>
      </c>
      <c r="AD330" s="6" t="s">
        <v>1186</v>
      </c>
      <c r="AE330" s="6" t="s">
        <v>1186</v>
      </c>
      <c r="AF330" s="6" t="s">
        <v>346</v>
      </c>
      <c r="AG330" s="6" t="s">
        <v>346</v>
      </c>
      <c r="AH330" s="6" t="s">
        <v>1365</v>
      </c>
      <c r="AI330" s="6" t="s">
        <v>14</v>
      </c>
    </row>
    <row r="331" spans="1:35" x14ac:dyDescent="0.35">
      <c r="A331" s="5">
        <v>5201600006010</v>
      </c>
      <c r="B331" s="6" t="s">
        <v>682</v>
      </c>
      <c r="C331" s="6" t="s">
        <v>50</v>
      </c>
      <c r="D331" s="6" t="s">
        <v>14</v>
      </c>
      <c r="E331" s="6" t="s">
        <v>15</v>
      </c>
      <c r="F331">
        <v>1000</v>
      </c>
      <c r="G331" s="6" t="s">
        <v>12</v>
      </c>
      <c r="H331" s="6" t="s">
        <v>341</v>
      </c>
      <c r="I331">
        <v>8</v>
      </c>
      <c r="J331">
        <v>1</v>
      </c>
      <c r="K331" s="6" t="s">
        <v>297</v>
      </c>
      <c r="M331" s="6" t="s">
        <v>12</v>
      </c>
      <c r="N331" s="6" t="s">
        <v>12</v>
      </c>
      <c r="O331" s="6" t="s">
        <v>467</v>
      </c>
      <c r="P331">
        <v>4000</v>
      </c>
      <c r="Q331" s="6" t="s">
        <v>342</v>
      </c>
      <c r="R331" s="6" t="s">
        <v>343</v>
      </c>
      <c r="T331" s="6" t="s">
        <v>344</v>
      </c>
      <c r="U331" s="6" t="s">
        <v>1332</v>
      </c>
      <c r="V331" s="6" t="s">
        <v>1186</v>
      </c>
      <c r="W331" s="6" t="s">
        <v>305</v>
      </c>
      <c r="X331" s="6" t="s">
        <v>50</v>
      </c>
      <c r="Y331" s="6" t="s">
        <v>341</v>
      </c>
      <c r="Z331" s="6" t="s">
        <v>345</v>
      </c>
      <c r="AA331" s="6" t="s">
        <v>50</v>
      </c>
      <c r="AB331" s="6" t="s">
        <v>682</v>
      </c>
      <c r="AC331" s="6" t="s">
        <v>1186</v>
      </c>
      <c r="AD331" s="6" t="s">
        <v>1186</v>
      </c>
      <c r="AE331" s="6" t="s">
        <v>1186</v>
      </c>
      <c r="AF331" s="6" t="s">
        <v>346</v>
      </c>
      <c r="AG331" s="6" t="s">
        <v>346</v>
      </c>
      <c r="AH331" s="6" t="s">
        <v>1373</v>
      </c>
      <c r="AI331" s="6" t="s">
        <v>14</v>
      </c>
    </row>
    <row r="332" spans="1:35" x14ac:dyDescent="0.35">
      <c r="A332" s="5">
        <v>5201682006010</v>
      </c>
      <c r="B332" s="6" t="s">
        <v>708</v>
      </c>
      <c r="C332" s="6" t="s">
        <v>82</v>
      </c>
      <c r="D332" s="6" t="s">
        <v>11</v>
      </c>
      <c r="E332" s="6" t="s">
        <v>19</v>
      </c>
      <c r="F332">
        <v>1000</v>
      </c>
      <c r="G332" s="6" t="s">
        <v>12</v>
      </c>
      <c r="H332" s="6" t="s">
        <v>341</v>
      </c>
      <c r="I332">
        <v>30</v>
      </c>
      <c r="J332">
        <v>1</v>
      </c>
      <c r="K332" s="6" t="s">
        <v>297</v>
      </c>
      <c r="M332" s="6" t="s">
        <v>12</v>
      </c>
      <c r="N332" s="6" t="s">
        <v>12</v>
      </c>
      <c r="O332" s="6" t="s">
        <v>467</v>
      </c>
      <c r="P332">
        <v>1069</v>
      </c>
      <c r="Q332" s="6" t="s">
        <v>342</v>
      </c>
      <c r="R332" s="6" t="s">
        <v>343</v>
      </c>
      <c r="T332" s="6" t="s">
        <v>344</v>
      </c>
      <c r="U332" s="6" t="s">
        <v>1332</v>
      </c>
      <c r="V332" s="6" t="s">
        <v>1186</v>
      </c>
      <c r="W332" s="6" t="s">
        <v>305</v>
      </c>
      <c r="X332" s="6" t="s">
        <v>82</v>
      </c>
      <c r="Y332" s="6" t="s">
        <v>341</v>
      </c>
      <c r="Z332" s="6" t="s">
        <v>345</v>
      </c>
      <c r="AA332" s="6" t="s">
        <v>82</v>
      </c>
      <c r="AB332" s="6" t="s">
        <v>708</v>
      </c>
      <c r="AC332" s="6" t="s">
        <v>1186</v>
      </c>
      <c r="AD332" s="6" t="s">
        <v>1186</v>
      </c>
      <c r="AE332" s="6" t="s">
        <v>1186</v>
      </c>
      <c r="AF332" s="6" t="s">
        <v>346</v>
      </c>
      <c r="AG332" s="6" t="s">
        <v>346</v>
      </c>
      <c r="AH332" s="6" t="s">
        <v>1337</v>
      </c>
      <c r="AI332" s="6" t="s">
        <v>11</v>
      </c>
    </row>
    <row r="333" spans="1:35" x14ac:dyDescent="0.35">
      <c r="A333" s="5">
        <v>5201682506010</v>
      </c>
      <c r="B333" s="6" t="s">
        <v>709</v>
      </c>
      <c r="C333" s="6" t="s">
        <v>56</v>
      </c>
      <c r="D333" s="6" t="s">
        <v>11</v>
      </c>
      <c r="E333" s="6" t="s">
        <v>19</v>
      </c>
      <c r="F333">
        <v>1000</v>
      </c>
      <c r="G333" s="6" t="s">
        <v>12</v>
      </c>
      <c r="H333" s="6" t="s">
        <v>341</v>
      </c>
      <c r="I333">
        <v>25</v>
      </c>
      <c r="J333">
        <v>1</v>
      </c>
      <c r="K333" s="6" t="s">
        <v>297</v>
      </c>
      <c r="M333" s="6" t="s">
        <v>12</v>
      </c>
      <c r="N333" s="6" t="s">
        <v>12</v>
      </c>
      <c r="O333" s="6" t="s">
        <v>1186</v>
      </c>
      <c r="P333">
        <v>1069</v>
      </c>
      <c r="Q333" s="6" t="s">
        <v>342</v>
      </c>
      <c r="R333" s="6" t="s">
        <v>343</v>
      </c>
      <c r="T333" s="6" t="s">
        <v>344</v>
      </c>
      <c r="U333" s="6" t="s">
        <v>1332</v>
      </c>
      <c r="V333" s="6" t="s">
        <v>1186</v>
      </c>
      <c r="W333" s="6" t="s">
        <v>305</v>
      </c>
      <c r="X333" s="6" t="s">
        <v>56</v>
      </c>
      <c r="Y333" s="6" t="s">
        <v>341</v>
      </c>
      <c r="Z333" s="6" t="s">
        <v>345</v>
      </c>
      <c r="AA333" s="6" t="s">
        <v>56</v>
      </c>
      <c r="AB333" s="6" t="s">
        <v>709</v>
      </c>
      <c r="AC333" s="6" t="s">
        <v>1186</v>
      </c>
      <c r="AD333" s="6" t="s">
        <v>1186</v>
      </c>
      <c r="AE333" s="6" t="s">
        <v>1186</v>
      </c>
      <c r="AF333" s="6" t="s">
        <v>346</v>
      </c>
      <c r="AG333" s="6" t="s">
        <v>376</v>
      </c>
      <c r="AH333" s="6" t="s">
        <v>1337</v>
      </c>
      <c r="AI333" s="6" t="s">
        <v>11</v>
      </c>
    </row>
    <row r="334" spans="1:35" x14ac:dyDescent="0.35">
      <c r="A334" s="5">
        <v>5201682566010</v>
      </c>
      <c r="B334" s="6" t="s">
        <v>710</v>
      </c>
      <c r="C334" s="6" t="s">
        <v>61</v>
      </c>
      <c r="D334" s="6" t="s">
        <v>11</v>
      </c>
      <c r="E334" s="6" t="s">
        <v>19</v>
      </c>
      <c r="F334">
        <v>1000</v>
      </c>
      <c r="G334" s="6" t="s">
        <v>12</v>
      </c>
      <c r="H334" s="6" t="s">
        <v>341</v>
      </c>
      <c r="I334">
        <v>25</v>
      </c>
      <c r="J334">
        <v>1</v>
      </c>
      <c r="K334" s="6" t="s">
        <v>297</v>
      </c>
      <c r="M334" s="6" t="s">
        <v>12</v>
      </c>
      <c r="N334" s="6" t="s">
        <v>12</v>
      </c>
      <c r="O334" s="6" t="s">
        <v>1186</v>
      </c>
      <c r="P334">
        <v>1069</v>
      </c>
      <c r="Q334" s="6" t="s">
        <v>342</v>
      </c>
      <c r="R334" s="6" t="s">
        <v>343</v>
      </c>
      <c r="T334" s="6" t="s">
        <v>344</v>
      </c>
      <c r="U334" s="6" t="s">
        <v>1332</v>
      </c>
      <c r="V334" s="6" t="s">
        <v>1186</v>
      </c>
      <c r="W334" s="6" t="s">
        <v>305</v>
      </c>
      <c r="X334" s="6" t="s">
        <v>56</v>
      </c>
      <c r="Y334" s="6" t="s">
        <v>341</v>
      </c>
      <c r="Z334" s="6" t="s">
        <v>345</v>
      </c>
      <c r="AA334" s="6" t="s">
        <v>61</v>
      </c>
      <c r="AB334" s="6" t="s">
        <v>709</v>
      </c>
      <c r="AC334" s="6" t="s">
        <v>1186</v>
      </c>
      <c r="AD334" s="6" t="s">
        <v>1186</v>
      </c>
      <c r="AE334" s="6" t="s">
        <v>1186</v>
      </c>
      <c r="AF334" s="6" t="s">
        <v>346</v>
      </c>
      <c r="AG334" s="6" t="s">
        <v>346</v>
      </c>
      <c r="AH334" s="6" t="s">
        <v>1337</v>
      </c>
      <c r="AI334" s="6" t="s">
        <v>11</v>
      </c>
    </row>
    <row r="335" spans="1:35" x14ac:dyDescent="0.35">
      <c r="A335" s="5">
        <v>5201682567020</v>
      </c>
      <c r="B335" s="6" t="s">
        <v>711</v>
      </c>
      <c r="C335" s="6" t="s">
        <v>61</v>
      </c>
      <c r="D335" s="6" t="s">
        <v>11</v>
      </c>
      <c r="E335" s="6" t="s">
        <v>19</v>
      </c>
      <c r="F335">
        <v>1000</v>
      </c>
      <c r="G335" s="6" t="s">
        <v>16</v>
      </c>
      <c r="H335" s="6" t="s">
        <v>341</v>
      </c>
      <c r="I335">
        <v>25</v>
      </c>
      <c r="J335">
        <v>1</v>
      </c>
      <c r="K335" s="6" t="s">
        <v>298</v>
      </c>
      <c r="M335" s="6" t="s">
        <v>12</v>
      </c>
      <c r="N335" s="6" t="s">
        <v>12</v>
      </c>
      <c r="O335" s="6" t="s">
        <v>370</v>
      </c>
      <c r="P335">
        <v>1069</v>
      </c>
      <c r="Q335" s="6" t="s">
        <v>342</v>
      </c>
      <c r="R335" s="6" t="s">
        <v>374</v>
      </c>
      <c r="S335">
        <v>20.5</v>
      </c>
      <c r="T335" s="6" t="s">
        <v>344</v>
      </c>
      <c r="U335" s="6" t="s">
        <v>1332</v>
      </c>
      <c r="V335" s="6" t="s">
        <v>1186</v>
      </c>
      <c r="W335" s="6" t="s">
        <v>298</v>
      </c>
      <c r="X335" s="6" t="s">
        <v>73</v>
      </c>
      <c r="Y335" s="6" t="s">
        <v>341</v>
      </c>
      <c r="Z335" s="6" t="s">
        <v>345</v>
      </c>
      <c r="AA335" s="6" t="s">
        <v>61</v>
      </c>
      <c r="AB335" s="6" t="s">
        <v>709</v>
      </c>
      <c r="AC335" s="6" t="s">
        <v>1186</v>
      </c>
      <c r="AD335" s="6" t="s">
        <v>1186</v>
      </c>
      <c r="AE335" s="6" t="s">
        <v>371</v>
      </c>
      <c r="AF335" s="6" t="s">
        <v>346</v>
      </c>
      <c r="AG335" s="6" t="s">
        <v>346</v>
      </c>
      <c r="AH335" s="6" t="s">
        <v>1337</v>
      </c>
      <c r="AI335" s="6" t="s">
        <v>11</v>
      </c>
    </row>
    <row r="336" spans="1:35" x14ac:dyDescent="0.35">
      <c r="A336" s="5">
        <v>5201682507020</v>
      </c>
      <c r="B336" s="6" t="s">
        <v>712</v>
      </c>
      <c r="C336" s="6" t="s">
        <v>56</v>
      </c>
      <c r="D336" s="6" t="s">
        <v>11</v>
      </c>
      <c r="E336" s="6" t="s">
        <v>19</v>
      </c>
      <c r="F336">
        <v>1000</v>
      </c>
      <c r="G336" s="6" t="s">
        <v>12</v>
      </c>
      <c r="H336" s="6" t="s">
        <v>341</v>
      </c>
      <c r="I336">
        <v>17</v>
      </c>
      <c r="J336">
        <v>1</v>
      </c>
      <c r="K336" s="6" t="s">
        <v>298</v>
      </c>
      <c r="M336" s="6" t="s">
        <v>12</v>
      </c>
      <c r="N336" s="6" t="s">
        <v>12</v>
      </c>
      <c r="O336" s="6" t="s">
        <v>370</v>
      </c>
      <c r="P336">
        <v>1069</v>
      </c>
      <c r="Q336" s="6" t="s">
        <v>342</v>
      </c>
      <c r="R336" s="6" t="s">
        <v>343</v>
      </c>
      <c r="S336">
        <v>20.8</v>
      </c>
      <c r="T336" s="6" t="s">
        <v>344</v>
      </c>
      <c r="U336" s="6" t="s">
        <v>1332</v>
      </c>
      <c r="V336" s="6" t="s">
        <v>1186</v>
      </c>
      <c r="W336" s="6" t="s">
        <v>305</v>
      </c>
      <c r="X336" s="6" t="s">
        <v>56</v>
      </c>
      <c r="Y336" s="6" t="s">
        <v>341</v>
      </c>
      <c r="Z336" s="6" t="s">
        <v>345</v>
      </c>
      <c r="AA336" s="6" t="s">
        <v>56</v>
      </c>
      <c r="AB336" s="6" t="s">
        <v>709</v>
      </c>
      <c r="AC336" s="6" t="s">
        <v>1186</v>
      </c>
      <c r="AD336" s="6" t="s">
        <v>1186</v>
      </c>
      <c r="AE336" s="6" t="s">
        <v>371</v>
      </c>
      <c r="AF336" s="6" t="s">
        <v>346</v>
      </c>
      <c r="AG336" s="6" t="s">
        <v>376</v>
      </c>
      <c r="AH336" s="6" t="s">
        <v>1337</v>
      </c>
      <c r="AI336" s="6" t="s">
        <v>11</v>
      </c>
    </row>
    <row r="337" spans="1:35" x14ac:dyDescent="0.35">
      <c r="A337" s="5">
        <v>5201682502030</v>
      </c>
      <c r="B337" s="6" t="s">
        <v>713</v>
      </c>
      <c r="C337" s="6" t="s">
        <v>56</v>
      </c>
      <c r="D337" s="6" t="s">
        <v>11</v>
      </c>
      <c r="E337" s="6" t="s">
        <v>19</v>
      </c>
      <c r="F337">
        <v>1000</v>
      </c>
      <c r="G337" s="6" t="s">
        <v>16</v>
      </c>
      <c r="H337" s="6" t="s">
        <v>300</v>
      </c>
      <c r="I337">
        <v>17</v>
      </c>
      <c r="J337">
        <v>0.17</v>
      </c>
      <c r="K337" s="6" t="s">
        <v>300</v>
      </c>
      <c r="M337" s="6" t="s">
        <v>16</v>
      </c>
      <c r="N337" s="6" t="s">
        <v>16</v>
      </c>
      <c r="O337" s="6" t="s">
        <v>714</v>
      </c>
      <c r="P337">
        <v>1069</v>
      </c>
      <c r="Q337" s="6" t="s">
        <v>715</v>
      </c>
      <c r="R337" s="6" t="s">
        <v>374</v>
      </c>
      <c r="S337">
        <v>0.17</v>
      </c>
      <c r="T337" s="6" t="s">
        <v>344</v>
      </c>
      <c r="U337" s="6" t="s">
        <v>1332</v>
      </c>
      <c r="V337" s="6" t="s">
        <v>1186</v>
      </c>
      <c r="W337" s="6" t="s">
        <v>406</v>
      </c>
      <c r="X337" s="6" t="s">
        <v>56</v>
      </c>
      <c r="Y337" s="6" t="s">
        <v>407</v>
      </c>
      <c r="Z337" s="6" t="s">
        <v>345</v>
      </c>
      <c r="AA337" s="6" t="s">
        <v>56</v>
      </c>
      <c r="AB337" s="6" t="s">
        <v>709</v>
      </c>
      <c r="AC337" s="6" t="s">
        <v>1186</v>
      </c>
      <c r="AD337" s="6" t="s">
        <v>1186</v>
      </c>
      <c r="AE337" s="6" t="s">
        <v>1186</v>
      </c>
      <c r="AF337" s="6" t="s">
        <v>346</v>
      </c>
      <c r="AG337" s="6" t="s">
        <v>376</v>
      </c>
      <c r="AH337" s="6" t="s">
        <v>1337</v>
      </c>
      <c r="AI337" s="6" t="s">
        <v>11</v>
      </c>
    </row>
    <row r="338" spans="1:35" x14ac:dyDescent="0.35">
      <c r="A338" s="5">
        <v>5201681006010</v>
      </c>
      <c r="B338" s="6" t="s">
        <v>716</v>
      </c>
      <c r="C338" s="6" t="s">
        <v>64</v>
      </c>
      <c r="D338" s="6" t="s">
        <v>11</v>
      </c>
      <c r="E338" s="6" t="s">
        <v>19</v>
      </c>
      <c r="F338">
        <v>1000</v>
      </c>
      <c r="G338" s="6" t="s">
        <v>12</v>
      </c>
      <c r="H338" s="6" t="s">
        <v>341</v>
      </c>
      <c r="I338">
        <v>55</v>
      </c>
      <c r="J338">
        <v>1</v>
      </c>
      <c r="K338" s="6" t="s">
        <v>297</v>
      </c>
      <c r="M338" s="6" t="s">
        <v>12</v>
      </c>
      <c r="N338" s="6" t="s">
        <v>12</v>
      </c>
      <c r="O338" s="6" t="s">
        <v>467</v>
      </c>
      <c r="P338">
        <v>1610</v>
      </c>
      <c r="Q338" s="6" t="s">
        <v>342</v>
      </c>
      <c r="R338" s="6" t="s">
        <v>343</v>
      </c>
      <c r="T338" s="6" t="s">
        <v>344</v>
      </c>
      <c r="U338" s="6" t="s">
        <v>1332</v>
      </c>
      <c r="V338" s="6" t="s">
        <v>1186</v>
      </c>
      <c r="W338" s="6" t="s">
        <v>305</v>
      </c>
      <c r="X338" s="6" t="s">
        <v>64</v>
      </c>
      <c r="Y338" s="6" t="s">
        <v>341</v>
      </c>
      <c r="Z338" s="6" t="s">
        <v>345</v>
      </c>
      <c r="AA338" s="6" t="s">
        <v>64</v>
      </c>
      <c r="AB338" s="6" t="s">
        <v>716</v>
      </c>
      <c r="AC338" s="6" t="s">
        <v>1186</v>
      </c>
      <c r="AD338" s="6" t="s">
        <v>1186</v>
      </c>
      <c r="AE338" s="6" t="s">
        <v>1186</v>
      </c>
      <c r="AF338" s="6" t="s">
        <v>346</v>
      </c>
      <c r="AG338" s="6" t="s">
        <v>346</v>
      </c>
      <c r="AH338" s="6" t="s">
        <v>1337</v>
      </c>
      <c r="AI338" s="6" t="s">
        <v>26</v>
      </c>
    </row>
    <row r="339" spans="1:35" x14ac:dyDescent="0.35">
      <c r="A339" s="5">
        <v>5201681506010</v>
      </c>
      <c r="B339" s="6" t="s">
        <v>717</v>
      </c>
      <c r="C339" s="6" t="s">
        <v>67</v>
      </c>
      <c r="D339" s="6" t="s">
        <v>11</v>
      </c>
      <c r="E339" s="6" t="s">
        <v>19</v>
      </c>
      <c r="F339">
        <v>1000</v>
      </c>
      <c r="G339" s="6" t="s">
        <v>12</v>
      </c>
      <c r="H339" s="6" t="s">
        <v>341</v>
      </c>
      <c r="I339">
        <v>60</v>
      </c>
      <c r="J339">
        <v>1</v>
      </c>
      <c r="K339" s="6" t="s">
        <v>297</v>
      </c>
      <c r="M339" s="6" t="s">
        <v>12</v>
      </c>
      <c r="N339" s="6" t="s">
        <v>26</v>
      </c>
      <c r="O339" s="6" t="s">
        <v>1186</v>
      </c>
      <c r="P339">
        <v>1610</v>
      </c>
      <c r="Q339" s="6" t="s">
        <v>342</v>
      </c>
      <c r="R339" s="6" t="s">
        <v>343</v>
      </c>
      <c r="T339" s="6" t="s">
        <v>344</v>
      </c>
      <c r="U339" s="6" t="s">
        <v>1332</v>
      </c>
      <c r="V339" s="6" t="s">
        <v>1186</v>
      </c>
      <c r="W339" s="6" t="s">
        <v>305</v>
      </c>
      <c r="X339" s="6" t="s">
        <v>67</v>
      </c>
      <c r="Y339" s="6" t="s">
        <v>341</v>
      </c>
      <c r="Z339" s="6" t="s">
        <v>345</v>
      </c>
      <c r="AA339" s="6" t="s">
        <v>67</v>
      </c>
      <c r="AB339" s="6" t="s">
        <v>717</v>
      </c>
      <c r="AC339" s="6" t="s">
        <v>1186</v>
      </c>
      <c r="AD339" s="6" t="s">
        <v>1186</v>
      </c>
      <c r="AE339" s="6" t="s">
        <v>1186</v>
      </c>
      <c r="AF339" s="6" t="s">
        <v>346</v>
      </c>
      <c r="AG339" s="6" t="s">
        <v>346</v>
      </c>
      <c r="AH339" s="6" t="s">
        <v>1373</v>
      </c>
      <c r="AI339" s="6" t="s">
        <v>26</v>
      </c>
    </row>
    <row r="340" spans="1:35" x14ac:dyDescent="0.35">
      <c r="A340" s="5">
        <v>5201681501050</v>
      </c>
      <c r="B340" s="6" t="s">
        <v>718</v>
      </c>
      <c r="C340" s="6" t="s">
        <v>67</v>
      </c>
      <c r="D340" s="6" t="s">
        <v>11</v>
      </c>
      <c r="E340" s="6" t="s">
        <v>19</v>
      </c>
      <c r="F340">
        <v>1000</v>
      </c>
      <c r="G340" s="6" t="s">
        <v>16</v>
      </c>
      <c r="H340" s="6" t="s">
        <v>300</v>
      </c>
      <c r="I340">
        <v>60</v>
      </c>
      <c r="J340">
        <v>0.18</v>
      </c>
      <c r="K340" s="6" t="s">
        <v>300</v>
      </c>
      <c r="L340">
        <v>0.15</v>
      </c>
      <c r="M340" s="6" t="s">
        <v>16</v>
      </c>
      <c r="N340" s="6" t="s">
        <v>26</v>
      </c>
      <c r="O340" s="6" t="s">
        <v>1186</v>
      </c>
      <c r="P340">
        <v>1610</v>
      </c>
      <c r="Q340" s="6" t="s">
        <v>684</v>
      </c>
      <c r="R340" s="6" t="s">
        <v>374</v>
      </c>
      <c r="S340">
        <v>0.18</v>
      </c>
      <c r="T340" s="6" t="s">
        <v>344</v>
      </c>
      <c r="U340" s="6" t="s">
        <v>1332</v>
      </c>
      <c r="V340" s="6" t="s">
        <v>1186</v>
      </c>
      <c r="W340" s="6" t="s">
        <v>406</v>
      </c>
      <c r="X340" s="6" t="s">
        <v>67</v>
      </c>
      <c r="Y340" s="6" t="s">
        <v>407</v>
      </c>
      <c r="Z340" s="6" t="s">
        <v>345</v>
      </c>
      <c r="AA340" s="6" t="s">
        <v>67</v>
      </c>
      <c r="AB340" s="6" t="s">
        <v>717</v>
      </c>
      <c r="AC340" s="6" t="s">
        <v>1186</v>
      </c>
      <c r="AD340" s="6" t="s">
        <v>1186</v>
      </c>
      <c r="AE340" s="6" t="s">
        <v>1186</v>
      </c>
      <c r="AF340" s="6" t="s">
        <v>346</v>
      </c>
      <c r="AG340" s="6" t="s">
        <v>346</v>
      </c>
      <c r="AH340" s="6" t="s">
        <v>1333</v>
      </c>
      <c r="AI340" s="6" t="s">
        <v>11</v>
      </c>
    </row>
    <row r="341" spans="1:35" x14ac:dyDescent="0.35">
      <c r="A341" s="5">
        <v>5201682106010</v>
      </c>
      <c r="B341" s="6" t="s">
        <v>719</v>
      </c>
      <c r="C341" s="6" t="s">
        <v>69</v>
      </c>
      <c r="D341" s="6" t="s">
        <v>11</v>
      </c>
      <c r="E341" s="6" t="s">
        <v>19</v>
      </c>
      <c r="F341">
        <v>1000</v>
      </c>
      <c r="G341" s="6" t="s">
        <v>12</v>
      </c>
      <c r="H341" s="6" t="s">
        <v>341</v>
      </c>
      <c r="I341">
        <v>60</v>
      </c>
      <c r="J341">
        <v>1</v>
      </c>
      <c r="K341" s="6" t="s">
        <v>297</v>
      </c>
      <c r="M341" s="6" t="s">
        <v>12</v>
      </c>
      <c r="N341" s="6" t="s">
        <v>12</v>
      </c>
      <c r="O341" s="6" t="s">
        <v>1186</v>
      </c>
      <c r="P341">
        <v>1069</v>
      </c>
      <c r="Q341" s="6" t="s">
        <v>342</v>
      </c>
      <c r="R341" s="6" t="s">
        <v>343</v>
      </c>
      <c r="T341" s="6" t="s">
        <v>344</v>
      </c>
      <c r="U341" s="6" t="s">
        <v>1332</v>
      </c>
      <c r="V341" s="6" t="s">
        <v>1186</v>
      </c>
      <c r="W341" s="6" t="s">
        <v>305</v>
      </c>
      <c r="X341" s="6" t="s">
        <v>69</v>
      </c>
      <c r="Y341" s="6" t="s">
        <v>341</v>
      </c>
      <c r="Z341" s="6" t="s">
        <v>345</v>
      </c>
      <c r="AA341" s="6" t="s">
        <v>69</v>
      </c>
      <c r="AB341" s="6" t="s">
        <v>719</v>
      </c>
      <c r="AC341" s="6" t="s">
        <v>1186</v>
      </c>
      <c r="AD341" s="6" t="s">
        <v>1186</v>
      </c>
      <c r="AE341" s="6" t="s">
        <v>1186</v>
      </c>
      <c r="AF341" s="6" t="s">
        <v>346</v>
      </c>
      <c r="AG341" s="6" t="s">
        <v>346</v>
      </c>
      <c r="AH341" s="6" t="s">
        <v>1373</v>
      </c>
      <c r="AI341" s="6" t="s">
        <v>26</v>
      </c>
    </row>
    <row r="342" spans="1:35" x14ac:dyDescent="0.35">
      <c r="A342" s="5">
        <v>5201682606010</v>
      </c>
      <c r="B342" s="6" t="s">
        <v>720</v>
      </c>
      <c r="C342" s="6" t="s">
        <v>73</v>
      </c>
      <c r="D342" s="6" t="s">
        <v>11</v>
      </c>
      <c r="E342" s="6" t="s">
        <v>19</v>
      </c>
      <c r="F342">
        <v>1000</v>
      </c>
      <c r="G342" s="6" t="s">
        <v>12</v>
      </c>
      <c r="H342" s="6" t="s">
        <v>341</v>
      </c>
      <c r="I342">
        <v>60</v>
      </c>
      <c r="J342">
        <v>1</v>
      </c>
      <c r="K342" s="6" t="s">
        <v>297</v>
      </c>
      <c r="M342" s="6" t="s">
        <v>12</v>
      </c>
      <c r="N342" s="6" t="s">
        <v>26</v>
      </c>
      <c r="O342" s="6" t="s">
        <v>1186</v>
      </c>
      <c r="P342">
        <v>1069</v>
      </c>
      <c r="Q342" s="6" t="s">
        <v>342</v>
      </c>
      <c r="R342" s="6" t="s">
        <v>343</v>
      </c>
      <c r="T342" s="6" t="s">
        <v>344</v>
      </c>
      <c r="U342" s="6" t="s">
        <v>1332</v>
      </c>
      <c r="V342" s="6" t="s">
        <v>1186</v>
      </c>
      <c r="W342" s="6" t="s">
        <v>305</v>
      </c>
      <c r="X342" s="6" t="s">
        <v>73</v>
      </c>
      <c r="Y342" s="6" t="s">
        <v>341</v>
      </c>
      <c r="Z342" s="6" t="s">
        <v>345</v>
      </c>
      <c r="AA342" s="6" t="s">
        <v>73</v>
      </c>
      <c r="AB342" s="6" t="s">
        <v>720</v>
      </c>
      <c r="AC342" s="6" t="s">
        <v>1186</v>
      </c>
      <c r="AD342" s="6" t="s">
        <v>1186</v>
      </c>
      <c r="AE342" s="6" t="s">
        <v>1186</v>
      </c>
      <c r="AF342" s="6" t="s">
        <v>346</v>
      </c>
      <c r="AG342" s="6" t="s">
        <v>376</v>
      </c>
      <c r="AH342" s="6" t="s">
        <v>1337</v>
      </c>
      <c r="AI342" s="6" t="s">
        <v>26</v>
      </c>
    </row>
    <row r="343" spans="1:35" x14ac:dyDescent="0.35">
      <c r="A343" s="5">
        <v>5201682607020</v>
      </c>
      <c r="B343" s="6" t="s">
        <v>721</v>
      </c>
      <c r="C343" s="6" t="s">
        <v>73</v>
      </c>
      <c r="D343" s="6" t="s">
        <v>11</v>
      </c>
      <c r="E343" s="6" t="s">
        <v>19</v>
      </c>
      <c r="F343">
        <v>1000</v>
      </c>
      <c r="G343" s="6" t="s">
        <v>16</v>
      </c>
      <c r="H343" s="6" t="s">
        <v>341</v>
      </c>
      <c r="I343">
        <v>60</v>
      </c>
      <c r="J343">
        <v>1</v>
      </c>
      <c r="K343" s="6" t="s">
        <v>298</v>
      </c>
      <c r="M343" s="6" t="s">
        <v>12</v>
      </c>
      <c r="N343" s="6" t="s">
        <v>12</v>
      </c>
      <c r="O343" s="6" t="s">
        <v>370</v>
      </c>
      <c r="P343">
        <v>1069</v>
      </c>
      <c r="Q343" s="6" t="s">
        <v>342</v>
      </c>
      <c r="R343" s="6" t="s">
        <v>374</v>
      </c>
      <c r="S343">
        <v>20.8</v>
      </c>
      <c r="T343" s="6" t="s">
        <v>344</v>
      </c>
      <c r="U343" s="6" t="s">
        <v>1332</v>
      </c>
      <c r="V343" s="6" t="s">
        <v>1186</v>
      </c>
      <c r="W343" s="6" t="s">
        <v>298</v>
      </c>
      <c r="X343" s="6" t="s">
        <v>73</v>
      </c>
      <c r="Y343" s="6" t="s">
        <v>341</v>
      </c>
      <c r="Z343" s="6" t="s">
        <v>345</v>
      </c>
      <c r="AA343" s="6" t="s">
        <v>73</v>
      </c>
      <c r="AB343" s="6" t="s">
        <v>720</v>
      </c>
      <c r="AC343" s="6" t="s">
        <v>1186</v>
      </c>
      <c r="AD343" s="6" t="s">
        <v>1186</v>
      </c>
      <c r="AE343" s="6" t="s">
        <v>371</v>
      </c>
      <c r="AF343" s="6" t="s">
        <v>346</v>
      </c>
      <c r="AG343" s="6" t="s">
        <v>376</v>
      </c>
      <c r="AH343" s="6" t="s">
        <v>1337</v>
      </c>
      <c r="AI343" s="6" t="s">
        <v>11</v>
      </c>
    </row>
    <row r="344" spans="1:35" x14ac:dyDescent="0.35">
      <c r="A344" s="5">
        <v>5201684006010</v>
      </c>
      <c r="B344" s="6" t="s">
        <v>722</v>
      </c>
      <c r="C344" s="6" t="s">
        <v>75</v>
      </c>
      <c r="D344" s="6" t="s">
        <v>11</v>
      </c>
      <c r="E344" s="6" t="s">
        <v>19</v>
      </c>
      <c r="F344">
        <v>1000</v>
      </c>
      <c r="G344" s="6" t="s">
        <v>12</v>
      </c>
      <c r="H344" s="6" t="s">
        <v>341</v>
      </c>
      <c r="I344">
        <v>40</v>
      </c>
      <c r="J344">
        <v>1</v>
      </c>
      <c r="K344" s="6" t="s">
        <v>297</v>
      </c>
      <c r="M344" s="6" t="s">
        <v>12</v>
      </c>
      <c r="N344" s="6" t="s">
        <v>26</v>
      </c>
      <c r="O344" s="6" t="s">
        <v>1186</v>
      </c>
      <c r="P344">
        <v>1069</v>
      </c>
      <c r="Q344" s="6" t="s">
        <v>342</v>
      </c>
      <c r="R344" s="6" t="s">
        <v>343</v>
      </c>
      <c r="T344" s="6" t="s">
        <v>344</v>
      </c>
      <c r="U344" s="6" t="s">
        <v>1332</v>
      </c>
      <c r="V344" s="6" t="s">
        <v>1186</v>
      </c>
      <c r="W344" s="6" t="s">
        <v>305</v>
      </c>
      <c r="X344" s="6" t="s">
        <v>75</v>
      </c>
      <c r="Y344" s="6" t="s">
        <v>341</v>
      </c>
      <c r="Z344" s="6" t="s">
        <v>345</v>
      </c>
      <c r="AA344" s="6" t="s">
        <v>75</v>
      </c>
      <c r="AB344" s="6" t="s">
        <v>722</v>
      </c>
      <c r="AC344" s="6" t="s">
        <v>1186</v>
      </c>
      <c r="AD344" s="6" t="s">
        <v>1186</v>
      </c>
      <c r="AE344" s="6" t="s">
        <v>1186</v>
      </c>
      <c r="AF344" s="6" t="s">
        <v>346</v>
      </c>
      <c r="AG344" s="6" t="s">
        <v>346</v>
      </c>
      <c r="AH344" s="6" t="s">
        <v>1373</v>
      </c>
      <c r="AI344" s="6" t="s">
        <v>26</v>
      </c>
    </row>
    <row r="345" spans="1:35" x14ac:dyDescent="0.35">
      <c r="A345" s="5">
        <v>5201684006011</v>
      </c>
      <c r="B345" s="6" t="s">
        <v>723</v>
      </c>
      <c r="C345" s="6" t="s">
        <v>78</v>
      </c>
      <c r="D345" s="6" t="s">
        <v>11</v>
      </c>
      <c r="E345" s="6" t="s">
        <v>19</v>
      </c>
      <c r="F345">
        <v>1000</v>
      </c>
      <c r="G345" s="6" t="s">
        <v>12</v>
      </c>
      <c r="H345" s="6" t="s">
        <v>341</v>
      </c>
      <c r="I345">
        <v>15</v>
      </c>
      <c r="J345">
        <v>1</v>
      </c>
      <c r="K345" s="6" t="s">
        <v>297</v>
      </c>
      <c r="M345" s="6" t="s">
        <v>12</v>
      </c>
      <c r="N345" s="6" t="s">
        <v>26</v>
      </c>
      <c r="O345" s="6" t="s">
        <v>1186</v>
      </c>
      <c r="P345">
        <v>1069</v>
      </c>
      <c r="Q345" s="6" t="s">
        <v>342</v>
      </c>
      <c r="R345" s="6" t="s">
        <v>343</v>
      </c>
      <c r="T345" s="6" t="s">
        <v>344</v>
      </c>
      <c r="U345" s="6" t="s">
        <v>1332</v>
      </c>
      <c r="V345" s="6" t="s">
        <v>1186</v>
      </c>
      <c r="W345" s="6" t="s">
        <v>305</v>
      </c>
      <c r="X345" s="6" t="s">
        <v>78</v>
      </c>
      <c r="Y345" s="6" t="s">
        <v>341</v>
      </c>
      <c r="Z345" s="6" t="s">
        <v>345</v>
      </c>
      <c r="AA345" s="6" t="s">
        <v>78</v>
      </c>
      <c r="AB345" s="6" t="s">
        <v>722</v>
      </c>
      <c r="AC345" s="6" t="s">
        <v>1186</v>
      </c>
      <c r="AD345" s="6" t="s">
        <v>1186</v>
      </c>
      <c r="AE345" s="6" t="s">
        <v>1186</v>
      </c>
      <c r="AF345" s="6" t="s">
        <v>346</v>
      </c>
      <c r="AG345" s="6" t="s">
        <v>346</v>
      </c>
      <c r="AH345" s="6" t="s">
        <v>1333</v>
      </c>
      <c r="AI345" s="6" t="s">
        <v>26</v>
      </c>
    </row>
    <row r="346" spans="1:35" x14ac:dyDescent="0.35">
      <c r="A346" s="5">
        <v>5201684001040</v>
      </c>
      <c r="B346" s="6" t="s">
        <v>724</v>
      </c>
      <c r="C346" s="6" t="s">
        <v>75</v>
      </c>
      <c r="D346" s="6" t="s">
        <v>11</v>
      </c>
      <c r="E346" s="6" t="s">
        <v>19</v>
      </c>
      <c r="F346">
        <v>1000</v>
      </c>
      <c r="G346" s="6" t="s">
        <v>16</v>
      </c>
      <c r="H346" s="6" t="s">
        <v>300</v>
      </c>
      <c r="I346">
        <v>15</v>
      </c>
      <c r="J346">
        <v>0.17499999999999999</v>
      </c>
      <c r="K346" s="6" t="s">
        <v>300</v>
      </c>
      <c r="L346">
        <v>0.15</v>
      </c>
      <c r="M346" s="6" t="s">
        <v>16</v>
      </c>
      <c r="N346" s="6" t="s">
        <v>16</v>
      </c>
      <c r="O346" s="6" t="s">
        <v>725</v>
      </c>
      <c r="P346">
        <v>1069</v>
      </c>
      <c r="Q346" s="6" t="s">
        <v>342</v>
      </c>
      <c r="R346" s="6" t="s">
        <v>374</v>
      </c>
      <c r="S346">
        <v>0.17499999999999999</v>
      </c>
      <c r="T346" s="6" t="s">
        <v>344</v>
      </c>
      <c r="U346" s="6" t="s">
        <v>1332</v>
      </c>
      <c r="V346" s="6" t="s">
        <v>1186</v>
      </c>
      <c r="W346" s="6" t="s">
        <v>406</v>
      </c>
      <c r="X346" s="6" t="s">
        <v>75</v>
      </c>
      <c r="Y346" s="6" t="s">
        <v>407</v>
      </c>
      <c r="Z346" s="6" t="s">
        <v>345</v>
      </c>
      <c r="AA346" s="6" t="s">
        <v>75</v>
      </c>
      <c r="AB346" s="6" t="s">
        <v>722</v>
      </c>
      <c r="AC346" s="6" t="s">
        <v>1186</v>
      </c>
      <c r="AD346" s="6" t="s">
        <v>1186</v>
      </c>
      <c r="AE346" s="6" t="s">
        <v>1186</v>
      </c>
      <c r="AF346" s="6" t="s">
        <v>346</v>
      </c>
      <c r="AG346" s="6" t="s">
        <v>346</v>
      </c>
      <c r="AH346" s="6" t="s">
        <v>1373</v>
      </c>
      <c r="AI346" s="6" t="s">
        <v>11</v>
      </c>
    </row>
    <row r="347" spans="1:35" x14ac:dyDescent="0.35">
      <c r="A347" s="5">
        <v>5201684001060</v>
      </c>
      <c r="B347" s="6" t="s">
        <v>726</v>
      </c>
      <c r="C347" s="6" t="s">
        <v>75</v>
      </c>
      <c r="D347" s="6" t="s">
        <v>11</v>
      </c>
      <c r="E347" s="6" t="s">
        <v>19</v>
      </c>
      <c r="F347">
        <v>1000</v>
      </c>
      <c r="G347" s="6" t="s">
        <v>16</v>
      </c>
      <c r="H347" s="6" t="s">
        <v>300</v>
      </c>
      <c r="I347">
        <v>15</v>
      </c>
      <c r="J347">
        <v>0.185</v>
      </c>
      <c r="K347" s="6" t="s">
        <v>300</v>
      </c>
      <c r="L347">
        <v>0.15</v>
      </c>
      <c r="M347" s="6" t="s">
        <v>16</v>
      </c>
      <c r="N347" s="6" t="s">
        <v>16</v>
      </c>
      <c r="O347" s="6" t="s">
        <v>727</v>
      </c>
      <c r="P347">
        <v>1069</v>
      </c>
      <c r="Q347" s="6" t="s">
        <v>342</v>
      </c>
      <c r="R347" s="6" t="s">
        <v>374</v>
      </c>
      <c r="S347">
        <v>0.185</v>
      </c>
      <c r="T347" s="6" t="s">
        <v>344</v>
      </c>
      <c r="U347" s="6" t="s">
        <v>1332</v>
      </c>
      <c r="V347" s="6" t="s">
        <v>1186</v>
      </c>
      <c r="W347" s="6" t="s">
        <v>406</v>
      </c>
      <c r="X347" s="6" t="s">
        <v>75</v>
      </c>
      <c r="Y347" s="6" t="s">
        <v>407</v>
      </c>
      <c r="Z347" s="6" t="s">
        <v>345</v>
      </c>
      <c r="AA347" s="6" t="s">
        <v>75</v>
      </c>
      <c r="AB347" s="6" t="s">
        <v>722</v>
      </c>
      <c r="AC347" s="6" t="s">
        <v>1186</v>
      </c>
      <c r="AD347" s="6" t="s">
        <v>1186</v>
      </c>
      <c r="AE347" s="6" t="s">
        <v>1186</v>
      </c>
      <c r="AF347" s="6" t="s">
        <v>346</v>
      </c>
      <c r="AG347" s="6" t="s">
        <v>346</v>
      </c>
      <c r="AH347" s="6" t="s">
        <v>1373</v>
      </c>
      <c r="AI347" s="6" t="s">
        <v>11</v>
      </c>
    </row>
    <row r="348" spans="1:35" x14ac:dyDescent="0.35">
      <c r="A348" s="5">
        <v>5201685006010</v>
      </c>
      <c r="B348" s="6" t="s">
        <v>728</v>
      </c>
      <c r="C348" s="6" t="s">
        <v>80</v>
      </c>
      <c r="D348" s="6" t="s">
        <v>11</v>
      </c>
      <c r="E348" s="6" t="s">
        <v>19</v>
      </c>
      <c r="F348">
        <v>1000</v>
      </c>
      <c r="G348" s="6" t="s">
        <v>12</v>
      </c>
      <c r="H348" s="6" t="s">
        <v>341</v>
      </c>
      <c r="I348">
        <v>40</v>
      </c>
      <c r="J348">
        <v>1</v>
      </c>
      <c r="K348" s="6" t="s">
        <v>297</v>
      </c>
      <c r="M348" s="6" t="s">
        <v>12</v>
      </c>
      <c r="N348" s="6" t="s">
        <v>26</v>
      </c>
      <c r="O348" s="6" t="s">
        <v>1186</v>
      </c>
      <c r="P348">
        <v>1610</v>
      </c>
      <c r="Q348" s="6" t="s">
        <v>342</v>
      </c>
      <c r="R348" s="6" t="s">
        <v>343</v>
      </c>
      <c r="T348" s="6" t="s">
        <v>344</v>
      </c>
      <c r="U348" s="6" t="s">
        <v>1332</v>
      </c>
      <c r="V348" s="6" t="s">
        <v>1186</v>
      </c>
      <c r="W348" s="6" t="s">
        <v>305</v>
      </c>
      <c r="X348" s="6" t="s">
        <v>80</v>
      </c>
      <c r="Y348" s="6" t="s">
        <v>341</v>
      </c>
      <c r="Z348" s="6" t="s">
        <v>345</v>
      </c>
      <c r="AA348" s="6" t="s">
        <v>80</v>
      </c>
      <c r="AB348" s="6" t="s">
        <v>728</v>
      </c>
      <c r="AC348" s="6" t="s">
        <v>1186</v>
      </c>
      <c r="AD348" s="6" t="s">
        <v>1186</v>
      </c>
      <c r="AE348" s="6" t="s">
        <v>1186</v>
      </c>
      <c r="AF348" s="6" t="s">
        <v>346</v>
      </c>
      <c r="AG348" s="6" t="s">
        <v>346</v>
      </c>
      <c r="AH348" s="6" t="s">
        <v>1333</v>
      </c>
      <c r="AI348" s="6" t="s">
        <v>26</v>
      </c>
    </row>
    <row r="349" spans="1:35" x14ac:dyDescent="0.35">
      <c r="A349" s="5">
        <v>5201089806010</v>
      </c>
      <c r="B349" s="6" t="s">
        <v>729</v>
      </c>
      <c r="C349" s="6" t="s">
        <v>20</v>
      </c>
      <c r="D349" s="6" t="s">
        <v>14</v>
      </c>
      <c r="E349" s="6" t="s">
        <v>25</v>
      </c>
      <c r="F349">
        <v>1000</v>
      </c>
      <c r="G349" s="6" t="s">
        <v>12</v>
      </c>
      <c r="H349" s="6" t="s">
        <v>341</v>
      </c>
      <c r="I349">
        <v>8</v>
      </c>
      <c r="J349">
        <v>1</v>
      </c>
      <c r="K349" s="6" t="s">
        <v>297</v>
      </c>
      <c r="M349" s="6" t="s">
        <v>12</v>
      </c>
      <c r="N349" s="6" t="s">
        <v>12</v>
      </c>
      <c r="O349" s="6" t="s">
        <v>1186</v>
      </c>
      <c r="P349">
        <v>4300</v>
      </c>
      <c r="Q349" s="6" t="s">
        <v>1186</v>
      </c>
      <c r="R349" s="6" t="s">
        <v>343</v>
      </c>
      <c r="T349" s="6" t="s">
        <v>344</v>
      </c>
      <c r="U349" s="6" t="s">
        <v>1332</v>
      </c>
      <c r="V349" s="6" t="s">
        <v>1186</v>
      </c>
      <c r="W349" s="6" t="s">
        <v>305</v>
      </c>
      <c r="X349" s="6" t="s">
        <v>20</v>
      </c>
      <c r="Y349" s="6" t="s">
        <v>341</v>
      </c>
      <c r="Z349" s="6" t="s">
        <v>345</v>
      </c>
      <c r="AA349" s="6" t="s">
        <v>20</v>
      </c>
      <c r="AB349" s="6" t="s">
        <v>729</v>
      </c>
      <c r="AC349" s="6" t="s">
        <v>1186</v>
      </c>
      <c r="AD349" s="6" t="s">
        <v>1186</v>
      </c>
      <c r="AE349" s="6" t="s">
        <v>1186</v>
      </c>
      <c r="AF349" s="6" t="s">
        <v>346</v>
      </c>
      <c r="AG349" s="6" t="s">
        <v>346</v>
      </c>
      <c r="AH349" s="6" t="s">
        <v>1374</v>
      </c>
      <c r="AI349" s="6" t="s">
        <v>14</v>
      </c>
    </row>
    <row r="350" spans="1:35" x14ac:dyDescent="0.35">
      <c r="A350" s="5">
        <v>5201089906010</v>
      </c>
      <c r="B350" s="6" t="s">
        <v>730</v>
      </c>
      <c r="C350" s="6" t="s">
        <v>85</v>
      </c>
      <c r="D350" s="6" t="s">
        <v>14</v>
      </c>
      <c r="E350" s="6" t="s">
        <v>25</v>
      </c>
      <c r="F350">
        <v>1000</v>
      </c>
      <c r="G350" s="6" t="s">
        <v>12</v>
      </c>
      <c r="H350" s="6" t="s">
        <v>341</v>
      </c>
      <c r="I350">
        <v>15</v>
      </c>
      <c r="J350">
        <v>1</v>
      </c>
      <c r="K350" s="6" t="s">
        <v>297</v>
      </c>
      <c r="M350" s="6" t="s">
        <v>12</v>
      </c>
      <c r="N350" s="6" t="s">
        <v>12</v>
      </c>
      <c r="O350" s="6" t="s">
        <v>1186</v>
      </c>
      <c r="P350">
        <v>4300</v>
      </c>
      <c r="Q350" s="6" t="s">
        <v>342</v>
      </c>
      <c r="R350" s="6" t="s">
        <v>343</v>
      </c>
      <c r="T350" s="6" t="s">
        <v>344</v>
      </c>
      <c r="U350" s="6" t="s">
        <v>1332</v>
      </c>
      <c r="V350" s="6" t="s">
        <v>1186</v>
      </c>
      <c r="W350" s="6" t="s">
        <v>305</v>
      </c>
      <c r="X350" s="6" t="s">
        <v>85</v>
      </c>
      <c r="Y350" s="6" t="s">
        <v>341</v>
      </c>
      <c r="Z350" s="6" t="s">
        <v>345</v>
      </c>
      <c r="AA350" s="6" t="s">
        <v>83</v>
      </c>
      <c r="AB350" s="6" t="s">
        <v>730</v>
      </c>
      <c r="AC350" s="6" t="s">
        <v>1186</v>
      </c>
      <c r="AD350" s="6" t="s">
        <v>1186</v>
      </c>
      <c r="AE350" s="6" t="s">
        <v>1186</v>
      </c>
      <c r="AF350" s="6" t="s">
        <v>346</v>
      </c>
      <c r="AG350" s="6" t="s">
        <v>346</v>
      </c>
      <c r="AH350" s="6" t="s">
        <v>1374</v>
      </c>
      <c r="AI350" s="6" t="s">
        <v>14</v>
      </c>
    </row>
    <row r="351" spans="1:35" x14ac:dyDescent="0.35">
      <c r="A351" s="5">
        <v>5201089903030</v>
      </c>
      <c r="B351" s="6" t="s">
        <v>731</v>
      </c>
      <c r="C351" s="6" t="s">
        <v>85</v>
      </c>
      <c r="D351" s="6" t="s">
        <v>14</v>
      </c>
      <c r="E351" s="6" t="s">
        <v>25</v>
      </c>
      <c r="F351">
        <v>1000</v>
      </c>
      <c r="G351" s="6" t="s">
        <v>16</v>
      </c>
      <c r="H351" s="6" t="s">
        <v>299</v>
      </c>
      <c r="I351">
        <v>15</v>
      </c>
      <c r="J351">
        <v>0.85</v>
      </c>
      <c r="K351" s="6" t="s">
        <v>299</v>
      </c>
      <c r="L351">
        <v>1.25</v>
      </c>
      <c r="M351" s="6" t="s">
        <v>16</v>
      </c>
      <c r="N351" s="6" t="s">
        <v>16</v>
      </c>
      <c r="O351" s="6" t="s">
        <v>732</v>
      </c>
      <c r="P351">
        <v>4300</v>
      </c>
      <c r="Q351" s="6" t="s">
        <v>733</v>
      </c>
      <c r="R351" s="6" t="s">
        <v>374</v>
      </c>
      <c r="S351">
        <v>0.85</v>
      </c>
      <c r="T351" s="6" t="s">
        <v>344</v>
      </c>
      <c r="U351" s="6" t="s">
        <v>1332</v>
      </c>
      <c r="V351" s="6" t="s">
        <v>1186</v>
      </c>
      <c r="W351" s="6" t="s">
        <v>406</v>
      </c>
      <c r="X351" s="6" t="s">
        <v>85</v>
      </c>
      <c r="Y351" s="6" t="s">
        <v>299</v>
      </c>
      <c r="Z351" s="6" t="s">
        <v>345</v>
      </c>
      <c r="AA351" s="6" t="s">
        <v>83</v>
      </c>
      <c r="AB351" s="6" t="s">
        <v>730</v>
      </c>
      <c r="AC351" s="6" t="s">
        <v>1186</v>
      </c>
      <c r="AD351" s="6" t="s">
        <v>1186</v>
      </c>
      <c r="AE351" s="6" t="s">
        <v>1186</v>
      </c>
      <c r="AF351" s="6" t="s">
        <v>346</v>
      </c>
      <c r="AG351" s="6" t="s">
        <v>346</v>
      </c>
      <c r="AH351" s="6" t="s">
        <v>1374</v>
      </c>
      <c r="AI351" s="6" t="s">
        <v>14</v>
      </c>
    </row>
    <row r="352" spans="1:35" x14ac:dyDescent="0.35">
      <c r="A352" s="5">
        <v>5201800006010</v>
      </c>
      <c r="B352" s="6" t="s">
        <v>361</v>
      </c>
      <c r="C352" s="6" t="s">
        <v>15</v>
      </c>
      <c r="D352" s="6" t="s">
        <v>14</v>
      </c>
      <c r="E352" s="6" t="s">
        <v>15</v>
      </c>
      <c r="F352">
        <v>1000</v>
      </c>
      <c r="G352" s="6" t="s">
        <v>12</v>
      </c>
      <c r="H352" s="6" t="s">
        <v>341</v>
      </c>
      <c r="I352">
        <v>20</v>
      </c>
      <c r="J352">
        <v>1</v>
      </c>
      <c r="K352" s="6" t="s">
        <v>297</v>
      </c>
      <c r="M352" s="6" t="s">
        <v>12</v>
      </c>
      <c r="N352" s="6" t="s">
        <v>12</v>
      </c>
      <c r="O352" s="6" t="s">
        <v>467</v>
      </c>
      <c r="P352">
        <v>4000</v>
      </c>
      <c r="Q352" s="6" t="s">
        <v>1186</v>
      </c>
      <c r="R352" s="6" t="s">
        <v>343</v>
      </c>
      <c r="T352" s="6" t="s">
        <v>344</v>
      </c>
      <c r="U352" s="6" t="s">
        <v>1332</v>
      </c>
      <c r="V352" s="6" t="s">
        <v>1186</v>
      </c>
      <c r="W352" s="6" t="s">
        <v>305</v>
      </c>
      <c r="X352" s="6" t="s">
        <v>15</v>
      </c>
      <c r="Y352" s="6" t="s">
        <v>341</v>
      </c>
      <c r="Z352" s="6" t="s">
        <v>345</v>
      </c>
      <c r="AA352" s="6" t="s">
        <v>15</v>
      </c>
      <c r="AB352" s="6" t="s">
        <v>361</v>
      </c>
      <c r="AC352" s="6" t="s">
        <v>1186</v>
      </c>
      <c r="AD352" s="6" t="s">
        <v>1335</v>
      </c>
      <c r="AE352" s="6" t="s">
        <v>1186</v>
      </c>
      <c r="AF352" s="6" t="s">
        <v>346</v>
      </c>
      <c r="AG352" s="6" t="s">
        <v>376</v>
      </c>
      <c r="AH352" s="6" t="s">
        <v>1337</v>
      </c>
      <c r="AI352" s="6" t="s">
        <v>14</v>
      </c>
    </row>
    <row r="353" spans="1:35" x14ac:dyDescent="0.35">
      <c r="A353" s="5">
        <v>5201800066010</v>
      </c>
      <c r="B353" s="6" t="s">
        <v>734</v>
      </c>
      <c r="C353" s="6" t="s">
        <v>87</v>
      </c>
      <c r="D353" s="6" t="s">
        <v>14</v>
      </c>
      <c r="E353" s="6" t="s">
        <v>15</v>
      </c>
      <c r="F353">
        <v>1000</v>
      </c>
      <c r="G353" s="6" t="s">
        <v>12</v>
      </c>
      <c r="H353" s="6" t="s">
        <v>341</v>
      </c>
      <c r="I353">
        <v>20</v>
      </c>
      <c r="J353">
        <v>1</v>
      </c>
      <c r="K353" s="6" t="s">
        <v>297</v>
      </c>
      <c r="M353" s="6" t="s">
        <v>12</v>
      </c>
      <c r="N353" s="6" t="s">
        <v>12</v>
      </c>
      <c r="O353" s="6" t="s">
        <v>1186</v>
      </c>
      <c r="P353">
        <v>4300</v>
      </c>
      <c r="Q353" s="6" t="s">
        <v>1186</v>
      </c>
      <c r="R353" s="6" t="s">
        <v>343</v>
      </c>
      <c r="T353" s="6" t="s">
        <v>344</v>
      </c>
      <c r="U353" s="6" t="s">
        <v>1332</v>
      </c>
      <c r="V353" s="6" t="s">
        <v>1186</v>
      </c>
      <c r="W353" s="6" t="s">
        <v>305</v>
      </c>
      <c r="X353" s="6" t="s">
        <v>87</v>
      </c>
      <c r="Y353" s="6" t="s">
        <v>341</v>
      </c>
      <c r="Z353" s="6" t="s">
        <v>345</v>
      </c>
      <c r="AA353" s="6" t="s">
        <v>87</v>
      </c>
      <c r="AB353" s="6" t="s">
        <v>734</v>
      </c>
      <c r="AC353" s="6" t="s">
        <v>1186</v>
      </c>
      <c r="AD353" s="6" t="s">
        <v>1186</v>
      </c>
      <c r="AE353" s="6" t="s">
        <v>1186</v>
      </c>
      <c r="AF353" s="6" t="s">
        <v>346</v>
      </c>
      <c r="AG353" s="6" t="s">
        <v>376</v>
      </c>
      <c r="AH353" s="6" t="s">
        <v>1337</v>
      </c>
      <c r="AI353" s="6" t="s">
        <v>14</v>
      </c>
    </row>
    <row r="354" spans="1:35" x14ac:dyDescent="0.35">
      <c r="A354" s="5">
        <v>5201800001050</v>
      </c>
      <c r="B354" s="6" t="s">
        <v>735</v>
      </c>
      <c r="C354" s="6" t="s">
        <v>15</v>
      </c>
      <c r="D354" s="6" t="s">
        <v>14</v>
      </c>
      <c r="E354" s="6" t="s">
        <v>15</v>
      </c>
      <c r="F354">
        <v>1000</v>
      </c>
      <c r="G354" s="6" t="s">
        <v>16</v>
      </c>
      <c r="H354" s="6" t="s">
        <v>300</v>
      </c>
      <c r="I354">
        <v>20</v>
      </c>
      <c r="J354">
        <v>0.18</v>
      </c>
      <c r="K354" s="6" t="s">
        <v>300</v>
      </c>
      <c r="L354">
        <v>0.15</v>
      </c>
      <c r="M354" s="6" t="s">
        <v>16</v>
      </c>
      <c r="N354" s="6" t="s">
        <v>16</v>
      </c>
      <c r="O354" s="6" t="s">
        <v>404</v>
      </c>
      <c r="P354">
        <v>4000</v>
      </c>
      <c r="Q354" s="6" t="s">
        <v>684</v>
      </c>
      <c r="R354" s="6" t="s">
        <v>374</v>
      </c>
      <c r="S354">
        <v>0.18</v>
      </c>
      <c r="T354" s="6" t="s">
        <v>344</v>
      </c>
      <c r="U354" s="6" t="s">
        <v>1332</v>
      </c>
      <c r="V354" s="6" t="s">
        <v>1186</v>
      </c>
      <c r="W354" s="6" t="s">
        <v>406</v>
      </c>
      <c r="X354" s="6" t="s">
        <v>15</v>
      </c>
      <c r="Y354" s="6" t="s">
        <v>407</v>
      </c>
      <c r="Z354" s="6" t="s">
        <v>345</v>
      </c>
      <c r="AA354" s="6" t="s">
        <v>15</v>
      </c>
      <c r="AB354" s="6" t="s">
        <v>361</v>
      </c>
      <c r="AC354" s="6" t="s">
        <v>1186</v>
      </c>
      <c r="AD354" s="6" t="s">
        <v>1335</v>
      </c>
      <c r="AE354" s="6" t="s">
        <v>1186</v>
      </c>
      <c r="AF354" s="6" t="s">
        <v>346</v>
      </c>
      <c r="AG354" s="6" t="s">
        <v>376</v>
      </c>
      <c r="AH354" s="6" t="s">
        <v>1333</v>
      </c>
      <c r="AI354" s="6" t="s">
        <v>14</v>
      </c>
    </row>
    <row r="355" spans="1:35" x14ac:dyDescent="0.35">
      <c r="A355" s="5">
        <v>5201800002050</v>
      </c>
      <c r="B355" s="6" t="s">
        <v>736</v>
      </c>
      <c r="C355" s="6" t="s">
        <v>15</v>
      </c>
      <c r="D355" s="6" t="s">
        <v>14</v>
      </c>
      <c r="E355" s="6" t="s">
        <v>15</v>
      </c>
      <c r="F355">
        <v>1000</v>
      </c>
      <c r="G355" s="6" t="s">
        <v>16</v>
      </c>
      <c r="H355" s="6" t="s">
        <v>300</v>
      </c>
      <c r="I355">
        <v>20</v>
      </c>
      <c r="J355">
        <v>0.18</v>
      </c>
      <c r="K355" s="6" t="s">
        <v>300</v>
      </c>
      <c r="L355">
        <v>0.15</v>
      </c>
      <c r="M355" s="6" t="s">
        <v>16</v>
      </c>
      <c r="N355" s="6" t="s">
        <v>16</v>
      </c>
      <c r="O355" s="6" t="s">
        <v>404</v>
      </c>
      <c r="P355">
        <v>4000</v>
      </c>
      <c r="Q355" s="6" t="s">
        <v>684</v>
      </c>
      <c r="R355" s="6" t="s">
        <v>374</v>
      </c>
      <c r="S355">
        <v>0.18</v>
      </c>
      <c r="T355" s="6" t="s">
        <v>344</v>
      </c>
      <c r="U355" s="6" t="s">
        <v>1332</v>
      </c>
      <c r="V355" s="6" t="s">
        <v>1186</v>
      </c>
      <c r="W355" s="6" t="s">
        <v>406</v>
      </c>
      <c r="X355" s="6" t="s">
        <v>15</v>
      </c>
      <c r="Y355" s="6" t="s">
        <v>407</v>
      </c>
      <c r="Z355" s="6" t="s">
        <v>345</v>
      </c>
      <c r="AA355" s="6" t="s">
        <v>15</v>
      </c>
      <c r="AB355" s="6" t="s">
        <v>361</v>
      </c>
      <c r="AC355" s="6" t="s">
        <v>1186</v>
      </c>
      <c r="AD355" s="6" t="s">
        <v>1335</v>
      </c>
      <c r="AE355" s="6" t="s">
        <v>1186</v>
      </c>
      <c r="AF355" s="6" t="s">
        <v>346</v>
      </c>
      <c r="AG355" s="6" t="s">
        <v>376</v>
      </c>
      <c r="AH355" s="6" t="s">
        <v>1337</v>
      </c>
      <c r="AI355" s="6" t="s">
        <v>14</v>
      </c>
    </row>
    <row r="356" spans="1:35" x14ac:dyDescent="0.35">
      <c r="A356" s="5">
        <v>5201800106010</v>
      </c>
      <c r="B356" s="6" t="s">
        <v>737</v>
      </c>
      <c r="C356" s="6" t="s">
        <v>88</v>
      </c>
      <c r="D356" s="6" t="s">
        <v>14</v>
      </c>
      <c r="E356" s="6" t="s">
        <v>15</v>
      </c>
      <c r="F356">
        <v>1000</v>
      </c>
      <c r="G356" s="6" t="s">
        <v>12</v>
      </c>
      <c r="H356" s="6" t="s">
        <v>341</v>
      </c>
      <c r="I356">
        <v>30</v>
      </c>
      <c r="J356">
        <v>1</v>
      </c>
      <c r="K356" s="6" t="s">
        <v>297</v>
      </c>
      <c r="M356" s="6" t="s">
        <v>12</v>
      </c>
      <c r="N356" s="6" t="s">
        <v>12</v>
      </c>
      <c r="O356" s="6" t="s">
        <v>1186</v>
      </c>
      <c r="P356">
        <v>4300</v>
      </c>
      <c r="Q356" s="6" t="s">
        <v>342</v>
      </c>
      <c r="R356" s="6" t="s">
        <v>343</v>
      </c>
      <c r="T356" s="6" t="s">
        <v>344</v>
      </c>
      <c r="U356" s="6" t="s">
        <v>1332</v>
      </c>
      <c r="V356" s="6" t="s">
        <v>1186</v>
      </c>
      <c r="W356" s="6" t="s">
        <v>305</v>
      </c>
      <c r="X356" s="6" t="s">
        <v>88</v>
      </c>
      <c r="Y356" s="6" t="s">
        <v>341</v>
      </c>
      <c r="Z356" s="6" t="s">
        <v>345</v>
      </c>
      <c r="AA356" s="6" t="s">
        <v>88</v>
      </c>
      <c r="AB356" s="6" t="s">
        <v>361</v>
      </c>
      <c r="AC356" s="6" t="s">
        <v>1186</v>
      </c>
      <c r="AD356" s="6" t="s">
        <v>1335</v>
      </c>
      <c r="AE356" s="6" t="s">
        <v>1186</v>
      </c>
      <c r="AF356" s="6" t="s">
        <v>346</v>
      </c>
      <c r="AG356" s="6" t="s">
        <v>376</v>
      </c>
      <c r="AH356" s="6" t="s">
        <v>1337</v>
      </c>
      <c r="AI356" s="6" t="s">
        <v>14</v>
      </c>
    </row>
    <row r="357" spans="1:35" x14ac:dyDescent="0.35">
      <c r="A357" s="5">
        <v>5201800166010</v>
      </c>
      <c r="B357" s="6" t="s">
        <v>738</v>
      </c>
      <c r="C357" s="6" t="s">
        <v>93</v>
      </c>
      <c r="D357" s="6" t="s">
        <v>14</v>
      </c>
      <c r="E357" s="6" t="s">
        <v>15</v>
      </c>
      <c r="F357">
        <v>1000</v>
      </c>
      <c r="G357" s="6" t="s">
        <v>12</v>
      </c>
      <c r="H357" s="6" t="s">
        <v>341</v>
      </c>
      <c r="I357">
        <v>20</v>
      </c>
      <c r="J357">
        <v>1</v>
      </c>
      <c r="K357" s="6" t="s">
        <v>297</v>
      </c>
      <c r="M357" s="6" t="s">
        <v>12</v>
      </c>
      <c r="N357" s="6" t="s">
        <v>12</v>
      </c>
      <c r="O357" s="6" t="s">
        <v>1186</v>
      </c>
      <c r="P357">
        <v>4300</v>
      </c>
      <c r="Q357" s="6" t="s">
        <v>1186</v>
      </c>
      <c r="R357" s="6" t="s">
        <v>343</v>
      </c>
      <c r="T357" s="6" t="s">
        <v>344</v>
      </c>
      <c r="U357" s="6" t="s">
        <v>1332</v>
      </c>
      <c r="V357" s="6" t="s">
        <v>1186</v>
      </c>
      <c r="W357" s="6" t="s">
        <v>305</v>
      </c>
      <c r="X357" s="6" t="s">
        <v>93</v>
      </c>
      <c r="Y357" s="6" t="s">
        <v>341</v>
      </c>
      <c r="Z357" s="6" t="s">
        <v>345</v>
      </c>
      <c r="AA357" s="6" t="s">
        <v>93</v>
      </c>
      <c r="AB357" s="6" t="s">
        <v>738</v>
      </c>
      <c r="AC357" s="6" t="s">
        <v>1186</v>
      </c>
      <c r="AD357" s="6" t="s">
        <v>1335</v>
      </c>
      <c r="AE357" s="6" t="s">
        <v>1186</v>
      </c>
      <c r="AF357" s="6" t="s">
        <v>346</v>
      </c>
      <c r="AG357" s="6" t="s">
        <v>376</v>
      </c>
      <c r="AH357" s="6" t="s">
        <v>1337</v>
      </c>
      <c r="AI357" s="6" t="s">
        <v>14</v>
      </c>
    </row>
    <row r="358" spans="1:35" x14ac:dyDescent="0.35">
      <c r="B358" s="6" t="s">
        <v>739</v>
      </c>
      <c r="C358" s="6" t="s">
        <v>90</v>
      </c>
      <c r="D358" s="6" t="s">
        <v>14</v>
      </c>
      <c r="E358" s="6" t="s">
        <v>15</v>
      </c>
      <c r="F358">
        <v>1000</v>
      </c>
      <c r="G358" s="6" t="s">
        <v>12</v>
      </c>
      <c r="H358" s="6" t="s">
        <v>341</v>
      </c>
      <c r="I358">
        <v>4</v>
      </c>
      <c r="J358">
        <v>1</v>
      </c>
      <c r="K358" s="6" t="s">
        <v>297</v>
      </c>
      <c r="M358" s="6" t="s">
        <v>12</v>
      </c>
      <c r="N358" s="6" t="s">
        <v>12</v>
      </c>
      <c r="O358" s="6" t="s">
        <v>1186</v>
      </c>
      <c r="P358">
        <v>4300</v>
      </c>
      <c r="Q358" s="6" t="s">
        <v>342</v>
      </c>
      <c r="R358" s="6" t="s">
        <v>343</v>
      </c>
      <c r="T358" s="6" t="s">
        <v>344</v>
      </c>
      <c r="U358" s="6" t="s">
        <v>1332</v>
      </c>
      <c r="V358" s="6" t="s">
        <v>1186</v>
      </c>
      <c r="W358" s="6" t="s">
        <v>305</v>
      </c>
      <c r="X358" s="6" t="s">
        <v>1186</v>
      </c>
      <c r="Y358" s="6" t="s">
        <v>737</v>
      </c>
      <c r="Z358" s="6" t="s">
        <v>1186</v>
      </c>
      <c r="AA358" s="6" t="s">
        <v>90</v>
      </c>
      <c r="AB358" s="6" t="s">
        <v>361</v>
      </c>
      <c r="AC358" s="6" t="s">
        <v>1186</v>
      </c>
      <c r="AD358" s="6" t="s">
        <v>1335</v>
      </c>
      <c r="AE358" s="6" t="s">
        <v>1186</v>
      </c>
      <c r="AF358" s="6" t="s">
        <v>346</v>
      </c>
      <c r="AG358" s="6" t="s">
        <v>346</v>
      </c>
      <c r="AH358" s="6" t="s">
        <v>1333</v>
      </c>
      <c r="AI358" s="6" t="s">
        <v>26</v>
      </c>
    </row>
    <row r="359" spans="1:35" x14ac:dyDescent="0.35">
      <c r="A359" s="5">
        <v>5203020006010</v>
      </c>
      <c r="B359" s="6" t="s">
        <v>740</v>
      </c>
      <c r="C359" s="6" t="s">
        <v>177</v>
      </c>
      <c r="D359" s="6" t="s">
        <v>37</v>
      </c>
      <c r="E359" s="6" t="s">
        <v>36</v>
      </c>
      <c r="F359">
        <v>1000</v>
      </c>
      <c r="G359" s="6" t="s">
        <v>12</v>
      </c>
      <c r="H359" s="6" t="s">
        <v>341</v>
      </c>
      <c r="I359">
        <v>20</v>
      </c>
      <c r="J359">
        <v>1</v>
      </c>
      <c r="K359" s="6" t="s">
        <v>297</v>
      </c>
      <c r="M359" s="6" t="s">
        <v>12</v>
      </c>
      <c r="N359" s="6" t="s">
        <v>12</v>
      </c>
      <c r="O359" s="6" t="s">
        <v>467</v>
      </c>
      <c r="P359">
        <v>3754</v>
      </c>
      <c r="Q359" s="6" t="s">
        <v>1186</v>
      </c>
      <c r="R359" s="6" t="s">
        <v>343</v>
      </c>
      <c r="T359" s="6" t="s">
        <v>344</v>
      </c>
      <c r="U359" s="6" t="s">
        <v>1332</v>
      </c>
      <c r="V359" s="6" t="s">
        <v>1186</v>
      </c>
      <c r="W359" s="6" t="s">
        <v>305</v>
      </c>
      <c r="X359" s="6" t="s">
        <v>177</v>
      </c>
      <c r="Y359" s="6" t="s">
        <v>341</v>
      </c>
      <c r="Z359" s="6" t="s">
        <v>382</v>
      </c>
      <c r="AA359" s="6" t="s">
        <v>177</v>
      </c>
      <c r="AB359" s="6" t="s">
        <v>740</v>
      </c>
      <c r="AC359" s="6" t="s">
        <v>1186</v>
      </c>
      <c r="AD359" s="6" t="s">
        <v>1375</v>
      </c>
      <c r="AE359" s="6" t="s">
        <v>1186</v>
      </c>
      <c r="AF359" s="6" t="s">
        <v>346</v>
      </c>
      <c r="AG359" s="6" t="s">
        <v>376</v>
      </c>
      <c r="AH359" s="6" t="s">
        <v>1376</v>
      </c>
      <c r="AI359" s="6" t="s">
        <v>37</v>
      </c>
    </row>
    <row r="360" spans="1:35" x14ac:dyDescent="0.35">
      <c r="B360" s="6" t="s">
        <v>741</v>
      </c>
      <c r="C360" s="6" t="s">
        <v>177</v>
      </c>
      <c r="D360" s="6" t="s">
        <v>37</v>
      </c>
      <c r="E360" s="6" t="s">
        <v>36</v>
      </c>
      <c r="F360">
        <v>1000</v>
      </c>
      <c r="G360" s="6" t="s">
        <v>12</v>
      </c>
      <c r="H360" s="6" t="s">
        <v>341</v>
      </c>
      <c r="I360">
        <v>20</v>
      </c>
      <c r="J360">
        <v>1</v>
      </c>
      <c r="K360" s="6" t="s">
        <v>297</v>
      </c>
      <c r="L360">
        <v>0</v>
      </c>
      <c r="M360" s="6" t="s">
        <v>12</v>
      </c>
      <c r="N360" s="6" t="s">
        <v>12</v>
      </c>
      <c r="O360" s="6" t="s">
        <v>467</v>
      </c>
      <c r="Q360" s="6" t="s">
        <v>1186</v>
      </c>
      <c r="R360" s="6" t="s">
        <v>1186</v>
      </c>
      <c r="T360" s="6" t="s">
        <v>344</v>
      </c>
      <c r="U360" s="6" t="s">
        <v>1332</v>
      </c>
      <c r="V360" s="6" t="s">
        <v>1186</v>
      </c>
      <c r="W360" s="6" t="s">
        <v>305</v>
      </c>
      <c r="X360" s="6" t="s">
        <v>177</v>
      </c>
      <c r="Y360" s="6" t="s">
        <v>341</v>
      </c>
      <c r="Z360" s="6" t="s">
        <v>382</v>
      </c>
      <c r="AA360" s="6" t="s">
        <v>177</v>
      </c>
      <c r="AB360" s="6" t="s">
        <v>740</v>
      </c>
      <c r="AC360" s="6" t="s">
        <v>1186</v>
      </c>
      <c r="AD360" s="6" t="s">
        <v>1375</v>
      </c>
      <c r="AE360" s="6" t="s">
        <v>1186</v>
      </c>
      <c r="AF360" s="6" t="s">
        <v>376</v>
      </c>
      <c r="AG360" s="6" t="s">
        <v>376</v>
      </c>
      <c r="AH360" s="6" t="s">
        <v>1333</v>
      </c>
      <c r="AI360" s="6" t="s">
        <v>37</v>
      </c>
    </row>
    <row r="361" spans="1:35" x14ac:dyDescent="0.35">
      <c r="A361" s="5">
        <v>5203020007020</v>
      </c>
      <c r="B361" s="6" t="s">
        <v>742</v>
      </c>
      <c r="C361" s="6" t="s">
        <v>177</v>
      </c>
      <c r="D361" s="6" t="s">
        <v>37</v>
      </c>
      <c r="E361" s="6" t="s">
        <v>36</v>
      </c>
      <c r="F361">
        <v>1000</v>
      </c>
      <c r="G361" s="6" t="s">
        <v>16</v>
      </c>
      <c r="H361" s="6" t="s">
        <v>341</v>
      </c>
      <c r="I361">
        <v>20</v>
      </c>
      <c r="J361">
        <v>1</v>
      </c>
      <c r="K361" s="6" t="s">
        <v>298</v>
      </c>
      <c r="M361" s="6" t="s">
        <v>12</v>
      </c>
      <c r="N361" s="6" t="s">
        <v>12</v>
      </c>
      <c r="O361" s="6" t="s">
        <v>370</v>
      </c>
      <c r="P361">
        <v>3754</v>
      </c>
      <c r="Q361" s="6" t="s">
        <v>342</v>
      </c>
      <c r="R361" s="6" t="s">
        <v>374</v>
      </c>
      <c r="S361">
        <v>19.7</v>
      </c>
      <c r="T361" s="6" t="s">
        <v>344</v>
      </c>
      <c r="U361" s="6" t="s">
        <v>1332</v>
      </c>
      <c r="V361" s="6" t="s">
        <v>1186</v>
      </c>
      <c r="W361" s="6" t="s">
        <v>298</v>
      </c>
      <c r="X361" s="6" t="s">
        <v>177</v>
      </c>
      <c r="Y361" s="6" t="s">
        <v>341</v>
      </c>
      <c r="Z361" s="6" t="s">
        <v>382</v>
      </c>
      <c r="AA361" s="6" t="s">
        <v>177</v>
      </c>
      <c r="AB361" s="6" t="s">
        <v>740</v>
      </c>
      <c r="AC361" s="6" t="s">
        <v>1186</v>
      </c>
      <c r="AD361" s="6" t="s">
        <v>1375</v>
      </c>
      <c r="AE361" s="6" t="s">
        <v>371</v>
      </c>
      <c r="AF361" s="6" t="s">
        <v>346</v>
      </c>
      <c r="AG361" s="6" t="s">
        <v>376</v>
      </c>
      <c r="AH361" s="6" t="s">
        <v>1376</v>
      </c>
      <c r="AI361" s="6" t="s">
        <v>37</v>
      </c>
    </row>
    <row r="362" spans="1:35" x14ac:dyDescent="0.35">
      <c r="B362" s="6" t="s">
        <v>743</v>
      </c>
      <c r="C362" s="6" t="s">
        <v>177</v>
      </c>
      <c r="D362" s="6" t="s">
        <v>37</v>
      </c>
      <c r="E362" s="6" t="s">
        <v>36</v>
      </c>
      <c r="F362">
        <v>1000</v>
      </c>
      <c r="G362" s="6" t="s">
        <v>16</v>
      </c>
      <c r="H362" s="6" t="s">
        <v>341</v>
      </c>
      <c r="I362">
        <v>20</v>
      </c>
      <c r="J362">
        <v>1</v>
      </c>
      <c r="K362" s="6" t="s">
        <v>298</v>
      </c>
      <c r="L362">
        <v>0</v>
      </c>
      <c r="M362" s="6" t="s">
        <v>12</v>
      </c>
      <c r="N362" s="6" t="s">
        <v>12</v>
      </c>
      <c r="O362" s="6" t="s">
        <v>370</v>
      </c>
      <c r="Q362" s="6" t="s">
        <v>1186</v>
      </c>
      <c r="R362" s="6" t="s">
        <v>1186</v>
      </c>
      <c r="T362" s="6" t="s">
        <v>344</v>
      </c>
      <c r="U362" s="6" t="s">
        <v>1332</v>
      </c>
      <c r="V362" s="6" t="s">
        <v>1186</v>
      </c>
      <c r="W362" s="6" t="s">
        <v>298</v>
      </c>
      <c r="X362" s="6" t="s">
        <v>177</v>
      </c>
      <c r="Y362" s="6" t="s">
        <v>341</v>
      </c>
      <c r="Z362" s="6" t="s">
        <v>382</v>
      </c>
      <c r="AA362" s="6" t="s">
        <v>177</v>
      </c>
      <c r="AB362" s="6" t="s">
        <v>740</v>
      </c>
      <c r="AC362" s="6" t="s">
        <v>1186</v>
      </c>
      <c r="AD362" s="6" t="s">
        <v>1375</v>
      </c>
      <c r="AE362" s="6" t="s">
        <v>1186</v>
      </c>
      <c r="AF362" s="6" t="s">
        <v>376</v>
      </c>
      <c r="AG362" s="6" t="s">
        <v>376</v>
      </c>
      <c r="AH362" s="6" t="s">
        <v>1333</v>
      </c>
      <c r="AI362" s="6" t="s">
        <v>37</v>
      </c>
    </row>
    <row r="363" spans="1:35" x14ac:dyDescent="0.35">
      <c r="A363" s="5">
        <v>5203020103010</v>
      </c>
      <c r="B363" s="6" t="s">
        <v>744</v>
      </c>
      <c r="C363" s="6" t="s">
        <v>177</v>
      </c>
      <c r="D363" s="6" t="s">
        <v>37</v>
      </c>
      <c r="E363" s="6" t="s">
        <v>36</v>
      </c>
      <c r="F363">
        <v>1000</v>
      </c>
      <c r="G363" s="6" t="s">
        <v>16</v>
      </c>
      <c r="H363" s="6" t="s">
        <v>299</v>
      </c>
      <c r="I363">
        <v>20</v>
      </c>
      <c r="J363">
        <v>0.8</v>
      </c>
      <c r="K363" s="6" t="s">
        <v>299</v>
      </c>
      <c r="L363">
        <v>1.25</v>
      </c>
      <c r="M363" s="6" t="s">
        <v>16</v>
      </c>
      <c r="N363" s="6" t="s">
        <v>16</v>
      </c>
      <c r="O363" s="6" t="s">
        <v>745</v>
      </c>
      <c r="P363">
        <v>3754</v>
      </c>
      <c r="Q363" s="6" t="s">
        <v>746</v>
      </c>
      <c r="R363" s="6" t="s">
        <v>374</v>
      </c>
      <c r="S363">
        <v>0.8</v>
      </c>
      <c r="T363" s="6" t="s">
        <v>344</v>
      </c>
      <c r="U363" s="6" t="s">
        <v>1332</v>
      </c>
      <c r="V363" s="6" t="s">
        <v>1186</v>
      </c>
      <c r="W363" s="6" t="s">
        <v>426</v>
      </c>
      <c r="X363" s="6" t="s">
        <v>177</v>
      </c>
      <c r="Y363" s="6" t="s">
        <v>299</v>
      </c>
      <c r="Z363" s="6" t="s">
        <v>382</v>
      </c>
      <c r="AA363" s="6" t="s">
        <v>177</v>
      </c>
      <c r="AB363" s="6" t="s">
        <v>740</v>
      </c>
      <c r="AC363" s="6" t="s">
        <v>1186</v>
      </c>
      <c r="AD363" s="6" t="s">
        <v>1375</v>
      </c>
      <c r="AE363" s="6" t="s">
        <v>1186</v>
      </c>
      <c r="AF363" s="6" t="s">
        <v>346</v>
      </c>
      <c r="AG363" s="6" t="s">
        <v>376</v>
      </c>
      <c r="AH363" s="6" t="s">
        <v>1376</v>
      </c>
      <c r="AI363" s="6" t="s">
        <v>37</v>
      </c>
    </row>
    <row r="364" spans="1:35" x14ac:dyDescent="0.35">
      <c r="B364" s="6" t="s">
        <v>747</v>
      </c>
      <c r="C364" s="6" t="s">
        <v>177</v>
      </c>
      <c r="D364" s="6" t="s">
        <v>37</v>
      </c>
      <c r="E364" s="6" t="s">
        <v>36</v>
      </c>
      <c r="F364">
        <v>1000</v>
      </c>
      <c r="G364" s="6" t="s">
        <v>16</v>
      </c>
      <c r="H364" s="6" t="s">
        <v>299</v>
      </c>
      <c r="I364">
        <v>20</v>
      </c>
      <c r="J364">
        <v>0.8</v>
      </c>
      <c r="K364" s="6" t="s">
        <v>299</v>
      </c>
      <c r="L364">
        <v>1.25</v>
      </c>
      <c r="M364" s="6" t="s">
        <v>16</v>
      </c>
      <c r="N364" s="6" t="s">
        <v>16</v>
      </c>
      <c r="O364" s="6" t="s">
        <v>745</v>
      </c>
      <c r="Q364" s="6" t="s">
        <v>1186</v>
      </c>
      <c r="R364" s="6" t="s">
        <v>1186</v>
      </c>
      <c r="T364" s="6" t="s">
        <v>344</v>
      </c>
      <c r="U364" s="6" t="s">
        <v>1332</v>
      </c>
      <c r="V364" s="6" t="s">
        <v>1186</v>
      </c>
      <c r="W364" s="6" t="s">
        <v>426</v>
      </c>
      <c r="X364" s="6" t="s">
        <v>177</v>
      </c>
      <c r="Y364" s="6" t="s">
        <v>299</v>
      </c>
      <c r="Z364" s="6" t="s">
        <v>382</v>
      </c>
      <c r="AA364" s="6" t="s">
        <v>177</v>
      </c>
      <c r="AB364" s="6" t="s">
        <v>740</v>
      </c>
      <c r="AC364" s="6" t="s">
        <v>1186</v>
      </c>
      <c r="AD364" s="6" t="s">
        <v>1375</v>
      </c>
      <c r="AE364" s="6" t="s">
        <v>1186</v>
      </c>
      <c r="AF364" s="6" t="s">
        <v>376</v>
      </c>
      <c r="AG364" s="6" t="s">
        <v>376</v>
      </c>
      <c r="AH364" s="6" t="s">
        <v>1333</v>
      </c>
      <c r="AI364" s="6" t="s">
        <v>37</v>
      </c>
    </row>
    <row r="365" spans="1:35" x14ac:dyDescent="0.35">
      <c r="A365" s="5">
        <v>5203020106010</v>
      </c>
      <c r="B365" s="6" t="s">
        <v>748</v>
      </c>
      <c r="C365" s="6" t="s">
        <v>177</v>
      </c>
      <c r="D365" s="6" t="s">
        <v>37</v>
      </c>
      <c r="E365" s="6" t="s">
        <v>36</v>
      </c>
      <c r="F365">
        <v>1000</v>
      </c>
      <c r="G365" s="6" t="s">
        <v>12</v>
      </c>
      <c r="H365" s="6" t="s">
        <v>341</v>
      </c>
      <c r="I365">
        <v>20</v>
      </c>
      <c r="J365">
        <v>1</v>
      </c>
      <c r="K365" s="6" t="s">
        <v>297</v>
      </c>
      <c r="M365" s="6" t="s">
        <v>12</v>
      </c>
      <c r="N365" s="6" t="s">
        <v>12</v>
      </c>
      <c r="O365" s="6" t="s">
        <v>467</v>
      </c>
      <c r="P365">
        <v>3754</v>
      </c>
      <c r="Q365" s="6" t="s">
        <v>342</v>
      </c>
      <c r="R365" s="6" t="s">
        <v>343</v>
      </c>
      <c r="T365" s="6" t="s">
        <v>344</v>
      </c>
      <c r="U365" s="6" t="s">
        <v>1332</v>
      </c>
      <c r="V365" s="6" t="s">
        <v>1186</v>
      </c>
      <c r="W365" s="6" t="s">
        <v>305</v>
      </c>
      <c r="X365" s="6" t="s">
        <v>177</v>
      </c>
      <c r="Y365" s="6" t="s">
        <v>341</v>
      </c>
      <c r="Z365" s="6" t="s">
        <v>382</v>
      </c>
      <c r="AA365" s="6" t="s">
        <v>177</v>
      </c>
      <c r="AB365" s="6" t="s">
        <v>748</v>
      </c>
      <c r="AC365" s="6" t="s">
        <v>1186</v>
      </c>
      <c r="AD365" s="6" t="s">
        <v>1375</v>
      </c>
      <c r="AE365" s="6" t="s">
        <v>1186</v>
      </c>
      <c r="AF365" s="6" t="s">
        <v>346</v>
      </c>
      <c r="AG365" s="6" t="s">
        <v>376</v>
      </c>
      <c r="AH365" s="6" t="s">
        <v>1376</v>
      </c>
      <c r="AI365" s="6" t="s">
        <v>37</v>
      </c>
    </row>
    <row r="366" spans="1:35" x14ac:dyDescent="0.35">
      <c r="A366" s="5">
        <v>5203020103010</v>
      </c>
      <c r="B366" s="6" t="s">
        <v>749</v>
      </c>
      <c r="C366" s="6" t="s">
        <v>177</v>
      </c>
      <c r="D366" s="6" t="s">
        <v>37</v>
      </c>
      <c r="E366" s="6" t="s">
        <v>36</v>
      </c>
      <c r="F366">
        <v>1000</v>
      </c>
      <c r="G366" s="6" t="s">
        <v>16</v>
      </c>
      <c r="H366" s="6" t="s">
        <v>299</v>
      </c>
      <c r="I366">
        <v>20</v>
      </c>
      <c r="J366">
        <v>0.8</v>
      </c>
      <c r="K366" s="6" t="s">
        <v>299</v>
      </c>
      <c r="L366">
        <v>1.25</v>
      </c>
      <c r="M366" s="6" t="s">
        <v>16</v>
      </c>
      <c r="N366" s="6" t="s">
        <v>16</v>
      </c>
      <c r="O366" s="6" t="s">
        <v>745</v>
      </c>
      <c r="P366">
        <v>3754</v>
      </c>
      <c r="Q366" s="6" t="s">
        <v>746</v>
      </c>
      <c r="R366" s="6" t="s">
        <v>374</v>
      </c>
      <c r="S366">
        <v>0.8</v>
      </c>
      <c r="T366" s="6" t="s">
        <v>344</v>
      </c>
      <c r="U366" s="6" t="s">
        <v>1332</v>
      </c>
      <c r="V366" s="6" t="s">
        <v>1186</v>
      </c>
      <c r="W366" s="6" t="s">
        <v>426</v>
      </c>
      <c r="X366" s="6" t="s">
        <v>177</v>
      </c>
      <c r="Y366" s="6" t="s">
        <v>299</v>
      </c>
      <c r="Z366" s="6" t="s">
        <v>382</v>
      </c>
      <c r="AA366" s="6" t="s">
        <v>177</v>
      </c>
      <c r="AB366" s="6" t="s">
        <v>748</v>
      </c>
      <c r="AC366" s="6" t="s">
        <v>1186</v>
      </c>
      <c r="AD366" s="6" t="s">
        <v>1375</v>
      </c>
      <c r="AE366" s="6" t="s">
        <v>1186</v>
      </c>
      <c r="AF366" s="6" t="s">
        <v>346</v>
      </c>
      <c r="AG366" s="6" t="s">
        <v>376</v>
      </c>
      <c r="AH366" s="6" t="s">
        <v>1376</v>
      </c>
      <c r="AI366" s="6" t="s">
        <v>37</v>
      </c>
    </row>
    <row r="367" spans="1:35" x14ac:dyDescent="0.35">
      <c r="A367" s="5">
        <v>5203109806010</v>
      </c>
      <c r="B367" s="6" t="s">
        <v>750</v>
      </c>
      <c r="C367" s="6" t="s">
        <v>76</v>
      </c>
      <c r="D367" s="6" t="s">
        <v>37</v>
      </c>
      <c r="E367" s="6" t="s">
        <v>76</v>
      </c>
      <c r="F367">
        <v>1000</v>
      </c>
      <c r="G367" s="6" t="s">
        <v>12</v>
      </c>
      <c r="H367" s="6" t="s">
        <v>341</v>
      </c>
      <c r="I367">
        <v>30</v>
      </c>
      <c r="J367">
        <v>1</v>
      </c>
      <c r="K367" s="6" t="s">
        <v>297</v>
      </c>
      <c r="M367" s="6" t="s">
        <v>12</v>
      </c>
      <c r="N367" s="6" t="s">
        <v>12</v>
      </c>
      <c r="O367" s="6" t="s">
        <v>1186</v>
      </c>
      <c r="P367">
        <v>4470</v>
      </c>
      <c r="Q367" s="6" t="s">
        <v>1186</v>
      </c>
      <c r="R367" s="6" t="s">
        <v>343</v>
      </c>
      <c r="T367" s="6" t="s">
        <v>344</v>
      </c>
      <c r="U367" s="6" t="s">
        <v>1332</v>
      </c>
      <c r="V367" s="6" t="s">
        <v>1186</v>
      </c>
      <c r="W367" s="6" t="s">
        <v>305</v>
      </c>
      <c r="X367" s="6" t="s">
        <v>76</v>
      </c>
      <c r="Y367" s="6" t="s">
        <v>341</v>
      </c>
      <c r="Z367" s="6" t="s">
        <v>382</v>
      </c>
      <c r="AA367" s="6" t="s">
        <v>76</v>
      </c>
      <c r="AB367" s="6" t="s">
        <v>750</v>
      </c>
      <c r="AC367" s="6" t="s">
        <v>1186</v>
      </c>
      <c r="AD367" s="6" t="s">
        <v>1377</v>
      </c>
      <c r="AE367" s="6" t="s">
        <v>1186</v>
      </c>
      <c r="AF367" s="6" t="s">
        <v>346</v>
      </c>
      <c r="AG367" s="6" t="s">
        <v>346</v>
      </c>
      <c r="AH367" s="6" t="s">
        <v>1376</v>
      </c>
      <c r="AI367" s="6" t="s">
        <v>37</v>
      </c>
    </row>
    <row r="368" spans="1:35" x14ac:dyDescent="0.35">
      <c r="B368" s="6" t="s">
        <v>751</v>
      </c>
      <c r="C368" s="6" t="s">
        <v>76</v>
      </c>
      <c r="D368" s="6" t="s">
        <v>37</v>
      </c>
      <c r="E368" s="6" t="s">
        <v>76</v>
      </c>
      <c r="F368">
        <v>1000</v>
      </c>
      <c r="G368" s="6" t="s">
        <v>12</v>
      </c>
      <c r="H368" s="6" t="s">
        <v>341</v>
      </c>
      <c r="I368">
        <v>30</v>
      </c>
      <c r="J368">
        <v>1</v>
      </c>
      <c r="K368" s="6" t="s">
        <v>297</v>
      </c>
      <c r="L368">
        <v>0</v>
      </c>
      <c r="M368" s="6" t="s">
        <v>12</v>
      </c>
      <c r="N368" s="6" t="s">
        <v>12</v>
      </c>
      <c r="O368" s="6" t="s">
        <v>1333</v>
      </c>
      <c r="Q368" s="6" t="s">
        <v>1186</v>
      </c>
      <c r="R368" s="6" t="s">
        <v>1186</v>
      </c>
      <c r="T368" s="6" t="s">
        <v>344</v>
      </c>
      <c r="U368" s="6" t="s">
        <v>1332</v>
      </c>
      <c r="V368" s="6" t="s">
        <v>1186</v>
      </c>
      <c r="W368" s="6" t="s">
        <v>305</v>
      </c>
      <c r="X368" s="6" t="s">
        <v>76</v>
      </c>
      <c r="Y368" s="6" t="s">
        <v>341</v>
      </c>
      <c r="Z368" s="6" t="s">
        <v>382</v>
      </c>
      <c r="AA368" s="6" t="s">
        <v>76</v>
      </c>
      <c r="AB368" s="6" t="s">
        <v>750</v>
      </c>
      <c r="AC368" s="6" t="s">
        <v>1186</v>
      </c>
      <c r="AD368" s="6" t="s">
        <v>1377</v>
      </c>
      <c r="AE368" s="6" t="s">
        <v>1186</v>
      </c>
      <c r="AF368" s="6" t="s">
        <v>376</v>
      </c>
      <c r="AG368" s="6" t="s">
        <v>376</v>
      </c>
      <c r="AH368" s="6" t="s">
        <v>1333</v>
      </c>
      <c r="AI368" s="6" t="s">
        <v>37</v>
      </c>
    </row>
    <row r="369" spans="1:35" x14ac:dyDescent="0.35">
      <c r="A369" s="5">
        <v>5203109807020</v>
      </c>
      <c r="B369" s="6" t="s">
        <v>752</v>
      </c>
      <c r="C369" s="6" t="s">
        <v>76</v>
      </c>
      <c r="D369" s="6" t="s">
        <v>37</v>
      </c>
      <c r="E369" s="6" t="s">
        <v>76</v>
      </c>
      <c r="F369">
        <v>1000</v>
      </c>
      <c r="G369" s="6" t="s">
        <v>16</v>
      </c>
      <c r="H369" s="6" t="s">
        <v>341</v>
      </c>
      <c r="I369">
        <v>30</v>
      </c>
      <c r="J369">
        <v>1</v>
      </c>
      <c r="K369" s="6" t="s">
        <v>298</v>
      </c>
      <c r="M369" s="6" t="s">
        <v>12</v>
      </c>
      <c r="N369" s="6" t="s">
        <v>12</v>
      </c>
      <c r="O369" s="6" t="s">
        <v>370</v>
      </c>
      <c r="P369">
        <v>4470</v>
      </c>
      <c r="Q369" s="6" t="s">
        <v>342</v>
      </c>
      <c r="R369" s="6" t="s">
        <v>374</v>
      </c>
      <c r="S369">
        <v>19.7</v>
      </c>
      <c r="T369" s="6" t="s">
        <v>344</v>
      </c>
      <c r="U369" s="6" t="s">
        <v>1332</v>
      </c>
      <c r="V369" s="6" t="s">
        <v>1186</v>
      </c>
      <c r="W369" s="6" t="s">
        <v>298</v>
      </c>
      <c r="X369" s="6" t="s">
        <v>76</v>
      </c>
      <c r="Y369" s="6" t="s">
        <v>341</v>
      </c>
      <c r="Z369" s="6" t="s">
        <v>382</v>
      </c>
      <c r="AA369" s="6" t="s">
        <v>76</v>
      </c>
      <c r="AB369" s="6" t="s">
        <v>750</v>
      </c>
      <c r="AC369" s="6" t="s">
        <v>1186</v>
      </c>
      <c r="AD369" s="6" t="s">
        <v>1377</v>
      </c>
      <c r="AE369" s="6" t="s">
        <v>371</v>
      </c>
      <c r="AF369" s="6" t="s">
        <v>346</v>
      </c>
      <c r="AG369" s="6" t="s">
        <v>346</v>
      </c>
      <c r="AH369" s="6" t="s">
        <v>1376</v>
      </c>
      <c r="AI369" s="6" t="s">
        <v>37</v>
      </c>
    </row>
    <row r="370" spans="1:35" x14ac:dyDescent="0.35">
      <c r="B370" s="6" t="s">
        <v>753</v>
      </c>
      <c r="C370" s="6" t="s">
        <v>76</v>
      </c>
      <c r="D370" s="6" t="s">
        <v>37</v>
      </c>
      <c r="E370" s="6" t="s">
        <v>76</v>
      </c>
      <c r="F370">
        <v>1000</v>
      </c>
      <c r="G370" s="6" t="s">
        <v>16</v>
      </c>
      <c r="H370" s="6" t="s">
        <v>341</v>
      </c>
      <c r="I370">
        <v>30</v>
      </c>
      <c r="J370">
        <v>1</v>
      </c>
      <c r="K370" s="6" t="s">
        <v>298</v>
      </c>
      <c r="L370">
        <v>0</v>
      </c>
      <c r="M370" s="6" t="s">
        <v>12</v>
      </c>
      <c r="N370" s="6" t="s">
        <v>12</v>
      </c>
      <c r="O370" s="6" t="s">
        <v>370</v>
      </c>
      <c r="Q370" s="6" t="s">
        <v>1186</v>
      </c>
      <c r="R370" s="6" t="s">
        <v>1186</v>
      </c>
      <c r="T370" s="6" t="s">
        <v>344</v>
      </c>
      <c r="U370" s="6" t="s">
        <v>1332</v>
      </c>
      <c r="V370" s="6" t="s">
        <v>1186</v>
      </c>
      <c r="W370" s="6" t="s">
        <v>298</v>
      </c>
      <c r="X370" s="6" t="s">
        <v>76</v>
      </c>
      <c r="Y370" s="6" t="s">
        <v>341</v>
      </c>
      <c r="Z370" s="6" t="s">
        <v>382</v>
      </c>
      <c r="AA370" s="6" t="s">
        <v>76</v>
      </c>
      <c r="AB370" s="6" t="s">
        <v>750</v>
      </c>
      <c r="AC370" s="6" t="s">
        <v>1186</v>
      </c>
      <c r="AD370" s="6" t="s">
        <v>1377</v>
      </c>
      <c r="AE370" s="6" t="s">
        <v>1186</v>
      </c>
      <c r="AF370" s="6" t="s">
        <v>376</v>
      </c>
      <c r="AG370" s="6" t="s">
        <v>376</v>
      </c>
      <c r="AH370" s="6" t="s">
        <v>1333</v>
      </c>
      <c r="AI370" s="6" t="s">
        <v>37</v>
      </c>
    </row>
    <row r="371" spans="1:35" x14ac:dyDescent="0.35">
      <c r="A371" s="5">
        <v>5203109803080</v>
      </c>
      <c r="B371" s="6" t="s">
        <v>754</v>
      </c>
      <c r="C371" s="6" t="s">
        <v>76</v>
      </c>
      <c r="D371" s="6" t="s">
        <v>37</v>
      </c>
      <c r="E371" s="6" t="s">
        <v>76</v>
      </c>
      <c r="F371">
        <v>1000</v>
      </c>
      <c r="G371" s="6" t="s">
        <v>16</v>
      </c>
      <c r="H371" s="6" t="s">
        <v>299</v>
      </c>
      <c r="I371">
        <v>30</v>
      </c>
      <c r="J371">
        <v>0.82</v>
      </c>
      <c r="K371" s="6" t="s">
        <v>299</v>
      </c>
      <c r="L371">
        <v>1.25</v>
      </c>
      <c r="M371" s="6" t="s">
        <v>16</v>
      </c>
      <c r="N371" s="6" t="s">
        <v>16</v>
      </c>
      <c r="O371" s="6" t="s">
        <v>755</v>
      </c>
      <c r="P371">
        <v>4470</v>
      </c>
      <c r="Q371" s="6" t="s">
        <v>679</v>
      </c>
      <c r="R371" s="6" t="s">
        <v>374</v>
      </c>
      <c r="S371">
        <v>0.82</v>
      </c>
      <c r="T371" s="6" t="s">
        <v>344</v>
      </c>
      <c r="U371" s="6" t="s">
        <v>1332</v>
      </c>
      <c r="V371" s="6" t="s">
        <v>1186</v>
      </c>
      <c r="W371" s="6" t="s">
        <v>426</v>
      </c>
      <c r="X371" s="6" t="s">
        <v>76</v>
      </c>
      <c r="Y371" s="6" t="s">
        <v>407</v>
      </c>
      <c r="Z371" s="6" t="s">
        <v>382</v>
      </c>
      <c r="AA371" s="6" t="s">
        <v>76</v>
      </c>
      <c r="AB371" s="6" t="s">
        <v>750</v>
      </c>
      <c r="AC371" s="6" t="s">
        <v>1186</v>
      </c>
      <c r="AD371" s="6" t="s">
        <v>1377</v>
      </c>
      <c r="AE371" s="6" t="s">
        <v>1186</v>
      </c>
      <c r="AF371" s="6" t="s">
        <v>346</v>
      </c>
      <c r="AG371" s="6" t="s">
        <v>346</v>
      </c>
      <c r="AH371" s="6" t="s">
        <v>1376</v>
      </c>
      <c r="AI371" s="6" t="s">
        <v>37</v>
      </c>
    </row>
    <row r="372" spans="1:35" x14ac:dyDescent="0.35">
      <c r="B372" s="6" t="s">
        <v>756</v>
      </c>
      <c r="C372" s="6" t="s">
        <v>76</v>
      </c>
      <c r="D372" s="6" t="s">
        <v>37</v>
      </c>
      <c r="E372" s="6" t="s">
        <v>76</v>
      </c>
      <c r="F372">
        <v>1000</v>
      </c>
      <c r="G372" s="6" t="s">
        <v>16</v>
      </c>
      <c r="H372" s="6" t="s">
        <v>299</v>
      </c>
      <c r="I372">
        <v>30</v>
      </c>
      <c r="J372">
        <v>0.82</v>
      </c>
      <c r="K372" s="6" t="s">
        <v>299</v>
      </c>
      <c r="L372">
        <v>1.25</v>
      </c>
      <c r="M372" s="6" t="s">
        <v>16</v>
      </c>
      <c r="N372" s="6" t="s">
        <v>16</v>
      </c>
      <c r="O372" s="6" t="s">
        <v>755</v>
      </c>
      <c r="Q372" s="6" t="s">
        <v>1186</v>
      </c>
      <c r="R372" s="6" t="s">
        <v>1186</v>
      </c>
      <c r="T372" s="6" t="s">
        <v>344</v>
      </c>
      <c r="U372" s="6" t="s">
        <v>1332</v>
      </c>
      <c r="V372" s="6" t="s">
        <v>1186</v>
      </c>
      <c r="W372" s="6" t="s">
        <v>426</v>
      </c>
      <c r="X372" s="6" t="s">
        <v>76</v>
      </c>
      <c r="Y372" s="6" t="s">
        <v>299</v>
      </c>
      <c r="Z372" s="6" t="s">
        <v>382</v>
      </c>
      <c r="AA372" s="6" t="s">
        <v>76</v>
      </c>
      <c r="AB372" s="6" t="s">
        <v>750</v>
      </c>
      <c r="AC372" s="6" t="s">
        <v>1186</v>
      </c>
      <c r="AD372" s="6" t="s">
        <v>1377</v>
      </c>
      <c r="AE372" s="6" t="s">
        <v>1186</v>
      </c>
      <c r="AF372" s="6" t="s">
        <v>376</v>
      </c>
      <c r="AG372" s="6" t="s">
        <v>376</v>
      </c>
      <c r="AH372" s="6" t="s">
        <v>1333</v>
      </c>
      <c r="AI372" s="6" t="s">
        <v>37</v>
      </c>
    </row>
    <row r="373" spans="1:35" x14ac:dyDescent="0.35">
      <c r="A373" s="5">
        <v>5203109801030</v>
      </c>
      <c r="B373" s="6" t="s">
        <v>757</v>
      </c>
      <c r="C373" s="6" t="s">
        <v>76</v>
      </c>
      <c r="D373" s="6" t="s">
        <v>37</v>
      </c>
      <c r="E373" s="6" t="s">
        <v>76</v>
      </c>
      <c r="F373">
        <v>1000</v>
      </c>
      <c r="G373" s="6" t="s">
        <v>16</v>
      </c>
      <c r="H373" s="6" t="s">
        <v>300</v>
      </c>
      <c r="I373">
        <v>30</v>
      </c>
      <c r="J373">
        <v>0.17</v>
      </c>
      <c r="K373" s="6" t="s">
        <v>300</v>
      </c>
      <c r="L373">
        <v>0.15</v>
      </c>
      <c r="M373" s="6" t="s">
        <v>16</v>
      </c>
      <c r="N373" s="6" t="s">
        <v>16</v>
      </c>
      <c r="O373" s="6" t="s">
        <v>678</v>
      </c>
      <c r="P373">
        <v>4470</v>
      </c>
      <c r="Q373" s="6" t="s">
        <v>679</v>
      </c>
      <c r="R373" s="6" t="s">
        <v>374</v>
      </c>
      <c r="S373">
        <v>0.17</v>
      </c>
      <c r="T373" s="6" t="s">
        <v>344</v>
      </c>
      <c r="U373" s="6" t="s">
        <v>1332</v>
      </c>
      <c r="V373" s="6" t="s">
        <v>1186</v>
      </c>
      <c r="W373" s="6" t="s">
        <v>426</v>
      </c>
      <c r="X373" s="6" t="s">
        <v>76</v>
      </c>
      <c r="Y373" s="6" t="s">
        <v>407</v>
      </c>
      <c r="Z373" s="6" t="s">
        <v>382</v>
      </c>
      <c r="AA373" s="6" t="s">
        <v>76</v>
      </c>
      <c r="AB373" s="6" t="s">
        <v>750</v>
      </c>
      <c r="AC373" s="6" t="s">
        <v>1186</v>
      </c>
      <c r="AD373" s="6" t="s">
        <v>1377</v>
      </c>
      <c r="AE373" s="6" t="s">
        <v>1186</v>
      </c>
      <c r="AF373" s="6" t="s">
        <v>346</v>
      </c>
      <c r="AG373" s="6" t="s">
        <v>346</v>
      </c>
      <c r="AH373" s="6" t="s">
        <v>1376</v>
      </c>
      <c r="AI373" s="6" t="s">
        <v>37</v>
      </c>
    </row>
    <row r="374" spans="1:35" x14ac:dyDescent="0.35">
      <c r="B374" s="6" t="s">
        <v>758</v>
      </c>
      <c r="C374" s="6" t="s">
        <v>76</v>
      </c>
      <c r="D374" s="6" t="s">
        <v>37</v>
      </c>
      <c r="E374" s="6" t="s">
        <v>76</v>
      </c>
      <c r="F374">
        <v>1000</v>
      </c>
      <c r="G374" s="6" t="s">
        <v>16</v>
      </c>
      <c r="H374" s="6" t="s">
        <v>300</v>
      </c>
      <c r="I374">
        <v>30</v>
      </c>
      <c r="J374">
        <v>0.17</v>
      </c>
      <c r="K374" s="6" t="s">
        <v>300</v>
      </c>
      <c r="L374">
        <v>0.15</v>
      </c>
      <c r="M374" s="6" t="s">
        <v>16</v>
      </c>
      <c r="N374" s="6" t="s">
        <v>16</v>
      </c>
      <c r="O374" s="6" t="s">
        <v>678</v>
      </c>
      <c r="Q374" s="6" t="s">
        <v>1186</v>
      </c>
      <c r="R374" s="6" t="s">
        <v>1186</v>
      </c>
      <c r="T374" s="6" t="s">
        <v>344</v>
      </c>
      <c r="U374" s="6" t="s">
        <v>1332</v>
      </c>
      <c r="V374" s="6" t="s">
        <v>1186</v>
      </c>
      <c r="W374" s="6" t="s">
        <v>426</v>
      </c>
      <c r="X374" s="6" t="s">
        <v>76</v>
      </c>
      <c r="Y374" s="6" t="s">
        <v>407</v>
      </c>
      <c r="Z374" s="6" t="s">
        <v>382</v>
      </c>
      <c r="AA374" s="6" t="s">
        <v>76</v>
      </c>
      <c r="AB374" s="6" t="s">
        <v>750</v>
      </c>
      <c r="AC374" s="6" t="s">
        <v>1186</v>
      </c>
      <c r="AD374" s="6" t="s">
        <v>1377</v>
      </c>
      <c r="AE374" s="6" t="s">
        <v>1186</v>
      </c>
      <c r="AF374" s="6" t="s">
        <v>376</v>
      </c>
      <c r="AG374" s="6" t="s">
        <v>376</v>
      </c>
      <c r="AH374" s="6" t="s">
        <v>1333</v>
      </c>
      <c r="AI374" s="6" t="s">
        <v>37</v>
      </c>
    </row>
    <row r="375" spans="1:35" x14ac:dyDescent="0.35">
      <c r="A375" s="5">
        <v>5203109906010</v>
      </c>
      <c r="B375" s="6" t="s">
        <v>759</v>
      </c>
      <c r="C375" s="6" t="s">
        <v>201</v>
      </c>
      <c r="D375" s="6" t="s">
        <v>37</v>
      </c>
      <c r="E375" s="6" t="s">
        <v>76</v>
      </c>
      <c r="F375">
        <v>1000</v>
      </c>
      <c r="G375" s="6" t="s">
        <v>12</v>
      </c>
      <c r="H375" s="6" t="s">
        <v>341</v>
      </c>
      <c r="I375">
        <v>30</v>
      </c>
      <c r="J375">
        <v>1</v>
      </c>
      <c r="K375" s="6" t="s">
        <v>297</v>
      </c>
      <c r="M375" s="6" t="s">
        <v>12</v>
      </c>
      <c r="N375" s="6" t="s">
        <v>12</v>
      </c>
      <c r="O375" s="6" t="s">
        <v>1186</v>
      </c>
      <c r="P375">
        <v>4470</v>
      </c>
      <c r="Q375" s="6" t="s">
        <v>1186</v>
      </c>
      <c r="R375" s="6" t="s">
        <v>343</v>
      </c>
      <c r="T375" s="6" t="s">
        <v>344</v>
      </c>
      <c r="U375" s="6" t="s">
        <v>1332</v>
      </c>
      <c r="V375" s="6" t="s">
        <v>1186</v>
      </c>
      <c r="W375" s="6" t="s">
        <v>305</v>
      </c>
      <c r="X375" s="6" t="s">
        <v>76</v>
      </c>
      <c r="Y375" s="6" t="s">
        <v>341</v>
      </c>
      <c r="Z375" s="6" t="s">
        <v>382</v>
      </c>
      <c r="AA375" s="6" t="s">
        <v>76</v>
      </c>
      <c r="AB375" s="6" t="s">
        <v>759</v>
      </c>
      <c r="AC375" s="6" t="s">
        <v>1186</v>
      </c>
      <c r="AD375" s="6" t="s">
        <v>1377</v>
      </c>
      <c r="AE375" s="6" t="s">
        <v>1186</v>
      </c>
      <c r="AF375" s="6" t="s">
        <v>346</v>
      </c>
      <c r="AG375" s="6" t="s">
        <v>346</v>
      </c>
      <c r="AH375" s="6" t="s">
        <v>1376</v>
      </c>
      <c r="AI375" s="6" t="s">
        <v>37</v>
      </c>
    </row>
    <row r="376" spans="1:35" x14ac:dyDescent="0.35">
      <c r="B376" s="6" t="s">
        <v>760</v>
      </c>
      <c r="C376" s="6" t="s">
        <v>201</v>
      </c>
      <c r="D376" s="6" t="s">
        <v>37</v>
      </c>
      <c r="E376" s="6" t="s">
        <v>76</v>
      </c>
      <c r="F376">
        <v>1000</v>
      </c>
      <c r="G376" s="6" t="s">
        <v>12</v>
      </c>
      <c r="H376" s="6" t="s">
        <v>341</v>
      </c>
      <c r="I376">
        <v>30</v>
      </c>
      <c r="J376">
        <v>1</v>
      </c>
      <c r="K376" s="6" t="s">
        <v>297</v>
      </c>
      <c r="L376">
        <v>0</v>
      </c>
      <c r="M376" s="6" t="s">
        <v>12</v>
      </c>
      <c r="N376" s="6" t="s">
        <v>12</v>
      </c>
      <c r="O376" s="6" t="s">
        <v>1333</v>
      </c>
      <c r="Q376" s="6" t="s">
        <v>1186</v>
      </c>
      <c r="R376" s="6" t="s">
        <v>1186</v>
      </c>
      <c r="T376" s="6" t="s">
        <v>344</v>
      </c>
      <c r="U376" s="6" t="s">
        <v>1332</v>
      </c>
      <c r="V376" s="6" t="s">
        <v>1186</v>
      </c>
      <c r="W376" s="6" t="s">
        <v>305</v>
      </c>
      <c r="X376" s="6" t="s">
        <v>76</v>
      </c>
      <c r="Y376" s="6" t="s">
        <v>341</v>
      </c>
      <c r="Z376" s="6" t="s">
        <v>382</v>
      </c>
      <c r="AA376" s="6" t="s">
        <v>76</v>
      </c>
      <c r="AB376" s="6" t="s">
        <v>759</v>
      </c>
      <c r="AC376" s="6" t="s">
        <v>1186</v>
      </c>
      <c r="AD376" s="6" t="s">
        <v>1377</v>
      </c>
      <c r="AE376" s="6" t="s">
        <v>1186</v>
      </c>
      <c r="AF376" s="6" t="s">
        <v>376</v>
      </c>
      <c r="AG376" s="6" t="s">
        <v>376</v>
      </c>
      <c r="AH376" s="6" t="s">
        <v>1333</v>
      </c>
      <c r="AI376" s="6" t="s">
        <v>37</v>
      </c>
    </row>
    <row r="377" spans="1:35" x14ac:dyDescent="0.35">
      <c r="A377" s="5">
        <v>5203109907020</v>
      </c>
      <c r="B377" s="6" t="s">
        <v>761</v>
      </c>
      <c r="C377" s="6" t="s">
        <v>201</v>
      </c>
      <c r="D377" s="6" t="s">
        <v>37</v>
      </c>
      <c r="E377" s="6" t="s">
        <v>76</v>
      </c>
      <c r="F377">
        <v>1000</v>
      </c>
      <c r="G377" s="6" t="s">
        <v>16</v>
      </c>
      <c r="H377" s="6" t="s">
        <v>341</v>
      </c>
      <c r="I377">
        <v>30</v>
      </c>
      <c r="J377">
        <v>1</v>
      </c>
      <c r="K377" s="6" t="s">
        <v>298</v>
      </c>
      <c r="M377" s="6" t="s">
        <v>12</v>
      </c>
      <c r="N377" s="6" t="s">
        <v>12</v>
      </c>
      <c r="O377" s="6" t="s">
        <v>370</v>
      </c>
      <c r="P377">
        <v>4470</v>
      </c>
      <c r="Q377" s="6" t="s">
        <v>342</v>
      </c>
      <c r="R377" s="6" t="s">
        <v>343</v>
      </c>
      <c r="S377">
        <v>19.7</v>
      </c>
      <c r="T377" s="6" t="s">
        <v>344</v>
      </c>
      <c r="U377" s="6" t="s">
        <v>1332</v>
      </c>
      <c r="V377" s="6" t="s">
        <v>1186</v>
      </c>
      <c r="W377" s="6" t="s">
        <v>298</v>
      </c>
      <c r="X377" s="6" t="s">
        <v>201</v>
      </c>
      <c r="Y377" s="6" t="s">
        <v>341</v>
      </c>
      <c r="Z377" s="6" t="s">
        <v>382</v>
      </c>
      <c r="AA377" s="6" t="s">
        <v>76</v>
      </c>
      <c r="AB377" s="6" t="s">
        <v>759</v>
      </c>
      <c r="AC377" s="6" t="s">
        <v>1186</v>
      </c>
      <c r="AD377" s="6" t="s">
        <v>1377</v>
      </c>
      <c r="AE377" s="6" t="s">
        <v>371</v>
      </c>
      <c r="AF377" s="6" t="s">
        <v>346</v>
      </c>
      <c r="AG377" s="6" t="s">
        <v>346</v>
      </c>
      <c r="AH377" s="6" t="s">
        <v>1376</v>
      </c>
      <c r="AI377" s="6" t="s">
        <v>37</v>
      </c>
    </row>
    <row r="378" spans="1:35" x14ac:dyDescent="0.35">
      <c r="B378" s="6" t="s">
        <v>762</v>
      </c>
      <c r="C378" s="6" t="s">
        <v>201</v>
      </c>
      <c r="D378" s="6" t="s">
        <v>37</v>
      </c>
      <c r="E378" s="6" t="s">
        <v>76</v>
      </c>
      <c r="F378">
        <v>1000</v>
      </c>
      <c r="G378" s="6" t="s">
        <v>16</v>
      </c>
      <c r="H378" s="6" t="s">
        <v>341</v>
      </c>
      <c r="I378">
        <v>30</v>
      </c>
      <c r="J378">
        <v>1</v>
      </c>
      <c r="K378" s="6" t="s">
        <v>298</v>
      </c>
      <c r="L378">
        <v>0</v>
      </c>
      <c r="M378" s="6" t="s">
        <v>12</v>
      </c>
      <c r="N378" s="6" t="s">
        <v>12</v>
      </c>
      <c r="O378" s="6" t="s">
        <v>370</v>
      </c>
      <c r="Q378" s="6" t="s">
        <v>1186</v>
      </c>
      <c r="R378" s="6" t="s">
        <v>1186</v>
      </c>
      <c r="T378" s="6" t="s">
        <v>344</v>
      </c>
      <c r="U378" s="6" t="s">
        <v>1332</v>
      </c>
      <c r="V378" s="6" t="s">
        <v>1186</v>
      </c>
      <c r="W378" s="6" t="s">
        <v>298</v>
      </c>
      <c r="X378" s="6" t="s">
        <v>201</v>
      </c>
      <c r="Y378" s="6" t="s">
        <v>341</v>
      </c>
      <c r="Z378" s="6" t="s">
        <v>382</v>
      </c>
      <c r="AA378" s="6" t="s">
        <v>76</v>
      </c>
      <c r="AB378" s="6" t="s">
        <v>759</v>
      </c>
      <c r="AC378" s="6" t="s">
        <v>1186</v>
      </c>
      <c r="AD378" s="6" t="s">
        <v>1377</v>
      </c>
      <c r="AE378" s="6" t="s">
        <v>1186</v>
      </c>
      <c r="AF378" s="6" t="s">
        <v>376</v>
      </c>
      <c r="AG378" s="6" t="s">
        <v>376</v>
      </c>
      <c r="AH378" s="6" t="s">
        <v>1333</v>
      </c>
      <c r="AI378" s="6" t="s">
        <v>37</v>
      </c>
    </row>
    <row r="379" spans="1:35" x14ac:dyDescent="0.35">
      <c r="A379" s="5">
        <v>5203109901030</v>
      </c>
      <c r="B379" s="6" t="s">
        <v>763</v>
      </c>
      <c r="C379" s="6" t="s">
        <v>201</v>
      </c>
      <c r="D379" s="6" t="s">
        <v>37</v>
      </c>
      <c r="E379" s="6" t="s">
        <v>76</v>
      </c>
      <c r="F379">
        <v>1000</v>
      </c>
      <c r="G379" s="6" t="s">
        <v>16</v>
      </c>
      <c r="H379" s="6" t="s">
        <v>300</v>
      </c>
      <c r="I379">
        <v>30</v>
      </c>
      <c r="J379">
        <v>0.17</v>
      </c>
      <c r="K379" s="6" t="s">
        <v>300</v>
      </c>
      <c r="L379">
        <v>0.15</v>
      </c>
      <c r="M379" s="6" t="s">
        <v>16</v>
      </c>
      <c r="N379" s="6" t="s">
        <v>16</v>
      </c>
      <c r="O379" s="6" t="s">
        <v>678</v>
      </c>
      <c r="P379">
        <v>4470</v>
      </c>
      <c r="Q379" s="6" t="s">
        <v>679</v>
      </c>
      <c r="R379" s="6" t="s">
        <v>374</v>
      </c>
      <c r="S379">
        <v>0.17</v>
      </c>
      <c r="T379" s="6" t="s">
        <v>344</v>
      </c>
      <c r="U379" s="6" t="s">
        <v>1332</v>
      </c>
      <c r="V379" s="6" t="s">
        <v>1186</v>
      </c>
      <c r="W379" s="6" t="s">
        <v>426</v>
      </c>
      <c r="X379" s="6" t="s">
        <v>76</v>
      </c>
      <c r="Y379" s="6" t="s">
        <v>407</v>
      </c>
      <c r="Z379" s="6" t="s">
        <v>382</v>
      </c>
      <c r="AA379" s="6" t="s">
        <v>76</v>
      </c>
      <c r="AB379" s="6" t="s">
        <v>759</v>
      </c>
      <c r="AC379" s="6" t="s">
        <v>1186</v>
      </c>
      <c r="AD379" s="6" t="s">
        <v>1377</v>
      </c>
      <c r="AE379" s="6" t="s">
        <v>1186</v>
      </c>
      <c r="AF379" s="6" t="s">
        <v>346</v>
      </c>
      <c r="AG379" s="6" t="s">
        <v>346</v>
      </c>
      <c r="AH379" s="6" t="s">
        <v>1376</v>
      </c>
      <c r="AI379" s="6" t="s">
        <v>37</v>
      </c>
    </row>
    <row r="380" spans="1:35" x14ac:dyDescent="0.35">
      <c r="B380" s="6" t="s">
        <v>764</v>
      </c>
      <c r="C380" s="6" t="s">
        <v>201</v>
      </c>
      <c r="D380" s="6" t="s">
        <v>37</v>
      </c>
      <c r="E380" s="6" t="s">
        <v>76</v>
      </c>
      <c r="F380">
        <v>1000</v>
      </c>
      <c r="G380" s="6" t="s">
        <v>16</v>
      </c>
      <c r="H380" s="6" t="s">
        <v>300</v>
      </c>
      <c r="I380">
        <v>30</v>
      </c>
      <c r="J380">
        <v>0.17</v>
      </c>
      <c r="K380" s="6" t="s">
        <v>300</v>
      </c>
      <c r="L380">
        <v>0.15</v>
      </c>
      <c r="M380" s="6" t="s">
        <v>16</v>
      </c>
      <c r="N380" s="6" t="s">
        <v>16</v>
      </c>
      <c r="O380" s="6" t="s">
        <v>678</v>
      </c>
      <c r="Q380" s="6" t="s">
        <v>1186</v>
      </c>
      <c r="R380" s="6" t="s">
        <v>1186</v>
      </c>
      <c r="T380" s="6" t="s">
        <v>344</v>
      </c>
      <c r="U380" s="6" t="s">
        <v>1332</v>
      </c>
      <c r="V380" s="6" t="s">
        <v>1186</v>
      </c>
      <c r="W380" s="6" t="s">
        <v>426</v>
      </c>
      <c r="X380" s="6" t="s">
        <v>76</v>
      </c>
      <c r="Y380" s="6" t="s">
        <v>407</v>
      </c>
      <c r="Z380" s="6" t="s">
        <v>382</v>
      </c>
      <c r="AA380" s="6" t="s">
        <v>76</v>
      </c>
      <c r="AB380" s="6" t="s">
        <v>759</v>
      </c>
      <c r="AC380" s="6" t="s">
        <v>1186</v>
      </c>
      <c r="AD380" s="6" t="s">
        <v>1377</v>
      </c>
      <c r="AE380" s="6" t="s">
        <v>1186</v>
      </c>
      <c r="AF380" s="6" t="s">
        <v>376</v>
      </c>
      <c r="AG380" s="6" t="s">
        <v>376</v>
      </c>
      <c r="AH380" s="6" t="s">
        <v>1333</v>
      </c>
      <c r="AI380" s="6" t="s">
        <v>37</v>
      </c>
    </row>
    <row r="381" spans="1:35" x14ac:dyDescent="0.35">
      <c r="A381" s="5">
        <v>5203129806010</v>
      </c>
      <c r="B381" s="6" t="s">
        <v>765</v>
      </c>
      <c r="C381" s="6" t="s">
        <v>178</v>
      </c>
      <c r="D381" s="6" t="s">
        <v>34</v>
      </c>
      <c r="E381" s="6" t="s">
        <v>77</v>
      </c>
      <c r="F381">
        <v>1000</v>
      </c>
      <c r="G381" s="6" t="s">
        <v>12</v>
      </c>
      <c r="H381" s="6" t="s">
        <v>341</v>
      </c>
      <c r="I381">
        <v>90</v>
      </c>
      <c r="J381">
        <v>1</v>
      </c>
      <c r="K381" s="6" t="s">
        <v>297</v>
      </c>
      <c r="M381" s="6" t="s">
        <v>12</v>
      </c>
      <c r="N381" s="6" t="s">
        <v>12</v>
      </c>
      <c r="O381" s="6" t="s">
        <v>678</v>
      </c>
      <c r="P381">
        <v>1726</v>
      </c>
      <c r="Q381" s="6" t="s">
        <v>342</v>
      </c>
      <c r="R381" s="6" t="s">
        <v>343</v>
      </c>
      <c r="T381" s="6" t="s">
        <v>344</v>
      </c>
      <c r="U381" s="6" t="s">
        <v>1332</v>
      </c>
      <c r="V381" s="6" t="s">
        <v>1186</v>
      </c>
      <c r="W381" s="6" t="s">
        <v>305</v>
      </c>
      <c r="X381" s="6" t="s">
        <v>178</v>
      </c>
      <c r="Y381" s="6" t="s">
        <v>341</v>
      </c>
      <c r="Z381" s="6" t="s">
        <v>382</v>
      </c>
      <c r="AA381" s="6" t="s">
        <v>178</v>
      </c>
      <c r="AB381" s="6" t="s">
        <v>765</v>
      </c>
      <c r="AC381" s="6" t="s">
        <v>1186</v>
      </c>
      <c r="AD381" s="6" t="s">
        <v>1378</v>
      </c>
      <c r="AE381" s="6" t="s">
        <v>1186</v>
      </c>
      <c r="AF381" s="6" t="s">
        <v>346</v>
      </c>
      <c r="AG381" s="6" t="s">
        <v>346</v>
      </c>
      <c r="AH381" s="6" t="s">
        <v>1379</v>
      </c>
      <c r="AI381" s="6" t="s">
        <v>34</v>
      </c>
    </row>
    <row r="382" spans="1:35" x14ac:dyDescent="0.35">
      <c r="B382" s="6" t="s">
        <v>766</v>
      </c>
      <c r="C382" s="6" t="s">
        <v>178</v>
      </c>
      <c r="D382" s="6" t="s">
        <v>34</v>
      </c>
      <c r="E382" s="6" t="s">
        <v>77</v>
      </c>
      <c r="F382">
        <v>1000</v>
      </c>
      <c r="G382" s="6" t="s">
        <v>12</v>
      </c>
      <c r="H382" s="6" t="s">
        <v>341</v>
      </c>
      <c r="I382">
        <v>90</v>
      </c>
      <c r="J382">
        <v>1</v>
      </c>
      <c r="K382" s="6" t="s">
        <v>297</v>
      </c>
      <c r="L382">
        <v>0</v>
      </c>
      <c r="M382" s="6" t="s">
        <v>12</v>
      </c>
      <c r="N382" s="6" t="s">
        <v>12</v>
      </c>
      <c r="O382" s="6" t="s">
        <v>678</v>
      </c>
      <c r="Q382" s="6" t="s">
        <v>1186</v>
      </c>
      <c r="R382" s="6" t="s">
        <v>1186</v>
      </c>
      <c r="T382" s="6" t="s">
        <v>344</v>
      </c>
      <c r="U382" s="6" t="s">
        <v>1332</v>
      </c>
      <c r="V382" s="6" t="s">
        <v>1186</v>
      </c>
      <c r="W382" s="6" t="s">
        <v>305</v>
      </c>
      <c r="X382" s="6" t="s">
        <v>178</v>
      </c>
      <c r="Y382" s="6" t="s">
        <v>341</v>
      </c>
      <c r="Z382" s="6" t="s">
        <v>382</v>
      </c>
      <c r="AA382" s="6" t="s">
        <v>178</v>
      </c>
      <c r="AB382" s="6" t="s">
        <v>765</v>
      </c>
      <c r="AC382" s="6" t="s">
        <v>1186</v>
      </c>
      <c r="AD382" s="6" t="s">
        <v>1378</v>
      </c>
      <c r="AE382" s="6" t="s">
        <v>1186</v>
      </c>
      <c r="AF382" s="6" t="s">
        <v>376</v>
      </c>
      <c r="AG382" s="6" t="s">
        <v>376</v>
      </c>
      <c r="AH382" s="6" t="s">
        <v>1333</v>
      </c>
      <c r="AI382" s="6" t="s">
        <v>34</v>
      </c>
    </row>
    <row r="383" spans="1:35" x14ac:dyDescent="0.35">
      <c r="A383" s="5">
        <v>5203129807020</v>
      </c>
      <c r="B383" s="6" t="s">
        <v>767</v>
      </c>
      <c r="C383" s="6" t="s">
        <v>178</v>
      </c>
      <c r="D383" s="6" t="s">
        <v>34</v>
      </c>
      <c r="E383" s="6" t="s">
        <v>77</v>
      </c>
      <c r="F383">
        <v>1000</v>
      </c>
      <c r="G383" s="6" t="s">
        <v>16</v>
      </c>
      <c r="H383" s="6" t="s">
        <v>341</v>
      </c>
      <c r="I383">
        <v>90</v>
      </c>
      <c r="J383">
        <v>1</v>
      </c>
      <c r="K383" s="6" t="s">
        <v>298</v>
      </c>
      <c r="M383" s="6" t="s">
        <v>12</v>
      </c>
      <c r="N383" s="6" t="s">
        <v>12</v>
      </c>
      <c r="O383" s="6" t="s">
        <v>370</v>
      </c>
      <c r="P383">
        <v>1726</v>
      </c>
      <c r="Q383" s="6" t="s">
        <v>342</v>
      </c>
      <c r="R383" s="6" t="s">
        <v>374</v>
      </c>
      <c r="S383">
        <v>19.7</v>
      </c>
      <c r="T383" s="6" t="s">
        <v>344</v>
      </c>
      <c r="U383" s="6" t="s">
        <v>1332</v>
      </c>
      <c r="V383" s="6" t="s">
        <v>1186</v>
      </c>
      <c r="W383" s="6" t="s">
        <v>298</v>
      </c>
      <c r="X383" s="6" t="s">
        <v>178</v>
      </c>
      <c r="Y383" s="6" t="s">
        <v>341</v>
      </c>
      <c r="Z383" s="6" t="s">
        <v>382</v>
      </c>
      <c r="AA383" s="6" t="s">
        <v>178</v>
      </c>
      <c r="AB383" s="6" t="s">
        <v>765</v>
      </c>
      <c r="AC383" s="6" t="s">
        <v>1186</v>
      </c>
      <c r="AD383" s="6" t="s">
        <v>1378</v>
      </c>
      <c r="AE383" s="6" t="s">
        <v>371</v>
      </c>
      <c r="AF383" s="6" t="s">
        <v>346</v>
      </c>
      <c r="AG383" s="6" t="s">
        <v>346</v>
      </c>
      <c r="AH383" s="6" t="s">
        <v>1379</v>
      </c>
      <c r="AI383" s="6" t="s">
        <v>34</v>
      </c>
    </row>
    <row r="384" spans="1:35" x14ac:dyDescent="0.35">
      <c r="B384" s="6" t="s">
        <v>768</v>
      </c>
      <c r="C384" s="6" t="s">
        <v>178</v>
      </c>
      <c r="D384" s="6" t="s">
        <v>34</v>
      </c>
      <c r="E384" s="6" t="s">
        <v>77</v>
      </c>
      <c r="F384">
        <v>1000</v>
      </c>
      <c r="G384" s="6" t="s">
        <v>16</v>
      </c>
      <c r="H384" s="6" t="s">
        <v>341</v>
      </c>
      <c r="I384">
        <v>90</v>
      </c>
      <c r="J384">
        <v>1</v>
      </c>
      <c r="K384" s="6" t="s">
        <v>298</v>
      </c>
      <c r="L384">
        <v>0</v>
      </c>
      <c r="M384" s="6" t="s">
        <v>12</v>
      </c>
      <c r="N384" s="6" t="s">
        <v>12</v>
      </c>
      <c r="O384" s="6" t="s">
        <v>370</v>
      </c>
      <c r="Q384" s="6" t="s">
        <v>1186</v>
      </c>
      <c r="R384" s="6" t="s">
        <v>1186</v>
      </c>
      <c r="T384" s="6" t="s">
        <v>344</v>
      </c>
      <c r="U384" s="6" t="s">
        <v>1332</v>
      </c>
      <c r="V384" s="6" t="s">
        <v>1186</v>
      </c>
      <c r="W384" s="6" t="s">
        <v>298</v>
      </c>
      <c r="X384" s="6" t="s">
        <v>178</v>
      </c>
      <c r="Y384" s="6" t="s">
        <v>341</v>
      </c>
      <c r="Z384" s="6" t="s">
        <v>382</v>
      </c>
      <c r="AA384" s="6" t="s">
        <v>178</v>
      </c>
      <c r="AB384" s="6" t="s">
        <v>765</v>
      </c>
      <c r="AC384" s="6" t="s">
        <v>1186</v>
      </c>
      <c r="AD384" s="6" t="s">
        <v>1378</v>
      </c>
      <c r="AE384" s="6" t="s">
        <v>1186</v>
      </c>
      <c r="AF384" s="6" t="s">
        <v>376</v>
      </c>
      <c r="AG384" s="6" t="s">
        <v>376</v>
      </c>
      <c r="AH384" s="6" t="s">
        <v>1333</v>
      </c>
      <c r="AI384" s="6" t="s">
        <v>34</v>
      </c>
    </row>
    <row r="385" spans="1:35" x14ac:dyDescent="0.35">
      <c r="A385" s="5">
        <v>5203129803080</v>
      </c>
      <c r="B385" s="6" t="s">
        <v>769</v>
      </c>
      <c r="C385" s="6" t="s">
        <v>178</v>
      </c>
      <c r="D385" s="6" t="s">
        <v>34</v>
      </c>
      <c r="E385" s="6" t="s">
        <v>77</v>
      </c>
      <c r="F385">
        <v>1000</v>
      </c>
      <c r="G385" s="6" t="s">
        <v>16</v>
      </c>
      <c r="H385" s="6" t="s">
        <v>299</v>
      </c>
      <c r="I385">
        <v>90</v>
      </c>
      <c r="J385">
        <v>0.82</v>
      </c>
      <c r="K385" s="6" t="s">
        <v>299</v>
      </c>
      <c r="L385">
        <v>1.25</v>
      </c>
      <c r="M385" s="6" t="s">
        <v>16</v>
      </c>
      <c r="N385" s="6" t="s">
        <v>16</v>
      </c>
      <c r="O385" s="6" t="s">
        <v>755</v>
      </c>
      <c r="P385">
        <v>1726</v>
      </c>
      <c r="Q385" s="6" t="s">
        <v>679</v>
      </c>
      <c r="R385" s="6" t="s">
        <v>374</v>
      </c>
      <c r="S385">
        <v>0.82</v>
      </c>
      <c r="T385" s="6" t="s">
        <v>344</v>
      </c>
      <c r="U385" s="6" t="s">
        <v>1332</v>
      </c>
      <c r="V385" s="6" t="s">
        <v>1186</v>
      </c>
      <c r="W385" s="6" t="s">
        <v>426</v>
      </c>
      <c r="X385" s="6" t="s">
        <v>178</v>
      </c>
      <c r="Y385" s="6" t="s">
        <v>299</v>
      </c>
      <c r="Z385" s="6" t="s">
        <v>382</v>
      </c>
      <c r="AA385" s="6" t="s">
        <v>178</v>
      </c>
      <c r="AB385" s="6" t="s">
        <v>765</v>
      </c>
      <c r="AC385" s="6" t="s">
        <v>1186</v>
      </c>
      <c r="AD385" s="6" t="s">
        <v>1378</v>
      </c>
      <c r="AE385" s="6" t="s">
        <v>1186</v>
      </c>
      <c r="AF385" s="6" t="s">
        <v>346</v>
      </c>
      <c r="AG385" s="6" t="s">
        <v>346</v>
      </c>
      <c r="AH385" s="6" t="s">
        <v>1379</v>
      </c>
      <c r="AI385" s="6" t="s">
        <v>34</v>
      </c>
    </row>
    <row r="386" spans="1:35" x14ac:dyDescent="0.35">
      <c r="B386" s="6" t="s">
        <v>770</v>
      </c>
      <c r="C386" s="6" t="s">
        <v>178</v>
      </c>
      <c r="D386" s="6" t="s">
        <v>34</v>
      </c>
      <c r="E386" s="6" t="s">
        <v>77</v>
      </c>
      <c r="F386">
        <v>1000</v>
      </c>
      <c r="G386" s="6" t="s">
        <v>16</v>
      </c>
      <c r="H386" s="6" t="s">
        <v>299</v>
      </c>
      <c r="I386">
        <v>90</v>
      </c>
      <c r="J386">
        <v>0.82</v>
      </c>
      <c r="K386" s="6" t="s">
        <v>299</v>
      </c>
      <c r="L386">
        <v>1.25</v>
      </c>
      <c r="M386" s="6" t="s">
        <v>16</v>
      </c>
      <c r="N386" s="6" t="s">
        <v>16</v>
      </c>
      <c r="O386" s="6" t="s">
        <v>755</v>
      </c>
      <c r="Q386" s="6" t="s">
        <v>1186</v>
      </c>
      <c r="R386" s="6" t="s">
        <v>1186</v>
      </c>
      <c r="T386" s="6" t="s">
        <v>344</v>
      </c>
      <c r="U386" s="6" t="s">
        <v>1332</v>
      </c>
      <c r="V386" s="6" t="s">
        <v>1186</v>
      </c>
      <c r="W386" s="6" t="s">
        <v>426</v>
      </c>
      <c r="X386" s="6" t="s">
        <v>178</v>
      </c>
      <c r="Y386" s="6" t="s">
        <v>299</v>
      </c>
      <c r="Z386" s="6" t="s">
        <v>382</v>
      </c>
      <c r="AA386" s="6" t="s">
        <v>178</v>
      </c>
      <c r="AB386" s="6" t="s">
        <v>765</v>
      </c>
      <c r="AC386" s="6" t="s">
        <v>1186</v>
      </c>
      <c r="AD386" s="6" t="s">
        <v>1378</v>
      </c>
      <c r="AE386" s="6" t="s">
        <v>1186</v>
      </c>
      <c r="AF386" s="6" t="s">
        <v>376</v>
      </c>
      <c r="AG386" s="6" t="s">
        <v>376</v>
      </c>
      <c r="AH386" s="6" t="s">
        <v>1333</v>
      </c>
      <c r="AI386" s="6" t="s">
        <v>34</v>
      </c>
    </row>
    <row r="387" spans="1:35" x14ac:dyDescent="0.35">
      <c r="A387" s="5">
        <v>5203129801030</v>
      </c>
      <c r="B387" s="6" t="s">
        <v>771</v>
      </c>
      <c r="C387" s="6" t="s">
        <v>178</v>
      </c>
      <c r="D387" s="6" t="s">
        <v>34</v>
      </c>
      <c r="E387" s="6" t="s">
        <v>77</v>
      </c>
      <c r="F387">
        <v>1000</v>
      </c>
      <c r="G387" s="6" t="s">
        <v>16</v>
      </c>
      <c r="H387" s="6" t="s">
        <v>300</v>
      </c>
      <c r="I387">
        <v>90</v>
      </c>
      <c r="J387">
        <v>0.17</v>
      </c>
      <c r="K387" s="6" t="s">
        <v>300</v>
      </c>
      <c r="L387">
        <v>0.15</v>
      </c>
      <c r="M387" s="6" t="s">
        <v>16</v>
      </c>
      <c r="N387" s="6" t="s">
        <v>16</v>
      </c>
      <c r="O387" s="6" t="s">
        <v>678</v>
      </c>
      <c r="P387">
        <v>1726</v>
      </c>
      <c r="Q387" s="6" t="s">
        <v>679</v>
      </c>
      <c r="R387" s="6" t="s">
        <v>374</v>
      </c>
      <c r="S387">
        <v>0.17</v>
      </c>
      <c r="T387" s="6" t="s">
        <v>344</v>
      </c>
      <c r="U387" s="6" t="s">
        <v>1332</v>
      </c>
      <c r="V387" s="6" t="s">
        <v>1186</v>
      </c>
      <c r="W387" s="6" t="s">
        <v>426</v>
      </c>
      <c r="X387" s="6" t="s">
        <v>178</v>
      </c>
      <c r="Y387" s="6" t="s">
        <v>407</v>
      </c>
      <c r="Z387" s="6" t="s">
        <v>382</v>
      </c>
      <c r="AA387" s="6" t="s">
        <v>178</v>
      </c>
      <c r="AB387" s="6" t="s">
        <v>765</v>
      </c>
      <c r="AC387" s="6" t="s">
        <v>1186</v>
      </c>
      <c r="AD387" s="6" t="s">
        <v>1378</v>
      </c>
      <c r="AE387" s="6" t="s">
        <v>1186</v>
      </c>
      <c r="AF387" s="6" t="s">
        <v>346</v>
      </c>
      <c r="AG387" s="6" t="s">
        <v>346</v>
      </c>
      <c r="AH387" s="6" t="s">
        <v>1379</v>
      </c>
      <c r="AI387" s="6" t="s">
        <v>34</v>
      </c>
    </row>
    <row r="388" spans="1:35" x14ac:dyDescent="0.35">
      <c r="B388" s="6" t="s">
        <v>772</v>
      </c>
      <c r="C388" s="6" t="s">
        <v>178</v>
      </c>
      <c r="D388" s="6" t="s">
        <v>34</v>
      </c>
      <c r="E388" s="6" t="s">
        <v>77</v>
      </c>
      <c r="F388">
        <v>1000</v>
      </c>
      <c r="G388" s="6" t="s">
        <v>16</v>
      </c>
      <c r="H388" s="6" t="s">
        <v>300</v>
      </c>
      <c r="I388">
        <v>90</v>
      </c>
      <c r="J388">
        <v>0.17</v>
      </c>
      <c r="K388" s="6" t="s">
        <v>300</v>
      </c>
      <c r="L388">
        <v>0.15</v>
      </c>
      <c r="M388" s="6" t="s">
        <v>16</v>
      </c>
      <c r="N388" s="6" t="s">
        <v>16</v>
      </c>
      <c r="O388" s="6" t="s">
        <v>678</v>
      </c>
      <c r="Q388" s="6" t="s">
        <v>1186</v>
      </c>
      <c r="R388" s="6" t="s">
        <v>1186</v>
      </c>
      <c r="T388" s="6" t="s">
        <v>344</v>
      </c>
      <c r="U388" s="6" t="s">
        <v>1332</v>
      </c>
      <c r="V388" s="6" t="s">
        <v>1186</v>
      </c>
      <c r="W388" s="6" t="s">
        <v>426</v>
      </c>
      <c r="X388" s="6" t="s">
        <v>178</v>
      </c>
      <c r="Y388" s="6" t="s">
        <v>407</v>
      </c>
      <c r="Z388" s="6" t="s">
        <v>382</v>
      </c>
      <c r="AA388" s="6" t="s">
        <v>178</v>
      </c>
      <c r="AB388" s="6" t="s">
        <v>765</v>
      </c>
      <c r="AC388" s="6" t="s">
        <v>1186</v>
      </c>
      <c r="AD388" s="6" t="s">
        <v>1378</v>
      </c>
      <c r="AE388" s="6" t="s">
        <v>1186</v>
      </c>
      <c r="AF388" s="6" t="s">
        <v>376</v>
      </c>
      <c r="AG388" s="6" t="s">
        <v>376</v>
      </c>
      <c r="AH388" s="6" t="s">
        <v>1333</v>
      </c>
      <c r="AI388" s="6" t="s">
        <v>34</v>
      </c>
    </row>
    <row r="389" spans="1:35" x14ac:dyDescent="0.35">
      <c r="A389" s="5">
        <v>5203129906010</v>
      </c>
      <c r="B389" s="6" t="s">
        <v>773</v>
      </c>
      <c r="C389" s="6" t="s">
        <v>204</v>
      </c>
      <c r="D389" s="6" t="s">
        <v>34</v>
      </c>
      <c r="E389" s="6" t="s">
        <v>77</v>
      </c>
      <c r="F389">
        <v>1000</v>
      </c>
      <c r="G389" s="6" t="s">
        <v>12</v>
      </c>
      <c r="H389" s="6" t="s">
        <v>341</v>
      </c>
      <c r="I389">
        <v>90</v>
      </c>
      <c r="J389">
        <v>1</v>
      </c>
      <c r="K389" s="6" t="s">
        <v>297</v>
      </c>
      <c r="M389" s="6" t="s">
        <v>12</v>
      </c>
      <c r="N389" s="6" t="s">
        <v>12</v>
      </c>
      <c r="O389" s="6" t="s">
        <v>678</v>
      </c>
      <c r="P389">
        <v>1726</v>
      </c>
      <c r="Q389" s="6" t="s">
        <v>342</v>
      </c>
      <c r="R389" s="6" t="s">
        <v>343</v>
      </c>
      <c r="T389" s="6" t="s">
        <v>344</v>
      </c>
      <c r="U389" s="6" t="s">
        <v>1332</v>
      </c>
      <c r="V389" s="6" t="s">
        <v>1186</v>
      </c>
      <c r="W389" s="6" t="s">
        <v>305</v>
      </c>
      <c r="X389" s="6" t="s">
        <v>178</v>
      </c>
      <c r="Y389" s="6" t="s">
        <v>341</v>
      </c>
      <c r="Z389" s="6" t="s">
        <v>382</v>
      </c>
      <c r="AA389" s="6" t="s">
        <v>178</v>
      </c>
      <c r="AB389" s="6" t="s">
        <v>773</v>
      </c>
      <c r="AC389" s="6" t="s">
        <v>1186</v>
      </c>
      <c r="AD389" s="6" t="s">
        <v>1378</v>
      </c>
      <c r="AE389" s="6" t="s">
        <v>1186</v>
      </c>
      <c r="AF389" s="6" t="s">
        <v>346</v>
      </c>
      <c r="AG389" s="6" t="s">
        <v>346</v>
      </c>
      <c r="AH389" s="6" t="s">
        <v>1379</v>
      </c>
      <c r="AI389" s="6" t="s">
        <v>34</v>
      </c>
    </row>
    <row r="390" spans="1:35" x14ac:dyDescent="0.35">
      <c r="B390" s="6" t="s">
        <v>774</v>
      </c>
      <c r="C390" s="6" t="s">
        <v>204</v>
      </c>
      <c r="D390" s="6" t="s">
        <v>34</v>
      </c>
      <c r="E390" s="6" t="s">
        <v>77</v>
      </c>
      <c r="F390">
        <v>1000</v>
      </c>
      <c r="G390" s="6" t="s">
        <v>12</v>
      </c>
      <c r="H390" s="6" t="s">
        <v>341</v>
      </c>
      <c r="I390">
        <v>90</v>
      </c>
      <c r="J390">
        <v>1</v>
      </c>
      <c r="K390" s="6" t="s">
        <v>297</v>
      </c>
      <c r="L390">
        <v>0</v>
      </c>
      <c r="M390" s="6" t="s">
        <v>12</v>
      </c>
      <c r="N390" s="6" t="s">
        <v>12</v>
      </c>
      <c r="O390" s="6" t="s">
        <v>678</v>
      </c>
      <c r="Q390" s="6" t="s">
        <v>1186</v>
      </c>
      <c r="R390" s="6" t="s">
        <v>1186</v>
      </c>
      <c r="T390" s="6" t="s">
        <v>344</v>
      </c>
      <c r="U390" s="6" t="s">
        <v>1332</v>
      </c>
      <c r="V390" s="6" t="s">
        <v>1186</v>
      </c>
      <c r="W390" s="6" t="s">
        <v>305</v>
      </c>
      <c r="X390" s="6" t="s">
        <v>178</v>
      </c>
      <c r="Y390" s="6" t="s">
        <v>341</v>
      </c>
      <c r="Z390" s="6" t="s">
        <v>382</v>
      </c>
      <c r="AA390" s="6" t="s">
        <v>178</v>
      </c>
      <c r="AB390" s="6" t="s">
        <v>773</v>
      </c>
      <c r="AC390" s="6" t="s">
        <v>1186</v>
      </c>
      <c r="AD390" s="6" t="s">
        <v>1378</v>
      </c>
      <c r="AE390" s="6" t="s">
        <v>1186</v>
      </c>
      <c r="AF390" s="6" t="s">
        <v>376</v>
      </c>
      <c r="AG390" s="6" t="s">
        <v>376</v>
      </c>
      <c r="AH390" s="6" t="s">
        <v>1333</v>
      </c>
      <c r="AI390" s="6" t="s">
        <v>34</v>
      </c>
    </row>
    <row r="391" spans="1:35" x14ac:dyDescent="0.35">
      <c r="A391" s="5">
        <v>5203129907020</v>
      </c>
      <c r="B391" s="6" t="s">
        <v>775</v>
      </c>
      <c r="C391" s="6" t="s">
        <v>204</v>
      </c>
      <c r="D391" s="6" t="s">
        <v>34</v>
      </c>
      <c r="E391" s="6" t="s">
        <v>77</v>
      </c>
      <c r="F391">
        <v>1000</v>
      </c>
      <c r="G391" s="6" t="s">
        <v>16</v>
      </c>
      <c r="H391" s="6" t="s">
        <v>341</v>
      </c>
      <c r="I391">
        <v>90</v>
      </c>
      <c r="J391">
        <v>1</v>
      </c>
      <c r="K391" s="6" t="s">
        <v>298</v>
      </c>
      <c r="M391" s="6" t="s">
        <v>12</v>
      </c>
      <c r="N391" s="6" t="s">
        <v>12</v>
      </c>
      <c r="O391" s="6" t="s">
        <v>370</v>
      </c>
      <c r="P391">
        <v>1726</v>
      </c>
      <c r="Q391" s="6" t="s">
        <v>342</v>
      </c>
      <c r="R391" s="6" t="s">
        <v>374</v>
      </c>
      <c r="S391">
        <v>19.7</v>
      </c>
      <c r="T391" s="6" t="s">
        <v>344</v>
      </c>
      <c r="U391" s="6" t="s">
        <v>1332</v>
      </c>
      <c r="V391" s="6" t="s">
        <v>1186</v>
      </c>
      <c r="W391" s="6" t="s">
        <v>298</v>
      </c>
      <c r="X391" s="6" t="s">
        <v>178</v>
      </c>
      <c r="Y391" s="6" t="s">
        <v>341</v>
      </c>
      <c r="Z391" s="6" t="s">
        <v>382</v>
      </c>
      <c r="AA391" s="6" t="s">
        <v>178</v>
      </c>
      <c r="AB391" s="6" t="s">
        <v>773</v>
      </c>
      <c r="AC391" s="6" t="s">
        <v>1186</v>
      </c>
      <c r="AD391" s="6" t="s">
        <v>1378</v>
      </c>
      <c r="AE391" s="6" t="s">
        <v>371</v>
      </c>
      <c r="AF391" s="6" t="s">
        <v>346</v>
      </c>
      <c r="AG391" s="6" t="s">
        <v>346</v>
      </c>
      <c r="AH391" s="6" t="s">
        <v>1379</v>
      </c>
      <c r="AI391" s="6" t="s">
        <v>34</v>
      </c>
    </row>
    <row r="392" spans="1:35" x14ac:dyDescent="0.35">
      <c r="B392" s="6" t="s">
        <v>776</v>
      </c>
      <c r="C392" s="6" t="s">
        <v>204</v>
      </c>
      <c r="D392" s="6" t="s">
        <v>34</v>
      </c>
      <c r="E392" s="6" t="s">
        <v>77</v>
      </c>
      <c r="F392">
        <v>1000</v>
      </c>
      <c r="G392" s="6" t="s">
        <v>16</v>
      </c>
      <c r="H392" s="6" t="s">
        <v>341</v>
      </c>
      <c r="I392">
        <v>90</v>
      </c>
      <c r="J392">
        <v>1</v>
      </c>
      <c r="K392" s="6" t="s">
        <v>298</v>
      </c>
      <c r="L392">
        <v>0</v>
      </c>
      <c r="M392" s="6" t="s">
        <v>12</v>
      </c>
      <c r="N392" s="6" t="s">
        <v>12</v>
      </c>
      <c r="O392" s="6" t="s">
        <v>370</v>
      </c>
      <c r="Q392" s="6" t="s">
        <v>1186</v>
      </c>
      <c r="R392" s="6" t="s">
        <v>1186</v>
      </c>
      <c r="T392" s="6" t="s">
        <v>344</v>
      </c>
      <c r="U392" s="6" t="s">
        <v>1332</v>
      </c>
      <c r="V392" s="6" t="s">
        <v>1186</v>
      </c>
      <c r="W392" s="6" t="s">
        <v>298</v>
      </c>
      <c r="X392" s="6" t="s">
        <v>178</v>
      </c>
      <c r="Y392" s="6" t="s">
        <v>341</v>
      </c>
      <c r="Z392" s="6" t="s">
        <v>382</v>
      </c>
      <c r="AA392" s="6" t="s">
        <v>178</v>
      </c>
      <c r="AB392" s="6" t="s">
        <v>773</v>
      </c>
      <c r="AC392" s="6" t="s">
        <v>1186</v>
      </c>
      <c r="AD392" s="6" t="s">
        <v>1378</v>
      </c>
      <c r="AE392" s="6" t="s">
        <v>1186</v>
      </c>
      <c r="AF392" s="6" t="s">
        <v>376</v>
      </c>
      <c r="AG392" s="6" t="s">
        <v>376</v>
      </c>
      <c r="AH392" s="6" t="s">
        <v>1333</v>
      </c>
      <c r="AI392" s="6" t="s">
        <v>34</v>
      </c>
    </row>
    <row r="393" spans="1:35" x14ac:dyDescent="0.35">
      <c r="A393" s="5">
        <v>5203129903070</v>
      </c>
      <c r="B393" s="6" t="s">
        <v>777</v>
      </c>
      <c r="C393" s="6" t="s">
        <v>204</v>
      </c>
      <c r="D393" s="6" t="s">
        <v>34</v>
      </c>
      <c r="E393" s="6" t="s">
        <v>77</v>
      </c>
      <c r="F393">
        <v>1000</v>
      </c>
      <c r="G393" s="6" t="s">
        <v>16</v>
      </c>
      <c r="H393" s="6" t="s">
        <v>299</v>
      </c>
      <c r="I393">
        <v>90</v>
      </c>
      <c r="J393">
        <v>1.2</v>
      </c>
      <c r="K393" s="6" t="s">
        <v>299</v>
      </c>
      <c r="L393">
        <v>1.25</v>
      </c>
      <c r="M393" s="6" t="s">
        <v>16</v>
      </c>
      <c r="N393" s="6" t="s">
        <v>16</v>
      </c>
      <c r="O393" s="6" t="s">
        <v>778</v>
      </c>
      <c r="P393">
        <v>1726</v>
      </c>
      <c r="Q393" s="6" t="s">
        <v>779</v>
      </c>
      <c r="R393" s="6" t="s">
        <v>374</v>
      </c>
      <c r="S393">
        <v>1.2</v>
      </c>
      <c r="T393" s="6" t="s">
        <v>344</v>
      </c>
      <c r="U393" s="6" t="s">
        <v>1332</v>
      </c>
      <c r="V393" s="6" t="s">
        <v>1186</v>
      </c>
      <c r="W393" s="6" t="s">
        <v>426</v>
      </c>
      <c r="X393" s="6" t="s">
        <v>178</v>
      </c>
      <c r="Y393" s="6" t="s">
        <v>299</v>
      </c>
      <c r="Z393" s="6" t="s">
        <v>382</v>
      </c>
      <c r="AA393" s="6" t="s">
        <v>178</v>
      </c>
      <c r="AB393" s="6" t="s">
        <v>773</v>
      </c>
      <c r="AC393" s="6" t="s">
        <v>1186</v>
      </c>
      <c r="AD393" s="6" t="s">
        <v>1378</v>
      </c>
      <c r="AE393" s="6" t="s">
        <v>1186</v>
      </c>
      <c r="AF393" s="6" t="s">
        <v>346</v>
      </c>
      <c r="AG393" s="6" t="s">
        <v>346</v>
      </c>
      <c r="AH393" s="6" t="s">
        <v>1333</v>
      </c>
      <c r="AI393" s="6" t="s">
        <v>34</v>
      </c>
    </row>
    <row r="394" spans="1:35" x14ac:dyDescent="0.35">
      <c r="A394" s="5">
        <v>5203129901030</v>
      </c>
      <c r="B394" s="6" t="s">
        <v>780</v>
      </c>
      <c r="C394" s="6" t="s">
        <v>204</v>
      </c>
      <c r="D394" s="6" t="s">
        <v>34</v>
      </c>
      <c r="E394" s="6" t="s">
        <v>77</v>
      </c>
      <c r="F394">
        <v>1000</v>
      </c>
      <c r="G394" s="6" t="s">
        <v>16</v>
      </c>
      <c r="H394" s="6" t="s">
        <v>300</v>
      </c>
      <c r="I394">
        <v>90</v>
      </c>
      <c r="J394">
        <v>0.17</v>
      </c>
      <c r="K394" s="6" t="s">
        <v>300</v>
      </c>
      <c r="L394">
        <v>0.15</v>
      </c>
      <c r="M394" s="6" t="s">
        <v>16</v>
      </c>
      <c r="N394" s="6" t="s">
        <v>16</v>
      </c>
      <c r="O394" s="6" t="s">
        <v>678</v>
      </c>
      <c r="P394">
        <v>1726</v>
      </c>
      <c r="Q394" s="6" t="s">
        <v>679</v>
      </c>
      <c r="R394" s="6" t="s">
        <v>374</v>
      </c>
      <c r="S394">
        <v>0.17</v>
      </c>
      <c r="T394" s="6" t="s">
        <v>344</v>
      </c>
      <c r="U394" s="6" t="s">
        <v>1332</v>
      </c>
      <c r="V394" s="6" t="s">
        <v>1186</v>
      </c>
      <c r="W394" s="6" t="s">
        <v>426</v>
      </c>
      <c r="X394" s="6" t="s">
        <v>178</v>
      </c>
      <c r="Y394" s="6" t="s">
        <v>407</v>
      </c>
      <c r="Z394" s="6" t="s">
        <v>382</v>
      </c>
      <c r="AA394" s="6" t="s">
        <v>178</v>
      </c>
      <c r="AB394" s="6" t="s">
        <v>773</v>
      </c>
      <c r="AC394" s="6" t="s">
        <v>1186</v>
      </c>
      <c r="AD394" s="6" t="s">
        <v>1378</v>
      </c>
      <c r="AE394" s="6" t="s">
        <v>1186</v>
      </c>
      <c r="AF394" s="6" t="s">
        <v>346</v>
      </c>
      <c r="AG394" s="6" t="s">
        <v>346</v>
      </c>
      <c r="AH394" s="6" t="s">
        <v>1379</v>
      </c>
      <c r="AI394" s="6" t="s">
        <v>34</v>
      </c>
    </row>
    <row r="395" spans="1:35" x14ac:dyDescent="0.35">
      <c r="B395" s="6" t="s">
        <v>781</v>
      </c>
      <c r="C395" s="6" t="s">
        <v>204</v>
      </c>
      <c r="D395" s="6" t="s">
        <v>34</v>
      </c>
      <c r="E395" s="6" t="s">
        <v>77</v>
      </c>
      <c r="F395">
        <v>1000</v>
      </c>
      <c r="G395" s="6" t="s">
        <v>16</v>
      </c>
      <c r="H395" s="6" t="s">
        <v>300</v>
      </c>
      <c r="I395">
        <v>90</v>
      </c>
      <c r="J395">
        <v>0.17</v>
      </c>
      <c r="K395" s="6" t="s">
        <v>300</v>
      </c>
      <c r="L395">
        <v>0.15</v>
      </c>
      <c r="M395" s="6" t="s">
        <v>16</v>
      </c>
      <c r="N395" s="6" t="s">
        <v>16</v>
      </c>
      <c r="O395" s="6" t="s">
        <v>678</v>
      </c>
      <c r="Q395" s="6" t="s">
        <v>1186</v>
      </c>
      <c r="R395" s="6" t="s">
        <v>1186</v>
      </c>
      <c r="T395" s="6" t="s">
        <v>344</v>
      </c>
      <c r="U395" s="6" t="s">
        <v>1332</v>
      </c>
      <c r="V395" s="6" t="s">
        <v>1186</v>
      </c>
      <c r="W395" s="6" t="s">
        <v>426</v>
      </c>
      <c r="X395" s="6" t="s">
        <v>178</v>
      </c>
      <c r="Y395" s="6" t="s">
        <v>407</v>
      </c>
      <c r="Z395" s="6" t="s">
        <v>382</v>
      </c>
      <c r="AA395" s="6" t="s">
        <v>178</v>
      </c>
      <c r="AB395" s="6" t="s">
        <v>773</v>
      </c>
      <c r="AC395" s="6" t="s">
        <v>1186</v>
      </c>
      <c r="AD395" s="6" t="s">
        <v>1378</v>
      </c>
      <c r="AE395" s="6" t="s">
        <v>1186</v>
      </c>
      <c r="AF395" s="6" t="s">
        <v>376</v>
      </c>
      <c r="AG395" s="6" t="s">
        <v>376</v>
      </c>
      <c r="AH395" s="6" t="s">
        <v>1333</v>
      </c>
      <c r="AI395" s="6" t="s">
        <v>34</v>
      </c>
    </row>
    <row r="396" spans="1:35" x14ac:dyDescent="0.35">
      <c r="A396" s="5">
        <v>5203149806010</v>
      </c>
      <c r="B396" s="6" t="s">
        <v>782</v>
      </c>
      <c r="C396" s="6" t="s">
        <v>179</v>
      </c>
      <c r="D396" s="6" t="s">
        <v>34</v>
      </c>
      <c r="E396" s="6" t="s">
        <v>77</v>
      </c>
      <c r="F396">
        <v>1000</v>
      </c>
      <c r="G396" s="6" t="s">
        <v>12</v>
      </c>
      <c r="H396" s="6" t="s">
        <v>341</v>
      </c>
      <c r="I396">
        <v>30</v>
      </c>
      <c r="J396">
        <v>1</v>
      </c>
      <c r="K396" s="6" t="s">
        <v>297</v>
      </c>
      <c r="M396" s="6" t="s">
        <v>12</v>
      </c>
      <c r="N396" s="6" t="s">
        <v>12</v>
      </c>
      <c r="O396" s="6" t="s">
        <v>1186</v>
      </c>
      <c r="P396">
        <v>2671</v>
      </c>
      <c r="Q396" s="6" t="s">
        <v>342</v>
      </c>
      <c r="R396" s="6" t="s">
        <v>343</v>
      </c>
      <c r="T396" s="6" t="s">
        <v>344</v>
      </c>
      <c r="U396" s="6" t="s">
        <v>1332</v>
      </c>
      <c r="V396" s="6" t="s">
        <v>1186</v>
      </c>
      <c r="W396" s="6" t="s">
        <v>305</v>
      </c>
      <c r="X396" s="6" t="s">
        <v>179</v>
      </c>
      <c r="Y396" s="6" t="s">
        <v>341</v>
      </c>
      <c r="Z396" s="6" t="s">
        <v>382</v>
      </c>
      <c r="AA396" s="6" t="s">
        <v>179</v>
      </c>
      <c r="AB396" s="6" t="s">
        <v>782</v>
      </c>
      <c r="AC396" s="6" t="s">
        <v>1186</v>
      </c>
      <c r="AD396" s="6" t="s">
        <v>1380</v>
      </c>
      <c r="AE396" s="6" t="s">
        <v>1186</v>
      </c>
      <c r="AF396" s="6" t="s">
        <v>346</v>
      </c>
      <c r="AG396" s="6" t="s">
        <v>346</v>
      </c>
      <c r="AH396" s="6" t="s">
        <v>1376</v>
      </c>
      <c r="AI396" s="6" t="s">
        <v>34</v>
      </c>
    </row>
    <row r="397" spans="1:35" x14ac:dyDescent="0.35">
      <c r="B397" s="6" t="s">
        <v>783</v>
      </c>
      <c r="C397" s="6" t="s">
        <v>179</v>
      </c>
      <c r="D397" s="6" t="s">
        <v>34</v>
      </c>
      <c r="E397" s="6" t="s">
        <v>77</v>
      </c>
      <c r="F397">
        <v>1000</v>
      </c>
      <c r="G397" s="6" t="s">
        <v>12</v>
      </c>
      <c r="H397" s="6" t="s">
        <v>341</v>
      </c>
      <c r="I397">
        <v>30</v>
      </c>
      <c r="J397">
        <v>1</v>
      </c>
      <c r="K397" s="6" t="s">
        <v>297</v>
      </c>
      <c r="L397">
        <v>0</v>
      </c>
      <c r="M397" s="6" t="s">
        <v>12</v>
      </c>
      <c r="N397" s="6" t="s">
        <v>12</v>
      </c>
      <c r="O397" s="6" t="s">
        <v>1333</v>
      </c>
      <c r="Q397" s="6" t="s">
        <v>1186</v>
      </c>
      <c r="R397" s="6" t="s">
        <v>1186</v>
      </c>
      <c r="T397" s="6" t="s">
        <v>344</v>
      </c>
      <c r="U397" s="6" t="s">
        <v>1332</v>
      </c>
      <c r="V397" s="6" t="s">
        <v>1186</v>
      </c>
      <c r="W397" s="6" t="s">
        <v>305</v>
      </c>
      <c r="X397" s="6" t="s">
        <v>179</v>
      </c>
      <c r="Y397" s="6" t="s">
        <v>341</v>
      </c>
      <c r="Z397" s="6" t="s">
        <v>382</v>
      </c>
      <c r="AA397" s="6" t="s">
        <v>179</v>
      </c>
      <c r="AB397" s="6" t="s">
        <v>782</v>
      </c>
      <c r="AC397" s="6" t="s">
        <v>1186</v>
      </c>
      <c r="AD397" s="6" t="s">
        <v>1380</v>
      </c>
      <c r="AE397" s="6" t="s">
        <v>1186</v>
      </c>
      <c r="AF397" s="6" t="s">
        <v>376</v>
      </c>
      <c r="AG397" s="6" t="s">
        <v>376</v>
      </c>
      <c r="AH397" s="6" t="s">
        <v>1333</v>
      </c>
      <c r="AI397" s="6" t="s">
        <v>34</v>
      </c>
    </row>
    <row r="398" spans="1:35" x14ac:dyDescent="0.35">
      <c r="A398" s="5">
        <v>5203149807020</v>
      </c>
      <c r="B398" s="6" t="s">
        <v>784</v>
      </c>
      <c r="C398" s="6" t="s">
        <v>179</v>
      </c>
      <c r="D398" s="6" t="s">
        <v>34</v>
      </c>
      <c r="E398" s="6" t="s">
        <v>77</v>
      </c>
      <c r="F398">
        <v>1000</v>
      </c>
      <c r="G398" s="6" t="s">
        <v>16</v>
      </c>
      <c r="H398" s="6" t="s">
        <v>341</v>
      </c>
      <c r="I398">
        <v>30</v>
      </c>
      <c r="J398">
        <v>1</v>
      </c>
      <c r="K398" s="6" t="s">
        <v>298</v>
      </c>
      <c r="M398" s="6" t="s">
        <v>12</v>
      </c>
      <c r="N398" s="6" t="s">
        <v>12</v>
      </c>
      <c r="O398" s="6" t="s">
        <v>370</v>
      </c>
      <c r="P398">
        <v>2671</v>
      </c>
      <c r="Q398" s="6" t="s">
        <v>1186</v>
      </c>
      <c r="R398" s="6" t="s">
        <v>374</v>
      </c>
      <c r="S398">
        <v>19.7</v>
      </c>
      <c r="T398" s="6" t="s">
        <v>344</v>
      </c>
      <c r="U398" s="6" t="s">
        <v>1332</v>
      </c>
      <c r="V398" s="6" t="s">
        <v>1186</v>
      </c>
      <c r="W398" s="6" t="s">
        <v>298</v>
      </c>
      <c r="X398" s="6" t="s">
        <v>179</v>
      </c>
      <c r="Y398" s="6" t="s">
        <v>341</v>
      </c>
      <c r="Z398" s="6" t="s">
        <v>382</v>
      </c>
      <c r="AA398" s="6" t="s">
        <v>179</v>
      </c>
      <c r="AB398" s="6" t="s">
        <v>782</v>
      </c>
      <c r="AC398" s="6" t="s">
        <v>1186</v>
      </c>
      <c r="AD398" s="6" t="s">
        <v>1380</v>
      </c>
      <c r="AE398" s="6" t="s">
        <v>371</v>
      </c>
      <c r="AF398" s="6" t="s">
        <v>346</v>
      </c>
      <c r="AG398" s="6" t="s">
        <v>346</v>
      </c>
      <c r="AH398" s="6" t="s">
        <v>1376</v>
      </c>
      <c r="AI398" s="6" t="s">
        <v>34</v>
      </c>
    </row>
    <row r="399" spans="1:35" x14ac:dyDescent="0.35">
      <c r="B399" s="6" t="s">
        <v>785</v>
      </c>
      <c r="C399" s="6" t="s">
        <v>179</v>
      </c>
      <c r="D399" s="6" t="s">
        <v>34</v>
      </c>
      <c r="E399" s="6" t="s">
        <v>77</v>
      </c>
      <c r="F399">
        <v>1000</v>
      </c>
      <c r="G399" s="6" t="s">
        <v>16</v>
      </c>
      <c r="H399" s="6" t="s">
        <v>341</v>
      </c>
      <c r="I399">
        <v>30</v>
      </c>
      <c r="J399">
        <v>1</v>
      </c>
      <c r="K399" s="6" t="s">
        <v>298</v>
      </c>
      <c r="L399">
        <v>0</v>
      </c>
      <c r="M399" s="6" t="s">
        <v>12</v>
      </c>
      <c r="N399" s="6" t="s">
        <v>12</v>
      </c>
      <c r="O399" s="6" t="s">
        <v>370</v>
      </c>
      <c r="Q399" s="6" t="s">
        <v>1186</v>
      </c>
      <c r="R399" s="6" t="s">
        <v>1186</v>
      </c>
      <c r="T399" s="6" t="s">
        <v>344</v>
      </c>
      <c r="U399" s="6" t="s">
        <v>1332</v>
      </c>
      <c r="V399" s="6" t="s">
        <v>1186</v>
      </c>
      <c r="W399" s="6" t="s">
        <v>298</v>
      </c>
      <c r="X399" s="6" t="s">
        <v>179</v>
      </c>
      <c r="Y399" s="6" t="s">
        <v>341</v>
      </c>
      <c r="Z399" s="6" t="s">
        <v>382</v>
      </c>
      <c r="AA399" s="6" t="s">
        <v>179</v>
      </c>
      <c r="AB399" s="6" t="s">
        <v>782</v>
      </c>
      <c r="AC399" s="6" t="s">
        <v>1186</v>
      </c>
      <c r="AD399" s="6" t="s">
        <v>1380</v>
      </c>
      <c r="AE399" s="6" t="s">
        <v>1186</v>
      </c>
      <c r="AF399" s="6" t="s">
        <v>376</v>
      </c>
      <c r="AG399" s="6" t="s">
        <v>376</v>
      </c>
      <c r="AH399" s="6" t="s">
        <v>1333</v>
      </c>
      <c r="AI399" s="6" t="s">
        <v>34</v>
      </c>
    </row>
    <row r="400" spans="1:35" x14ac:dyDescent="0.35">
      <c r="A400" s="5">
        <v>5203149803080</v>
      </c>
      <c r="B400" s="6" t="s">
        <v>786</v>
      </c>
      <c r="C400" s="6" t="s">
        <v>179</v>
      </c>
      <c r="D400" s="6" t="s">
        <v>34</v>
      </c>
      <c r="E400" s="6" t="s">
        <v>77</v>
      </c>
      <c r="F400">
        <v>1000</v>
      </c>
      <c r="G400" s="6" t="s">
        <v>16</v>
      </c>
      <c r="H400" s="6" t="s">
        <v>299</v>
      </c>
      <c r="I400">
        <v>30</v>
      </c>
      <c r="J400">
        <v>0.82</v>
      </c>
      <c r="K400" s="6" t="s">
        <v>299</v>
      </c>
      <c r="L400">
        <v>1.25</v>
      </c>
      <c r="M400" s="6" t="s">
        <v>16</v>
      </c>
      <c r="N400" s="6" t="s">
        <v>16</v>
      </c>
      <c r="O400" s="6" t="s">
        <v>755</v>
      </c>
      <c r="P400">
        <v>2671</v>
      </c>
      <c r="Q400" s="6" t="s">
        <v>779</v>
      </c>
      <c r="R400" s="6" t="s">
        <v>374</v>
      </c>
      <c r="S400">
        <v>0.82</v>
      </c>
      <c r="T400" s="6" t="s">
        <v>344</v>
      </c>
      <c r="U400" s="6" t="s">
        <v>1332</v>
      </c>
      <c r="V400" s="6" t="s">
        <v>1186</v>
      </c>
      <c r="W400" s="6" t="s">
        <v>426</v>
      </c>
      <c r="X400" s="6" t="s">
        <v>179</v>
      </c>
      <c r="Y400" s="6" t="s">
        <v>1186</v>
      </c>
      <c r="Z400" s="6" t="s">
        <v>382</v>
      </c>
      <c r="AA400" s="6" t="s">
        <v>179</v>
      </c>
      <c r="AB400" s="6" t="s">
        <v>782</v>
      </c>
      <c r="AC400" s="6" t="s">
        <v>1186</v>
      </c>
      <c r="AD400" s="6" t="s">
        <v>1380</v>
      </c>
      <c r="AE400" s="6" t="s">
        <v>1186</v>
      </c>
      <c r="AF400" s="6" t="s">
        <v>346</v>
      </c>
      <c r="AG400" s="6" t="s">
        <v>346</v>
      </c>
      <c r="AH400" s="6" t="s">
        <v>1376</v>
      </c>
      <c r="AI400" s="6" t="s">
        <v>34</v>
      </c>
    </row>
    <row r="401" spans="1:35" x14ac:dyDescent="0.35">
      <c r="B401" s="6" t="s">
        <v>787</v>
      </c>
      <c r="C401" s="6" t="s">
        <v>179</v>
      </c>
      <c r="D401" s="6" t="s">
        <v>34</v>
      </c>
      <c r="E401" s="6" t="s">
        <v>77</v>
      </c>
      <c r="F401">
        <v>1000</v>
      </c>
      <c r="G401" s="6" t="s">
        <v>16</v>
      </c>
      <c r="H401" s="6" t="s">
        <v>299</v>
      </c>
      <c r="I401">
        <v>30</v>
      </c>
      <c r="J401">
        <v>0.82</v>
      </c>
      <c r="K401" s="6" t="s">
        <v>299</v>
      </c>
      <c r="L401">
        <v>1.25</v>
      </c>
      <c r="M401" s="6" t="s">
        <v>16</v>
      </c>
      <c r="N401" s="6" t="s">
        <v>16</v>
      </c>
      <c r="O401" s="6" t="s">
        <v>755</v>
      </c>
      <c r="Q401" s="6" t="s">
        <v>1186</v>
      </c>
      <c r="R401" s="6" t="s">
        <v>1186</v>
      </c>
      <c r="T401" s="6" t="s">
        <v>344</v>
      </c>
      <c r="U401" s="6" t="s">
        <v>1332</v>
      </c>
      <c r="V401" s="6" t="s">
        <v>1186</v>
      </c>
      <c r="W401" s="6" t="s">
        <v>426</v>
      </c>
      <c r="X401" s="6" t="s">
        <v>179</v>
      </c>
      <c r="Y401" s="6" t="s">
        <v>299</v>
      </c>
      <c r="Z401" s="6" t="s">
        <v>382</v>
      </c>
      <c r="AA401" s="6" t="s">
        <v>179</v>
      </c>
      <c r="AB401" s="6" t="s">
        <v>782</v>
      </c>
      <c r="AC401" s="6" t="s">
        <v>1186</v>
      </c>
      <c r="AD401" s="6" t="s">
        <v>1380</v>
      </c>
      <c r="AE401" s="6" t="s">
        <v>1186</v>
      </c>
      <c r="AF401" s="6" t="s">
        <v>376</v>
      </c>
      <c r="AG401" s="6" t="s">
        <v>376</v>
      </c>
      <c r="AH401" s="6" t="s">
        <v>1333</v>
      </c>
      <c r="AI401" s="6" t="s">
        <v>34</v>
      </c>
    </row>
    <row r="402" spans="1:35" x14ac:dyDescent="0.35">
      <c r="A402" s="5">
        <v>5203149801020</v>
      </c>
      <c r="B402" s="6" t="s">
        <v>788</v>
      </c>
      <c r="C402" s="6" t="s">
        <v>179</v>
      </c>
      <c r="D402" s="6" t="s">
        <v>34</v>
      </c>
      <c r="E402" s="6" t="s">
        <v>77</v>
      </c>
      <c r="F402">
        <v>1000</v>
      </c>
      <c r="G402" s="6" t="s">
        <v>16</v>
      </c>
      <c r="H402" s="6" t="s">
        <v>300</v>
      </c>
      <c r="I402">
        <v>30</v>
      </c>
      <c r="J402">
        <v>0.16500000000000001</v>
      </c>
      <c r="K402" s="6" t="s">
        <v>300</v>
      </c>
      <c r="L402">
        <v>0.15</v>
      </c>
      <c r="M402" s="6" t="s">
        <v>16</v>
      </c>
      <c r="N402" s="6" t="s">
        <v>16</v>
      </c>
      <c r="O402" s="6" t="s">
        <v>789</v>
      </c>
      <c r="P402">
        <v>2671</v>
      </c>
      <c r="Q402" s="6" t="s">
        <v>790</v>
      </c>
      <c r="R402" s="6" t="s">
        <v>374</v>
      </c>
      <c r="S402">
        <v>0.16500000000000001</v>
      </c>
      <c r="T402" s="6" t="s">
        <v>344</v>
      </c>
      <c r="U402" s="6" t="s">
        <v>1332</v>
      </c>
      <c r="V402" s="6" t="s">
        <v>1186</v>
      </c>
      <c r="W402" s="6" t="s">
        <v>426</v>
      </c>
      <c r="X402" s="6" t="s">
        <v>179</v>
      </c>
      <c r="Y402" s="6" t="s">
        <v>407</v>
      </c>
      <c r="Z402" s="6" t="s">
        <v>382</v>
      </c>
      <c r="AA402" s="6" t="s">
        <v>179</v>
      </c>
      <c r="AB402" s="6" t="s">
        <v>782</v>
      </c>
      <c r="AC402" s="6" t="s">
        <v>1186</v>
      </c>
      <c r="AD402" s="6" t="s">
        <v>1380</v>
      </c>
      <c r="AE402" s="6" t="s">
        <v>1186</v>
      </c>
      <c r="AF402" s="6" t="s">
        <v>346</v>
      </c>
      <c r="AG402" s="6" t="s">
        <v>346</v>
      </c>
      <c r="AH402" s="6" t="s">
        <v>1376</v>
      </c>
      <c r="AI402" s="6" t="s">
        <v>34</v>
      </c>
    </row>
    <row r="403" spans="1:35" x14ac:dyDescent="0.35">
      <c r="B403" s="6" t="s">
        <v>791</v>
      </c>
      <c r="C403" s="6" t="s">
        <v>179</v>
      </c>
      <c r="D403" s="6" t="s">
        <v>34</v>
      </c>
      <c r="E403" s="6" t="s">
        <v>77</v>
      </c>
      <c r="F403">
        <v>1000</v>
      </c>
      <c r="G403" s="6" t="s">
        <v>16</v>
      </c>
      <c r="H403" s="6" t="s">
        <v>300</v>
      </c>
      <c r="I403">
        <v>30</v>
      </c>
      <c r="J403">
        <v>0.16500000000000001</v>
      </c>
      <c r="K403" s="6" t="s">
        <v>300</v>
      </c>
      <c r="L403">
        <v>0.15</v>
      </c>
      <c r="M403" s="6" t="s">
        <v>16</v>
      </c>
      <c r="N403" s="6" t="s">
        <v>16</v>
      </c>
      <c r="O403" s="6" t="s">
        <v>789</v>
      </c>
      <c r="Q403" s="6" t="s">
        <v>1186</v>
      </c>
      <c r="R403" s="6" t="s">
        <v>1186</v>
      </c>
      <c r="T403" s="6" t="s">
        <v>344</v>
      </c>
      <c r="U403" s="6" t="s">
        <v>1332</v>
      </c>
      <c r="V403" s="6" t="s">
        <v>1186</v>
      </c>
      <c r="W403" s="6" t="s">
        <v>426</v>
      </c>
      <c r="X403" s="6" t="s">
        <v>179</v>
      </c>
      <c r="Y403" s="6" t="s">
        <v>407</v>
      </c>
      <c r="Z403" s="6" t="s">
        <v>382</v>
      </c>
      <c r="AA403" s="6" t="s">
        <v>179</v>
      </c>
      <c r="AB403" s="6" t="s">
        <v>782</v>
      </c>
      <c r="AC403" s="6" t="s">
        <v>1186</v>
      </c>
      <c r="AD403" s="6" t="s">
        <v>1380</v>
      </c>
      <c r="AE403" s="6" t="s">
        <v>1186</v>
      </c>
      <c r="AF403" s="6" t="s">
        <v>376</v>
      </c>
      <c r="AG403" s="6" t="s">
        <v>376</v>
      </c>
      <c r="AH403" s="6" t="s">
        <v>1333</v>
      </c>
      <c r="AI403" s="6" t="s">
        <v>34</v>
      </c>
    </row>
    <row r="404" spans="1:35" x14ac:dyDescent="0.35">
      <c r="A404" s="5">
        <v>5203149801030</v>
      </c>
      <c r="B404" s="6" t="s">
        <v>792</v>
      </c>
      <c r="C404" s="6" t="s">
        <v>179</v>
      </c>
      <c r="D404" s="6" t="s">
        <v>34</v>
      </c>
      <c r="E404" s="6" t="s">
        <v>77</v>
      </c>
      <c r="F404">
        <v>1000</v>
      </c>
      <c r="G404" s="6" t="s">
        <v>16</v>
      </c>
      <c r="H404" s="6" t="s">
        <v>300</v>
      </c>
      <c r="I404">
        <v>30</v>
      </c>
      <c r="J404">
        <v>0.17</v>
      </c>
      <c r="K404" s="6" t="s">
        <v>300</v>
      </c>
      <c r="L404">
        <v>0.15</v>
      </c>
      <c r="M404" s="6" t="s">
        <v>16</v>
      </c>
      <c r="N404" s="6" t="s">
        <v>16</v>
      </c>
      <c r="O404" s="6" t="s">
        <v>678</v>
      </c>
      <c r="P404">
        <v>2671</v>
      </c>
      <c r="Q404" s="6" t="s">
        <v>679</v>
      </c>
      <c r="R404" s="6" t="s">
        <v>374</v>
      </c>
      <c r="S404">
        <v>0.17</v>
      </c>
      <c r="T404" s="6" t="s">
        <v>344</v>
      </c>
      <c r="U404" s="6" t="s">
        <v>1332</v>
      </c>
      <c r="V404" s="6" t="s">
        <v>1186</v>
      </c>
      <c r="W404" s="6" t="s">
        <v>426</v>
      </c>
      <c r="X404" s="6" t="s">
        <v>179</v>
      </c>
      <c r="Y404" s="6" t="s">
        <v>407</v>
      </c>
      <c r="Z404" s="6" t="s">
        <v>382</v>
      </c>
      <c r="AA404" s="6" t="s">
        <v>179</v>
      </c>
      <c r="AB404" s="6" t="s">
        <v>782</v>
      </c>
      <c r="AC404" s="6" t="s">
        <v>1186</v>
      </c>
      <c r="AD404" s="6" t="s">
        <v>1380</v>
      </c>
      <c r="AE404" s="6" t="s">
        <v>1186</v>
      </c>
      <c r="AF404" s="6" t="s">
        <v>346</v>
      </c>
      <c r="AG404" s="6" t="s">
        <v>346</v>
      </c>
      <c r="AH404" s="6" t="s">
        <v>1376</v>
      </c>
      <c r="AI404" s="6" t="s">
        <v>34</v>
      </c>
    </row>
    <row r="405" spans="1:35" x14ac:dyDescent="0.35">
      <c r="B405" s="6" t="s">
        <v>793</v>
      </c>
      <c r="C405" s="6" t="s">
        <v>179</v>
      </c>
      <c r="D405" s="6" t="s">
        <v>34</v>
      </c>
      <c r="E405" s="6" t="s">
        <v>77</v>
      </c>
      <c r="F405">
        <v>1000</v>
      </c>
      <c r="G405" s="6" t="s">
        <v>16</v>
      </c>
      <c r="H405" s="6" t="s">
        <v>300</v>
      </c>
      <c r="I405">
        <v>30</v>
      </c>
      <c r="J405">
        <v>0.17</v>
      </c>
      <c r="K405" s="6" t="s">
        <v>300</v>
      </c>
      <c r="L405">
        <v>0.15</v>
      </c>
      <c r="M405" s="6" t="s">
        <v>16</v>
      </c>
      <c r="N405" s="6" t="s">
        <v>16</v>
      </c>
      <c r="O405" s="6" t="s">
        <v>678</v>
      </c>
      <c r="Q405" s="6" t="s">
        <v>1186</v>
      </c>
      <c r="R405" s="6" t="s">
        <v>1186</v>
      </c>
      <c r="T405" s="6" t="s">
        <v>344</v>
      </c>
      <c r="U405" s="6" t="s">
        <v>1332</v>
      </c>
      <c r="V405" s="6" t="s">
        <v>1186</v>
      </c>
      <c r="W405" s="6" t="s">
        <v>426</v>
      </c>
      <c r="X405" s="6" t="s">
        <v>179</v>
      </c>
      <c r="Y405" s="6" t="s">
        <v>407</v>
      </c>
      <c r="Z405" s="6" t="s">
        <v>382</v>
      </c>
      <c r="AA405" s="6" t="s">
        <v>179</v>
      </c>
      <c r="AB405" s="6" t="s">
        <v>782</v>
      </c>
      <c r="AC405" s="6" t="s">
        <v>1186</v>
      </c>
      <c r="AD405" s="6" t="s">
        <v>1380</v>
      </c>
      <c r="AE405" s="6" t="s">
        <v>1186</v>
      </c>
      <c r="AF405" s="6" t="s">
        <v>376</v>
      </c>
      <c r="AG405" s="6" t="s">
        <v>376</v>
      </c>
      <c r="AH405" s="6" t="s">
        <v>1333</v>
      </c>
      <c r="AI405" s="6" t="s">
        <v>34</v>
      </c>
    </row>
    <row r="406" spans="1:35" x14ac:dyDescent="0.35">
      <c r="A406" s="5">
        <v>5203149906010</v>
      </c>
      <c r="B406" s="6" t="s">
        <v>794</v>
      </c>
      <c r="C406" s="6" t="s">
        <v>207</v>
      </c>
      <c r="D406" s="6" t="s">
        <v>34</v>
      </c>
      <c r="E406" s="6" t="s">
        <v>77</v>
      </c>
      <c r="F406">
        <v>1000</v>
      </c>
      <c r="G406" s="6" t="s">
        <v>12</v>
      </c>
      <c r="H406" s="6" t="s">
        <v>341</v>
      </c>
      <c r="I406">
        <v>30</v>
      </c>
      <c r="J406">
        <v>1</v>
      </c>
      <c r="K406" s="6" t="s">
        <v>297</v>
      </c>
      <c r="M406" s="6" t="s">
        <v>12</v>
      </c>
      <c r="N406" s="6" t="s">
        <v>12</v>
      </c>
      <c r="O406" s="6" t="s">
        <v>1186</v>
      </c>
      <c r="P406">
        <v>2671</v>
      </c>
      <c r="Q406" s="6" t="s">
        <v>342</v>
      </c>
      <c r="R406" s="6" t="s">
        <v>343</v>
      </c>
      <c r="T406" s="6" t="s">
        <v>344</v>
      </c>
      <c r="U406" s="6" t="s">
        <v>1332</v>
      </c>
      <c r="V406" s="6" t="s">
        <v>1186</v>
      </c>
      <c r="W406" s="6" t="s">
        <v>305</v>
      </c>
      <c r="X406" s="6" t="s">
        <v>179</v>
      </c>
      <c r="Y406" s="6" t="s">
        <v>341</v>
      </c>
      <c r="Z406" s="6" t="s">
        <v>382</v>
      </c>
      <c r="AA406" s="6" t="s">
        <v>179</v>
      </c>
      <c r="AB406" s="6" t="s">
        <v>794</v>
      </c>
      <c r="AC406" s="6" t="s">
        <v>1186</v>
      </c>
      <c r="AD406" s="6" t="s">
        <v>1380</v>
      </c>
      <c r="AE406" s="6" t="s">
        <v>1186</v>
      </c>
      <c r="AF406" s="6" t="s">
        <v>346</v>
      </c>
      <c r="AG406" s="6" t="s">
        <v>346</v>
      </c>
      <c r="AH406" s="6" t="s">
        <v>1376</v>
      </c>
      <c r="AI406" s="6" t="s">
        <v>34</v>
      </c>
    </row>
    <row r="407" spans="1:35" x14ac:dyDescent="0.35">
      <c r="B407" s="6" t="s">
        <v>795</v>
      </c>
      <c r="C407" s="6" t="s">
        <v>207</v>
      </c>
      <c r="D407" s="6" t="s">
        <v>34</v>
      </c>
      <c r="E407" s="6" t="s">
        <v>77</v>
      </c>
      <c r="F407">
        <v>1000</v>
      </c>
      <c r="G407" s="6" t="s">
        <v>12</v>
      </c>
      <c r="H407" s="6" t="s">
        <v>341</v>
      </c>
      <c r="I407">
        <v>30</v>
      </c>
      <c r="J407">
        <v>1</v>
      </c>
      <c r="K407" s="6" t="s">
        <v>297</v>
      </c>
      <c r="L407">
        <v>0</v>
      </c>
      <c r="M407" s="6" t="s">
        <v>12</v>
      </c>
      <c r="N407" s="6" t="s">
        <v>12</v>
      </c>
      <c r="O407" s="6" t="s">
        <v>1333</v>
      </c>
      <c r="Q407" s="6" t="s">
        <v>1186</v>
      </c>
      <c r="R407" s="6" t="s">
        <v>1186</v>
      </c>
      <c r="T407" s="6" t="s">
        <v>344</v>
      </c>
      <c r="U407" s="6" t="s">
        <v>1332</v>
      </c>
      <c r="V407" s="6" t="s">
        <v>1186</v>
      </c>
      <c r="W407" s="6" t="s">
        <v>305</v>
      </c>
      <c r="X407" s="6" t="s">
        <v>179</v>
      </c>
      <c r="Y407" s="6" t="s">
        <v>341</v>
      </c>
      <c r="Z407" s="6" t="s">
        <v>382</v>
      </c>
      <c r="AA407" s="6" t="s">
        <v>179</v>
      </c>
      <c r="AB407" s="6" t="s">
        <v>794</v>
      </c>
      <c r="AC407" s="6" t="s">
        <v>1186</v>
      </c>
      <c r="AD407" s="6" t="s">
        <v>1380</v>
      </c>
      <c r="AE407" s="6" t="s">
        <v>1186</v>
      </c>
      <c r="AF407" s="6" t="s">
        <v>376</v>
      </c>
      <c r="AG407" s="6" t="s">
        <v>376</v>
      </c>
      <c r="AH407" s="6" t="s">
        <v>1333</v>
      </c>
      <c r="AI407" s="6" t="s">
        <v>34</v>
      </c>
    </row>
    <row r="408" spans="1:35" x14ac:dyDescent="0.35">
      <c r="A408" s="5">
        <v>5203149903080</v>
      </c>
      <c r="B408" s="6" t="s">
        <v>796</v>
      </c>
      <c r="C408" s="6" t="s">
        <v>207</v>
      </c>
      <c r="D408" s="6" t="s">
        <v>34</v>
      </c>
      <c r="E408" s="6" t="s">
        <v>77</v>
      </c>
      <c r="F408">
        <v>1000</v>
      </c>
      <c r="G408" s="6" t="s">
        <v>16</v>
      </c>
      <c r="H408" s="6" t="s">
        <v>299</v>
      </c>
      <c r="I408">
        <v>30</v>
      </c>
      <c r="J408">
        <v>0.82</v>
      </c>
      <c r="K408" s="6" t="s">
        <v>299</v>
      </c>
      <c r="L408">
        <v>1.25</v>
      </c>
      <c r="M408" s="6" t="s">
        <v>16</v>
      </c>
      <c r="N408" s="6" t="s">
        <v>16</v>
      </c>
      <c r="O408" s="6" t="s">
        <v>755</v>
      </c>
      <c r="P408">
        <v>2671</v>
      </c>
      <c r="Q408" s="6" t="s">
        <v>779</v>
      </c>
      <c r="R408" s="6" t="s">
        <v>374</v>
      </c>
      <c r="S408">
        <v>0.82</v>
      </c>
      <c r="T408" s="6" t="s">
        <v>344</v>
      </c>
      <c r="U408" s="6" t="s">
        <v>1332</v>
      </c>
      <c r="V408" s="6" t="s">
        <v>1186</v>
      </c>
      <c r="W408" s="6" t="s">
        <v>426</v>
      </c>
      <c r="X408" s="6" t="s">
        <v>179</v>
      </c>
      <c r="Y408" s="6" t="s">
        <v>341</v>
      </c>
      <c r="Z408" s="6" t="s">
        <v>382</v>
      </c>
      <c r="AA408" s="6" t="s">
        <v>179</v>
      </c>
      <c r="AB408" s="6" t="s">
        <v>794</v>
      </c>
      <c r="AC408" s="6" t="s">
        <v>1186</v>
      </c>
      <c r="AD408" s="6" t="s">
        <v>1380</v>
      </c>
      <c r="AE408" s="6" t="s">
        <v>1186</v>
      </c>
      <c r="AF408" s="6" t="s">
        <v>346</v>
      </c>
      <c r="AG408" s="6" t="s">
        <v>346</v>
      </c>
      <c r="AH408" s="6" t="s">
        <v>1333</v>
      </c>
      <c r="AI408" s="6" t="s">
        <v>34</v>
      </c>
    </row>
    <row r="409" spans="1:35" x14ac:dyDescent="0.35">
      <c r="B409" s="6" t="s">
        <v>797</v>
      </c>
      <c r="C409" s="6" t="s">
        <v>207</v>
      </c>
      <c r="D409" s="6" t="s">
        <v>34</v>
      </c>
      <c r="E409" s="6" t="s">
        <v>77</v>
      </c>
      <c r="F409">
        <v>1000</v>
      </c>
      <c r="G409" s="6" t="s">
        <v>16</v>
      </c>
      <c r="H409" s="6" t="s">
        <v>299</v>
      </c>
      <c r="I409">
        <v>30</v>
      </c>
      <c r="J409">
        <v>0.82</v>
      </c>
      <c r="K409" s="6" t="s">
        <v>299</v>
      </c>
      <c r="L409">
        <v>1.25</v>
      </c>
      <c r="M409" s="6" t="s">
        <v>16</v>
      </c>
      <c r="N409" s="6" t="s">
        <v>16</v>
      </c>
      <c r="O409" s="6" t="s">
        <v>755</v>
      </c>
      <c r="Q409" s="6" t="s">
        <v>1186</v>
      </c>
      <c r="R409" s="6" t="s">
        <v>1186</v>
      </c>
      <c r="T409" s="6" t="s">
        <v>344</v>
      </c>
      <c r="U409" s="6" t="s">
        <v>1332</v>
      </c>
      <c r="V409" s="6" t="s">
        <v>1186</v>
      </c>
      <c r="W409" s="6" t="s">
        <v>426</v>
      </c>
      <c r="X409" s="6" t="s">
        <v>179</v>
      </c>
      <c r="Y409" s="6" t="s">
        <v>299</v>
      </c>
      <c r="Z409" s="6" t="s">
        <v>382</v>
      </c>
      <c r="AA409" s="6" t="s">
        <v>179</v>
      </c>
      <c r="AB409" s="6" t="s">
        <v>794</v>
      </c>
      <c r="AC409" s="6" t="s">
        <v>1186</v>
      </c>
      <c r="AD409" s="6" t="s">
        <v>1380</v>
      </c>
      <c r="AE409" s="6" t="s">
        <v>1186</v>
      </c>
      <c r="AF409" s="6" t="s">
        <v>376</v>
      </c>
      <c r="AG409" s="6" t="s">
        <v>376</v>
      </c>
      <c r="AH409" s="6" t="s">
        <v>1333</v>
      </c>
      <c r="AI409" s="6" t="s">
        <v>34</v>
      </c>
    </row>
    <row r="410" spans="1:35" x14ac:dyDescent="0.35">
      <c r="A410" s="5">
        <v>5203149901030</v>
      </c>
      <c r="B410" s="6" t="s">
        <v>798</v>
      </c>
      <c r="C410" s="6" t="s">
        <v>207</v>
      </c>
      <c r="D410" s="6" t="s">
        <v>34</v>
      </c>
      <c r="E410" s="6" t="s">
        <v>77</v>
      </c>
      <c r="F410">
        <v>1000</v>
      </c>
      <c r="G410" s="6" t="s">
        <v>16</v>
      </c>
      <c r="H410" s="6" t="s">
        <v>300</v>
      </c>
      <c r="I410">
        <v>30</v>
      </c>
      <c r="J410">
        <v>0.17</v>
      </c>
      <c r="K410" s="6" t="s">
        <v>300</v>
      </c>
      <c r="L410">
        <v>0.15</v>
      </c>
      <c r="M410" s="6" t="s">
        <v>16</v>
      </c>
      <c r="N410" s="6" t="s">
        <v>16</v>
      </c>
      <c r="O410" s="6" t="s">
        <v>678</v>
      </c>
      <c r="P410">
        <v>2671</v>
      </c>
      <c r="Q410" s="6" t="s">
        <v>679</v>
      </c>
      <c r="R410" s="6" t="s">
        <v>374</v>
      </c>
      <c r="S410">
        <v>0.17</v>
      </c>
      <c r="T410" s="6" t="s">
        <v>344</v>
      </c>
      <c r="U410" s="6" t="s">
        <v>1332</v>
      </c>
      <c r="V410" s="6" t="s">
        <v>1186</v>
      </c>
      <c r="W410" s="6" t="s">
        <v>426</v>
      </c>
      <c r="X410" s="6" t="s">
        <v>179</v>
      </c>
      <c r="Y410" s="6" t="s">
        <v>407</v>
      </c>
      <c r="Z410" s="6" t="s">
        <v>382</v>
      </c>
      <c r="AA410" s="6" t="s">
        <v>179</v>
      </c>
      <c r="AB410" s="6" t="s">
        <v>794</v>
      </c>
      <c r="AC410" s="6" t="s">
        <v>1186</v>
      </c>
      <c r="AD410" s="6" t="s">
        <v>1380</v>
      </c>
      <c r="AE410" s="6" t="s">
        <v>1186</v>
      </c>
      <c r="AF410" s="6" t="s">
        <v>346</v>
      </c>
      <c r="AG410" s="6" t="s">
        <v>346</v>
      </c>
      <c r="AH410" s="6" t="s">
        <v>1376</v>
      </c>
      <c r="AI410" s="6" t="s">
        <v>34</v>
      </c>
    </row>
    <row r="411" spans="1:35" x14ac:dyDescent="0.35">
      <c r="B411" s="6" t="s">
        <v>799</v>
      </c>
      <c r="C411" s="6" t="s">
        <v>207</v>
      </c>
      <c r="D411" s="6" t="s">
        <v>34</v>
      </c>
      <c r="E411" s="6" t="s">
        <v>77</v>
      </c>
      <c r="F411">
        <v>1000</v>
      </c>
      <c r="G411" s="6" t="s">
        <v>16</v>
      </c>
      <c r="H411" s="6" t="s">
        <v>300</v>
      </c>
      <c r="I411">
        <v>30</v>
      </c>
      <c r="J411">
        <v>0.17</v>
      </c>
      <c r="K411" s="6" t="s">
        <v>300</v>
      </c>
      <c r="L411">
        <v>0.15</v>
      </c>
      <c r="M411" s="6" t="s">
        <v>16</v>
      </c>
      <c r="N411" s="6" t="s">
        <v>16</v>
      </c>
      <c r="O411" s="6" t="s">
        <v>678</v>
      </c>
      <c r="Q411" s="6" t="s">
        <v>1186</v>
      </c>
      <c r="R411" s="6" t="s">
        <v>1186</v>
      </c>
      <c r="T411" s="6" t="s">
        <v>344</v>
      </c>
      <c r="U411" s="6" t="s">
        <v>1332</v>
      </c>
      <c r="V411" s="6" t="s">
        <v>1186</v>
      </c>
      <c r="W411" s="6" t="s">
        <v>426</v>
      </c>
      <c r="X411" s="6" t="s">
        <v>179</v>
      </c>
      <c r="Y411" s="6" t="s">
        <v>407</v>
      </c>
      <c r="Z411" s="6" t="s">
        <v>382</v>
      </c>
      <c r="AA411" s="6" t="s">
        <v>179</v>
      </c>
      <c r="AB411" s="6" t="s">
        <v>794</v>
      </c>
      <c r="AC411" s="6" t="s">
        <v>1186</v>
      </c>
      <c r="AD411" s="6" t="s">
        <v>1380</v>
      </c>
      <c r="AE411" s="6" t="s">
        <v>1186</v>
      </c>
      <c r="AF411" s="6" t="s">
        <v>376</v>
      </c>
      <c r="AG411" s="6" t="s">
        <v>376</v>
      </c>
      <c r="AH411" s="6" t="s">
        <v>1333</v>
      </c>
      <c r="AI411" s="6" t="s">
        <v>34</v>
      </c>
    </row>
    <row r="412" spans="1:35" x14ac:dyDescent="0.35">
      <c r="A412" s="5">
        <v>5203169806010</v>
      </c>
      <c r="B412" s="6" t="s">
        <v>386</v>
      </c>
      <c r="C412" s="6" t="s">
        <v>81</v>
      </c>
      <c r="D412" s="6" t="s">
        <v>29</v>
      </c>
      <c r="E412" s="6" t="s">
        <v>81</v>
      </c>
      <c r="F412">
        <v>1000</v>
      </c>
      <c r="G412" s="6" t="s">
        <v>12</v>
      </c>
      <c r="H412" s="6" t="s">
        <v>341</v>
      </c>
      <c r="I412">
        <v>70</v>
      </c>
      <c r="J412">
        <v>1</v>
      </c>
      <c r="K412" s="6" t="s">
        <v>297</v>
      </c>
      <c r="M412" s="6" t="s">
        <v>12</v>
      </c>
      <c r="N412" s="6" t="s">
        <v>12</v>
      </c>
      <c r="O412" s="6" t="s">
        <v>1186</v>
      </c>
      <c r="P412">
        <v>1350</v>
      </c>
      <c r="Q412" s="6" t="s">
        <v>342</v>
      </c>
      <c r="R412" s="6" t="s">
        <v>343</v>
      </c>
      <c r="T412" s="6" t="s">
        <v>344</v>
      </c>
      <c r="U412" s="6" t="s">
        <v>1332</v>
      </c>
      <c r="V412" s="6" t="s">
        <v>1186</v>
      </c>
      <c r="W412" s="6" t="s">
        <v>305</v>
      </c>
      <c r="X412" s="6" t="s">
        <v>81</v>
      </c>
      <c r="Y412" s="6" t="s">
        <v>341</v>
      </c>
      <c r="Z412" s="6" t="s">
        <v>382</v>
      </c>
      <c r="AA412" s="6" t="s">
        <v>81</v>
      </c>
      <c r="AB412" s="6" t="s">
        <v>389</v>
      </c>
      <c r="AC412" s="6" t="s">
        <v>1186</v>
      </c>
      <c r="AD412" s="6" t="s">
        <v>810</v>
      </c>
      <c r="AE412" s="6" t="s">
        <v>1186</v>
      </c>
      <c r="AF412" s="6" t="s">
        <v>346</v>
      </c>
      <c r="AG412" s="6" t="s">
        <v>346</v>
      </c>
      <c r="AH412" s="6" t="s">
        <v>1379</v>
      </c>
      <c r="AI412" s="6" t="s">
        <v>29</v>
      </c>
    </row>
    <row r="413" spans="1:35" x14ac:dyDescent="0.35">
      <c r="A413" s="5">
        <v>5203169816010</v>
      </c>
      <c r="B413" s="6" t="s">
        <v>800</v>
      </c>
      <c r="C413" s="6" t="s">
        <v>81</v>
      </c>
      <c r="D413" s="6" t="s">
        <v>29</v>
      </c>
      <c r="E413" s="6" t="s">
        <v>81</v>
      </c>
      <c r="F413">
        <v>1000</v>
      </c>
      <c r="G413" s="6" t="s">
        <v>12</v>
      </c>
      <c r="H413" s="6" t="s">
        <v>341</v>
      </c>
      <c r="I413">
        <v>70</v>
      </c>
      <c r="J413">
        <v>1</v>
      </c>
      <c r="K413" s="6" t="s">
        <v>297</v>
      </c>
      <c r="M413" s="6" t="s">
        <v>12</v>
      </c>
      <c r="N413" s="6" t="s">
        <v>12</v>
      </c>
      <c r="O413" s="6" t="s">
        <v>1186</v>
      </c>
      <c r="P413">
        <v>1350</v>
      </c>
      <c r="Q413" s="6" t="s">
        <v>1186</v>
      </c>
      <c r="R413" s="6" t="s">
        <v>343</v>
      </c>
      <c r="T413" s="6" t="s">
        <v>344</v>
      </c>
      <c r="U413" s="6" t="s">
        <v>1332</v>
      </c>
      <c r="V413" s="6" t="s">
        <v>1186</v>
      </c>
      <c r="W413" s="6" t="s">
        <v>305</v>
      </c>
      <c r="X413" s="6" t="s">
        <v>81</v>
      </c>
      <c r="Y413" s="6" t="s">
        <v>341</v>
      </c>
      <c r="Z413" s="6" t="s">
        <v>382</v>
      </c>
      <c r="AA413" s="6" t="s">
        <v>81</v>
      </c>
      <c r="AB413" s="6" t="s">
        <v>386</v>
      </c>
      <c r="AC413" s="6" t="s">
        <v>1186</v>
      </c>
      <c r="AD413" s="6" t="s">
        <v>810</v>
      </c>
      <c r="AE413" s="6" t="s">
        <v>371</v>
      </c>
      <c r="AF413" s="6" t="s">
        <v>346</v>
      </c>
      <c r="AG413" s="6" t="s">
        <v>346</v>
      </c>
      <c r="AH413" s="6" t="s">
        <v>1379</v>
      </c>
      <c r="AI413" s="6" t="s">
        <v>29</v>
      </c>
    </row>
    <row r="414" spans="1:35" x14ac:dyDescent="0.35">
      <c r="B414" s="6" t="s">
        <v>801</v>
      </c>
      <c r="C414" s="6" t="s">
        <v>81</v>
      </c>
      <c r="D414" s="6" t="s">
        <v>29</v>
      </c>
      <c r="E414" s="6" t="s">
        <v>81</v>
      </c>
      <c r="F414">
        <v>1000</v>
      </c>
      <c r="G414" s="6" t="s">
        <v>12</v>
      </c>
      <c r="H414" s="6" t="s">
        <v>341</v>
      </c>
      <c r="I414">
        <v>70</v>
      </c>
      <c r="J414">
        <v>1</v>
      </c>
      <c r="K414" s="6" t="s">
        <v>297</v>
      </c>
      <c r="L414">
        <v>0</v>
      </c>
      <c r="M414" s="6" t="s">
        <v>12</v>
      </c>
      <c r="N414" s="6" t="s">
        <v>12</v>
      </c>
      <c r="O414" s="6" t="s">
        <v>1333</v>
      </c>
      <c r="Q414" s="6" t="s">
        <v>1186</v>
      </c>
      <c r="R414" s="6" t="s">
        <v>1186</v>
      </c>
      <c r="T414" s="6" t="s">
        <v>344</v>
      </c>
      <c r="U414" s="6" t="s">
        <v>1332</v>
      </c>
      <c r="V414" s="6" t="s">
        <v>1186</v>
      </c>
      <c r="W414" s="6" t="s">
        <v>305</v>
      </c>
      <c r="X414" s="6" t="s">
        <v>81</v>
      </c>
      <c r="Y414" s="6" t="s">
        <v>341</v>
      </c>
      <c r="Z414" s="6" t="s">
        <v>382</v>
      </c>
      <c r="AA414" s="6" t="s">
        <v>81</v>
      </c>
      <c r="AB414" s="6" t="s">
        <v>386</v>
      </c>
      <c r="AC414" s="6" t="s">
        <v>1186</v>
      </c>
      <c r="AD414" s="6" t="s">
        <v>810</v>
      </c>
      <c r="AE414" s="6" t="s">
        <v>1186</v>
      </c>
      <c r="AF414" s="6" t="s">
        <v>376</v>
      </c>
      <c r="AG414" s="6" t="s">
        <v>376</v>
      </c>
      <c r="AH414" s="6" t="s">
        <v>1333</v>
      </c>
      <c r="AI414" s="6" t="s">
        <v>29</v>
      </c>
    </row>
    <row r="415" spans="1:35" x14ac:dyDescent="0.35">
      <c r="A415" s="5">
        <v>5203169815010</v>
      </c>
      <c r="B415" s="6" t="s">
        <v>802</v>
      </c>
      <c r="C415" s="6" t="s">
        <v>81</v>
      </c>
      <c r="D415" s="6" t="s">
        <v>29</v>
      </c>
      <c r="E415" s="6" t="s">
        <v>81</v>
      </c>
      <c r="F415">
        <v>1000</v>
      </c>
      <c r="G415" s="6" t="s">
        <v>16</v>
      </c>
      <c r="H415" s="6" t="s">
        <v>306</v>
      </c>
      <c r="I415">
        <v>70</v>
      </c>
      <c r="J415">
        <v>0.02</v>
      </c>
      <c r="K415" s="6" t="s">
        <v>303</v>
      </c>
      <c r="L415">
        <v>2.5000000000000001E-2</v>
      </c>
      <c r="M415" s="6" t="s">
        <v>16</v>
      </c>
      <c r="N415" s="6" t="s">
        <v>16</v>
      </c>
      <c r="O415" s="6" t="s">
        <v>803</v>
      </c>
      <c r="P415">
        <v>1350</v>
      </c>
      <c r="Q415" s="6" t="s">
        <v>804</v>
      </c>
      <c r="R415" s="6" t="s">
        <v>374</v>
      </c>
      <c r="S415">
        <v>0.6</v>
      </c>
      <c r="T415" s="6" t="s">
        <v>344</v>
      </c>
      <c r="U415" s="6" t="s">
        <v>1332</v>
      </c>
      <c r="V415" s="6" t="s">
        <v>1186</v>
      </c>
      <c r="W415" s="6" t="s">
        <v>303</v>
      </c>
      <c r="X415" s="6" t="s">
        <v>81</v>
      </c>
      <c r="Y415" s="6" t="s">
        <v>306</v>
      </c>
      <c r="Z415" s="6" t="s">
        <v>382</v>
      </c>
      <c r="AA415" s="6" t="s">
        <v>81</v>
      </c>
      <c r="AB415" s="6" t="s">
        <v>386</v>
      </c>
      <c r="AC415" s="6" t="s">
        <v>1186</v>
      </c>
      <c r="AD415" s="6" t="s">
        <v>810</v>
      </c>
      <c r="AE415" s="6" t="s">
        <v>805</v>
      </c>
      <c r="AF415" s="6" t="s">
        <v>346</v>
      </c>
      <c r="AG415" s="6" t="s">
        <v>346</v>
      </c>
      <c r="AH415" s="6" t="s">
        <v>1379</v>
      </c>
      <c r="AI415" s="6" t="s">
        <v>29</v>
      </c>
    </row>
    <row r="416" spans="1:35" x14ac:dyDescent="0.35">
      <c r="A416" s="5">
        <v>5203169855010</v>
      </c>
      <c r="B416" s="6" t="s">
        <v>806</v>
      </c>
      <c r="C416" s="6" t="s">
        <v>81</v>
      </c>
      <c r="D416" s="6" t="s">
        <v>29</v>
      </c>
      <c r="E416" s="6" t="s">
        <v>81</v>
      </c>
      <c r="F416">
        <v>1000</v>
      </c>
      <c r="G416" s="6" t="s">
        <v>16</v>
      </c>
      <c r="H416" s="6" t="s">
        <v>306</v>
      </c>
      <c r="I416">
        <v>70</v>
      </c>
      <c r="J416">
        <v>0.02</v>
      </c>
      <c r="K416" s="6" t="s">
        <v>303</v>
      </c>
      <c r="L416">
        <v>4.4999999999999998E-2</v>
      </c>
      <c r="M416" s="6" t="s">
        <v>16</v>
      </c>
      <c r="N416" s="6" t="s">
        <v>16</v>
      </c>
      <c r="O416" s="6" t="s">
        <v>803</v>
      </c>
      <c r="P416">
        <v>1350</v>
      </c>
      <c r="Q416" s="6" t="s">
        <v>804</v>
      </c>
      <c r="R416" s="6" t="s">
        <v>374</v>
      </c>
      <c r="S416">
        <v>0.6</v>
      </c>
      <c r="T416" s="6" t="s">
        <v>344</v>
      </c>
      <c r="U416" s="6" t="s">
        <v>1332</v>
      </c>
      <c r="V416" s="6" t="s">
        <v>1186</v>
      </c>
      <c r="W416" s="6" t="s">
        <v>303</v>
      </c>
      <c r="X416" s="6" t="s">
        <v>81</v>
      </c>
      <c r="Y416" s="6" t="s">
        <v>306</v>
      </c>
      <c r="Z416" s="6" t="s">
        <v>382</v>
      </c>
      <c r="AA416" s="6" t="s">
        <v>81</v>
      </c>
      <c r="AB416" s="6" t="s">
        <v>386</v>
      </c>
      <c r="AC416" s="6" t="s">
        <v>1186</v>
      </c>
      <c r="AD416" s="6" t="s">
        <v>810</v>
      </c>
      <c r="AE416" s="6" t="s">
        <v>805</v>
      </c>
      <c r="AF416" s="6" t="s">
        <v>346</v>
      </c>
      <c r="AG416" s="6" t="s">
        <v>346</v>
      </c>
      <c r="AH416" s="6" t="s">
        <v>1379</v>
      </c>
      <c r="AI416" s="6" t="s">
        <v>29</v>
      </c>
    </row>
    <row r="417" spans="1:35" x14ac:dyDescent="0.35">
      <c r="B417" s="6" t="s">
        <v>807</v>
      </c>
      <c r="C417" s="6" t="s">
        <v>81</v>
      </c>
      <c r="D417" s="6" t="s">
        <v>29</v>
      </c>
      <c r="E417" s="6" t="s">
        <v>81</v>
      </c>
      <c r="F417">
        <v>1000</v>
      </c>
      <c r="G417" s="6" t="s">
        <v>16</v>
      </c>
      <c r="H417" s="6" t="s">
        <v>306</v>
      </c>
      <c r="I417">
        <v>70</v>
      </c>
      <c r="J417">
        <v>0.02</v>
      </c>
      <c r="K417" s="6" t="s">
        <v>303</v>
      </c>
      <c r="L417">
        <v>4.4999999999999998E-2</v>
      </c>
      <c r="M417" s="6" t="s">
        <v>16</v>
      </c>
      <c r="N417" s="6" t="s">
        <v>16</v>
      </c>
      <c r="O417" s="6" t="s">
        <v>803</v>
      </c>
      <c r="Q417" s="6" t="s">
        <v>1186</v>
      </c>
      <c r="R417" s="6" t="s">
        <v>1186</v>
      </c>
      <c r="T417" s="6" t="s">
        <v>344</v>
      </c>
      <c r="U417" s="6" t="s">
        <v>1332</v>
      </c>
      <c r="V417" s="6" t="s">
        <v>1186</v>
      </c>
      <c r="W417" s="6" t="s">
        <v>303</v>
      </c>
      <c r="X417" s="6" t="s">
        <v>81</v>
      </c>
      <c r="Y417" s="6" t="s">
        <v>306</v>
      </c>
      <c r="Z417" s="6" t="s">
        <v>382</v>
      </c>
      <c r="AA417" s="6" t="s">
        <v>81</v>
      </c>
      <c r="AB417" s="6" t="s">
        <v>386</v>
      </c>
      <c r="AC417" s="6" t="s">
        <v>1186</v>
      </c>
      <c r="AD417" s="6" t="s">
        <v>810</v>
      </c>
      <c r="AE417" s="6" t="s">
        <v>1186</v>
      </c>
      <c r="AF417" s="6" t="s">
        <v>376</v>
      </c>
      <c r="AG417" s="6" t="s">
        <v>376</v>
      </c>
      <c r="AH417" s="6" t="s">
        <v>1333</v>
      </c>
      <c r="AI417" s="6" t="s">
        <v>29</v>
      </c>
    </row>
    <row r="418" spans="1:35" x14ac:dyDescent="0.35">
      <c r="B418" s="6" t="s">
        <v>808</v>
      </c>
      <c r="C418" s="6" t="s">
        <v>81</v>
      </c>
      <c r="D418" s="6" t="s">
        <v>29</v>
      </c>
      <c r="E418" s="6" t="s">
        <v>81</v>
      </c>
      <c r="F418">
        <v>1000</v>
      </c>
      <c r="G418" s="6" t="s">
        <v>16</v>
      </c>
      <c r="H418" s="6" t="s">
        <v>306</v>
      </c>
      <c r="I418">
        <v>70</v>
      </c>
      <c r="J418">
        <v>0.02</v>
      </c>
      <c r="K418" s="6" t="s">
        <v>303</v>
      </c>
      <c r="L418">
        <v>2.5000000000000001E-2</v>
      </c>
      <c r="M418" s="6" t="s">
        <v>16</v>
      </c>
      <c r="N418" s="6" t="s">
        <v>16</v>
      </c>
      <c r="O418" s="6" t="s">
        <v>803</v>
      </c>
      <c r="Q418" s="6" t="s">
        <v>1186</v>
      </c>
      <c r="R418" s="6" t="s">
        <v>1186</v>
      </c>
      <c r="T418" s="6" t="s">
        <v>344</v>
      </c>
      <c r="U418" s="6" t="s">
        <v>1332</v>
      </c>
      <c r="V418" s="6" t="s">
        <v>1186</v>
      </c>
      <c r="W418" s="6" t="s">
        <v>303</v>
      </c>
      <c r="X418" s="6" t="s">
        <v>81</v>
      </c>
      <c r="Y418" s="6" t="s">
        <v>306</v>
      </c>
      <c r="Z418" s="6" t="s">
        <v>382</v>
      </c>
      <c r="AA418" s="6" t="s">
        <v>81</v>
      </c>
      <c r="AB418" s="6" t="s">
        <v>386</v>
      </c>
      <c r="AC418" s="6" t="s">
        <v>1186</v>
      </c>
      <c r="AD418" s="6" t="s">
        <v>810</v>
      </c>
      <c r="AE418" s="6" t="s">
        <v>1186</v>
      </c>
      <c r="AF418" s="6" t="s">
        <v>376</v>
      </c>
      <c r="AG418" s="6" t="s">
        <v>376</v>
      </c>
      <c r="AH418" s="6" t="s">
        <v>1333</v>
      </c>
      <c r="AI418" s="6" t="s">
        <v>29</v>
      </c>
    </row>
    <row r="419" spans="1:35" x14ac:dyDescent="0.35">
      <c r="A419" s="5">
        <v>5203169811020</v>
      </c>
      <c r="B419" s="6" t="s">
        <v>809</v>
      </c>
      <c r="C419" s="6" t="s">
        <v>81</v>
      </c>
      <c r="D419" s="6" t="s">
        <v>29</v>
      </c>
      <c r="E419" s="6" t="s">
        <v>81</v>
      </c>
      <c r="F419">
        <v>1000</v>
      </c>
      <c r="G419" s="6" t="s">
        <v>16</v>
      </c>
      <c r="H419" s="6" t="s">
        <v>300</v>
      </c>
      <c r="I419">
        <v>70</v>
      </c>
      <c r="J419">
        <v>0.16500000000000001</v>
      </c>
      <c r="K419" s="6" t="s">
        <v>300</v>
      </c>
      <c r="L419">
        <v>0.15</v>
      </c>
      <c r="M419" s="6" t="s">
        <v>16</v>
      </c>
      <c r="N419" s="6" t="s">
        <v>16</v>
      </c>
      <c r="O419" s="6" t="s">
        <v>678</v>
      </c>
      <c r="P419">
        <v>1350</v>
      </c>
      <c r="Q419" s="6" t="s">
        <v>790</v>
      </c>
      <c r="R419" s="6" t="s">
        <v>374</v>
      </c>
      <c r="S419">
        <v>0.16500000000000001</v>
      </c>
      <c r="T419" s="6" t="s">
        <v>344</v>
      </c>
      <c r="U419" s="6" t="s">
        <v>1332</v>
      </c>
      <c r="V419" s="6" t="s">
        <v>1186</v>
      </c>
      <c r="W419" s="6" t="s">
        <v>426</v>
      </c>
      <c r="X419" s="6" t="s">
        <v>81</v>
      </c>
      <c r="Y419" s="6" t="s">
        <v>407</v>
      </c>
      <c r="Z419" s="6" t="s">
        <v>382</v>
      </c>
      <c r="AA419" s="6" t="s">
        <v>81</v>
      </c>
      <c r="AB419" s="6" t="s">
        <v>386</v>
      </c>
      <c r="AC419" s="6" t="s">
        <v>1186</v>
      </c>
      <c r="AD419" s="6" t="s">
        <v>810</v>
      </c>
      <c r="AE419" s="6" t="s">
        <v>1186</v>
      </c>
      <c r="AF419" s="6" t="s">
        <v>346</v>
      </c>
      <c r="AG419" s="6" t="s">
        <v>346</v>
      </c>
      <c r="AH419" s="6" t="s">
        <v>1333</v>
      </c>
      <c r="AI419" s="6" t="s">
        <v>29</v>
      </c>
    </row>
    <row r="420" spans="1:35" x14ac:dyDescent="0.35">
      <c r="B420" s="6" t="s">
        <v>811</v>
      </c>
      <c r="C420" s="6" t="s">
        <v>81</v>
      </c>
      <c r="D420" s="6" t="s">
        <v>29</v>
      </c>
      <c r="E420" s="6" t="s">
        <v>81</v>
      </c>
      <c r="F420">
        <v>1000</v>
      </c>
      <c r="G420" s="6" t="s">
        <v>12</v>
      </c>
      <c r="H420" s="6" t="s">
        <v>341</v>
      </c>
      <c r="I420">
        <v>70</v>
      </c>
      <c r="J420">
        <v>1</v>
      </c>
      <c r="K420" s="6" t="s">
        <v>297</v>
      </c>
      <c r="L420">
        <v>0</v>
      </c>
      <c r="M420" s="6" t="s">
        <v>12</v>
      </c>
      <c r="N420" s="6" t="s">
        <v>12</v>
      </c>
      <c r="O420" s="6" t="s">
        <v>1333</v>
      </c>
      <c r="Q420" s="6" t="s">
        <v>1186</v>
      </c>
      <c r="R420" s="6" t="s">
        <v>1186</v>
      </c>
      <c r="T420" s="6" t="s">
        <v>344</v>
      </c>
      <c r="U420" s="6" t="s">
        <v>1332</v>
      </c>
      <c r="V420" s="6" t="s">
        <v>1186</v>
      </c>
      <c r="W420" s="6" t="s">
        <v>305</v>
      </c>
      <c r="X420" s="6" t="s">
        <v>81</v>
      </c>
      <c r="Y420" s="6" t="s">
        <v>341</v>
      </c>
      <c r="Z420" s="6" t="s">
        <v>382</v>
      </c>
      <c r="AA420" s="6" t="s">
        <v>81</v>
      </c>
      <c r="AB420" s="6" t="s">
        <v>389</v>
      </c>
      <c r="AC420" s="6" t="s">
        <v>1186</v>
      </c>
      <c r="AD420" s="6" t="s">
        <v>810</v>
      </c>
      <c r="AE420" s="6" t="s">
        <v>1186</v>
      </c>
      <c r="AF420" s="6" t="s">
        <v>376</v>
      </c>
      <c r="AG420" s="6" t="s">
        <v>376</v>
      </c>
      <c r="AH420" s="6" t="s">
        <v>1333</v>
      </c>
      <c r="AI420" s="6" t="s">
        <v>29</v>
      </c>
    </row>
    <row r="421" spans="1:35" x14ac:dyDescent="0.35">
      <c r="A421" s="5">
        <v>5203169804010</v>
      </c>
      <c r="B421" s="6" t="s">
        <v>812</v>
      </c>
      <c r="C421" s="6" t="s">
        <v>81</v>
      </c>
      <c r="D421" s="6" t="s">
        <v>29</v>
      </c>
      <c r="E421" s="6" t="s">
        <v>81</v>
      </c>
      <c r="F421">
        <v>1000</v>
      </c>
      <c r="G421" s="6" t="s">
        <v>16</v>
      </c>
      <c r="H421" s="6" t="s">
        <v>306</v>
      </c>
      <c r="I421">
        <v>70</v>
      </c>
      <c r="J421">
        <v>0.02</v>
      </c>
      <c r="K421" s="6" t="s">
        <v>304</v>
      </c>
      <c r="L421">
        <v>2.5000000000000001E-2</v>
      </c>
      <c r="M421" s="6" t="s">
        <v>16</v>
      </c>
      <c r="N421" s="6" t="s">
        <v>16</v>
      </c>
      <c r="O421" s="6" t="s">
        <v>813</v>
      </c>
      <c r="P421">
        <v>1350</v>
      </c>
      <c r="Q421" s="6" t="s">
        <v>814</v>
      </c>
      <c r="R421" s="6" t="s">
        <v>374</v>
      </c>
      <c r="S421">
        <v>0.6</v>
      </c>
      <c r="T421" s="6" t="s">
        <v>344</v>
      </c>
      <c r="U421" s="6" t="s">
        <v>1332</v>
      </c>
      <c r="V421" s="6" t="s">
        <v>1186</v>
      </c>
      <c r="W421" s="6" t="s">
        <v>815</v>
      </c>
      <c r="X421" s="6" t="s">
        <v>81</v>
      </c>
      <c r="Y421" s="6" t="s">
        <v>306</v>
      </c>
      <c r="Z421" s="6" t="s">
        <v>382</v>
      </c>
      <c r="AA421" s="6" t="s">
        <v>81</v>
      </c>
      <c r="AB421" s="6" t="s">
        <v>386</v>
      </c>
      <c r="AC421" s="6" t="s">
        <v>1186</v>
      </c>
      <c r="AD421" s="6" t="s">
        <v>810</v>
      </c>
      <c r="AE421" s="6" t="s">
        <v>1186</v>
      </c>
      <c r="AF421" s="6" t="s">
        <v>346</v>
      </c>
      <c r="AG421" s="6" t="s">
        <v>346</v>
      </c>
      <c r="AH421" s="6" t="s">
        <v>1333</v>
      </c>
      <c r="AI421" s="6" t="s">
        <v>29</v>
      </c>
    </row>
    <row r="422" spans="1:35" x14ac:dyDescent="0.35">
      <c r="A422" s="5">
        <v>5203169804011</v>
      </c>
      <c r="B422" s="6" t="s">
        <v>816</v>
      </c>
      <c r="C422" s="6" t="s">
        <v>81</v>
      </c>
      <c r="D422" s="6" t="s">
        <v>29</v>
      </c>
      <c r="E422" s="6" t="s">
        <v>81</v>
      </c>
      <c r="F422">
        <v>1000</v>
      </c>
      <c r="G422" s="6" t="s">
        <v>16</v>
      </c>
      <c r="H422" s="6" t="s">
        <v>306</v>
      </c>
      <c r="I422">
        <v>70</v>
      </c>
      <c r="J422">
        <v>0.02</v>
      </c>
      <c r="K422" s="6" t="s">
        <v>304</v>
      </c>
      <c r="L422">
        <v>2.5000000000000001E-2</v>
      </c>
      <c r="M422" s="6" t="s">
        <v>16</v>
      </c>
      <c r="N422" s="6" t="s">
        <v>16</v>
      </c>
      <c r="O422" s="6" t="s">
        <v>813</v>
      </c>
      <c r="P422">
        <v>1350</v>
      </c>
      <c r="Q422" s="6" t="s">
        <v>814</v>
      </c>
      <c r="R422" s="6" t="s">
        <v>374</v>
      </c>
      <c r="S422">
        <v>0.6</v>
      </c>
      <c r="T422" s="6" t="s">
        <v>344</v>
      </c>
      <c r="U422" s="6" t="s">
        <v>1332</v>
      </c>
      <c r="V422" s="6" t="s">
        <v>1186</v>
      </c>
      <c r="W422" s="6" t="s">
        <v>815</v>
      </c>
      <c r="X422" s="6" t="s">
        <v>81</v>
      </c>
      <c r="Y422" s="6" t="s">
        <v>306</v>
      </c>
      <c r="Z422" s="6" t="s">
        <v>382</v>
      </c>
      <c r="AA422" s="6" t="s">
        <v>81</v>
      </c>
      <c r="AB422" s="6" t="s">
        <v>386</v>
      </c>
      <c r="AC422" s="6" t="s">
        <v>1186</v>
      </c>
      <c r="AD422" s="6" t="s">
        <v>810</v>
      </c>
      <c r="AE422" s="6" t="s">
        <v>1186</v>
      </c>
      <c r="AF422" s="6" t="s">
        <v>346</v>
      </c>
      <c r="AG422" s="6" t="s">
        <v>346</v>
      </c>
      <c r="AH422" s="6" t="s">
        <v>1333</v>
      </c>
      <c r="AI422" s="6" t="s">
        <v>29</v>
      </c>
    </row>
    <row r="423" spans="1:35" x14ac:dyDescent="0.35">
      <c r="A423" s="5">
        <v>5203169804020</v>
      </c>
      <c r="B423" s="6" t="s">
        <v>817</v>
      </c>
      <c r="C423" s="6" t="s">
        <v>81</v>
      </c>
      <c r="D423" s="6" t="s">
        <v>29</v>
      </c>
      <c r="E423" s="6" t="s">
        <v>81</v>
      </c>
      <c r="F423">
        <v>1000</v>
      </c>
      <c r="G423" s="6" t="s">
        <v>16</v>
      </c>
      <c r="H423" s="6" t="s">
        <v>306</v>
      </c>
      <c r="I423">
        <v>70</v>
      </c>
      <c r="J423">
        <v>2.2678759965741601E-2</v>
      </c>
      <c r="K423" s="6" t="s">
        <v>304</v>
      </c>
      <c r="L423">
        <v>3.5000000000000003E-2</v>
      </c>
      <c r="M423" s="6" t="s">
        <v>16</v>
      </c>
      <c r="N423" s="6" t="s">
        <v>16</v>
      </c>
      <c r="O423" s="6" t="s">
        <v>818</v>
      </c>
      <c r="P423">
        <v>1350</v>
      </c>
      <c r="Q423" s="6" t="s">
        <v>819</v>
      </c>
      <c r="R423" s="6" t="s">
        <v>374</v>
      </c>
      <c r="S423">
        <v>0.90715000000000001</v>
      </c>
      <c r="T423" s="6" t="s">
        <v>344</v>
      </c>
      <c r="U423" s="6" t="s">
        <v>1332</v>
      </c>
      <c r="V423" s="6" t="s">
        <v>1186</v>
      </c>
      <c r="W423" s="6" t="s">
        <v>815</v>
      </c>
      <c r="X423" s="6" t="s">
        <v>81</v>
      </c>
      <c r="Y423" s="6" t="s">
        <v>306</v>
      </c>
      <c r="Z423" s="6" t="s">
        <v>382</v>
      </c>
      <c r="AA423" s="6" t="s">
        <v>81</v>
      </c>
      <c r="AB423" s="6" t="s">
        <v>386</v>
      </c>
      <c r="AC423" s="6" t="s">
        <v>1186</v>
      </c>
      <c r="AD423" s="6" t="s">
        <v>810</v>
      </c>
      <c r="AE423" s="6" t="s">
        <v>1186</v>
      </c>
      <c r="AF423" s="6" t="s">
        <v>346</v>
      </c>
      <c r="AG423" s="6" t="s">
        <v>346</v>
      </c>
      <c r="AH423" s="6" t="s">
        <v>1333</v>
      </c>
      <c r="AI423" s="6" t="s">
        <v>29</v>
      </c>
    </row>
    <row r="424" spans="1:35" x14ac:dyDescent="0.35">
      <c r="A424" s="5">
        <v>5203169805010</v>
      </c>
      <c r="B424" s="6" t="s">
        <v>820</v>
      </c>
      <c r="C424" s="6" t="s">
        <v>81</v>
      </c>
      <c r="D424" s="6" t="s">
        <v>29</v>
      </c>
      <c r="E424" s="6" t="s">
        <v>81</v>
      </c>
      <c r="F424">
        <v>1000</v>
      </c>
      <c r="G424" s="6" t="s">
        <v>16</v>
      </c>
      <c r="H424" s="6" t="s">
        <v>306</v>
      </c>
      <c r="I424">
        <v>70</v>
      </c>
      <c r="J424">
        <v>0.02</v>
      </c>
      <c r="K424" s="6" t="s">
        <v>303</v>
      </c>
      <c r="L424">
        <v>2.5000000000000001E-2</v>
      </c>
      <c r="M424" s="6" t="s">
        <v>16</v>
      </c>
      <c r="N424" s="6" t="s">
        <v>16</v>
      </c>
      <c r="O424" s="6" t="s">
        <v>803</v>
      </c>
      <c r="P424">
        <v>1350</v>
      </c>
      <c r="Q424" s="6" t="s">
        <v>804</v>
      </c>
      <c r="R424" s="6" t="s">
        <v>374</v>
      </c>
      <c r="S424">
        <v>0.6</v>
      </c>
      <c r="T424" s="6" t="s">
        <v>344</v>
      </c>
      <c r="U424" s="6" t="s">
        <v>1332</v>
      </c>
      <c r="V424" s="6" t="s">
        <v>1186</v>
      </c>
      <c r="W424" s="6" t="s">
        <v>303</v>
      </c>
      <c r="X424" s="6" t="s">
        <v>81</v>
      </c>
      <c r="Y424" s="6" t="s">
        <v>306</v>
      </c>
      <c r="Z424" s="6" t="s">
        <v>382</v>
      </c>
      <c r="AA424" s="6" t="s">
        <v>81</v>
      </c>
      <c r="AB424" s="6" t="s">
        <v>386</v>
      </c>
      <c r="AC424" s="6" t="s">
        <v>1186</v>
      </c>
      <c r="AD424" s="6" t="s">
        <v>810</v>
      </c>
      <c r="AE424" s="6" t="s">
        <v>1186</v>
      </c>
      <c r="AF424" s="6" t="s">
        <v>346</v>
      </c>
      <c r="AG424" s="6" t="s">
        <v>346</v>
      </c>
      <c r="AH424" s="6" t="s">
        <v>1379</v>
      </c>
      <c r="AI424" s="6" t="s">
        <v>29</v>
      </c>
    </row>
    <row r="425" spans="1:35" x14ac:dyDescent="0.35">
      <c r="A425" s="5">
        <v>5203169845010</v>
      </c>
      <c r="B425" s="6" t="s">
        <v>821</v>
      </c>
      <c r="C425" s="6" t="s">
        <v>81</v>
      </c>
      <c r="D425" s="6" t="s">
        <v>29</v>
      </c>
      <c r="E425" s="6" t="s">
        <v>81</v>
      </c>
      <c r="F425">
        <v>1000</v>
      </c>
      <c r="G425" s="6" t="s">
        <v>16</v>
      </c>
      <c r="H425" s="6" t="s">
        <v>306</v>
      </c>
      <c r="I425">
        <v>70</v>
      </c>
      <c r="J425">
        <v>0.02</v>
      </c>
      <c r="K425" s="6" t="s">
        <v>303</v>
      </c>
      <c r="L425">
        <v>4.4999999999999998E-2</v>
      </c>
      <c r="M425" s="6" t="s">
        <v>16</v>
      </c>
      <c r="N425" s="6" t="s">
        <v>16</v>
      </c>
      <c r="O425" s="6" t="s">
        <v>803</v>
      </c>
      <c r="P425">
        <v>1350</v>
      </c>
      <c r="Q425" s="6" t="s">
        <v>804</v>
      </c>
      <c r="R425" s="6" t="s">
        <v>374</v>
      </c>
      <c r="S425">
        <v>0.6</v>
      </c>
      <c r="T425" s="6" t="s">
        <v>344</v>
      </c>
      <c r="U425" s="6" t="s">
        <v>1332</v>
      </c>
      <c r="V425" s="6" t="s">
        <v>1186</v>
      </c>
      <c r="W425" s="6" t="s">
        <v>303</v>
      </c>
      <c r="X425" s="6" t="s">
        <v>81</v>
      </c>
      <c r="Y425" s="6" t="s">
        <v>306</v>
      </c>
      <c r="Z425" s="6" t="s">
        <v>382</v>
      </c>
      <c r="AA425" s="6" t="s">
        <v>81</v>
      </c>
      <c r="AB425" s="6" t="s">
        <v>386</v>
      </c>
      <c r="AC425" s="6" t="s">
        <v>1186</v>
      </c>
      <c r="AD425" s="6" t="s">
        <v>810</v>
      </c>
      <c r="AE425" s="6" t="s">
        <v>1186</v>
      </c>
      <c r="AF425" s="6" t="s">
        <v>346</v>
      </c>
      <c r="AG425" s="6" t="s">
        <v>346</v>
      </c>
      <c r="AH425" s="6" t="s">
        <v>1379</v>
      </c>
      <c r="AI425" s="6" t="s">
        <v>29</v>
      </c>
    </row>
    <row r="426" spans="1:35" x14ac:dyDescent="0.35">
      <c r="B426" s="6" t="s">
        <v>822</v>
      </c>
      <c r="C426" s="6" t="s">
        <v>81</v>
      </c>
      <c r="D426" s="6" t="s">
        <v>29</v>
      </c>
      <c r="E426" s="6" t="s">
        <v>81</v>
      </c>
      <c r="F426">
        <v>1000</v>
      </c>
      <c r="G426" s="6" t="s">
        <v>16</v>
      </c>
      <c r="H426" s="6" t="s">
        <v>306</v>
      </c>
      <c r="I426">
        <v>70</v>
      </c>
      <c r="J426">
        <v>0.02</v>
      </c>
      <c r="K426" s="6" t="s">
        <v>303</v>
      </c>
      <c r="L426">
        <v>4.4999999999999998E-2</v>
      </c>
      <c r="M426" s="6" t="s">
        <v>16</v>
      </c>
      <c r="N426" s="6" t="s">
        <v>16</v>
      </c>
      <c r="O426" s="6" t="s">
        <v>803</v>
      </c>
      <c r="Q426" s="6" t="s">
        <v>1186</v>
      </c>
      <c r="R426" s="6" t="s">
        <v>1186</v>
      </c>
      <c r="T426" s="6" t="s">
        <v>344</v>
      </c>
      <c r="U426" s="6" t="s">
        <v>1332</v>
      </c>
      <c r="V426" s="6" t="s">
        <v>1186</v>
      </c>
      <c r="W426" s="6" t="s">
        <v>303</v>
      </c>
      <c r="X426" s="6" t="s">
        <v>81</v>
      </c>
      <c r="Y426" s="6" t="s">
        <v>306</v>
      </c>
      <c r="Z426" s="6" t="s">
        <v>382</v>
      </c>
      <c r="AA426" s="6" t="s">
        <v>81</v>
      </c>
      <c r="AB426" s="6" t="s">
        <v>386</v>
      </c>
      <c r="AC426" s="6" t="s">
        <v>1186</v>
      </c>
      <c r="AD426" s="6" t="s">
        <v>810</v>
      </c>
      <c r="AE426" s="6" t="s">
        <v>1186</v>
      </c>
      <c r="AF426" s="6" t="s">
        <v>376</v>
      </c>
      <c r="AG426" s="6" t="s">
        <v>376</v>
      </c>
      <c r="AH426" s="6" t="s">
        <v>1333</v>
      </c>
      <c r="AI426" s="6" t="s">
        <v>29</v>
      </c>
    </row>
    <row r="427" spans="1:35" x14ac:dyDescent="0.35">
      <c r="B427" s="6" t="s">
        <v>823</v>
      </c>
      <c r="C427" s="6" t="s">
        <v>81</v>
      </c>
      <c r="D427" s="6" t="s">
        <v>29</v>
      </c>
      <c r="E427" s="6" t="s">
        <v>81</v>
      </c>
      <c r="F427">
        <v>1000</v>
      </c>
      <c r="G427" s="6" t="s">
        <v>16</v>
      </c>
      <c r="H427" s="6" t="s">
        <v>306</v>
      </c>
      <c r="I427">
        <v>70</v>
      </c>
      <c r="J427">
        <v>0.02</v>
      </c>
      <c r="K427" s="6" t="s">
        <v>303</v>
      </c>
      <c r="L427">
        <v>2.5000000000000001E-2</v>
      </c>
      <c r="M427" s="6" t="s">
        <v>16</v>
      </c>
      <c r="N427" s="6" t="s">
        <v>16</v>
      </c>
      <c r="O427" s="6" t="s">
        <v>803</v>
      </c>
      <c r="Q427" s="6" t="s">
        <v>1186</v>
      </c>
      <c r="R427" s="6" t="s">
        <v>1186</v>
      </c>
      <c r="T427" s="6" t="s">
        <v>344</v>
      </c>
      <c r="U427" s="6" t="s">
        <v>1332</v>
      </c>
      <c r="V427" s="6" t="s">
        <v>1186</v>
      </c>
      <c r="W427" s="6" t="s">
        <v>303</v>
      </c>
      <c r="X427" s="6" t="s">
        <v>81</v>
      </c>
      <c r="Y427" s="6" t="s">
        <v>306</v>
      </c>
      <c r="Z427" s="6" t="s">
        <v>382</v>
      </c>
      <c r="AA427" s="6" t="s">
        <v>81</v>
      </c>
      <c r="AB427" s="6" t="s">
        <v>386</v>
      </c>
      <c r="AC427" s="6" t="s">
        <v>1186</v>
      </c>
      <c r="AD427" s="6" t="s">
        <v>810</v>
      </c>
      <c r="AE427" s="6" t="s">
        <v>1186</v>
      </c>
      <c r="AF427" s="6" t="s">
        <v>376</v>
      </c>
      <c r="AG427" s="6" t="s">
        <v>376</v>
      </c>
      <c r="AH427" s="6" t="s">
        <v>1333</v>
      </c>
      <c r="AI427" s="6" t="s">
        <v>29</v>
      </c>
    </row>
    <row r="428" spans="1:35" x14ac:dyDescent="0.35">
      <c r="A428" s="5">
        <v>5203169805011</v>
      </c>
      <c r="B428" s="6" t="s">
        <v>824</v>
      </c>
      <c r="C428" s="6" t="s">
        <v>81</v>
      </c>
      <c r="D428" s="6" t="s">
        <v>29</v>
      </c>
      <c r="E428" s="6" t="s">
        <v>81</v>
      </c>
      <c r="F428">
        <v>1000</v>
      </c>
      <c r="G428" s="6" t="s">
        <v>16</v>
      </c>
      <c r="H428" s="6" t="s">
        <v>306</v>
      </c>
      <c r="I428">
        <v>70</v>
      </c>
      <c r="J428">
        <v>0.02</v>
      </c>
      <c r="K428" s="6" t="s">
        <v>303</v>
      </c>
      <c r="L428">
        <v>2.5000000000000001E-2</v>
      </c>
      <c r="M428" s="6" t="s">
        <v>16</v>
      </c>
      <c r="N428" s="6" t="s">
        <v>16</v>
      </c>
      <c r="O428" s="6" t="s">
        <v>803</v>
      </c>
      <c r="P428">
        <v>1350</v>
      </c>
      <c r="Q428" s="6" t="s">
        <v>804</v>
      </c>
      <c r="R428" s="6" t="s">
        <v>374</v>
      </c>
      <c r="S428">
        <v>0.6</v>
      </c>
      <c r="T428" s="6" t="s">
        <v>344</v>
      </c>
      <c r="U428" s="6" t="s">
        <v>1332</v>
      </c>
      <c r="V428" s="6" t="s">
        <v>1186</v>
      </c>
      <c r="W428" s="6" t="s">
        <v>303</v>
      </c>
      <c r="X428" s="6" t="s">
        <v>81</v>
      </c>
      <c r="Y428" s="6" t="s">
        <v>306</v>
      </c>
      <c r="Z428" s="6" t="s">
        <v>382</v>
      </c>
      <c r="AA428" s="6" t="s">
        <v>81</v>
      </c>
      <c r="AB428" s="6" t="s">
        <v>386</v>
      </c>
      <c r="AC428" s="6" t="s">
        <v>1186</v>
      </c>
      <c r="AD428" s="6" t="s">
        <v>810</v>
      </c>
      <c r="AE428" s="6" t="s">
        <v>1186</v>
      </c>
      <c r="AF428" s="6" t="s">
        <v>346</v>
      </c>
      <c r="AG428" s="6" t="s">
        <v>346</v>
      </c>
      <c r="AH428" s="6" t="s">
        <v>1379</v>
      </c>
      <c r="AI428" s="6" t="s">
        <v>29</v>
      </c>
    </row>
    <row r="429" spans="1:35" x14ac:dyDescent="0.35">
      <c r="B429" s="6" t="s">
        <v>825</v>
      </c>
      <c r="C429" s="6" t="s">
        <v>81</v>
      </c>
      <c r="D429" s="6" t="s">
        <v>29</v>
      </c>
      <c r="E429" s="6" t="s">
        <v>81</v>
      </c>
      <c r="F429">
        <v>1000</v>
      </c>
      <c r="G429" s="6" t="s">
        <v>16</v>
      </c>
      <c r="H429" s="6" t="s">
        <v>306</v>
      </c>
      <c r="I429">
        <v>70</v>
      </c>
      <c r="J429">
        <v>0.02</v>
      </c>
      <c r="K429" s="6" t="s">
        <v>303</v>
      </c>
      <c r="L429">
        <v>2.5000000000000001E-2</v>
      </c>
      <c r="M429" s="6" t="s">
        <v>16</v>
      </c>
      <c r="N429" s="6" t="s">
        <v>16</v>
      </c>
      <c r="O429" s="6" t="s">
        <v>803</v>
      </c>
      <c r="Q429" s="6" t="s">
        <v>1186</v>
      </c>
      <c r="R429" s="6" t="s">
        <v>1186</v>
      </c>
      <c r="T429" s="6" t="s">
        <v>344</v>
      </c>
      <c r="U429" s="6" t="s">
        <v>1332</v>
      </c>
      <c r="V429" s="6" t="s">
        <v>1186</v>
      </c>
      <c r="W429" s="6" t="s">
        <v>303</v>
      </c>
      <c r="X429" s="6" t="s">
        <v>81</v>
      </c>
      <c r="Y429" s="6" t="s">
        <v>306</v>
      </c>
      <c r="Z429" s="6" t="s">
        <v>382</v>
      </c>
      <c r="AA429" s="6" t="s">
        <v>81</v>
      </c>
      <c r="AB429" s="6" t="s">
        <v>386</v>
      </c>
      <c r="AC429" s="6" t="s">
        <v>1186</v>
      </c>
      <c r="AD429" s="6" t="s">
        <v>810</v>
      </c>
      <c r="AE429" s="6" t="s">
        <v>1186</v>
      </c>
      <c r="AF429" s="6" t="s">
        <v>376</v>
      </c>
      <c r="AG429" s="6" t="s">
        <v>376</v>
      </c>
      <c r="AH429" s="6" t="s">
        <v>1333</v>
      </c>
      <c r="AI429" s="6" t="s">
        <v>29</v>
      </c>
    </row>
    <row r="430" spans="1:35" x14ac:dyDescent="0.35">
      <c r="A430" s="5">
        <v>5203169805050</v>
      </c>
      <c r="B430" s="6" t="s">
        <v>826</v>
      </c>
      <c r="C430" s="6" t="s">
        <v>81</v>
      </c>
      <c r="D430" s="6" t="s">
        <v>29</v>
      </c>
      <c r="E430" s="6" t="s">
        <v>81</v>
      </c>
      <c r="F430">
        <v>1000</v>
      </c>
      <c r="G430" s="6" t="s">
        <v>16</v>
      </c>
      <c r="H430" s="6" t="s">
        <v>306</v>
      </c>
      <c r="I430">
        <v>70</v>
      </c>
      <c r="J430">
        <v>0.4</v>
      </c>
      <c r="K430" s="6" t="s">
        <v>303</v>
      </c>
      <c r="L430">
        <v>1.25</v>
      </c>
      <c r="M430" s="6" t="s">
        <v>16</v>
      </c>
      <c r="N430" s="6" t="s">
        <v>16</v>
      </c>
      <c r="O430" s="6" t="s">
        <v>827</v>
      </c>
      <c r="P430">
        <v>1350</v>
      </c>
      <c r="Q430" s="6" t="s">
        <v>828</v>
      </c>
      <c r="R430" s="6" t="s">
        <v>374</v>
      </c>
      <c r="S430">
        <v>0.4</v>
      </c>
      <c r="T430" s="6" t="s">
        <v>344</v>
      </c>
      <c r="U430" s="6" t="s">
        <v>1332</v>
      </c>
      <c r="V430" s="6" t="s">
        <v>1186</v>
      </c>
      <c r="W430" s="6" t="s">
        <v>303</v>
      </c>
      <c r="X430" s="6" t="s">
        <v>81</v>
      </c>
      <c r="Y430" s="6" t="s">
        <v>306</v>
      </c>
      <c r="Z430" s="6" t="s">
        <v>382</v>
      </c>
      <c r="AA430" s="6" t="s">
        <v>81</v>
      </c>
      <c r="AB430" s="6" t="s">
        <v>386</v>
      </c>
      <c r="AC430" s="6" t="s">
        <v>1186</v>
      </c>
      <c r="AD430" s="6" t="s">
        <v>810</v>
      </c>
      <c r="AE430" s="6" t="s">
        <v>1186</v>
      </c>
      <c r="AF430" s="6" t="s">
        <v>346</v>
      </c>
      <c r="AG430" s="6" t="s">
        <v>346</v>
      </c>
      <c r="AH430" s="6" t="s">
        <v>1379</v>
      </c>
      <c r="AI430" s="6" t="s">
        <v>29</v>
      </c>
    </row>
    <row r="431" spans="1:35" x14ac:dyDescent="0.35">
      <c r="B431" s="6" t="s">
        <v>829</v>
      </c>
      <c r="C431" s="6" t="s">
        <v>81</v>
      </c>
      <c r="D431" s="6" t="s">
        <v>29</v>
      </c>
      <c r="E431" s="6" t="s">
        <v>81</v>
      </c>
      <c r="F431">
        <v>1000</v>
      </c>
      <c r="G431" s="6" t="s">
        <v>16</v>
      </c>
      <c r="H431" s="6" t="s">
        <v>306</v>
      </c>
      <c r="I431">
        <v>70</v>
      </c>
      <c r="J431">
        <v>0.4</v>
      </c>
      <c r="K431" s="6" t="s">
        <v>303</v>
      </c>
      <c r="L431">
        <v>1.25</v>
      </c>
      <c r="M431" s="6" t="s">
        <v>16</v>
      </c>
      <c r="N431" s="6" t="s">
        <v>16</v>
      </c>
      <c r="O431" s="6" t="s">
        <v>827</v>
      </c>
      <c r="Q431" s="6" t="s">
        <v>1186</v>
      </c>
      <c r="R431" s="6" t="s">
        <v>1186</v>
      </c>
      <c r="T431" s="6" t="s">
        <v>344</v>
      </c>
      <c r="U431" s="6" t="s">
        <v>1332</v>
      </c>
      <c r="V431" s="6" t="s">
        <v>1186</v>
      </c>
      <c r="W431" s="6" t="s">
        <v>303</v>
      </c>
      <c r="X431" s="6" t="s">
        <v>81</v>
      </c>
      <c r="Y431" s="6" t="s">
        <v>306</v>
      </c>
      <c r="Z431" s="6" t="s">
        <v>382</v>
      </c>
      <c r="AA431" s="6" t="s">
        <v>81</v>
      </c>
      <c r="AB431" s="6" t="s">
        <v>386</v>
      </c>
      <c r="AC431" s="6" t="s">
        <v>1186</v>
      </c>
      <c r="AD431" s="6" t="s">
        <v>810</v>
      </c>
      <c r="AE431" s="6" t="s">
        <v>1186</v>
      </c>
      <c r="AF431" s="6" t="s">
        <v>376</v>
      </c>
      <c r="AG431" s="6" t="s">
        <v>376</v>
      </c>
      <c r="AH431" s="6" t="s">
        <v>1333</v>
      </c>
      <c r="AI431" s="6" t="s">
        <v>29</v>
      </c>
    </row>
    <row r="432" spans="1:35" x14ac:dyDescent="0.35">
      <c r="A432" s="5">
        <v>5203169805020</v>
      </c>
      <c r="B432" s="6" t="s">
        <v>830</v>
      </c>
      <c r="C432" s="6" t="s">
        <v>81</v>
      </c>
      <c r="D432" s="6" t="s">
        <v>29</v>
      </c>
      <c r="E432" s="6" t="s">
        <v>81</v>
      </c>
      <c r="F432">
        <v>1000</v>
      </c>
      <c r="G432" s="6" t="s">
        <v>16</v>
      </c>
      <c r="H432" s="6" t="s">
        <v>306</v>
      </c>
      <c r="I432">
        <v>70</v>
      </c>
      <c r="J432">
        <v>2.2678759965741601E-2</v>
      </c>
      <c r="K432" s="6" t="s">
        <v>303</v>
      </c>
      <c r="L432">
        <v>3.5000000000000003E-2</v>
      </c>
      <c r="M432" s="6" t="s">
        <v>16</v>
      </c>
      <c r="N432" s="6" t="s">
        <v>16</v>
      </c>
      <c r="O432" s="6" t="s">
        <v>831</v>
      </c>
      <c r="P432">
        <v>1350</v>
      </c>
      <c r="Q432" s="6" t="s">
        <v>832</v>
      </c>
      <c r="R432" s="6" t="s">
        <v>374</v>
      </c>
      <c r="S432">
        <v>0.90715000000000001</v>
      </c>
      <c r="T432" s="6" t="s">
        <v>344</v>
      </c>
      <c r="U432" s="6" t="s">
        <v>1332</v>
      </c>
      <c r="V432" s="6" t="s">
        <v>1186</v>
      </c>
      <c r="W432" s="6" t="s">
        <v>303</v>
      </c>
      <c r="X432" s="6" t="s">
        <v>81</v>
      </c>
      <c r="Y432" s="6" t="s">
        <v>306</v>
      </c>
      <c r="Z432" s="6" t="s">
        <v>382</v>
      </c>
      <c r="AA432" s="6" t="s">
        <v>81</v>
      </c>
      <c r="AB432" s="6" t="s">
        <v>386</v>
      </c>
      <c r="AC432" s="6" t="s">
        <v>1186</v>
      </c>
      <c r="AD432" s="6" t="s">
        <v>810</v>
      </c>
      <c r="AE432" s="6" t="s">
        <v>1186</v>
      </c>
      <c r="AF432" s="6" t="s">
        <v>346</v>
      </c>
      <c r="AG432" s="6" t="s">
        <v>346</v>
      </c>
      <c r="AH432" s="6" t="s">
        <v>1379</v>
      </c>
      <c r="AI432" s="6" t="s">
        <v>29</v>
      </c>
    </row>
    <row r="433" spans="1:35" x14ac:dyDescent="0.35">
      <c r="A433" s="5">
        <v>5203169805030</v>
      </c>
      <c r="B433" s="6" t="s">
        <v>833</v>
      </c>
      <c r="C433" s="6" t="s">
        <v>81</v>
      </c>
      <c r="D433" s="6" t="s">
        <v>29</v>
      </c>
      <c r="E433" s="6" t="s">
        <v>81</v>
      </c>
      <c r="F433">
        <v>1000</v>
      </c>
      <c r="G433" s="6" t="s">
        <v>16</v>
      </c>
      <c r="H433" s="6" t="s">
        <v>306</v>
      </c>
      <c r="I433">
        <v>70</v>
      </c>
      <c r="J433">
        <v>0.5</v>
      </c>
      <c r="K433" s="6" t="s">
        <v>303</v>
      </c>
      <c r="L433">
        <v>1.25</v>
      </c>
      <c r="M433" s="6" t="s">
        <v>16</v>
      </c>
      <c r="N433" s="6" t="s">
        <v>16</v>
      </c>
      <c r="O433" s="6" t="s">
        <v>834</v>
      </c>
      <c r="P433">
        <v>1350</v>
      </c>
      <c r="Q433" s="6" t="s">
        <v>835</v>
      </c>
      <c r="R433" s="6" t="s">
        <v>374</v>
      </c>
      <c r="S433">
        <v>0.5</v>
      </c>
      <c r="T433" s="6" t="s">
        <v>344</v>
      </c>
      <c r="U433" s="6" t="s">
        <v>1332</v>
      </c>
      <c r="V433" s="6" t="s">
        <v>1186</v>
      </c>
      <c r="W433" s="6" t="s">
        <v>303</v>
      </c>
      <c r="X433" s="6" t="s">
        <v>81</v>
      </c>
      <c r="Y433" s="6" t="s">
        <v>306</v>
      </c>
      <c r="Z433" s="6" t="s">
        <v>382</v>
      </c>
      <c r="AA433" s="6" t="s">
        <v>81</v>
      </c>
      <c r="AB433" s="6" t="s">
        <v>386</v>
      </c>
      <c r="AC433" s="6" t="s">
        <v>1186</v>
      </c>
      <c r="AD433" s="6" t="s">
        <v>810</v>
      </c>
      <c r="AE433" s="6" t="s">
        <v>1186</v>
      </c>
      <c r="AF433" s="6" t="s">
        <v>346</v>
      </c>
      <c r="AG433" s="6" t="s">
        <v>346</v>
      </c>
      <c r="AH433" s="6" t="s">
        <v>1379</v>
      </c>
      <c r="AI433" s="6" t="s">
        <v>29</v>
      </c>
    </row>
    <row r="434" spans="1:35" x14ac:dyDescent="0.35">
      <c r="B434" s="6" t="s">
        <v>836</v>
      </c>
      <c r="C434" s="6" t="s">
        <v>81</v>
      </c>
      <c r="D434" s="6" t="s">
        <v>29</v>
      </c>
      <c r="E434" s="6" t="s">
        <v>81</v>
      </c>
      <c r="F434">
        <v>1000</v>
      </c>
      <c r="G434" s="6" t="s">
        <v>16</v>
      </c>
      <c r="H434" s="6" t="s">
        <v>306</v>
      </c>
      <c r="I434">
        <v>70</v>
      </c>
      <c r="J434">
        <v>0.5</v>
      </c>
      <c r="K434" s="6" t="s">
        <v>303</v>
      </c>
      <c r="L434">
        <v>1.25</v>
      </c>
      <c r="M434" s="6" t="s">
        <v>16</v>
      </c>
      <c r="N434" s="6" t="s">
        <v>16</v>
      </c>
      <c r="O434" s="6" t="s">
        <v>834</v>
      </c>
      <c r="Q434" s="6" t="s">
        <v>1186</v>
      </c>
      <c r="R434" s="6" t="s">
        <v>1186</v>
      </c>
      <c r="T434" s="6" t="s">
        <v>344</v>
      </c>
      <c r="U434" s="6" t="s">
        <v>1332</v>
      </c>
      <c r="V434" s="6" t="s">
        <v>1186</v>
      </c>
      <c r="W434" s="6" t="s">
        <v>303</v>
      </c>
      <c r="X434" s="6" t="s">
        <v>81</v>
      </c>
      <c r="Y434" s="6" t="s">
        <v>306</v>
      </c>
      <c r="Z434" s="6" t="s">
        <v>382</v>
      </c>
      <c r="AA434" s="6" t="s">
        <v>81</v>
      </c>
      <c r="AB434" s="6" t="s">
        <v>386</v>
      </c>
      <c r="AC434" s="6" t="s">
        <v>1186</v>
      </c>
      <c r="AD434" s="6" t="s">
        <v>810</v>
      </c>
      <c r="AE434" s="6" t="s">
        <v>1186</v>
      </c>
      <c r="AF434" s="6" t="s">
        <v>376</v>
      </c>
      <c r="AG434" s="6" t="s">
        <v>376</v>
      </c>
      <c r="AH434" s="6" t="s">
        <v>1333</v>
      </c>
      <c r="AI434" s="6" t="s">
        <v>29</v>
      </c>
    </row>
    <row r="435" spans="1:35" x14ac:dyDescent="0.35">
      <c r="B435" s="6" t="s">
        <v>837</v>
      </c>
      <c r="C435" s="6" t="s">
        <v>81</v>
      </c>
      <c r="D435" s="6" t="s">
        <v>29</v>
      </c>
      <c r="E435" s="6" t="s">
        <v>81</v>
      </c>
      <c r="F435">
        <v>1000</v>
      </c>
      <c r="G435" s="6" t="s">
        <v>16</v>
      </c>
      <c r="H435" s="6" t="s">
        <v>306</v>
      </c>
      <c r="I435">
        <v>70</v>
      </c>
      <c r="J435">
        <v>2.2678759965741601E-2</v>
      </c>
      <c r="K435" s="6" t="s">
        <v>303</v>
      </c>
      <c r="L435">
        <v>3.5000000000000003E-2</v>
      </c>
      <c r="M435" s="6" t="s">
        <v>16</v>
      </c>
      <c r="N435" s="6" t="s">
        <v>16</v>
      </c>
      <c r="O435" s="6" t="s">
        <v>831</v>
      </c>
      <c r="Q435" s="6" t="s">
        <v>1186</v>
      </c>
      <c r="R435" s="6" t="s">
        <v>1186</v>
      </c>
      <c r="T435" s="6" t="s">
        <v>344</v>
      </c>
      <c r="U435" s="6" t="s">
        <v>1332</v>
      </c>
      <c r="V435" s="6" t="s">
        <v>1186</v>
      </c>
      <c r="W435" s="6" t="s">
        <v>303</v>
      </c>
      <c r="X435" s="6" t="s">
        <v>81</v>
      </c>
      <c r="Y435" s="6" t="s">
        <v>306</v>
      </c>
      <c r="Z435" s="6" t="s">
        <v>382</v>
      </c>
      <c r="AA435" s="6" t="s">
        <v>81</v>
      </c>
      <c r="AB435" s="6" t="s">
        <v>386</v>
      </c>
      <c r="AC435" s="6" t="s">
        <v>1186</v>
      </c>
      <c r="AD435" s="6" t="s">
        <v>810</v>
      </c>
      <c r="AE435" s="6" t="s">
        <v>1186</v>
      </c>
      <c r="AF435" s="6" t="s">
        <v>376</v>
      </c>
      <c r="AG435" s="6" t="s">
        <v>376</v>
      </c>
      <c r="AH435" s="6" t="s">
        <v>1333</v>
      </c>
      <c r="AI435" s="6" t="s">
        <v>29</v>
      </c>
    </row>
    <row r="436" spans="1:35" x14ac:dyDescent="0.35">
      <c r="B436" s="6" t="s">
        <v>838</v>
      </c>
      <c r="C436" s="6" t="s">
        <v>81</v>
      </c>
      <c r="D436" s="6" t="s">
        <v>29</v>
      </c>
      <c r="E436" s="6" t="s">
        <v>81</v>
      </c>
      <c r="F436">
        <v>3000</v>
      </c>
      <c r="G436" s="6" t="s">
        <v>16</v>
      </c>
      <c r="H436" s="6" t="s">
        <v>306</v>
      </c>
      <c r="I436">
        <v>70</v>
      </c>
      <c r="J436">
        <v>2.2678759965741601E-2</v>
      </c>
      <c r="K436" s="6" t="s">
        <v>303</v>
      </c>
      <c r="L436">
        <v>3.5000000000000003E-2</v>
      </c>
      <c r="M436" s="6" t="s">
        <v>16</v>
      </c>
      <c r="N436" s="6" t="s">
        <v>16</v>
      </c>
      <c r="O436" s="6" t="s">
        <v>831</v>
      </c>
      <c r="P436">
        <v>1350</v>
      </c>
      <c r="Q436" s="6" t="s">
        <v>832</v>
      </c>
      <c r="R436" s="6" t="s">
        <v>374</v>
      </c>
      <c r="S436">
        <v>0.90715000000000001</v>
      </c>
      <c r="T436" s="6" t="s">
        <v>344</v>
      </c>
      <c r="U436" s="6" t="s">
        <v>1332</v>
      </c>
      <c r="V436" s="6" t="s">
        <v>1186</v>
      </c>
      <c r="W436" s="6" t="s">
        <v>303</v>
      </c>
      <c r="X436" s="6" t="s">
        <v>81</v>
      </c>
      <c r="Y436" s="6" t="s">
        <v>306</v>
      </c>
      <c r="Z436" s="6" t="s">
        <v>382</v>
      </c>
      <c r="AA436" s="6" t="s">
        <v>81</v>
      </c>
      <c r="AB436" s="6" t="s">
        <v>386</v>
      </c>
      <c r="AC436" s="6" t="s">
        <v>1186</v>
      </c>
      <c r="AD436" s="6" t="s">
        <v>810</v>
      </c>
      <c r="AE436" s="6" t="s">
        <v>1186</v>
      </c>
      <c r="AF436" s="6" t="s">
        <v>346</v>
      </c>
      <c r="AG436" s="6" t="s">
        <v>346</v>
      </c>
      <c r="AH436" s="6" t="s">
        <v>1333</v>
      </c>
      <c r="AI436" s="6" t="s">
        <v>29</v>
      </c>
    </row>
    <row r="437" spans="1:35" x14ac:dyDescent="0.35">
      <c r="A437" s="5">
        <v>5203169805040</v>
      </c>
      <c r="B437" s="6" t="s">
        <v>839</v>
      </c>
      <c r="C437" s="6" t="s">
        <v>81</v>
      </c>
      <c r="D437" s="6" t="s">
        <v>29</v>
      </c>
      <c r="E437" s="6" t="s">
        <v>81</v>
      </c>
      <c r="F437">
        <v>1000</v>
      </c>
      <c r="G437" s="6" t="s">
        <v>16</v>
      </c>
      <c r="H437" s="6" t="s">
        <v>306</v>
      </c>
      <c r="I437">
        <v>70</v>
      </c>
      <c r="J437">
        <v>0.6</v>
      </c>
      <c r="K437" s="6" t="s">
        <v>303</v>
      </c>
      <c r="L437">
        <v>1.25</v>
      </c>
      <c r="M437" s="6" t="s">
        <v>16</v>
      </c>
      <c r="N437" s="6" t="s">
        <v>16</v>
      </c>
      <c r="O437" s="6" t="s">
        <v>840</v>
      </c>
      <c r="P437">
        <v>1350</v>
      </c>
      <c r="Q437" s="6" t="s">
        <v>841</v>
      </c>
      <c r="R437" s="6" t="s">
        <v>374</v>
      </c>
      <c r="S437">
        <v>0.6</v>
      </c>
      <c r="T437" s="6" t="s">
        <v>344</v>
      </c>
      <c r="U437" s="6" t="s">
        <v>1332</v>
      </c>
      <c r="V437" s="6" t="s">
        <v>1186</v>
      </c>
      <c r="W437" s="6" t="s">
        <v>303</v>
      </c>
      <c r="X437" s="6" t="s">
        <v>81</v>
      </c>
      <c r="Y437" s="6" t="s">
        <v>306</v>
      </c>
      <c r="Z437" s="6" t="s">
        <v>382</v>
      </c>
      <c r="AA437" s="6" t="s">
        <v>81</v>
      </c>
      <c r="AB437" s="6" t="s">
        <v>386</v>
      </c>
      <c r="AC437" s="6" t="s">
        <v>1186</v>
      </c>
      <c r="AD437" s="6" t="s">
        <v>810</v>
      </c>
      <c r="AE437" s="6" t="s">
        <v>1186</v>
      </c>
      <c r="AF437" s="6" t="s">
        <v>346</v>
      </c>
      <c r="AG437" s="6" t="s">
        <v>346</v>
      </c>
      <c r="AH437" s="6" t="s">
        <v>1379</v>
      </c>
      <c r="AI437" s="6" t="s">
        <v>29</v>
      </c>
    </row>
    <row r="438" spans="1:35" x14ac:dyDescent="0.35">
      <c r="B438" s="6" t="s">
        <v>842</v>
      </c>
      <c r="C438" s="6" t="s">
        <v>81</v>
      </c>
      <c r="D438" s="6" t="s">
        <v>29</v>
      </c>
      <c r="E438" s="6" t="s">
        <v>81</v>
      </c>
      <c r="F438">
        <v>1000</v>
      </c>
      <c r="G438" s="6" t="s">
        <v>16</v>
      </c>
      <c r="H438" s="6" t="s">
        <v>306</v>
      </c>
      <c r="I438">
        <v>70</v>
      </c>
      <c r="J438">
        <v>0.6</v>
      </c>
      <c r="K438" s="6" t="s">
        <v>303</v>
      </c>
      <c r="L438">
        <v>1.25</v>
      </c>
      <c r="M438" s="6" t="s">
        <v>16</v>
      </c>
      <c r="N438" s="6" t="s">
        <v>16</v>
      </c>
      <c r="O438" s="6" t="s">
        <v>840</v>
      </c>
      <c r="Q438" s="6" t="s">
        <v>1186</v>
      </c>
      <c r="R438" s="6" t="s">
        <v>1186</v>
      </c>
      <c r="T438" s="6" t="s">
        <v>344</v>
      </c>
      <c r="U438" s="6" t="s">
        <v>1332</v>
      </c>
      <c r="V438" s="6" t="s">
        <v>1186</v>
      </c>
      <c r="W438" s="6" t="s">
        <v>303</v>
      </c>
      <c r="X438" s="6" t="s">
        <v>81</v>
      </c>
      <c r="Y438" s="6" t="s">
        <v>306</v>
      </c>
      <c r="Z438" s="6" t="s">
        <v>382</v>
      </c>
      <c r="AA438" s="6" t="s">
        <v>81</v>
      </c>
      <c r="AB438" s="6" t="s">
        <v>386</v>
      </c>
      <c r="AC438" s="6" t="s">
        <v>1186</v>
      </c>
      <c r="AD438" s="6" t="s">
        <v>810</v>
      </c>
      <c r="AE438" s="6" t="s">
        <v>1186</v>
      </c>
      <c r="AF438" s="6" t="s">
        <v>376</v>
      </c>
      <c r="AG438" s="6" t="s">
        <v>376</v>
      </c>
      <c r="AH438" s="6" t="s">
        <v>1333</v>
      </c>
      <c r="AI438" s="6" t="s">
        <v>29</v>
      </c>
    </row>
    <row r="439" spans="1:35" x14ac:dyDescent="0.35">
      <c r="A439" s="5">
        <v>5203169801020</v>
      </c>
      <c r="B439" s="6" t="s">
        <v>843</v>
      </c>
      <c r="C439" s="6" t="s">
        <v>81</v>
      </c>
      <c r="D439" s="6" t="s">
        <v>29</v>
      </c>
      <c r="E439" s="6" t="s">
        <v>81</v>
      </c>
      <c r="F439">
        <v>1000</v>
      </c>
      <c r="G439" s="6" t="s">
        <v>16</v>
      </c>
      <c r="H439" s="6" t="s">
        <v>300</v>
      </c>
      <c r="I439">
        <v>70</v>
      </c>
      <c r="J439">
        <v>0.16500000000000001</v>
      </c>
      <c r="K439" s="6" t="s">
        <v>300</v>
      </c>
      <c r="L439">
        <v>0.15</v>
      </c>
      <c r="M439" s="6" t="s">
        <v>16</v>
      </c>
      <c r="N439" s="6" t="s">
        <v>16</v>
      </c>
      <c r="O439" s="6" t="s">
        <v>678</v>
      </c>
      <c r="P439">
        <v>1350</v>
      </c>
      <c r="Q439" s="6" t="s">
        <v>790</v>
      </c>
      <c r="R439" s="6" t="s">
        <v>374</v>
      </c>
      <c r="S439">
        <v>0.16500000000000001</v>
      </c>
      <c r="T439" s="6" t="s">
        <v>344</v>
      </c>
      <c r="U439" s="6" t="s">
        <v>1332</v>
      </c>
      <c r="V439" s="6" t="s">
        <v>1186</v>
      </c>
      <c r="W439" s="6" t="s">
        <v>426</v>
      </c>
      <c r="X439" s="6" t="s">
        <v>81</v>
      </c>
      <c r="Y439" s="6" t="s">
        <v>407</v>
      </c>
      <c r="Z439" s="6" t="s">
        <v>382</v>
      </c>
      <c r="AA439" s="6" t="s">
        <v>81</v>
      </c>
      <c r="AB439" s="6" t="s">
        <v>386</v>
      </c>
      <c r="AC439" s="6" t="s">
        <v>1186</v>
      </c>
      <c r="AD439" s="6" t="s">
        <v>810</v>
      </c>
      <c r="AE439" s="6" t="s">
        <v>1186</v>
      </c>
      <c r="AF439" s="6" t="s">
        <v>346</v>
      </c>
      <c r="AG439" s="6" t="s">
        <v>346</v>
      </c>
      <c r="AH439" s="6" t="s">
        <v>1379</v>
      </c>
      <c r="AI439" s="6" t="s">
        <v>29</v>
      </c>
    </row>
    <row r="440" spans="1:35" x14ac:dyDescent="0.35">
      <c r="B440" s="6" t="s">
        <v>844</v>
      </c>
      <c r="C440" s="6" t="s">
        <v>81</v>
      </c>
      <c r="D440" s="6" t="s">
        <v>29</v>
      </c>
      <c r="E440" s="6" t="s">
        <v>81</v>
      </c>
      <c r="F440">
        <v>1000</v>
      </c>
      <c r="G440" s="6" t="s">
        <v>16</v>
      </c>
      <c r="H440" s="6" t="s">
        <v>300</v>
      </c>
      <c r="I440">
        <v>70</v>
      </c>
      <c r="J440">
        <v>0.16500000000000001</v>
      </c>
      <c r="K440" s="6" t="s">
        <v>300</v>
      </c>
      <c r="L440">
        <v>0.15</v>
      </c>
      <c r="M440" s="6" t="s">
        <v>16</v>
      </c>
      <c r="N440" s="6" t="s">
        <v>16</v>
      </c>
      <c r="O440" s="6" t="s">
        <v>678</v>
      </c>
      <c r="Q440" s="6" t="s">
        <v>1186</v>
      </c>
      <c r="R440" s="6" t="s">
        <v>1186</v>
      </c>
      <c r="T440" s="6" t="s">
        <v>344</v>
      </c>
      <c r="U440" s="6" t="s">
        <v>1332</v>
      </c>
      <c r="V440" s="6" t="s">
        <v>1186</v>
      </c>
      <c r="W440" s="6" t="s">
        <v>426</v>
      </c>
      <c r="X440" s="6" t="s">
        <v>81</v>
      </c>
      <c r="Y440" s="6" t="s">
        <v>407</v>
      </c>
      <c r="Z440" s="6" t="s">
        <v>382</v>
      </c>
      <c r="AA440" s="6" t="s">
        <v>81</v>
      </c>
      <c r="AB440" s="6" t="s">
        <v>386</v>
      </c>
      <c r="AC440" s="6" t="s">
        <v>1186</v>
      </c>
      <c r="AD440" s="6" t="s">
        <v>810</v>
      </c>
      <c r="AE440" s="6" t="s">
        <v>1186</v>
      </c>
      <c r="AF440" s="6" t="s">
        <v>376</v>
      </c>
      <c r="AG440" s="6" t="s">
        <v>376</v>
      </c>
      <c r="AH440" s="6" t="s">
        <v>1333</v>
      </c>
      <c r="AI440" s="6" t="s">
        <v>29</v>
      </c>
    </row>
    <row r="441" spans="1:35" x14ac:dyDescent="0.35">
      <c r="A441" s="5">
        <v>5203169906010</v>
      </c>
      <c r="B441" s="6" t="s">
        <v>845</v>
      </c>
      <c r="C441" s="6" t="s">
        <v>211</v>
      </c>
      <c r="D441" s="6" t="s">
        <v>29</v>
      </c>
      <c r="E441" s="6" t="s">
        <v>81</v>
      </c>
      <c r="F441">
        <v>1000</v>
      </c>
      <c r="G441" s="6" t="s">
        <v>12</v>
      </c>
      <c r="H441" s="6" t="s">
        <v>341</v>
      </c>
      <c r="I441">
        <v>70</v>
      </c>
      <c r="J441">
        <v>1</v>
      </c>
      <c r="K441" s="6" t="s">
        <v>297</v>
      </c>
      <c r="M441" s="6" t="s">
        <v>12</v>
      </c>
      <c r="N441" s="6" t="s">
        <v>12</v>
      </c>
      <c r="O441" s="6" t="s">
        <v>1186</v>
      </c>
      <c r="P441">
        <v>1350</v>
      </c>
      <c r="Q441" s="6" t="s">
        <v>342</v>
      </c>
      <c r="R441" s="6" t="s">
        <v>343</v>
      </c>
      <c r="T441" s="6" t="s">
        <v>344</v>
      </c>
      <c r="U441" s="6" t="s">
        <v>1332</v>
      </c>
      <c r="V441" s="6" t="s">
        <v>1186</v>
      </c>
      <c r="W441" s="6" t="s">
        <v>305</v>
      </c>
      <c r="X441" s="6" t="s">
        <v>211</v>
      </c>
      <c r="Y441" s="6" t="s">
        <v>341</v>
      </c>
      <c r="Z441" s="6" t="s">
        <v>382</v>
      </c>
      <c r="AA441" s="6" t="s">
        <v>81</v>
      </c>
      <c r="AB441" s="6" t="s">
        <v>845</v>
      </c>
      <c r="AC441" s="6" t="s">
        <v>1186</v>
      </c>
      <c r="AD441" s="6" t="s">
        <v>810</v>
      </c>
      <c r="AE441" s="6" t="s">
        <v>1186</v>
      </c>
      <c r="AF441" s="6" t="s">
        <v>346</v>
      </c>
      <c r="AG441" s="6" t="s">
        <v>346</v>
      </c>
      <c r="AH441" s="6" t="s">
        <v>1379</v>
      </c>
      <c r="AI441" s="6" t="s">
        <v>29</v>
      </c>
    </row>
    <row r="442" spans="1:35" x14ac:dyDescent="0.35">
      <c r="B442" s="6" t="s">
        <v>846</v>
      </c>
      <c r="C442" s="6" t="s">
        <v>211</v>
      </c>
      <c r="D442" s="6" t="s">
        <v>29</v>
      </c>
      <c r="E442" s="6" t="s">
        <v>81</v>
      </c>
      <c r="F442">
        <v>1000</v>
      </c>
      <c r="G442" s="6" t="s">
        <v>12</v>
      </c>
      <c r="H442" s="6" t="s">
        <v>341</v>
      </c>
      <c r="I442">
        <v>70</v>
      </c>
      <c r="J442">
        <v>1</v>
      </c>
      <c r="K442" s="6" t="s">
        <v>297</v>
      </c>
      <c r="L442">
        <v>0</v>
      </c>
      <c r="M442" s="6" t="s">
        <v>12</v>
      </c>
      <c r="N442" s="6" t="s">
        <v>12</v>
      </c>
      <c r="O442" s="6" t="s">
        <v>1333</v>
      </c>
      <c r="Q442" s="6" t="s">
        <v>1186</v>
      </c>
      <c r="R442" s="6" t="s">
        <v>1186</v>
      </c>
      <c r="T442" s="6" t="s">
        <v>344</v>
      </c>
      <c r="U442" s="6" t="s">
        <v>1332</v>
      </c>
      <c r="V442" s="6" t="s">
        <v>1186</v>
      </c>
      <c r="W442" s="6" t="s">
        <v>305</v>
      </c>
      <c r="X442" s="6" t="s">
        <v>211</v>
      </c>
      <c r="Y442" s="6" t="s">
        <v>341</v>
      </c>
      <c r="Z442" s="6" t="s">
        <v>382</v>
      </c>
      <c r="AA442" s="6" t="s">
        <v>81</v>
      </c>
      <c r="AB442" s="6" t="s">
        <v>845</v>
      </c>
      <c r="AC442" s="6" t="s">
        <v>1186</v>
      </c>
      <c r="AD442" s="6" t="s">
        <v>810</v>
      </c>
      <c r="AE442" s="6" t="s">
        <v>1186</v>
      </c>
      <c r="AF442" s="6" t="s">
        <v>376</v>
      </c>
      <c r="AG442" s="6" t="s">
        <v>376</v>
      </c>
      <c r="AH442" s="6" t="s">
        <v>1333</v>
      </c>
      <c r="AI442" s="6" t="s">
        <v>29</v>
      </c>
    </row>
    <row r="443" spans="1:35" x14ac:dyDescent="0.35">
      <c r="A443" s="5">
        <v>5203169905010</v>
      </c>
      <c r="B443" s="6" t="s">
        <v>847</v>
      </c>
      <c r="C443" s="6" t="s">
        <v>211</v>
      </c>
      <c r="D443" s="6" t="s">
        <v>29</v>
      </c>
      <c r="E443" s="6" t="s">
        <v>81</v>
      </c>
      <c r="F443">
        <v>1000</v>
      </c>
      <c r="G443" s="6" t="s">
        <v>16</v>
      </c>
      <c r="H443" s="6" t="s">
        <v>306</v>
      </c>
      <c r="I443">
        <v>70</v>
      </c>
      <c r="J443">
        <v>0.02</v>
      </c>
      <c r="K443" s="6" t="s">
        <v>303</v>
      </c>
      <c r="L443">
        <v>2.5000000000000001E-2</v>
      </c>
      <c r="M443" s="6" t="s">
        <v>16</v>
      </c>
      <c r="N443" s="6" t="s">
        <v>16</v>
      </c>
      <c r="O443" s="6" t="s">
        <v>803</v>
      </c>
      <c r="P443">
        <v>1350</v>
      </c>
      <c r="Q443" s="6" t="s">
        <v>804</v>
      </c>
      <c r="R443" s="6" t="s">
        <v>374</v>
      </c>
      <c r="S443">
        <v>0.6</v>
      </c>
      <c r="T443" s="6" t="s">
        <v>344</v>
      </c>
      <c r="U443" s="6" t="s">
        <v>1332</v>
      </c>
      <c r="V443" s="6" t="s">
        <v>1186</v>
      </c>
      <c r="W443" s="6" t="s">
        <v>303</v>
      </c>
      <c r="X443" s="6" t="s">
        <v>211</v>
      </c>
      <c r="Y443" s="6" t="s">
        <v>306</v>
      </c>
      <c r="Z443" s="6" t="s">
        <v>382</v>
      </c>
      <c r="AA443" s="6" t="s">
        <v>81</v>
      </c>
      <c r="AB443" s="6" t="s">
        <v>845</v>
      </c>
      <c r="AC443" s="6" t="s">
        <v>1186</v>
      </c>
      <c r="AD443" s="6" t="s">
        <v>810</v>
      </c>
      <c r="AE443" s="6" t="s">
        <v>1186</v>
      </c>
      <c r="AF443" s="6" t="s">
        <v>346</v>
      </c>
      <c r="AG443" s="6" t="s">
        <v>346</v>
      </c>
      <c r="AH443" s="6" t="s">
        <v>1379</v>
      </c>
      <c r="AI443" s="6" t="s">
        <v>29</v>
      </c>
    </row>
    <row r="444" spans="1:35" x14ac:dyDescent="0.35">
      <c r="B444" s="6" t="s">
        <v>848</v>
      </c>
      <c r="C444" s="6" t="s">
        <v>211</v>
      </c>
      <c r="D444" s="6" t="s">
        <v>29</v>
      </c>
      <c r="E444" s="6" t="s">
        <v>81</v>
      </c>
      <c r="F444">
        <v>1000</v>
      </c>
      <c r="G444" s="6" t="s">
        <v>16</v>
      </c>
      <c r="H444" s="6" t="s">
        <v>306</v>
      </c>
      <c r="I444">
        <v>70</v>
      </c>
      <c r="J444">
        <v>0.02</v>
      </c>
      <c r="K444" s="6" t="s">
        <v>303</v>
      </c>
      <c r="L444">
        <v>2.5000000000000001E-2</v>
      </c>
      <c r="M444" s="6" t="s">
        <v>16</v>
      </c>
      <c r="N444" s="6" t="s">
        <v>16</v>
      </c>
      <c r="O444" s="6" t="s">
        <v>803</v>
      </c>
      <c r="Q444" s="6" t="s">
        <v>1186</v>
      </c>
      <c r="R444" s="6" t="s">
        <v>1186</v>
      </c>
      <c r="T444" s="6" t="s">
        <v>344</v>
      </c>
      <c r="U444" s="6" t="s">
        <v>1332</v>
      </c>
      <c r="V444" s="6" t="s">
        <v>1186</v>
      </c>
      <c r="W444" s="6" t="s">
        <v>303</v>
      </c>
      <c r="X444" s="6" t="s">
        <v>211</v>
      </c>
      <c r="Y444" s="6" t="s">
        <v>306</v>
      </c>
      <c r="Z444" s="6" t="s">
        <v>382</v>
      </c>
      <c r="AA444" s="6" t="s">
        <v>81</v>
      </c>
      <c r="AB444" s="6" t="s">
        <v>845</v>
      </c>
      <c r="AC444" s="6" t="s">
        <v>1186</v>
      </c>
      <c r="AD444" s="6" t="s">
        <v>810</v>
      </c>
      <c r="AE444" s="6" t="s">
        <v>1186</v>
      </c>
      <c r="AF444" s="6" t="s">
        <v>376</v>
      </c>
      <c r="AG444" s="6" t="s">
        <v>376</v>
      </c>
      <c r="AH444" s="6" t="s">
        <v>1333</v>
      </c>
      <c r="AI444" s="6" t="s">
        <v>29</v>
      </c>
    </row>
    <row r="445" spans="1:35" x14ac:dyDescent="0.35">
      <c r="A445" s="5">
        <v>5203169905040</v>
      </c>
      <c r="B445" s="6" t="s">
        <v>849</v>
      </c>
      <c r="C445" s="6" t="s">
        <v>211</v>
      </c>
      <c r="D445" s="6" t="s">
        <v>29</v>
      </c>
      <c r="E445" s="6" t="s">
        <v>81</v>
      </c>
      <c r="F445">
        <v>1000</v>
      </c>
      <c r="G445" s="6" t="s">
        <v>16</v>
      </c>
      <c r="H445" s="6" t="s">
        <v>306</v>
      </c>
      <c r="I445">
        <v>70</v>
      </c>
      <c r="J445">
        <v>0.6</v>
      </c>
      <c r="K445" s="6" t="s">
        <v>303</v>
      </c>
      <c r="L445">
        <v>1.25</v>
      </c>
      <c r="M445" s="6" t="s">
        <v>16</v>
      </c>
      <c r="N445" s="6" t="s">
        <v>16</v>
      </c>
      <c r="O445" s="6" t="s">
        <v>840</v>
      </c>
      <c r="P445">
        <v>1350</v>
      </c>
      <c r="Q445" s="6" t="s">
        <v>841</v>
      </c>
      <c r="R445" s="6" t="s">
        <v>374</v>
      </c>
      <c r="S445">
        <v>0.6</v>
      </c>
      <c r="T445" s="6" t="s">
        <v>344</v>
      </c>
      <c r="U445" s="6" t="s">
        <v>1332</v>
      </c>
      <c r="V445" s="6" t="s">
        <v>1186</v>
      </c>
      <c r="W445" s="6" t="s">
        <v>303</v>
      </c>
      <c r="X445" s="6" t="s">
        <v>211</v>
      </c>
      <c r="Y445" s="6" t="s">
        <v>306</v>
      </c>
      <c r="Z445" s="6" t="s">
        <v>382</v>
      </c>
      <c r="AA445" s="6" t="s">
        <v>81</v>
      </c>
      <c r="AB445" s="6" t="s">
        <v>845</v>
      </c>
      <c r="AC445" s="6" t="s">
        <v>1186</v>
      </c>
      <c r="AD445" s="6" t="s">
        <v>810</v>
      </c>
      <c r="AE445" s="6" t="s">
        <v>1186</v>
      </c>
      <c r="AF445" s="6" t="s">
        <v>346</v>
      </c>
      <c r="AG445" s="6" t="s">
        <v>346</v>
      </c>
      <c r="AH445" s="6" t="s">
        <v>1333</v>
      </c>
      <c r="AI445" s="6" t="s">
        <v>29</v>
      </c>
    </row>
    <row r="446" spans="1:35" x14ac:dyDescent="0.35">
      <c r="A446" s="5">
        <v>5203169901020</v>
      </c>
      <c r="B446" s="6" t="s">
        <v>850</v>
      </c>
      <c r="C446" s="6" t="s">
        <v>211</v>
      </c>
      <c r="D446" s="6" t="s">
        <v>29</v>
      </c>
      <c r="E446" s="6" t="s">
        <v>81</v>
      </c>
      <c r="F446">
        <v>1000</v>
      </c>
      <c r="G446" s="6" t="s">
        <v>16</v>
      </c>
      <c r="H446" s="6" t="s">
        <v>300</v>
      </c>
      <c r="I446">
        <v>70</v>
      </c>
      <c r="J446">
        <v>0.16500000000000001</v>
      </c>
      <c r="K446" s="6" t="s">
        <v>300</v>
      </c>
      <c r="L446">
        <v>0.15</v>
      </c>
      <c r="M446" s="6" t="s">
        <v>16</v>
      </c>
      <c r="N446" s="6" t="s">
        <v>16</v>
      </c>
      <c r="O446" s="6" t="s">
        <v>678</v>
      </c>
      <c r="P446">
        <v>1350</v>
      </c>
      <c r="Q446" s="6" t="s">
        <v>790</v>
      </c>
      <c r="R446" s="6" t="s">
        <v>374</v>
      </c>
      <c r="S446">
        <v>0.16500000000000001</v>
      </c>
      <c r="T446" s="6" t="s">
        <v>344</v>
      </c>
      <c r="U446" s="6" t="s">
        <v>1332</v>
      </c>
      <c r="V446" s="6" t="s">
        <v>1186</v>
      </c>
      <c r="W446" s="6" t="s">
        <v>426</v>
      </c>
      <c r="X446" s="6" t="s">
        <v>211</v>
      </c>
      <c r="Y446" s="6" t="s">
        <v>407</v>
      </c>
      <c r="Z446" s="6" t="s">
        <v>382</v>
      </c>
      <c r="AA446" s="6" t="s">
        <v>81</v>
      </c>
      <c r="AB446" s="6" t="s">
        <v>845</v>
      </c>
      <c r="AC446" s="6" t="s">
        <v>1186</v>
      </c>
      <c r="AD446" s="6" t="s">
        <v>810</v>
      </c>
      <c r="AE446" s="6" t="s">
        <v>1186</v>
      </c>
      <c r="AF446" s="6" t="s">
        <v>346</v>
      </c>
      <c r="AG446" s="6" t="s">
        <v>346</v>
      </c>
      <c r="AH446" s="6" t="s">
        <v>1379</v>
      </c>
      <c r="AI446" s="6" t="s">
        <v>29</v>
      </c>
    </row>
    <row r="447" spans="1:35" x14ac:dyDescent="0.35">
      <c r="B447" s="6" t="s">
        <v>851</v>
      </c>
      <c r="C447" s="6" t="s">
        <v>211</v>
      </c>
      <c r="D447" s="6" t="s">
        <v>29</v>
      </c>
      <c r="E447" s="6" t="s">
        <v>81</v>
      </c>
      <c r="F447">
        <v>1000</v>
      </c>
      <c r="G447" s="6" t="s">
        <v>16</v>
      </c>
      <c r="H447" s="6" t="s">
        <v>300</v>
      </c>
      <c r="I447">
        <v>70</v>
      </c>
      <c r="J447">
        <v>0.16500000000000001</v>
      </c>
      <c r="K447" s="6" t="s">
        <v>300</v>
      </c>
      <c r="L447">
        <v>0.15</v>
      </c>
      <c r="M447" s="6" t="s">
        <v>16</v>
      </c>
      <c r="N447" s="6" t="s">
        <v>16</v>
      </c>
      <c r="O447" s="6" t="s">
        <v>678</v>
      </c>
      <c r="Q447" s="6" t="s">
        <v>1186</v>
      </c>
      <c r="R447" s="6" t="s">
        <v>1186</v>
      </c>
      <c r="T447" s="6" t="s">
        <v>344</v>
      </c>
      <c r="U447" s="6" t="s">
        <v>1332</v>
      </c>
      <c r="V447" s="6" t="s">
        <v>1186</v>
      </c>
      <c r="W447" s="6" t="s">
        <v>426</v>
      </c>
      <c r="X447" s="6" t="s">
        <v>211</v>
      </c>
      <c r="Y447" s="6" t="s">
        <v>407</v>
      </c>
      <c r="Z447" s="6" t="s">
        <v>382</v>
      </c>
      <c r="AA447" s="6" t="s">
        <v>81</v>
      </c>
      <c r="AB447" s="6" t="s">
        <v>845</v>
      </c>
      <c r="AC447" s="6" t="s">
        <v>1186</v>
      </c>
      <c r="AD447" s="6" t="s">
        <v>810</v>
      </c>
      <c r="AE447" s="6" t="s">
        <v>1186</v>
      </c>
      <c r="AF447" s="6" t="s">
        <v>376</v>
      </c>
      <c r="AG447" s="6" t="s">
        <v>376</v>
      </c>
      <c r="AH447" s="6" t="s">
        <v>1333</v>
      </c>
      <c r="AI447" s="6" t="s">
        <v>29</v>
      </c>
    </row>
    <row r="448" spans="1:35" x14ac:dyDescent="0.35">
      <c r="A448" s="5">
        <v>5203189705010</v>
      </c>
      <c r="B448" s="6" t="s">
        <v>852</v>
      </c>
      <c r="C448" s="6" t="s">
        <v>84</v>
      </c>
      <c r="D448" s="6" t="s">
        <v>29</v>
      </c>
      <c r="E448" s="6" t="s">
        <v>84</v>
      </c>
      <c r="F448">
        <v>1000</v>
      </c>
      <c r="G448" s="6" t="s">
        <v>16</v>
      </c>
      <c r="H448" s="6" t="s">
        <v>306</v>
      </c>
      <c r="I448">
        <v>20</v>
      </c>
      <c r="J448">
        <v>0.02</v>
      </c>
      <c r="K448" s="6" t="s">
        <v>303</v>
      </c>
      <c r="L448">
        <v>2.5000000000000001E-2</v>
      </c>
      <c r="M448" s="6" t="s">
        <v>16</v>
      </c>
      <c r="N448" s="6" t="s">
        <v>16</v>
      </c>
      <c r="O448" s="6" t="s">
        <v>803</v>
      </c>
      <c r="P448">
        <v>2420</v>
      </c>
      <c r="Q448" s="6" t="s">
        <v>804</v>
      </c>
      <c r="R448" s="6" t="s">
        <v>374</v>
      </c>
      <c r="S448">
        <v>0.6</v>
      </c>
      <c r="T448" s="6" t="s">
        <v>344</v>
      </c>
      <c r="U448" s="6" t="s">
        <v>1332</v>
      </c>
      <c r="V448" s="6" t="s">
        <v>1186</v>
      </c>
      <c r="W448" s="6" t="s">
        <v>303</v>
      </c>
      <c r="X448" s="6" t="s">
        <v>84</v>
      </c>
      <c r="Y448" s="6" t="s">
        <v>306</v>
      </c>
      <c r="Z448" s="6" t="s">
        <v>382</v>
      </c>
      <c r="AA448" s="6" t="s">
        <v>84</v>
      </c>
      <c r="AB448" s="6" t="s">
        <v>853</v>
      </c>
      <c r="AC448" s="6" t="s">
        <v>1186</v>
      </c>
      <c r="AD448" s="6" t="s">
        <v>1340</v>
      </c>
      <c r="AE448" s="6" t="s">
        <v>1186</v>
      </c>
      <c r="AF448" s="6" t="s">
        <v>346</v>
      </c>
      <c r="AG448" s="6" t="s">
        <v>346</v>
      </c>
      <c r="AH448" s="6" t="s">
        <v>1379</v>
      </c>
      <c r="AI448" s="6" t="s">
        <v>29</v>
      </c>
    </row>
    <row r="449" spans="1:35" x14ac:dyDescent="0.35">
      <c r="B449" s="6" t="s">
        <v>854</v>
      </c>
      <c r="C449" s="6" t="s">
        <v>84</v>
      </c>
      <c r="D449" s="6" t="s">
        <v>29</v>
      </c>
      <c r="E449" s="6" t="s">
        <v>84</v>
      </c>
      <c r="F449">
        <v>1000</v>
      </c>
      <c r="G449" s="6" t="s">
        <v>16</v>
      </c>
      <c r="H449" s="6" t="s">
        <v>306</v>
      </c>
      <c r="I449">
        <v>20</v>
      </c>
      <c r="J449">
        <v>0.02</v>
      </c>
      <c r="K449" s="6" t="s">
        <v>303</v>
      </c>
      <c r="L449">
        <v>2.5000000000000001E-2</v>
      </c>
      <c r="M449" s="6" t="s">
        <v>16</v>
      </c>
      <c r="N449" s="6" t="s">
        <v>16</v>
      </c>
      <c r="O449" s="6" t="s">
        <v>803</v>
      </c>
      <c r="Q449" s="6" t="s">
        <v>1186</v>
      </c>
      <c r="R449" s="6" t="s">
        <v>1186</v>
      </c>
      <c r="T449" s="6" t="s">
        <v>344</v>
      </c>
      <c r="U449" s="6" t="s">
        <v>1332</v>
      </c>
      <c r="V449" s="6" t="s">
        <v>1186</v>
      </c>
      <c r="W449" s="6" t="s">
        <v>303</v>
      </c>
      <c r="X449" s="6" t="s">
        <v>84</v>
      </c>
      <c r="Y449" s="6" t="s">
        <v>306</v>
      </c>
      <c r="Z449" s="6" t="s">
        <v>382</v>
      </c>
      <c r="AA449" s="6" t="s">
        <v>84</v>
      </c>
      <c r="AB449" s="6" t="s">
        <v>853</v>
      </c>
      <c r="AC449" s="6" t="s">
        <v>1186</v>
      </c>
      <c r="AD449" s="6" t="s">
        <v>1340</v>
      </c>
      <c r="AE449" s="6" t="s">
        <v>1186</v>
      </c>
      <c r="AF449" s="6" t="s">
        <v>376</v>
      </c>
      <c r="AG449" s="6" t="s">
        <v>376</v>
      </c>
      <c r="AH449" s="6" t="s">
        <v>1333</v>
      </c>
      <c r="AI449" s="6" t="s">
        <v>29</v>
      </c>
    </row>
    <row r="450" spans="1:35" x14ac:dyDescent="0.35">
      <c r="A450" s="5">
        <v>5203189705020</v>
      </c>
      <c r="B450" s="6" t="s">
        <v>855</v>
      </c>
      <c r="C450" s="6" t="s">
        <v>84</v>
      </c>
      <c r="D450" s="6" t="s">
        <v>29</v>
      </c>
      <c r="E450" s="6" t="s">
        <v>84</v>
      </c>
      <c r="F450">
        <v>1000</v>
      </c>
      <c r="G450" s="6" t="s">
        <v>16</v>
      </c>
      <c r="H450" s="6" t="s">
        <v>306</v>
      </c>
      <c r="I450">
        <v>20</v>
      </c>
      <c r="J450">
        <v>2.2678759965741601E-2</v>
      </c>
      <c r="K450" s="6" t="s">
        <v>303</v>
      </c>
      <c r="L450">
        <v>3.5000000000000003E-2</v>
      </c>
      <c r="M450" s="6" t="s">
        <v>16</v>
      </c>
      <c r="N450" s="6" t="s">
        <v>16</v>
      </c>
      <c r="O450" s="6" t="s">
        <v>831</v>
      </c>
      <c r="P450">
        <v>2420</v>
      </c>
      <c r="Q450" s="6" t="s">
        <v>832</v>
      </c>
      <c r="R450" s="6" t="s">
        <v>374</v>
      </c>
      <c r="S450">
        <v>0.90715000000000001</v>
      </c>
      <c r="T450" s="6" t="s">
        <v>344</v>
      </c>
      <c r="U450" s="6" t="s">
        <v>1332</v>
      </c>
      <c r="V450" s="6" t="s">
        <v>1186</v>
      </c>
      <c r="W450" s="6" t="s">
        <v>303</v>
      </c>
      <c r="X450" s="6" t="s">
        <v>84</v>
      </c>
      <c r="Y450" s="6" t="s">
        <v>306</v>
      </c>
      <c r="Z450" s="6" t="s">
        <v>382</v>
      </c>
      <c r="AA450" s="6" t="s">
        <v>84</v>
      </c>
      <c r="AB450" s="6" t="s">
        <v>853</v>
      </c>
      <c r="AC450" s="6" t="s">
        <v>1186</v>
      </c>
      <c r="AD450" s="6" t="s">
        <v>1340</v>
      </c>
      <c r="AE450" s="6" t="s">
        <v>1186</v>
      </c>
      <c r="AF450" s="6" t="s">
        <v>346</v>
      </c>
      <c r="AG450" s="6" t="s">
        <v>346</v>
      </c>
      <c r="AH450" s="6" t="s">
        <v>1379</v>
      </c>
      <c r="AI450" s="6" t="s">
        <v>29</v>
      </c>
    </row>
    <row r="451" spans="1:35" x14ac:dyDescent="0.35">
      <c r="B451" s="6" t="s">
        <v>856</v>
      </c>
      <c r="C451" s="6" t="s">
        <v>84</v>
      </c>
      <c r="D451" s="6" t="s">
        <v>29</v>
      </c>
      <c r="E451" s="6" t="s">
        <v>84</v>
      </c>
      <c r="F451">
        <v>1000</v>
      </c>
      <c r="G451" s="6" t="s">
        <v>16</v>
      </c>
      <c r="H451" s="6" t="s">
        <v>306</v>
      </c>
      <c r="I451">
        <v>20</v>
      </c>
      <c r="J451">
        <v>2.2678759965741601E-2</v>
      </c>
      <c r="K451" s="6" t="s">
        <v>303</v>
      </c>
      <c r="L451">
        <v>3.5000000000000003E-2</v>
      </c>
      <c r="M451" s="6" t="s">
        <v>16</v>
      </c>
      <c r="N451" s="6" t="s">
        <v>16</v>
      </c>
      <c r="O451" s="6" t="s">
        <v>831</v>
      </c>
      <c r="Q451" s="6" t="s">
        <v>1186</v>
      </c>
      <c r="R451" s="6" t="s">
        <v>1186</v>
      </c>
      <c r="T451" s="6" t="s">
        <v>344</v>
      </c>
      <c r="U451" s="6" t="s">
        <v>1332</v>
      </c>
      <c r="V451" s="6" t="s">
        <v>1186</v>
      </c>
      <c r="W451" s="6" t="s">
        <v>303</v>
      </c>
      <c r="X451" s="6" t="s">
        <v>84</v>
      </c>
      <c r="Y451" s="6" t="s">
        <v>306</v>
      </c>
      <c r="Z451" s="6" t="s">
        <v>382</v>
      </c>
      <c r="AA451" s="6" t="s">
        <v>84</v>
      </c>
      <c r="AB451" s="6" t="s">
        <v>853</v>
      </c>
      <c r="AC451" s="6" t="s">
        <v>1186</v>
      </c>
      <c r="AD451" s="6" t="s">
        <v>1340</v>
      </c>
      <c r="AE451" s="6" t="s">
        <v>1186</v>
      </c>
      <c r="AF451" s="6" t="s">
        <v>376</v>
      </c>
      <c r="AG451" s="6" t="s">
        <v>376</v>
      </c>
      <c r="AH451" s="6" t="s">
        <v>1333</v>
      </c>
      <c r="AI451" s="6" t="s">
        <v>29</v>
      </c>
    </row>
    <row r="452" spans="1:35" x14ac:dyDescent="0.35">
      <c r="A452" s="5">
        <v>5203189506010</v>
      </c>
      <c r="B452" s="6" t="s">
        <v>853</v>
      </c>
      <c r="C452" s="6" t="s">
        <v>220</v>
      </c>
      <c r="D452" s="6" t="s">
        <v>29</v>
      </c>
      <c r="E452" s="6" t="s">
        <v>84</v>
      </c>
      <c r="F452">
        <v>1000</v>
      </c>
      <c r="G452" s="6" t="s">
        <v>12</v>
      </c>
      <c r="H452" s="6" t="s">
        <v>341</v>
      </c>
      <c r="I452">
        <v>20</v>
      </c>
      <c r="J452">
        <v>1</v>
      </c>
      <c r="K452" s="6" t="s">
        <v>297</v>
      </c>
      <c r="M452" s="6" t="s">
        <v>12</v>
      </c>
      <c r="N452" s="6" t="s">
        <v>12</v>
      </c>
      <c r="O452" s="6" t="s">
        <v>1186</v>
      </c>
      <c r="P452">
        <v>2420</v>
      </c>
      <c r="Q452" s="6" t="s">
        <v>1186</v>
      </c>
      <c r="R452" s="6" t="s">
        <v>343</v>
      </c>
      <c r="T452" s="6" t="s">
        <v>344</v>
      </c>
      <c r="U452" s="6" t="s">
        <v>1332</v>
      </c>
      <c r="V452" s="6" t="s">
        <v>1186</v>
      </c>
      <c r="W452" s="6" t="s">
        <v>305</v>
      </c>
      <c r="X452" s="6" t="s">
        <v>220</v>
      </c>
      <c r="Y452" s="6" t="s">
        <v>341</v>
      </c>
      <c r="Z452" s="6" t="s">
        <v>382</v>
      </c>
      <c r="AA452" s="6" t="s">
        <v>84</v>
      </c>
      <c r="AB452" s="6" t="s">
        <v>853</v>
      </c>
      <c r="AC452" s="6" t="s">
        <v>1186</v>
      </c>
      <c r="AD452" s="6" t="s">
        <v>1186</v>
      </c>
      <c r="AE452" s="6" t="s">
        <v>1186</v>
      </c>
      <c r="AF452" s="6" t="s">
        <v>346</v>
      </c>
      <c r="AG452" s="6" t="s">
        <v>346</v>
      </c>
      <c r="AH452" s="6" t="s">
        <v>1379</v>
      </c>
      <c r="AI452" s="6" t="s">
        <v>29</v>
      </c>
    </row>
    <row r="453" spans="1:35" x14ac:dyDescent="0.35">
      <c r="B453" s="6" t="s">
        <v>857</v>
      </c>
      <c r="C453" s="6" t="s">
        <v>220</v>
      </c>
      <c r="D453" s="6" t="s">
        <v>29</v>
      </c>
      <c r="E453" s="6" t="s">
        <v>84</v>
      </c>
      <c r="F453">
        <v>1000</v>
      </c>
      <c r="G453" s="6" t="s">
        <v>12</v>
      </c>
      <c r="H453" s="6" t="s">
        <v>341</v>
      </c>
      <c r="I453">
        <v>20</v>
      </c>
      <c r="J453">
        <v>1</v>
      </c>
      <c r="K453" s="6" t="s">
        <v>297</v>
      </c>
      <c r="L453">
        <v>0</v>
      </c>
      <c r="M453" s="6" t="s">
        <v>12</v>
      </c>
      <c r="N453" s="6" t="s">
        <v>12</v>
      </c>
      <c r="O453" s="6" t="s">
        <v>1333</v>
      </c>
      <c r="Q453" s="6" t="s">
        <v>1186</v>
      </c>
      <c r="R453" s="6" t="s">
        <v>1186</v>
      </c>
      <c r="T453" s="6" t="s">
        <v>344</v>
      </c>
      <c r="U453" s="6" t="s">
        <v>1332</v>
      </c>
      <c r="V453" s="6" t="s">
        <v>1186</v>
      </c>
      <c r="W453" s="6" t="s">
        <v>305</v>
      </c>
      <c r="X453" s="6" t="s">
        <v>220</v>
      </c>
      <c r="Y453" s="6" t="s">
        <v>341</v>
      </c>
      <c r="Z453" s="6" t="s">
        <v>382</v>
      </c>
      <c r="AA453" s="6" t="s">
        <v>84</v>
      </c>
      <c r="AB453" s="6" t="s">
        <v>853</v>
      </c>
      <c r="AC453" s="6" t="s">
        <v>1186</v>
      </c>
      <c r="AD453" s="6" t="s">
        <v>1186</v>
      </c>
      <c r="AE453" s="6" t="s">
        <v>1186</v>
      </c>
      <c r="AF453" s="6" t="s">
        <v>376</v>
      </c>
      <c r="AG453" s="6" t="s">
        <v>376</v>
      </c>
      <c r="AH453" s="6" t="s">
        <v>1333</v>
      </c>
      <c r="AI453" s="6" t="s">
        <v>29</v>
      </c>
    </row>
    <row r="454" spans="1:35" x14ac:dyDescent="0.35">
      <c r="A454" s="5">
        <v>5203189505010</v>
      </c>
      <c r="B454" s="6" t="s">
        <v>858</v>
      </c>
      <c r="C454" s="6" t="s">
        <v>220</v>
      </c>
      <c r="D454" s="6" t="s">
        <v>29</v>
      </c>
      <c r="E454" s="6" t="s">
        <v>84</v>
      </c>
      <c r="F454">
        <v>1000</v>
      </c>
      <c r="G454" s="6" t="s">
        <v>16</v>
      </c>
      <c r="H454" s="6" t="s">
        <v>306</v>
      </c>
      <c r="I454">
        <v>20</v>
      </c>
      <c r="J454">
        <v>0.02</v>
      </c>
      <c r="K454" s="6" t="s">
        <v>303</v>
      </c>
      <c r="L454">
        <v>2.5000000000000001E-2</v>
      </c>
      <c r="M454" s="6" t="s">
        <v>16</v>
      </c>
      <c r="N454" s="6" t="s">
        <v>16</v>
      </c>
      <c r="O454" s="6" t="s">
        <v>803</v>
      </c>
      <c r="P454">
        <v>2420</v>
      </c>
      <c r="Q454" s="6" t="s">
        <v>804</v>
      </c>
      <c r="R454" s="6" t="s">
        <v>374</v>
      </c>
      <c r="S454">
        <v>0.6</v>
      </c>
      <c r="T454" s="6" t="s">
        <v>344</v>
      </c>
      <c r="U454" s="6" t="s">
        <v>1332</v>
      </c>
      <c r="V454" s="6" t="s">
        <v>1186</v>
      </c>
      <c r="W454" s="6" t="s">
        <v>303</v>
      </c>
      <c r="X454" s="6" t="s">
        <v>220</v>
      </c>
      <c r="Y454" s="6" t="s">
        <v>306</v>
      </c>
      <c r="Z454" s="6" t="s">
        <v>382</v>
      </c>
      <c r="AA454" s="6" t="s">
        <v>84</v>
      </c>
      <c r="AB454" s="6" t="s">
        <v>853</v>
      </c>
      <c r="AC454" s="6" t="s">
        <v>1186</v>
      </c>
      <c r="AD454" s="6" t="s">
        <v>1186</v>
      </c>
      <c r="AE454" s="6" t="s">
        <v>1186</v>
      </c>
      <c r="AF454" s="6" t="s">
        <v>346</v>
      </c>
      <c r="AG454" s="6" t="s">
        <v>346</v>
      </c>
      <c r="AH454" s="6" t="s">
        <v>1379</v>
      </c>
      <c r="AI454" s="6" t="s">
        <v>29</v>
      </c>
    </row>
    <row r="455" spans="1:35" x14ac:dyDescent="0.35">
      <c r="B455" s="6" t="s">
        <v>859</v>
      </c>
      <c r="C455" s="6" t="s">
        <v>220</v>
      </c>
      <c r="D455" s="6" t="s">
        <v>29</v>
      </c>
      <c r="E455" s="6" t="s">
        <v>84</v>
      </c>
      <c r="F455">
        <v>1000</v>
      </c>
      <c r="G455" s="6" t="s">
        <v>16</v>
      </c>
      <c r="H455" s="6" t="s">
        <v>306</v>
      </c>
      <c r="I455">
        <v>20</v>
      </c>
      <c r="J455">
        <v>0.02</v>
      </c>
      <c r="K455" s="6" t="s">
        <v>303</v>
      </c>
      <c r="L455">
        <v>2.5000000000000001E-2</v>
      </c>
      <c r="M455" s="6" t="s">
        <v>16</v>
      </c>
      <c r="N455" s="6" t="s">
        <v>16</v>
      </c>
      <c r="O455" s="6" t="s">
        <v>803</v>
      </c>
      <c r="Q455" s="6" t="s">
        <v>1186</v>
      </c>
      <c r="R455" s="6" t="s">
        <v>1186</v>
      </c>
      <c r="T455" s="6" t="s">
        <v>344</v>
      </c>
      <c r="U455" s="6" t="s">
        <v>1332</v>
      </c>
      <c r="V455" s="6" t="s">
        <v>1186</v>
      </c>
      <c r="W455" s="6" t="s">
        <v>303</v>
      </c>
      <c r="X455" s="6" t="s">
        <v>220</v>
      </c>
      <c r="Y455" s="6" t="s">
        <v>306</v>
      </c>
      <c r="Z455" s="6" t="s">
        <v>382</v>
      </c>
      <c r="AA455" s="6" t="s">
        <v>84</v>
      </c>
      <c r="AB455" s="6" t="s">
        <v>853</v>
      </c>
      <c r="AC455" s="6" t="s">
        <v>1186</v>
      </c>
      <c r="AD455" s="6" t="s">
        <v>1186</v>
      </c>
      <c r="AE455" s="6" t="s">
        <v>1186</v>
      </c>
      <c r="AF455" s="6" t="s">
        <v>376</v>
      </c>
      <c r="AG455" s="6" t="s">
        <v>376</v>
      </c>
      <c r="AH455" s="6" t="s">
        <v>1333</v>
      </c>
      <c r="AI455" s="6" t="s">
        <v>29</v>
      </c>
    </row>
    <row r="456" spans="1:35" x14ac:dyDescent="0.35">
      <c r="A456" s="5">
        <v>5203189505020</v>
      </c>
      <c r="B456" s="6" t="s">
        <v>860</v>
      </c>
      <c r="C456" s="6" t="s">
        <v>220</v>
      </c>
      <c r="D456" s="6" t="s">
        <v>29</v>
      </c>
      <c r="E456" s="6" t="s">
        <v>84</v>
      </c>
      <c r="F456">
        <v>1000</v>
      </c>
      <c r="G456" s="6" t="s">
        <v>16</v>
      </c>
      <c r="H456" s="6" t="s">
        <v>306</v>
      </c>
      <c r="I456">
        <v>20</v>
      </c>
      <c r="J456">
        <v>2.2678759965741601E-2</v>
      </c>
      <c r="K456" s="6" t="s">
        <v>303</v>
      </c>
      <c r="L456">
        <v>3.5000000000000003E-2</v>
      </c>
      <c r="M456" s="6" t="s">
        <v>16</v>
      </c>
      <c r="N456" s="6" t="s">
        <v>16</v>
      </c>
      <c r="O456" s="6" t="s">
        <v>831</v>
      </c>
      <c r="P456">
        <v>2420</v>
      </c>
      <c r="Q456" s="6" t="s">
        <v>832</v>
      </c>
      <c r="R456" s="6" t="s">
        <v>374</v>
      </c>
      <c r="S456">
        <v>0.90715000000000001</v>
      </c>
      <c r="T456" s="6" t="s">
        <v>344</v>
      </c>
      <c r="U456" s="6" t="s">
        <v>1332</v>
      </c>
      <c r="V456" s="6" t="s">
        <v>1186</v>
      </c>
      <c r="W456" s="6" t="s">
        <v>303</v>
      </c>
      <c r="X456" s="6" t="s">
        <v>220</v>
      </c>
      <c r="Y456" s="6" t="s">
        <v>306</v>
      </c>
      <c r="Z456" s="6" t="s">
        <v>382</v>
      </c>
      <c r="AA456" s="6" t="s">
        <v>84</v>
      </c>
      <c r="AB456" s="6" t="s">
        <v>853</v>
      </c>
      <c r="AC456" s="6" t="s">
        <v>1186</v>
      </c>
      <c r="AD456" s="6" t="s">
        <v>1186</v>
      </c>
      <c r="AE456" s="6" t="s">
        <v>1186</v>
      </c>
      <c r="AF456" s="6" t="s">
        <v>346</v>
      </c>
      <c r="AG456" s="6" t="s">
        <v>346</v>
      </c>
      <c r="AH456" s="6" t="s">
        <v>1379</v>
      </c>
      <c r="AI456" s="6" t="s">
        <v>29</v>
      </c>
    </row>
    <row r="457" spans="1:35" x14ac:dyDescent="0.35">
      <c r="B457" s="6" t="s">
        <v>861</v>
      </c>
      <c r="C457" s="6" t="s">
        <v>220</v>
      </c>
      <c r="D457" s="6" t="s">
        <v>29</v>
      </c>
      <c r="E457" s="6" t="s">
        <v>84</v>
      </c>
      <c r="F457">
        <v>1000</v>
      </c>
      <c r="G457" s="6" t="s">
        <v>16</v>
      </c>
      <c r="H457" s="6" t="s">
        <v>306</v>
      </c>
      <c r="I457">
        <v>20</v>
      </c>
      <c r="J457">
        <v>2.2678759965741601E-2</v>
      </c>
      <c r="K457" s="6" t="s">
        <v>303</v>
      </c>
      <c r="L457">
        <v>3.5000000000000003E-2</v>
      </c>
      <c r="M457" s="6" t="s">
        <v>16</v>
      </c>
      <c r="N457" s="6" t="s">
        <v>16</v>
      </c>
      <c r="O457" s="6" t="s">
        <v>831</v>
      </c>
      <c r="Q457" s="6" t="s">
        <v>1186</v>
      </c>
      <c r="R457" s="6" t="s">
        <v>1186</v>
      </c>
      <c r="T457" s="6" t="s">
        <v>344</v>
      </c>
      <c r="U457" s="6" t="s">
        <v>1332</v>
      </c>
      <c r="V457" s="6" t="s">
        <v>1186</v>
      </c>
      <c r="W457" s="6" t="s">
        <v>303</v>
      </c>
      <c r="X457" s="6" t="s">
        <v>220</v>
      </c>
      <c r="Y457" s="6" t="s">
        <v>306</v>
      </c>
      <c r="Z457" s="6" t="s">
        <v>382</v>
      </c>
      <c r="AA457" s="6" t="s">
        <v>84</v>
      </c>
      <c r="AB457" s="6" t="s">
        <v>853</v>
      </c>
      <c r="AC457" s="6" t="s">
        <v>1186</v>
      </c>
      <c r="AD457" s="6" t="s">
        <v>1186</v>
      </c>
      <c r="AE457" s="6" t="s">
        <v>1186</v>
      </c>
      <c r="AF457" s="6" t="s">
        <v>376</v>
      </c>
      <c r="AG457" s="6" t="s">
        <v>376</v>
      </c>
      <c r="AH457" s="6" t="s">
        <v>1333</v>
      </c>
      <c r="AI457" s="6" t="s">
        <v>29</v>
      </c>
    </row>
    <row r="458" spans="1:35" x14ac:dyDescent="0.35">
      <c r="B458" s="6" t="s">
        <v>862</v>
      </c>
      <c r="C458" s="6" t="s">
        <v>220</v>
      </c>
      <c r="D458" s="6" t="s">
        <v>29</v>
      </c>
      <c r="E458" s="6" t="s">
        <v>84</v>
      </c>
      <c r="F458">
        <v>3000</v>
      </c>
      <c r="G458" s="6" t="s">
        <v>16</v>
      </c>
      <c r="H458" s="6" t="s">
        <v>306</v>
      </c>
      <c r="I458">
        <v>20</v>
      </c>
      <c r="J458">
        <v>2.2678759965741601E-2</v>
      </c>
      <c r="K458" s="6" t="s">
        <v>303</v>
      </c>
      <c r="L458">
        <v>3.5000000000000003E-2</v>
      </c>
      <c r="M458" s="6" t="s">
        <v>16</v>
      </c>
      <c r="N458" s="6" t="s">
        <v>16</v>
      </c>
      <c r="O458" s="6" t="s">
        <v>831</v>
      </c>
      <c r="P458">
        <v>2420</v>
      </c>
      <c r="Q458" s="6" t="s">
        <v>832</v>
      </c>
      <c r="R458" s="6" t="s">
        <v>374</v>
      </c>
      <c r="S458">
        <v>0.90715000000000001</v>
      </c>
      <c r="T458" s="6" t="s">
        <v>344</v>
      </c>
      <c r="U458" s="6" t="s">
        <v>1332</v>
      </c>
      <c r="V458" s="6" t="s">
        <v>1186</v>
      </c>
      <c r="W458" s="6" t="s">
        <v>303</v>
      </c>
      <c r="X458" s="6" t="s">
        <v>220</v>
      </c>
      <c r="Y458" s="6" t="s">
        <v>306</v>
      </c>
      <c r="Z458" s="6" t="s">
        <v>382</v>
      </c>
      <c r="AA458" s="6" t="s">
        <v>84</v>
      </c>
      <c r="AB458" s="6" t="s">
        <v>853</v>
      </c>
      <c r="AC458" s="6" t="s">
        <v>1186</v>
      </c>
      <c r="AD458" s="6" t="s">
        <v>1186</v>
      </c>
      <c r="AE458" s="6" t="s">
        <v>1186</v>
      </c>
      <c r="AF458" s="6" t="s">
        <v>346</v>
      </c>
      <c r="AG458" s="6" t="s">
        <v>346</v>
      </c>
      <c r="AH458" s="6" t="s">
        <v>1333</v>
      </c>
      <c r="AI458" s="6" t="s">
        <v>29</v>
      </c>
    </row>
    <row r="459" spans="1:35" x14ac:dyDescent="0.35">
      <c r="A459" s="5">
        <v>5203189806010</v>
      </c>
      <c r="B459" s="6" t="s">
        <v>863</v>
      </c>
      <c r="C459" s="6" t="s">
        <v>216</v>
      </c>
      <c r="D459" s="6" t="s">
        <v>29</v>
      </c>
      <c r="E459" s="6" t="s">
        <v>84</v>
      </c>
      <c r="F459">
        <v>1000</v>
      </c>
      <c r="G459" s="6" t="s">
        <v>12</v>
      </c>
      <c r="H459" s="6" t="s">
        <v>341</v>
      </c>
      <c r="I459">
        <v>155</v>
      </c>
      <c r="J459">
        <v>1</v>
      </c>
      <c r="K459" s="6" t="s">
        <v>297</v>
      </c>
      <c r="M459" s="6" t="s">
        <v>12</v>
      </c>
      <c r="N459" s="6" t="s">
        <v>12</v>
      </c>
      <c r="O459" s="6" t="s">
        <v>1186</v>
      </c>
      <c r="P459">
        <v>2420</v>
      </c>
      <c r="Q459" s="6" t="s">
        <v>1186</v>
      </c>
      <c r="R459" s="6" t="s">
        <v>343</v>
      </c>
      <c r="T459" s="6" t="s">
        <v>344</v>
      </c>
      <c r="U459" s="6" t="s">
        <v>1332</v>
      </c>
      <c r="V459" s="6" t="s">
        <v>1186</v>
      </c>
      <c r="W459" s="6" t="s">
        <v>305</v>
      </c>
      <c r="X459" s="6" t="s">
        <v>216</v>
      </c>
      <c r="Y459" s="6" t="s">
        <v>341</v>
      </c>
      <c r="Z459" s="6" t="s">
        <v>382</v>
      </c>
      <c r="AA459" s="6" t="s">
        <v>84</v>
      </c>
      <c r="AB459" s="6" t="s">
        <v>863</v>
      </c>
      <c r="AC459" s="6" t="s">
        <v>1186</v>
      </c>
      <c r="AD459" s="6" t="s">
        <v>1340</v>
      </c>
      <c r="AE459" s="6" t="s">
        <v>1186</v>
      </c>
      <c r="AF459" s="6" t="s">
        <v>346</v>
      </c>
      <c r="AG459" s="6" t="s">
        <v>346</v>
      </c>
      <c r="AH459" s="6" t="s">
        <v>1379</v>
      </c>
      <c r="AI459" s="6" t="s">
        <v>29</v>
      </c>
    </row>
    <row r="460" spans="1:35" x14ac:dyDescent="0.35">
      <c r="A460" s="5">
        <v>5203189816010</v>
      </c>
      <c r="B460" s="6" t="s">
        <v>864</v>
      </c>
      <c r="C460" s="6" t="s">
        <v>216</v>
      </c>
      <c r="D460" s="6" t="s">
        <v>29</v>
      </c>
      <c r="E460" s="6" t="s">
        <v>84</v>
      </c>
      <c r="F460">
        <v>1000</v>
      </c>
      <c r="G460" s="6" t="s">
        <v>12</v>
      </c>
      <c r="H460" s="6" t="s">
        <v>341</v>
      </c>
      <c r="I460">
        <v>155</v>
      </c>
      <c r="J460">
        <v>1</v>
      </c>
      <c r="K460" s="6" t="s">
        <v>297</v>
      </c>
      <c r="M460" s="6" t="s">
        <v>12</v>
      </c>
      <c r="N460" s="6" t="s">
        <v>12</v>
      </c>
      <c r="O460" s="6" t="s">
        <v>1186</v>
      </c>
      <c r="P460">
        <v>2420</v>
      </c>
      <c r="Q460" s="6" t="s">
        <v>1186</v>
      </c>
      <c r="R460" s="6" t="s">
        <v>343</v>
      </c>
      <c r="T460" s="6" t="s">
        <v>344</v>
      </c>
      <c r="U460" s="6" t="s">
        <v>1332</v>
      </c>
      <c r="V460" s="6" t="s">
        <v>1186</v>
      </c>
      <c r="W460" s="6" t="s">
        <v>305</v>
      </c>
      <c r="X460" s="6" t="s">
        <v>216</v>
      </c>
      <c r="Y460" s="6" t="s">
        <v>341</v>
      </c>
      <c r="Z460" s="6" t="s">
        <v>382</v>
      </c>
      <c r="AA460" s="6" t="s">
        <v>84</v>
      </c>
      <c r="AB460" s="6" t="s">
        <v>863</v>
      </c>
      <c r="AC460" s="6" t="s">
        <v>1186</v>
      </c>
      <c r="AD460" s="6" t="s">
        <v>1340</v>
      </c>
      <c r="AE460" s="6" t="s">
        <v>371</v>
      </c>
      <c r="AF460" s="6" t="s">
        <v>346</v>
      </c>
      <c r="AG460" s="6" t="s">
        <v>346</v>
      </c>
      <c r="AH460" s="6" t="s">
        <v>1379</v>
      </c>
      <c r="AI460" s="6" t="s">
        <v>29</v>
      </c>
    </row>
    <row r="461" spans="1:35" x14ac:dyDescent="0.35">
      <c r="B461" s="6" t="s">
        <v>865</v>
      </c>
      <c r="C461" s="6" t="s">
        <v>216</v>
      </c>
      <c r="D461" s="6" t="s">
        <v>29</v>
      </c>
      <c r="E461" s="6" t="s">
        <v>84</v>
      </c>
      <c r="F461">
        <v>1000</v>
      </c>
      <c r="G461" s="6" t="s">
        <v>12</v>
      </c>
      <c r="H461" s="6" t="s">
        <v>341</v>
      </c>
      <c r="I461">
        <v>155</v>
      </c>
      <c r="J461">
        <v>1</v>
      </c>
      <c r="K461" s="6" t="s">
        <v>297</v>
      </c>
      <c r="L461">
        <v>0</v>
      </c>
      <c r="M461" s="6" t="s">
        <v>12</v>
      </c>
      <c r="N461" s="6" t="s">
        <v>12</v>
      </c>
      <c r="O461" s="6" t="s">
        <v>1333</v>
      </c>
      <c r="Q461" s="6" t="s">
        <v>1186</v>
      </c>
      <c r="R461" s="6" t="s">
        <v>1186</v>
      </c>
      <c r="T461" s="6" t="s">
        <v>344</v>
      </c>
      <c r="U461" s="6" t="s">
        <v>1332</v>
      </c>
      <c r="V461" s="6" t="s">
        <v>1186</v>
      </c>
      <c r="W461" s="6" t="s">
        <v>305</v>
      </c>
      <c r="X461" s="6" t="s">
        <v>216</v>
      </c>
      <c r="Y461" s="6" t="s">
        <v>341</v>
      </c>
      <c r="Z461" s="6" t="s">
        <v>382</v>
      </c>
      <c r="AA461" s="6" t="s">
        <v>84</v>
      </c>
      <c r="AB461" s="6" t="s">
        <v>863</v>
      </c>
      <c r="AC461" s="6" t="s">
        <v>1186</v>
      </c>
      <c r="AD461" s="6" t="s">
        <v>1340</v>
      </c>
      <c r="AE461" s="6" t="s">
        <v>1186</v>
      </c>
      <c r="AF461" s="6" t="s">
        <v>376</v>
      </c>
      <c r="AG461" s="6" t="s">
        <v>376</v>
      </c>
      <c r="AH461" s="6" t="s">
        <v>1333</v>
      </c>
      <c r="AI461" s="6" t="s">
        <v>29</v>
      </c>
    </row>
    <row r="462" spans="1:35" x14ac:dyDescent="0.35">
      <c r="A462" s="5">
        <v>5203189815010</v>
      </c>
      <c r="B462" s="6" t="s">
        <v>866</v>
      </c>
      <c r="C462" s="6" t="s">
        <v>216</v>
      </c>
      <c r="D462" s="6" t="s">
        <v>29</v>
      </c>
      <c r="E462" s="6" t="s">
        <v>84</v>
      </c>
      <c r="F462">
        <v>1000</v>
      </c>
      <c r="G462" s="6" t="s">
        <v>16</v>
      </c>
      <c r="H462" s="6" t="s">
        <v>306</v>
      </c>
      <c r="I462">
        <v>155</v>
      </c>
      <c r="J462">
        <v>0.02</v>
      </c>
      <c r="K462" s="6" t="s">
        <v>303</v>
      </c>
      <c r="L462">
        <v>2.5000000000000001E-2</v>
      </c>
      <c r="M462" s="6" t="s">
        <v>16</v>
      </c>
      <c r="N462" s="6" t="s">
        <v>16</v>
      </c>
      <c r="O462" s="6" t="s">
        <v>803</v>
      </c>
      <c r="P462">
        <v>2420</v>
      </c>
      <c r="Q462" s="6" t="s">
        <v>804</v>
      </c>
      <c r="R462" s="6" t="s">
        <v>374</v>
      </c>
      <c r="S462">
        <v>0.6</v>
      </c>
      <c r="T462" s="6" t="s">
        <v>344</v>
      </c>
      <c r="U462" s="6" t="s">
        <v>1332</v>
      </c>
      <c r="V462" s="6" t="s">
        <v>1186</v>
      </c>
      <c r="W462" s="6" t="s">
        <v>303</v>
      </c>
      <c r="X462" s="6" t="s">
        <v>216</v>
      </c>
      <c r="Y462" s="6" t="s">
        <v>306</v>
      </c>
      <c r="Z462" s="6" t="s">
        <v>382</v>
      </c>
      <c r="AA462" s="6" t="s">
        <v>84</v>
      </c>
      <c r="AB462" s="6" t="s">
        <v>863</v>
      </c>
      <c r="AC462" s="6" t="s">
        <v>1186</v>
      </c>
      <c r="AD462" s="6" t="s">
        <v>1340</v>
      </c>
      <c r="AE462" s="6" t="s">
        <v>805</v>
      </c>
      <c r="AF462" s="6" t="s">
        <v>346</v>
      </c>
      <c r="AG462" s="6" t="s">
        <v>346</v>
      </c>
      <c r="AH462" s="6" t="s">
        <v>1379</v>
      </c>
      <c r="AI462" s="6" t="s">
        <v>29</v>
      </c>
    </row>
    <row r="463" spans="1:35" x14ac:dyDescent="0.35">
      <c r="A463" s="5">
        <v>5203189855010</v>
      </c>
      <c r="B463" s="6" t="s">
        <v>867</v>
      </c>
      <c r="C463" s="6" t="s">
        <v>216</v>
      </c>
      <c r="D463" s="6" t="s">
        <v>29</v>
      </c>
      <c r="E463" s="6" t="s">
        <v>84</v>
      </c>
      <c r="F463">
        <v>1000</v>
      </c>
      <c r="G463" s="6" t="s">
        <v>16</v>
      </c>
      <c r="H463" s="6" t="s">
        <v>306</v>
      </c>
      <c r="I463">
        <v>155</v>
      </c>
      <c r="J463">
        <v>0.02</v>
      </c>
      <c r="K463" s="6" t="s">
        <v>303</v>
      </c>
      <c r="L463">
        <v>4.4999999999999998E-2</v>
      </c>
      <c r="M463" s="6" t="s">
        <v>16</v>
      </c>
      <c r="N463" s="6" t="s">
        <v>16</v>
      </c>
      <c r="O463" s="6" t="s">
        <v>803</v>
      </c>
      <c r="P463">
        <v>2420</v>
      </c>
      <c r="Q463" s="6" t="s">
        <v>804</v>
      </c>
      <c r="R463" s="6" t="s">
        <v>374</v>
      </c>
      <c r="S463">
        <v>0.6</v>
      </c>
      <c r="T463" s="6" t="s">
        <v>344</v>
      </c>
      <c r="U463" s="6" t="s">
        <v>1332</v>
      </c>
      <c r="V463" s="6" t="s">
        <v>1186</v>
      </c>
      <c r="W463" s="6" t="s">
        <v>303</v>
      </c>
      <c r="X463" s="6" t="s">
        <v>216</v>
      </c>
      <c r="Y463" s="6" t="s">
        <v>306</v>
      </c>
      <c r="Z463" s="6" t="s">
        <v>382</v>
      </c>
      <c r="AA463" s="6" t="s">
        <v>84</v>
      </c>
      <c r="AB463" s="6" t="s">
        <v>863</v>
      </c>
      <c r="AC463" s="6" t="s">
        <v>1186</v>
      </c>
      <c r="AD463" s="6" t="s">
        <v>1340</v>
      </c>
      <c r="AE463" s="6" t="s">
        <v>805</v>
      </c>
      <c r="AF463" s="6" t="s">
        <v>346</v>
      </c>
      <c r="AG463" s="6" t="s">
        <v>346</v>
      </c>
      <c r="AH463" s="6" t="s">
        <v>1379</v>
      </c>
      <c r="AI463" s="6" t="s">
        <v>29</v>
      </c>
    </row>
    <row r="464" spans="1:35" x14ac:dyDescent="0.35">
      <c r="B464" s="6" t="s">
        <v>868</v>
      </c>
      <c r="C464" s="6" t="s">
        <v>216</v>
      </c>
      <c r="D464" s="6" t="s">
        <v>29</v>
      </c>
      <c r="E464" s="6" t="s">
        <v>84</v>
      </c>
      <c r="F464">
        <v>1000</v>
      </c>
      <c r="G464" s="6" t="s">
        <v>16</v>
      </c>
      <c r="H464" s="6" t="s">
        <v>306</v>
      </c>
      <c r="I464">
        <v>155</v>
      </c>
      <c r="J464">
        <v>0.02</v>
      </c>
      <c r="K464" s="6" t="s">
        <v>303</v>
      </c>
      <c r="L464">
        <v>4.4999999999999998E-2</v>
      </c>
      <c r="M464" s="6" t="s">
        <v>16</v>
      </c>
      <c r="N464" s="6" t="s">
        <v>16</v>
      </c>
      <c r="O464" s="6" t="s">
        <v>803</v>
      </c>
      <c r="Q464" s="6" t="s">
        <v>1186</v>
      </c>
      <c r="R464" s="6" t="s">
        <v>1186</v>
      </c>
      <c r="T464" s="6" t="s">
        <v>344</v>
      </c>
      <c r="U464" s="6" t="s">
        <v>1332</v>
      </c>
      <c r="V464" s="6" t="s">
        <v>1186</v>
      </c>
      <c r="W464" s="6" t="s">
        <v>303</v>
      </c>
      <c r="X464" s="6" t="s">
        <v>216</v>
      </c>
      <c r="Y464" s="6" t="s">
        <v>306</v>
      </c>
      <c r="Z464" s="6" t="s">
        <v>382</v>
      </c>
      <c r="AA464" s="6" t="s">
        <v>84</v>
      </c>
      <c r="AB464" s="6" t="s">
        <v>863</v>
      </c>
      <c r="AC464" s="6" t="s">
        <v>1186</v>
      </c>
      <c r="AD464" s="6" t="s">
        <v>1340</v>
      </c>
      <c r="AE464" s="6" t="s">
        <v>1186</v>
      </c>
      <c r="AF464" s="6" t="s">
        <v>376</v>
      </c>
      <c r="AG464" s="6" t="s">
        <v>376</v>
      </c>
      <c r="AH464" s="6" t="s">
        <v>1333</v>
      </c>
      <c r="AI464" s="6" t="s">
        <v>29</v>
      </c>
    </row>
    <row r="465" spans="1:35" x14ac:dyDescent="0.35">
      <c r="B465" s="6" t="s">
        <v>869</v>
      </c>
      <c r="C465" s="6" t="s">
        <v>216</v>
      </c>
      <c r="D465" s="6" t="s">
        <v>29</v>
      </c>
      <c r="E465" s="6" t="s">
        <v>84</v>
      </c>
      <c r="F465">
        <v>1000</v>
      </c>
      <c r="G465" s="6" t="s">
        <v>16</v>
      </c>
      <c r="H465" s="6" t="s">
        <v>306</v>
      </c>
      <c r="I465">
        <v>155</v>
      </c>
      <c r="J465">
        <v>0.02</v>
      </c>
      <c r="K465" s="6" t="s">
        <v>303</v>
      </c>
      <c r="L465">
        <v>2.5000000000000001E-2</v>
      </c>
      <c r="M465" s="6" t="s">
        <v>16</v>
      </c>
      <c r="N465" s="6" t="s">
        <v>16</v>
      </c>
      <c r="O465" s="6" t="s">
        <v>803</v>
      </c>
      <c r="Q465" s="6" t="s">
        <v>1186</v>
      </c>
      <c r="R465" s="6" t="s">
        <v>1186</v>
      </c>
      <c r="T465" s="6" t="s">
        <v>344</v>
      </c>
      <c r="U465" s="6" t="s">
        <v>1332</v>
      </c>
      <c r="V465" s="6" t="s">
        <v>1186</v>
      </c>
      <c r="W465" s="6" t="s">
        <v>303</v>
      </c>
      <c r="X465" s="6" t="s">
        <v>216</v>
      </c>
      <c r="Y465" s="6" t="s">
        <v>306</v>
      </c>
      <c r="Z465" s="6" t="s">
        <v>382</v>
      </c>
      <c r="AA465" s="6" t="s">
        <v>84</v>
      </c>
      <c r="AB465" s="6" t="s">
        <v>863</v>
      </c>
      <c r="AC465" s="6" t="s">
        <v>1186</v>
      </c>
      <c r="AD465" s="6" t="s">
        <v>1340</v>
      </c>
      <c r="AE465" s="6" t="s">
        <v>1186</v>
      </c>
      <c r="AF465" s="6" t="s">
        <v>376</v>
      </c>
      <c r="AG465" s="6" t="s">
        <v>376</v>
      </c>
      <c r="AH465" s="6" t="s">
        <v>1333</v>
      </c>
      <c r="AI465" s="6" t="s">
        <v>29</v>
      </c>
    </row>
    <row r="466" spans="1:35" x14ac:dyDescent="0.35">
      <c r="A466" s="5">
        <v>5203189815030</v>
      </c>
      <c r="B466" s="6" t="s">
        <v>870</v>
      </c>
      <c r="C466" s="6" t="s">
        <v>216</v>
      </c>
      <c r="D466" s="6" t="s">
        <v>29</v>
      </c>
      <c r="E466" s="6" t="s">
        <v>84</v>
      </c>
      <c r="F466">
        <v>1000</v>
      </c>
      <c r="G466" s="6" t="s">
        <v>16</v>
      </c>
      <c r="H466" s="6" t="s">
        <v>306</v>
      </c>
      <c r="I466">
        <v>155</v>
      </c>
      <c r="J466">
        <v>0.5</v>
      </c>
      <c r="K466" s="6" t="s">
        <v>303</v>
      </c>
      <c r="L466">
        <v>1.25</v>
      </c>
      <c r="M466" s="6" t="s">
        <v>16</v>
      </c>
      <c r="N466" s="6" t="s">
        <v>16</v>
      </c>
      <c r="O466" s="6" t="s">
        <v>834</v>
      </c>
      <c r="P466">
        <v>2420</v>
      </c>
      <c r="Q466" s="6" t="s">
        <v>835</v>
      </c>
      <c r="R466" s="6" t="s">
        <v>374</v>
      </c>
      <c r="S466">
        <v>0.5</v>
      </c>
      <c r="T466" s="6" t="s">
        <v>344</v>
      </c>
      <c r="U466" s="6" t="s">
        <v>1332</v>
      </c>
      <c r="V466" s="6" t="s">
        <v>1186</v>
      </c>
      <c r="W466" s="6" t="s">
        <v>303</v>
      </c>
      <c r="X466" s="6" t="s">
        <v>216</v>
      </c>
      <c r="Y466" s="6" t="s">
        <v>306</v>
      </c>
      <c r="Z466" s="6" t="s">
        <v>382</v>
      </c>
      <c r="AA466" s="6" t="s">
        <v>84</v>
      </c>
      <c r="AB466" s="6" t="s">
        <v>863</v>
      </c>
      <c r="AC466" s="6" t="s">
        <v>1186</v>
      </c>
      <c r="AD466" s="6" t="s">
        <v>1340</v>
      </c>
      <c r="AE466" s="6" t="s">
        <v>805</v>
      </c>
      <c r="AF466" s="6" t="s">
        <v>346</v>
      </c>
      <c r="AG466" s="6" t="s">
        <v>346</v>
      </c>
      <c r="AH466" s="6" t="s">
        <v>1379</v>
      </c>
      <c r="AI466" s="6" t="s">
        <v>29</v>
      </c>
    </row>
    <row r="467" spans="1:35" x14ac:dyDescent="0.35">
      <c r="B467" s="6" t="s">
        <v>871</v>
      </c>
      <c r="C467" s="6" t="s">
        <v>216</v>
      </c>
      <c r="D467" s="6" t="s">
        <v>29</v>
      </c>
      <c r="E467" s="6" t="s">
        <v>84</v>
      </c>
      <c r="F467">
        <v>1000</v>
      </c>
      <c r="G467" s="6" t="s">
        <v>16</v>
      </c>
      <c r="H467" s="6" t="s">
        <v>306</v>
      </c>
      <c r="I467">
        <v>155</v>
      </c>
      <c r="J467">
        <v>0.5</v>
      </c>
      <c r="K467" s="6" t="s">
        <v>303</v>
      </c>
      <c r="L467">
        <v>1.25</v>
      </c>
      <c r="M467" s="6" t="s">
        <v>16</v>
      </c>
      <c r="N467" s="6" t="s">
        <v>16</v>
      </c>
      <c r="O467" s="6" t="s">
        <v>834</v>
      </c>
      <c r="Q467" s="6" t="s">
        <v>1186</v>
      </c>
      <c r="R467" s="6" t="s">
        <v>1186</v>
      </c>
      <c r="T467" s="6" t="s">
        <v>344</v>
      </c>
      <c r="U467" s="6" t="s">
        <v>1332</v>
      </c>
      <c r="V467" s="6" t="s">
        <v>1186</v>
      </c>
      <c r="W467" s="6" t="s">
        <v>303</v>
      </c>
      <c r="X467" s="6" t="s">
        <v>216</v>
      </c>
      <c r="Y467" s="6" t="s">
        <v>306</v>
      </c>
      <c r="Z467" s="6" t="s">
        <v>382</v>
      </c>
      <c r="AA467" s="6" t="s">
        <v>84</v>
      </c>
      <c r="AB467" s="6" t="s">
        <v>863</v>
      </c>
      <c r="AC467" s="6" t="s">
        <v>1186</v>
      </c>
      <c r="AD467" s="6" t="s">
        <v>1340</v>
      </c>
      <c r="AE467" s="6" t="s">
        <v>1186</v>
      </c>
      <c r="AF467" s="6" t="s">
        <v>376</v>
      </c>
      <c r="AG467" s="6" t="s">
        <v>376</v>
      </c>
      <c r="AH467" s="6" t="s">
        <v>1333</v>
      </c>
      <c r="AI467" s="6" t="s">
        <v>29</v>
      </c>
    </row>
    <row r="468" spans="1:35" x14ac:dyDescent="0.35">
      <c r="B468" s="6" t="s">
        <v>872</v>
      </c>
      <c r="C468" s="6" t="s">
        <v>216</v>
      </c>
      <c r="D468" s="6" t="s">
        <v>29</v>
      </c>
      <c r="E468" s="6" t="s">
        <v>84</v>
      </c>
      <c r="F468">
        <v>1000</v>
      </c>
      <c r="G468" s="6" t="s">
        <v>12</v>
      </c>
      <c r="H468" s="6" t="s">
        <v>341</v>
      </c>
      <c r="I468">
        <v>155</v>
      </c>
      <c r="J468">
        <v>1</v>
      </c>
      <c r="K468" s="6" t="s">
        <v>297</v>
      </c>
      <c r="L468">
        <v>0</v>
      </c>
      <c r="M468" s="6" t="s">
        <v>12</v>
      </c>
      <c r="N468" s="6" t="s">
        <v>12</v>
      </c>
      <c r="O468" s="6" t="s">
        <v>1333</v>
      </c>
      <c r="Q468" s="6" t="s">
        <v>1186</v>
      </c>
      <c r="R468" s="6" t="s">
        <v>1186</v>
      </c>
      <c r="T468" s="6" t="s">
        <v>344</v>
      </c>
      <c r="U468" s="6" t="s">
        <v>1332</v>
      </c>
      <c r="V468" s="6" t="s">
        <v>1186</v>
      </c>
      <c r="W468" s="6" t="s">
        <v>305</v>
      </c>
      <c r="X468" s="6" t="s">
        <v>216</v>
      </c>
      <c r="Y468" s="6" t="s">
        <v>341</v>
      </c>
      <c r="Z468" s="6" t="s">
        <v>382</v>
      </c>
      <c r="AA468" s="6" t="s">
        <v>84</v>
      </c>
      <c r="AB468" s="6" t="s">
        <v>863</v>
      </c>
      <c r="AC468" s="6" t="s">
        <v>1186</v>
      </c>
      <c r="AD468" s="6" t="s">
        <v>1340</v>
      </c>
      <c r="AE468" s="6" t="s">
        <v>1186</v>
      </c>
      <c r="AF468" s="6" t="s">
        <v>376</v>
      </c>
      <c r="AG468" s="6" t="s">
        <v>376</v>
      </c>
      <c r="AH468" s="6" t="s">
        <v>1333</v>
      </c>
      <c r="AI468" s="6" t="s">
        <v>29</v>
      </c>
    </row>
    <row r="469" spans="1:35" x14ac:dyDescent="0.35">
      <c r="A469" s="5">
        <v>5203189804010</v>
      </c>
      <c r="B469" s="6" t="s">
        <v>873</v>
      </c>
      <c r="C469" s="6" t="s">
        <v>216</v>
      </c>
      <c r="D469" s="6" t="s">
        <v>29</v>
      </c>
      <c r="E469" s="6" t="s">
        <v>84</v>
      </c>
      <c r="F469">
        <v>1000</v>
      </c>
      <c r="G469" s="6" t="s">
        <v>16</v>
      </c>
      <c r="H469" s="6" t="s">
        <v>306</v>
      </c>
      <c r="I469">
        <v>155</v>
      </c>
      <c r="J469">
        <v>0.02</v>
      </c>
      <c r="K469" s="6" t="s">
        <v>304</v>
      </c>
      <c r="L469">
        <v>2.5000000000000001E-2</v>
      </c>
      <c r="M469" s="6" t="s">
        <v>16</v>
      </c>
      <c r="N469" s="6" t="s">
        <v>16</v>
      </c>
      <c r="O469" s="6" t="s">
        <v>813</v>
      </c>
      <c r="P469">
        <v>2420</v>
      </c>
      <c r="Q469" s="6" t="s">
        <v>814</v>
      </c>
      <c r="R469" s="6" t="s">
        <v>374</v>
      </c>
      <c r="S469">
        <v>0.6</v>
      </c>
      <c r="T469" s="6" t="s">
        <v>344</v>
      </c>
      <c r="U469" s="6" t="s">
        <v>1332</v>
      </c>
      <c r="V469" s="6" t="s">
        <v>1186</v>
      </c>
      <c r="W469" s="6" t="s">
        <v>815</v>
      </c>
      <c r="X469" s="6" t="s">
        <v>216</v>
      </c>
      <c r="Y469" s="6" t="s">
        <v>306</v>
      </c>
      <c r="Z469" s="6" t="s">
        <v>382</v>
      </c>
      <c r="AA469" s="6" t="s">
        <v>84</v>
      </c>
      <c r="AB469" s="6" t="s">
        <v>863</v>
      </c>
      <c r="AC469" s="6" t="s">
        <v>1186</v>
      </c>
      <c r="AD469" s="6" t="s">
        <v>1340</v>
      </c>
      <c r="AE469" s="6" t="s">
        <v>1186</v>
      </c>
      <c r="AF469" s="6" t="s">
        <v>346</v>
      </c>
      <c r="AG469" s="6" t="s">
        <v>346</v>
      </c>
      <c r="AH469" s="6" t="s">
        <v>1333</v>
      </c>
      <c r="AI469" s="6" t="s">
        <v>29</v>
      </c>
    </row>
    <row r="470" spans="1:35" x14ac:dyDescent="0.35">
      <c r="A470" s="5">
        <v>5203189804011</v>
      </c>
      <c r="B470" s="6" t="s">
        <v>874</v>
      </c>
      <c r="C470" s="6" t="s">
        <v>216</v>
      </c>
      <c r="D470" s="6" t="s">
        <v>29</v>
      </c>
      <c r="E470" s="6" t="s">
        <v>84</v>
      </c>
      <c r="F470">
        <v>1000</v>
      </c>
      <c r="G470" s="6" t="s">
        <v>16</v>
      </c>
      <c r="H470" s="6" t="s">
        <v>306</v>
      </c>
      <c r="I470">
        <v>155</v>
      </c>
      <c r="J470">
        <v>0.02</v>
      </c>
      <c r="K470" s="6" t="s">
        <v>304</v>
      </c>
      <c r="L470">
        <v>2.5000000000000001E-2</v>
      </c>
      <c r="M470" s="6" t="s">
        <v>16</v>
      </c>
      <c r="N470" s="6" t="s">
        <v>16</v>
      </c>
      <c r="O470" s="6" t="s">
        <v>813</v>
      </c>
      <c r="P470">
        <v>2420</v>
      </c>
      <c r="Q470" s="6" t="s">
        <v>814</v>
      </c>
      <c r="R470" s="6" t="s">
        <v>374</v>
      </c>
      <c r="S470">
        <v>0.6</v>
      </c>
      <c r="T470" s="6" t="s">
        <v>344</v>
      </c>
      <c r="U470" s="6" t="s">
        <v>1332</v>
      </c>
      <c r="V470" s="6" t="s">
        <v>1186</v>
      </c>
      <c r="W470" s="6" t="s">
        <v>815</v>
      </c>
      <c r="X470" s="6" t="s">
        <v>216</v>
      </c>
      <c r="Y470" s="6" t="s">
        <v>306</v>
      </c>
      <c r="Z470" s="6" t="s">
        <v>382</v>
      </c>
      <c r="AA470" s="6" t="s">
        <v>84</v>
      </c>
      <c r="AB470" s="6" t="s">
        <v>863</v>
      </c>
      <c r="AC470" s="6" t="s">
        <v>1186</v>
      </c>
      <c r="AD470" s="6" t="s">
        <v>1340</v>
      </c>
      <c r="AE470" s="6" t="s">
        <v>1186</v>
      </c>
      <c r="AF470" s="6" t="s">
        <v>346</v>
      </c>
      <c r="AG470" s="6" t="s">
        <v>346</v>
      </c>
      <c r="AH470" s="6" t="s">
        <v>1333</v>
      </c>
      <c r="AI470" s="6" t="s">
        <v>29</v>
      </c>
    </row>
    <row r="471" spans="1:35" x14ac:dyDescent="0.35">
      <c r="A471" s="5">
        <v>5203189804020</v>
      </c>
      <c r="B471" s="6" t="s">
        <v>875</v>
      </c>
      <c r="C471" s="6" t="s">
        <v>216</v>
      </c>
      <c r="D471" s="6" t="s">
        <v>29</v>
      </c>
      <c r="E471" s="6" t="s">
        <v>84</v>
      </c>
      <c r="F471">
        <v>1000</v>
      </c>
      <c r="G471" s="6" t="s">
        <v>16</v>
      </c>
      <c r="H471" s="6" t="s">
        <v>306</v>
      </c>
      <c r="I471">
        <v>155</v>
      </c>
      <c r="J471">
        <v>2.2678759965741601E-2</v>
      </c>
      <c r="K471" s="6" t="s">
        <v>304</v>
      </c>
      <c r="L471">
        <v>3.5000000000000003E-2</v>
      </c>
      <c r="M471" s="6" t="s">
        <v>16</v>
      </c>
      <c r="N471" s="6" t="s">
        <v>16</v>
      </c>
      <c r="O471" s="6" t="s">
        <v>818</v>
      </c>
      <c r="P471">
        <v>2420</v>
      </c>
      <c r="Q471" s="6" t="s">
        <v>819</v>
      </c>
      <c r="R471" s="6" t="s">
        <v>374</v>
      </c>
      <c r="S471">
        <v>0.90715000000000001</v>
      </c>
      <c r="T471" s="6" t="s">
        <v>344</v>
      </c>
      <c r="U471" s="6" t="s">
        <v>1332</v>
      </c>
      <c r="V471" s="6" t="s">
        <v>1186</v>
      </c>
      <c r="W471" s="6" t="s">
        <v>815</v>
      </c>
      <c r="X471" s="6" t="s">
        <v>216</v>
      </c>
      <c r="Y471" s="6" t="s">
        <v>306</v>
      </c>
      <c r="Z471" s="6" t="s">
        <v>382</v>
      </c>
      <c r="AA471" s="6" t="s">
        <v>84</v>
      </c>
      <c r="AB471" s="6" t="s">
        <v>863</v>
      </c>
      <c r="AC471" s="6" t="s">
        <v>1186</v>
      </c>
      <c r="AD471" s="6" t="s">
        <v>1340</v>
      </c>
      <c r="AE471" s="6" t="s">
        <v>1186</v>
      </c>
      <c r="AF471" s="6" t="s">
        <v>346</v>
      </c>
      <c r="AG471" s="6" t="s">
        <v>346</v>
      </c>
      <c r="AH471" s="6" t="s">
        <v>1381</v>
      </c>
      <c r="AI471" s="6" t="s">
        <v>29</v>
      </c>
    </row>
    <row r="472" spans="1:35" x14ac:dyDescent="0.35">
      <c r="A472" s="5">
        <v>5403189804020</v>
      </c>
      <c r="B472" s="6" t="s">
        <v>876</v>
      </c>
      <c r="C472" s="6" t="s">
        <v>216</v>
      </c>
      <c r="D472" s="6" t="s">
        <v>29</v>
      </c>
      <c r="E472" s="6" t="s">
        <v>84</v>
      </c>
      <c r="F472">
        <v>1000</v>
      </c>
      <c r="G472" s="6" t="s">
        <v>16</v>
      </c>
      <c r="H472" s="6" t="s">
        <v>306</v>
      </c>
      <c r="I472">
        <v>155</v>
      </c>
      <c r="J472">
        <v>2.2678759965741601E-2</v>
      </c>
      <c r="K472" s="6" t="s">
        <v>304</v>
      </c>
      <c r="L472">
        <v>3.5000000000000003E-2</v>
      </c>
      <c r="M472" s="6" t="s">
        <v>16</v>
      </c>
      <c r="N472" s="6" t="s">
        <v>16</v>
      </c>
      <c r="O472" s="6" t="s">
        <v>818</v>
      </c>
      <c r="P472">
        <v>2420</v>
      </c>
      <c r="Q472" s="6" t="s">
        <v>819</v>
      </c>
      <c r="R472" s="6" t="s">
        <v>374</v>
      </c>
      <c r="S472">
        <v>0.90715000000000001</v>
      </c>
      <c r="T472" s="6" t="s">
        <v>344</v>
      </c>
      <c r="U472" s="6" t="s">
        <v>1332</v>
      </c>
      <c r="V472" s="6" t="s">
        <v>1186</v>
      </c>
      <c r="W472" s="6" t="s">
        <v>815</v>
      </c>
      <c r="X472" s="6" t="s">
        <v>216</v>
      </c>
      <c r="Y472" s="6" t="s">
        <v>306</v>
      </c>
      <c r="Z472" s="6" t="s">
        <v>382</v>
      </c>
      <c r="AA472" s="6" t="s">
        <v>84</v>
      </c>
      <c r="AB472" s="6" t="s">
        <v>863</v>
      </c>
      <c r="AC472" s="6" t="s">
        <v>1186</v>
      </c>
      <c r="AD472" s="6" t="s">
        <v>1340</v>
      </c>
      <c r="AE472" s="6" t="s">
        <v>1186</v>
      </c>
      <c r="AF472" s="6" t="s">
        <v>346</v>
      </c>
      <c r="AG472" s="6" t="s">
        <v>346</v>
      </c>
      <c r="AH472" s="6" t="s">
        <v>1381</v>
      </c>
      <c r="AI472" s="6" t="s">
        <v>29</v>
      </c>
    </row>
    <row r="473" spans="1:35" x14ac:dyDescent="0.35">
      <c r="A473" s="5">
        <v>5203189805010</v>
      </c>
      <c r="B473" s="6" t="s">
        <v>877</v>
      </c>
      <c r="C473" s="6" t="s">
        <v>216</v>
      </c>
      <c r="D473" s="6" t="s">
        <v>29</v>
      </c>
      <c r="E473" s="6" t="s">
        <v>84</v>
      </c>
      <c r="F473">
        <v>1000</v>
      </c>
      <c r="G473" s="6" t="s">
        <v>16</v>
      </c>
      <c r="H473" s="6" t="s">
        <v>306</v>
      </c>
      <c r="I473">
        <v>155</v>
      </c>
      <c r="J473">
        <v>0.02</v>
      </c>
      <c r="K473" s="6" t="s">
        <v>303</v>
      </c>
      <c r="L473">
        <v>2.5000000000000001E-2</v>
      </c>
      <c r="M473" s="6" t="s">
        <v>16</v>
      </c>
      <c r="N473" s="6" t="s">
        <v>16</v>
      </c>
      <c r="O473" s="6" t="s">
        <v>803</v>
      </c>
      <c r="P473">
        <v>2420</v>
      </c>
      <c r="Q473" s="6" t="s">
        <v>804</v>
      </c>
      <c r="R473" s="6" t="s">
        <v>374</v>
      </c>
      <c r="S473">
        <v>0.6</v>
      </c>
      <c r="T473" s="6" t="s">
        <v>344</v>
      </c>
      <c r="U473" s="6" t="s">
        <v>1332</v>
      </c>
      <c r="V473" s="6" t="s">
        <v>1186</v>
      </c>
      <c r="W473" s="6" t="s">
        <v>303</v>
      </c>
      <c r="X473" s="6" t="s">
        <v>216</v>
      </c>
      <c r="Y473" s="6" t="s">
        <v>306</v>
      </c>
      <c r="Z473" s="6" t="s">
        <v>382</v>
      </c>
      <c r="AA473" s="6" t="s">
        <v>84</v>
      </c>
      <c r="AB473" s="6" t="s">
        <v>863</v>
      </c>
      <c r="AC473" s="6" t="s">
        <v>1186</v>
      </c>
      <c r="AD473" s="6" t="s">
        <v>1340</v>
      </c>
      <c r="AE473" s="6" t="s">
        <v>1186</v>
      </c>
      <c r="AF473" s="6" t="s">
        <v>346</v>
      </c>
      <c r="AG473" s="6" t="s">
        <v>346</v>
      </c>
      <c r="AH473" s="6" t="s">
        <v>1379</v>
      </c>
      <c r="AI473" s="6" t="s">
        <v>29</v>
      </c>
    </row>
    <row r="474" spans="1:35" x14ac:dyDescent="0.35">
      <c r="A474" s="5">
        <v>5203189845010</v>
      </c>
      <c r="B474" s="6" t="s">
        <v>878</v>
      </c>
      <c r="C474" s="6" t="s">
        <v>216</v>
      </c>
      <c r="D474" s="6" t="s">
        <v>29</v>
      </c>
      <c r="E474" s="6" t="s">
        <v>84</v>
      </c>
      <c r="F474">
        <v>1000</v>
      </c>
      <c r="G474" s="6" t="s">
        <v>16</v>
      </c>
      <c r="H474" s="6" t="s">
        <v>306</v>
      </c>
      <c r="I474">
        <v>155</v>
      </c>
      <c r="J474">
        <v>0.02</v>
      </c>
      <c r="K474" s="6" t="s">
        <v>303</v>
      </c>
      <c r="L474">
        <v>4.4999999999999998E-2</v>
      </c>
      <c r="M474" s="6" t="s">
        <v>16</v>
      </c>
      <c r="N474" s="6" t="s">
        <v>16</v>
      </c>
      <c r="O474" s="6" t="s">
        <v>803</v>
      </c>
      <c r="P474">
        <v>2420</v>
      </c>
      <c r="Q474" s="6" t="s">
        <v>804</v>
      </c>
      <c r="R474" s="6" t="s">
        <v>374</v>
      </c>
      <c r="S474">
        <v>0.6</v>
      </c>
      <c r="T474" s="6" t="s">
        <v>344</v>
      </c>
      <c r="U474" s="6" t="s">
        <v>1332</v>
      </c>
      <c r="V474" s="6" t="s">
        <v>1186</v>
      </c>
      <c r="W474" s="6" t="s">
        <v>303</v>
      </c>
      <c r="X474" s="6" t="s">
        <v>216</v>
      </c>
      <c r="Y474" s="6" t="s">
        <v>306</v>
      </c>
      <c r="Z474" s="6" t="s">
        <v>382</v>
      </c>
      <c r="AA474" s="6" t="s">
        <v>84</v>
      </c>
      <c r="AB474" s="6" t="s">
        <v>863</v>
      </c>
      <c r="AC474" s="6" t="s">
        <v>1186</v>
      </c>
      <c r="AD474" s="6" t="s">
        <v>1340</v>
      </c>
      <c r="AE474" s="6" t="s">
        <v>1186</v>
      </c>
      <c r="AF474" s="6" t="s">
        <v>346</v>
      </c>
      <c r="AG474" s="6" t="s">
        <v>346</v>
      </c>
      <c r="AH474" s="6" t="s">
        <v>1379</v>
      </c>
      <c r="AI474" s="6" t="s">
        <v>29</v>
      </c>
    </row>
    <row r="475" spans="1:35" x14ac:dyDescent="0.35">
      <c r="B475" s="6" t="s">
        <v>879</v>
      </c>
      <c r="C475" s="6" t="s">
        <v>216</v>
      </c>
      <c r="D475" s="6" t="s">
        <v>29</v>
      </c>
      <c r="E475" s="6" t="s">
        <v>84</v>
      </c>
      <c r="F475">
        <v>1000</v>
      </c>
      <c r="G475" s="6" t="s">
        <v>16</v>
      </c>
      <c r="H475" s="6" t="s">
        <v>306</v>
      </c>
      <c r="I475">
        <v>155</v>
      </c>
      <c r="J475">
        <v>0.02</v>
      </c>
      <c r="K475" s="6" t="s">
        <v>303</v>
      </c>
      <c r="L475">
        <v>4.4999999999999998E-2</v>
      </c>
      <c r="M475" s="6" t="s">
        <v>16</v>
      </c>
      <c r="N475" s="6" t="s">
        <v>16</v>
      </c>
      <c r="O475" s="6" t="s">
        <v>803</v>
      </c>
      <c r="Q475" s="6" t="s">
        <v>1186</v>
      </c>
      <c r="R475" s="6" t="s">
        <v>1186</v>
      </c>
      <c r="T475" s="6" t="s">
        <v>344</v>
      </c>
      <c r="U475" s="6" t="s">
        <v>1332</v>
      </c>
      <c r="V475" s="6" t="s">
        <v>1186</v>
      </c>
      <c r="W475" s="6" t="s">
        <v>303</v>
      </c>
      <c r="X475" s="6" t="s">
        <v>216</v>
      </c>
      <c r="Y475" s="6" t="s">
        <v>306</v>
      </c>
      <c r="Z475" s="6" t="s">
        <v>382</v>
      </c>
      <c r="AA475" s="6" t="s">
        <v>84</v>
      </c>
      <c r="AB475" s="6" t="s">
        <v>863</v>
      </c>
      <c r="AC475" s="6" t="s">
        <v>1186</v>
      </c>
      <c r="AD475" s="6" t="s">
        <v>1340</v>
      </c>
      <c r="AE475" s="6" t="s">
        <v>1186</v>
      </c>
      <c r="AF475" s="6" t="s">
        <v>376</v>
      </c>
      <c r="AG475" s="6" t="s">
        <v>376</v>
      </c>
      <c r="AH475" s="6" t="s">
        <v>1333</v>
      </c>
      <c r="AI475" s="6" t="s">
        <v>29</v>
      </c>
    </row>
    <row r="476" spans="1:35" x14ac:dyDescent="0.35">
      <c r="B476" s="6" t="s">
        <v>880</v>
      </c>
      <c r="C476" s="6" t="s">
        <v>216</v>
      </c>
      <c r="D476" s="6" t="s">
        <v>29</v>
      </c>
      <c r="E476" s="6" t="s">
        <v>84</v>
      </c>
      <c r="F476">
        <v>1000</v>
      </c>
      <c r="G476" s="6" t="s">
        <v>16</v>
      </c>
      <c r="H476" s="6" t="s">
        <v>306</v>
      </c>
      <c r="I476">
        <v>155</v>
      </c>
      <c r="J476">
        <v>0.02</v>
      </c>
      <c r="K476" s="6" t="s">
        <v>303</v>
      </c>
      <c r="L476">
        <v>2.5000000000000001E-2</v>
      </c>
      <c r="M476" s="6" t="s">
        <v>16</v>
      </c>
      <c r="N476" s="6" t="s">
        <v>16</v>
      </c>
      <c r="O476" s="6" t="s">
        <v>803</v>
      </c>
      <c r="Q476" s="6" t="s">
        <v>1186</v>
      </c>
      <c r="R476" s="6" t="s">
        <v>1186</v>
      </c>
      <c r="T476" s="6" t="s">
        <v>344</v>
      </c>
      <c r="U476" s="6" t="s">
        <v>1332</v>
      </c>
      <c r="V476" s="6" t="s">
        <v>1186</v>
      </c>
      <c r="W476" s="6" t="s">
        <v>303</v>
      </c>
      <c r="X476" s="6" t="s">
        <v>216</v>
      </c>
      <c r="Y476" s="6" t="s">
        <v>306</v>
      </c>
      <c r="Z476" s="6" t="s">
        <v>382</v>
      </c>
      <c r="AA476" s="6" t="s">
        <v>84</v>
      </c>
      <c r="AB476" s="6" t="s">
        <v>863</v>
      </c>
      <c r="AC476" s="6" t="s">
        <v>1186</v>
      </c>
      <c r="AD476" s="6" t="s">
        <v>1340</v>
      </c>
      <c r="AE476" s="6" t="s">
        <v>1186</v>
      </c>
      <c r="AF476" s="6" t="s">
        <v>376</v>
      </c>
      <c r="AG476" s="6" t="s">
        <v>376</v>
      </c>
      <c r="AH476" s="6" t="s">
        <v>1333</v>
      </c>
      <c r="AI476" s="6" t="s">
        <v>29</v>
      </c>
    </row>
    <row r="477" spans="1:35" x14ac:dyDescent="0.35">
      <c r="A477" s="5">
        <v>5203189805011</v>
      </c>
      <c r="B477" s="6" t="s">
        <v>881</v>
      </c>
      <c r="C477" s="6" t="s">
        <v>216</v>
      </c>
      <c r="D477" s="6" t="s">
        <v>29</v>
      </c>
      <c r="E477" s="6" t="s">
        <v>84</v>
      </c>
      <c r="F477">
        <v>1000</v>
      </c>
      <c r="G477" s="6" t="s">
        <v>16</v>
      </c>
      <c r="H477" s="6" t="s">
        <v>306</v>
      </c>
      <c r="I477">
        <v>155</v>
      </c>
      <c r="J477">
        <v>0.02</v>
      </c>
      <c r="K477" s="6" t="s">
        <v>303</v>
      </c>
      <c r="L477">
        <v>2.5000000000000001E-2</v>
      </c>
      <c r="M477" s="6" t="s">
        <v>16</v>
      </c>
      <c r="N477" s="6" t="s">
        <v>16</v>
      </c>
      <c r="O477" s="6" t="s">
        <v>803</v>
      </c>
      <c r="P477">
        <v>2420</v>
      </c>
      <c r="Q477" s="6" t="s">
        <v>804</v>
      </c>
      <c r="R477" s="6" t="s">
        <v>374</v>
      </c>
      <c r="S477">
        <v>0.6</v>
      </c>
      <c r="T477" s="6" t="s">
        <v>344</v>
      </c>
      <c r="U477" s="6" t="s">
        <v>1332</v>
      </c>
      <c r="V477" s="6" t="s">
        <v>1186</v>
      </c>
      <c r="W477" s="6" t="s">
        <v>303</v>
      </c>
      <c r="X477" s="6" t="s">
        <v>216</v>
      </c>
      <c r="Y477" s="6" t="s">
        <v>306</v>
      </c>
      <c r="Z477" s="6" t="s">
        <v>382</v>
      </c>
      <c r="AA477" s="6" t="s">
        <v>84</v>
      </c>
      <c r="AB477" s="6" t="s">
        <v>863</v>
      </c>
      <c r="AC477" s="6" t="s">
        <v>1186</v>
      </c>
      <c r="AD477" s="6" t="s">
        <v>1340</v>
      </c>
      <c r="AE477" s="6" t="s">
        <v>1186</v>
      </c>
      <c r="AF477" s="6" t="s">
        <v>346</v>
      </c>
      <c r="AG477" s="6" t="s">
        <v>346</v>
      </c>
      <c r="AH477" s="6" t="s">
        <v>1379</v>
      </c>
      <c r="AI477" s="6" t="s">
        <v>29</v>
      </c>
    </row>
    <row r="478" spans="1:35" x14ac:dyDescent="0.35">
      <c r="B478" s="6" t="s">
        <v>882</v>
      </c>
      <c r="C478" s="6" t="s">
        <v>216</v>
      </c>
      <c r="D478" s="6" t="s">
        <v>29</v>
      </c>
      <c r="E478" s="6" t="s">
        <v>84</v>
      </c>
      <c r="F478">
        <v>1000</v>
      </c>
      <c r="G478" s="6" t="s">
        <v>16</v>
      </c>
      <c r="H478" s="6" t="s">
        <v>306</v>
      </c>
      <c r="I478">
        <v>155</v>
      </c>
      <c r="J478">
        <v>0.02</v>
      </c>
      <c r="K478" s="6" t="s">
        <v>303</v>
      </c>
      <c r="L478">
        <v>2.5000000000000001E-2</v>
      </c>
      <c r="M478" s="6" t="s">
        <v>16</v>
      </c>
      <c r="N478" s="6" t="s">
        <v>16</v>
      </c>
      <c r="O478" s="6" t="s">
        <v>803</v>
      </c>
      <c r="Q478" s="6" t="s">
        <v>1186</v>
      </c>
      <c r="R478" s="6" t="s">
        <v>1186</v>
      </c>
      <c r="T478" s="6" t="s">
        <v>344</v>
      </c>
      <c r="U478" s="6" t="s">
        <v>1332</v>
      </c>
      <c r="V478" s="6" t="s">
        <v>1186</v>
      </c>
      <c r="W478" s="6" t="s">
        <v>303</v>
      </c>
      <c r="X478" s="6" t="s">
        <v>216</v>
      </c>
      <c r="Y478" s="6" t="s">
        <v>306</v>
      </c>
      <c r="Z478" s="6" t="s">
        <v>382</v>
      </c>
      <c r="AA478" s="6" t="s">
        <v>84</v>
      </c>
      <c r="AB478" s="6" t="s">
        <v>863</v>
      </c>
      <c r="AC478" s="6" t="s">
        <v>1186</v>
      </c>
      <c r="AD478" s="6" t="s">
        <v>1340</v>
      </c>
      <c r="AE478" s="6" t="s">
        <v>1186</v>
      </c>
      <c r="AF478" s="6" t="s">
        <v>376</v>
      </c>
      <c r="AG478" s="6" t="s">
        <v>376</v>
      </c>
      <c r="AH478" s="6" t="s">
        <v>1333</v>
      </c>
      <c r="AI478" s="6" t="s">
        <v>29</v>
      </c>
    </row>
    <row r="479" spans="1:35" x14ac:dyDescent="0.35">
      <c r="A479" s="5">
        <v>5203189805020</v>
      </c>
      <c r="B479" s="6" t="s">
        <v>883</v>
      </c>
      <c r="C479" s="6" t="s">
        <v>216</v>
      </c>
      <c r="D479" s="6" t="s">
        <v>29</v>
      </c>
      <c r="E479" s="6" t="s">
        <v>84</v>
      </c>
      <c r="F479">
        <v>1000</v>
      </c>
      <c r="G479" s="6" t="s">
        <v>16</v>
      </c>
      <c r="H479" s="6" t="s">
        <v>306</v>
      </c>
      <c r="I479">
        <v>155</v>
      </c>
      <c r="J479">
        <v>2.2678759965741601E-2</v>
      </c>
      <c r="K479" s="6" t="s">
        <v>303</v>
      </c>
      <c r="L479">
        <v>3.5000000000000003E-2</v>
      </c>
      <c r="M479" s="6" t="s">
        <v>16</v>
      </c>
      <c r="N479" s="6" t="s">
        <v>16</v>
      </c>
      <c r="O479" s="6" t="s">
        <v>831</v>
      </c>
      <c r="P479">
        <v>2420</v>
      </c>
      <c r="Q479" s="6" t="s">
        <v>832</v>
      </c>
      <c r="R479" s="6" t="s">
        <v>374</v>
      </c>
      <c r="S479">
        <v>0.90715000000000001</v>
      </c>
      <c r="T479" s="6" t="s">
        <v>344</v>
      </c>
      <c r="U479" s="6" t="s">
        <v>1332</v>
      </c>
      <c r="V479" s="6" t="s">
        <v>1186</v>
      </c>
      <c r="W479" s="6" t="s">
        <v>303</v>
      </c>
      <c r="X479" s="6" t="s">
        <v>216</v>
      </c>
      <c r="Y479" s="6" t="s">
        <v>306</v>
      </c>
      <c r="Z479" s="6" t="s">
        <v>382</v>
      </c>
      <c r="AA479" s="6" t="s">
        <v>84</v>
      </c>
      <c r="AB479" s="6" t="s">
        <v>863</v>
      </c>
      <c r="AC479" s="6" t="s">
        <v>1186</v>
      </c>
      <c r="AD479" s="6" t="s">
        <v>1340</v>
      </c>
      <c r="AE479" s="6" t="s">
        <v>1186</v>
      </c>
      <c r="AF479" s="6" t="s">
        <v>346</v>
      </c>
      <c r="AG479" s="6" t="s">
        <v>346</v>
      </c>
      <c r="AH479" s="6" t="s">
        <v>1379</v>
      </c>
      <c r="AI479" s="6" t="s">
        <v>29</v>
      </c>
    </row>
    <row r="480" spans="1:35" x14ac:dyDescent="0.35">
      <c r="A480" s="5">
        <v>5403189805020</v>
      </c>
      <c r="B480" s="6" t="s">
        <v>884</v>
      </c>
      <c r="C480" s="6" t="s">
        <v>216</v>
      </c>
      <c r="D480" s="6" t="s">
        <v>29</v>
      </c>
      <c r="E480" s="6" t="s">
        <v>84</v>
      </c>
      <c r="F480">
        <v>1000</v>
      </c>
      <c r="G480" s="6" t="s">
        <v>16</v>
      </c>
      <c r="H480" s="6" t="s">
        <v>306</v>
      </c>
      <c r="I480">
        <v>155</v>
      </c>
      <c r="J480">
        <v>2.2678759965741601E-2</v>
      </c>
      <c r="K480" s="6" t="s">
        <v>303</v>
      </c>
      <c r="L480">
        <v>3.5000000000000003E-2</v>
      </c>
      <c r="M480" s="6" t="s">
        <v>16</v>
      </c>
      <c r="N480" s="6" t="s">
        <v>16</v>
      </c>
      <c r="O480" s="6" t="s">
        <v>831</v>
      </c>
      <c r="P480">
        <v>2420</v>
      </c>
      <c r="Q480" s="6" t="s">
        <v>832</v>
      </c>
      <c r="R480" s="6" t="s">
        <v>374</v>
      </c>
      <c r="S480">
        <v>0.90715000000000001</v>
      </c>
      <c r="T480" s="6" t="s">
        <v>344</v>
      </c>
      <c r="U480" s="6" t="s">
        <v>1332</v>
      </c>
      <c r="V480" s="6" t="s">
        <v>1186</v>
      </c>
      <c r="W480" s="6" t="s">
        <v>303</v>
      </c>
      <c r="X480" s="6" t="s">
        <v>216</v>
      </c>
      <c r="Y480" s="6" t="s">
        <v>306</v>
      </c>
      <c r="Z480" s="6" t="s">
        <v>382</v>
      </c>
      <c r="AA480" s="6" t="s">
        <v>84</v>
      </c>
      <c r="AB480" s="6" t="s">
        <v>863</v>
      </c>
      <c r="AC480" s="6" t="s">
        <v>1186</v>
      </c>
      <c r="AD480" s="6" t="s">
        <v>1340</v>
      </c>
      <c r="AE480" s="6" t="s">
        <v>1186</v>
      </c>
      <c r="AF480" s="6" t="s">
        <v>346</v>
      </c>
      <c r="AG480" s="6" t="s">
        <v>346</v>
      </c>
      <c r="AH480" s="6" t="s">
        <v>1379</v>
      </c>
      <c r="AI480" s="6" t="s">
        <v>29</v>
      </c>
    </row>
    <row r="481" spans="1:35" x14ac:dyDescent="0.35">
      <c r="A481" s="5">
        <v>5203189805030</v>
      </c>
      <c r="B481" s="6" t="s">
        <v>885</v>
      </c>
      <c r="C481" s="6" t="s">
        <v>216</v>
      </c>
      <c r="D481" s="6" t="s">
        <v>29</v>
      </c>
      <c r="E481" s="6" t="s">
        <v>84</v>
      </c>
      <c r="F481">
        <v>1000</v>
      </c>
      <c r="G481" s="6" t="s">
        <v>16</v>
      </c>
      <c r="H481" s="6" t="s">
        <v>306</v>
      </c>
      <c r="I481">
        <v>155</v>
      </c>
      <c r="J481">
        <v>0.5</v>
      </c>
      <c r="K481" s="6" t="s">
        <v>303</v>
      </c>
      <c r="L481">
        <v>1.25</v>
      </c>
      <c r="M481" s="6" t="s">
        <v>16</v>
      </c>
      <c r="N481" s="6" t="s">
        <v>16</v>
      </c>
      <c r="O481" s="6" t="s">
        <v>834</v>
      </c>
      <c r="P481">
        <v>2420</v>
      </c>
      <c r="Q481" s="6" t="s">
        <v>835</v>
      </c>
      <c r="R481" s="6" t="s">
        <v>374</v>
      </c>
      <c r="S481">
        <v>0.5</v>
      </c>
      <c r="T481" s="6" t="s">
        <v>344</v>
      </c>
      <c r="U481" s="6" t="s">
        <v>1332</v>
      </c>
      <c r="V481" s="6" t="s">
        <v>1186</v>
      </c>
      <c r="W481" s="6" t="s">
        <v>303</v>
      </c>
      <c r="X481" s="6" t="s">
        <v>216</v>
      </c>
      <c r="Y481" s="6" t="s">
        <v>306</v>
      </c>
      <c r="Z481" s="6" t="s">
        <v>382</v>
      </c>
      <c r="AA481" s="6" t="s">
        <v>84</v>
      </c>
      <c r="AB481" s="6" t="s">
        <v>863</v>
      </c>
      <c r="AC481" s="6" t="s">
        <v>1186</v>
      </c>
      <c r="AD481" s="6" t="s">
        <v>1340</v>
      </c>
      <c r="AE481" s="6" t="s">
        <v>1186</v>
      </c>
      <c r="AF481" s="6" t="s">
        <v>346</v>
      </c>
      <c r="AG481" s="6" t="s">
        <v>346</v>
      </c>
      <c r="AH481" s="6" t="s">
        <v>1379</v>
      </c>
      <c r="AI481" s="6" t="s">
        <v>29</v>
      </c>
    </row>
    <row r="482" spans="1:35" x14ac:dyDescent="0.35">
      <c r="B482" s="6" t="s">
        <v>886</v>
      </c>
      <c r="C482" s="6" t="s">
        <v>216</v>
      </c>
      <c r="D482" s="6" t="s">
        <v>29</v>
      </c>
      <c r="E482" s="6" t="s">
        <v>84</v>
      </c>
      <c r="F482">
        <v>1000</v>
      </c>
      <c r="G482" s="6" t="s">
        <v>16</v>
      </c>
      <c r="H482" s="6" t="s">
        <v>306</v>
      </c>
      <c r="I482">
        <v>155</v>
      </c>
      <c r="J482">
        <v>0.5</v>
      </c>
      <c r="K482" s="6" t="s">
        <v>303</v>
      </c>
      <c r="L482">
        <v>1.25</v>
      </c>
      <c r="M482" s="6" t="s">
        <v>16</v>
      </c>
      <c r="N482" s="6" t="s">
        <v>16</v>
      </c>
      <c r="O482" s="6" t="s">
        <v>834</v>
      </c>
      <c r="Q482" s="6" t="s">
        <v>1186</v>
      </c>
      <c r="R482" s="6" t="s">
        <v>1186</v>
      </c>
      <c r="T482" s="6" t="s">
        <v>344</v>
      </c>
      <c r="U482" s="6" t="s">
        <v>1332</v>
      </c>
      <c r="V482" s="6" t="s">
        <v>1186</v>
      </c>
      <c r="W482" s="6" t="s">
        <v>303</v>
      </c>
      <c r="X482" s="6" t="s">
        <v>216</v>
      </c>
      <c r="Y482" s="6" t="s">
        <v>306</v>
      </c>
      <c r="Z482" s="6" t="s">
        <v>382</v>
      </c>
      <c r="AA482" s="6" t="s">
        <v>84</v>
      </c>
      <c r="AB482" s="6" t="s">
        <v>863</v>
      </c>
      <c r="AC482" s="6" t="s">
        <v>1186</v>
      </c>
      <c r="AD482" s="6" t="s">
        <v>1340</v>
      </c>
      <c r="AE482" s="6" t="s">
        <v>1186</v>
      </c>
      <c r="AF482" s="6" t="s">
        <v>376</v>
      </c>
      <c r="AG482" s="6" t="s">
        <v>376</v>
      </c>
      <c r="AH482" s="6" t="s">
        <v>1333</v>
      </c>
      <c r="AI482" s="6" t="s">
        <v>29</v>
      </c>
    </row>
    <row r="483" spans="1:35" x14ac:dyDescent="0.35">
      <c r="B483" s="6" t="s">
        <v>887</v>
      </c>
      <c r="C483" s="6" t="s">
        <v>216</v>
      </c>
      <c r="D483" s="6" t="s">
        <v>29</v>
      </c>
      <c r="E483" s="6" t="s">
        <v>84</v>
      </c>
      <c r="F483">
        <v>1000</v>
      </c>
      <c r="G483" s="6" t="s">
        <v>16</v>
      </c>
      <c r="H483" s="6" t="s">
        <v>306</v>
      </c>
      <c r="I483">
        <v>155</v>
      </c>
      <c r="J483">
        <v>2.2678759965741601E-2</v>
      </c>
      <c r="K483" s="6" t="s">
        <v>303</v>
      </c>
      <c r="L483">
        <v>3.5000000000000003E-2</v>
      </c>
      <c r="M483" s="6" t="s">
        <v>16</v>
      </c>
      <c r="N483" s="6" t="s">
        <v>16</v>
      </c>
      <c r="O483" s="6" t="s">
        <v>831</v>
      </c>
      <c r="Q483" s="6" t="s">
        <v>1186</v>
      </c>
      <c r="R483" s="6" t="s">
        <v>1186</v>
      </c>
      <c r="T483" s="6" t="s">
        <v>344</v>
      </c>
      <c r="U483" s="6" t="s">
        <v>1332</v>
      </c>
      <c r="V483" s="6" t="s">
        <v>1186</v>
      </c>
      <c r="W483" s="6" t="s">
        <v>303</v>
      </c>
      <c r="X483" s="6" t="s">
        <v>216</v>
      </c>
      <c r="Y483" s="6" t="s">
        <v>306</v>
      </c>
      <c r="Z483" s="6" t="s">
        <v>382</v>
      </c>
      <c r="AA483" s="6" t="s">
        <v>84</v>
      </c>
      <c r="AB483" s="6" t="s">
        <v>863</v>
      </c>
      <c r="AC483" s="6" t="s">
        <v>1186</v>
      </c>
      <c r="AD483" s="6" t="s">
        <v>1340</v>
      </c>
      <c r="AE483" s="6" t="s">
        <v>1186</v>
      </c>
      <c r="AF483" s="6" t="s">
        <v>376</v>
      </c>
      <c r="AG483" s="6" t="s">
        <v>376</v>
      </c>
      <c r="AH483" s="6" t="s">
        <v>1333</v>
      </c>
      <c r="AI483" s="6" t="s">
        <v>29</v>
      </c>
    </row>
    <row r="484" spans="1:35" x14ac:dyDescent="0.35">
      <c r="B484" s="6" t="s">
        <v>888</v>
      </c>
      <c r="C484" s="6" t="s">
        <v>216</v>
      </c>
      <c r="D484" s="6" t="s">
        <v>29</v>
      </c>
      <c r="E484" s="6" t="s">
        <v>84</v>
      </c>
      <c r="F484">
        <v>3000</v>
      </c>
      <c r="G484" s="6" t="s">
        <v>16</v>
      </c>
      <c r="H484" s="6" t="s">
        <v>306</v>
      </c>
      <c r="I484">
        <v>155</v>
      </c>
      <c r="J484">
        <v>2.2678759965741601E-2</v>
      </c>
      <c r="K484" s="6" t="s">
        <v>303</v>
      </c>
      <c r="L484">
        <v>3.5000000000000003E-2</v>
      </c>
      <c r="M484" s="6" t="s">
        <v>16</v>
      </c>
      <c r="N484" s="6" t="s">
        <v>16</v>
      </c>
      <c r="O484" s="6" t="s">
        <v>831</v>
      </c>
      <c r="P484">
        <v>2420</v>
      </c>
      <c r="Q484" s="6" t="s">
        <v>832</v>
      </c>
      <c r="R484" s="6" t="s">
        <v>374</v>
      </c>
      <c r="S484">
        <v>0.90715000000000001</v>
      </c>
      <c r="T484" s="6" t="s">
        <v>344</v>
      </c>
      <c r="U484" s="6" t="s">
        <v>1332</v>
      </c>
      <c r="V484" s="6" t="s">
        <v>1186</v>
      </c>
      <c r="W484" s="6" t="s">
        <v>303</v>
      </c>
      <c r="X484" s="6" t="s">
        <v>216</v>
      </c>
      <c r="Y484" s="6" t="s">
        <v>306</v>
      </c>
      <c r="Z484" s="6" t="s">
        <v>382</v>
      </c>
      <c r="AA484" s="6" t="s">
        <v>84</v>
      </c>
      <c r="AB484" s="6" t="s">
        <v>863</v>
      </c>
      <c r="AC484" s="6" t="s">
        <v>1186</v>
      </c>
      <c r="AD484" s="6" t="s">
        <v>1340</v>
      </c>
      <c r="AE484" s="6" t="s">
        <v>1186</v>
      </c>
      <c r="AF484" s="6" t="s">
        <v>346</v>
      </c>
      <c r="AG484" s="6" t="s">
        <v>346</v>
      </c>
      <c r="AH484" s="6" t="s">
        <v>1333</v>
      </c>
      <c r="AI484" s="6" t="s">
        <v>29</v>
      </c>
    </row>
    <row r="485" spans="1:35" x14ac:dyDescent="0.35">
      <c r="A485" s="5">
        <v>5203189805040</v>
      </c>
      <c r="B485" s="6" t="s">
        <v>889</v>
      </c>
      <c r="C485" s="6" t="s">
        <v>216</v>
      </c>
      <c r="D485" s="6" t="s">
        <v>29</v>
      </c>
      <c r="E485" s="6" t="s">
        <v>84</v>
      </c>
      <c r="F485">
        <v>1000</v>
      </c>
      <c r="G485" s="6" t="s">
        <v>16</v>
      </c>
      <c r="H485" s="6" t="s">
        <v>306</v>
      </c>
      <c r="I485">
        <v>155</v>
      </c>
      <c r="J485">
        <v>0.6</v>
      </c>
      <c r="K485" s="6" t="s">
        <v>303</v>
      </c>
      <c r="L485">
        <v>1.25</v>
      </c>
      <c r="M485" s="6" t="s">
        <v>16</v>
      </c>
      <c r="N485" s="6" t="s">
        <v>16</v>
      </c>
      <c r="O485" s="6" t="s">
        <v>840</v>
      </c>
      <c r="P485">
        <v>2420</v>
      </c>
      <c r="Q485" s="6" t="s">
        <v>841</v>
      </c>
      <c r="R485" s="6" t="s">
        <v>374</v>
      </c>
      <c r="S485">
        <v>0.6</v>
      </c>
      <c r="T485" s="6" t="s">
        <v>344</v>
      </c>
      <c r="U485" s="6" t="s">
        <v>1332</v>
      </c>
      <c r="V485" s="6" t="s">
        <v>1186</v>
      </c>
      <c r="W485" s="6" t="s">
        <v>303</v>
      </c>
      <c r="X485" s="6" t="s">
        <v>216</v>
      </c>
      <c r="Y485" s="6" t="s">
        <v>306</v>
      </c>
      <c r="Z485" s="6" t="s">
        <v>382</v>
      </c>
      <c r="AA485" s="6" t="s">
        <v>84</v>
      </c>
      <c r="AB485" s="6" t="s">
        <v>863</v>
      </c>
      <c r="AC485" s="6" t="s">
        <v>1186</v>
      </c>
      <c r="AD485" s="6" t="s">
        <v>1340</v>
      </c>
      <c r="AE485" s="6" t="s">
        <v>1186</v>
      </c>
      <c r="AF485" s="6" t="s">
        <v>346</v>
      </c>
      <c r="AG485" s="6" t="s">
        <v>346</v>
      </c>
      <c r="AH485" s="6" t="s">
        <v>1379</v>
      </c>
      <c r="AI485" s="6" t="s">
        <v>29</v>
      </c>
    </row>
    <row r="486" spans="1:35" x14ac:dyDescent="0.35">
      <c r="B486" s="6" t="s">
        <v>890</v>
      </c>
      <c r="C486" s="6" t="s">
        <v>216</v>
      </c>
      <c r="D486" s="6" t="s">
        <v>29</v>
      </c>
      <c r="E486" s="6" t="s">
        <v>84</v>
      </c>
      <c r="F486">
        <v>1000</v>
      </c>
      <c r="G486" s="6" t="s">
        <v>16</v>
      </c>
      <c r="H486" s="6" t="s">
        <v>306</v>
      </c>
      <c r="I486">
        <v>155</v>
      </c>
      <c r="J486">
        <v>0.6</v>
      </c>
      <c r="K486" s="6" t="s">
        <v>303</v>
      </c>
      <c r="L486">
        <v>1.25</v>
      </c>
      <c r="M486" s="6" t="s">
        <v>16</v>
      </c>
      <c r="N486" s="6" t="s">
        <v>16</v>
      </c>
      <c r="O486" s="6" t="s">
        <v>840</v>
      </c>
      <c r="Q486" s="6" t="s">
        <v>1186</v>
      </c>
      <c r="R486" s="6" t="s">
        <v>1186</v>
      </c>
      <c r="T486" s="6" t="s">
        <v>344</v>
      </c>
      <c r="U486" s="6" t="s">
        <v>1332</v>
      </c>
      <c r="V486" s="6" t="s">
        <v>1186</v>
      </c>
      <c r="W486" s="6" t="s">
        <v>303</v>
      </c>
      <c r="X486" s="6" t="s">
        <v>216</v>
      </c>
      <c r="Y486" s="6" t="s">
        <v>306</v>
      </c>
      <c r="Z486" s="6" t="s">
        <v>382</v>
      </c>
      <c r="AA486" s="6" t="s">
        <v>84</v>
      </c>
      <c r="AB486" s="6" t="s">
        <v>863</v>
      </c>
      <c r="AC486" s="6" t="s">
        <v>1186</v>
      </c>
      <c r="AD486" s="6" t="s">
        <v>1340</v>
      </c>
      <c r="AE486" s="6" t="s">
        <v>1186</v>
      </c>
      <c r="AF486" s="6" t="s">
        <v>376</v>
      </c>
      <c r="AG486" s="6" t="s">
        <v>376</v>
      </c>
      <c r="AH486" s="6" t="s">
        <v>1333</v>
      </c>
      <c r="AI486" s="6" t="s">
        <v>29</v>
      </c>
    </row>
    <row r="487" spans="1:35" x14ac:dyDescent="0.35">
      <c r="A487" s="5">
        <v>5203189801020</v>
      </c>
      <c r="B487" s="6" t="s">
        <v>891</v>
      </c>
      <c r="C487" s="6" t="s">
        <v>216</v>
      </c>
      <c r="D487" s="6" t="s">
        <v>29</v>
      </c>
      <c r="E487" s="6" t="s">
        <v>84</v>
      </c>
      <c r="F487">
        <v>1000</v>
      </c>
      <c r="G487" s="6" t="s">
        <v>16</v>
      </c>
      <c r="H487" s="6" t="s">
        <v>300</v>
      </c>
      <c r="I487">
        <v>155</v>
      </c>
      <c r="J487">
        <v>0.16500000000000001</v>
      </c>
      <c r="K487" s="6" t="s">
        <v>300</v>
      </c>
      <c r="L487">
        <v>0.15</v>
      </c>
      <c r="M487" s="6" t="s">
        <v>16</v>
      </c>
      <c r="N487" s="6" t="s">
        <v>16</v>
      </c>
      <c r="O487" s="6" t="s">
        <v>678</v>
      </c>
      <c r="P487">
        <v>2420</v>
      </c>
      <c r="Q487" s="6" t="s">
        <v>790</v>
      </c>
      <c r="R487" s="6" t="s">
        <v>374</v>
      </c>
      <c r="S487">
        <v>0.16500000000000001</v>
      </c>
      <c r="T487" s="6" t="s">
        <v>344</v>
      </c>
      <c r="U487" s="6" t="s">
        <v>1332</v>
      </c>
      <c r="V487" s="6" t="s">
        <v>1186</v>
      </c>
      <c r="W487" s="6" t="s">
        <v>426</v>
      </c>
      <c r="X487" s="6" t="s">
        <v>216</v>
      </c>
      <c r="Y487" s="6" t="s">
        <v>407</v>
      </c>
      <c r="Z487" s="6" t="s">
        <v>382</v>
      </c>
      <c r="AA487" s="6" t="s">
        <v>84</v>
      </c>
      <c r="AB487" s="6" t="s">
        <v>863</v>
      </c>
      <c r="AC487" s="6" t="s">
        <v>1186</v>
      </c>
      <c r="AD487" s="6" t="s">
        <v>1340</v>
      </c>
      <c r="AE487" s="6" t="s">
        <v>1186</v>
      </c>
      <c r="AF487" s="6" t="s">
        <v>346</v>
      </c>
      <c r="AG487" s="6" t="s">
        <v>346</v>
      </c>
      <c r="AH487" s="6" t="s">
        <v>1379</v>
      </c>
      <c r="AI487" s="6" t="s">
        <v>29</v>
      </c>
    </row>
    <row r="488" spans="1:35" x14ac:dyDescent="0.35">
      <c r="B488" s="6" t="s">
        <v>892</v>
      </c>
      <c r="C488" s="6" t="s">
        <v>216</v>
      </c>
      <c r="D488" s="6" t="s">
        <v>29</v>
      </c>
      <c r="E488" s="6" t="s">
        <v>84</v>
      </c>
      <c r="F488">
        <v>1000</v>
      </c>
      <c r="G488" s="6" t="s">
        <v>16</v>
      </c>
      <c r="H488" s="6" t="s">
        <v>300</v>
      </c>
      <c r="I488">
        <v>155</v>
      </c>
      <c r="J488">
        <v>0.16500000000000001</v>
      </c>
      <c r="K488" s="6" t="s">
        <v>300</v>
      </c>
      <c r="L488">
        <v>0.15</v>
      </c>
      <c r="M488" s="6" t="s">
        <v>16</v>
      </c>
      <c r="N488" s="6" t="s">
        <v>16</v>
      </c>
      <c r="O488" s="6" t="s">
        <v>678</v>
      </c>
      <c r="Q488" s="6" t="s">
        <v>1186</v>
      </c>
      <c r="R488" s="6" t="s">
        <v>1186</v>
      </c>
      <c r="T488" s="6" t="s">
        <v>344</v>
      </c>
      <c r="U488" s="6" t="s">
        <v>1332</v>
      </c>
      <c r="V488" s="6" t="s">
        <v>1186</v>
      </c>
      <c r="W488" s="6" t="s">
        <v>426</v>
      </c>
      <c r="X488" s="6" t="s">
        <v>216</v>
      </c>
      <c r="Y488" s="6" t="s">
        <v>407</v>
      </c>
      <c r="Z488" s="6" t="s">
        <v>382</v>
      </c>
      <c r="AA488" s="6" t="s">
        <v>84</v>
      </c>
      <c r="AB488" s="6" t="s">
        <v>863</v>
      </c>
      <c r="AC488" s="6" t="s">
        <v>1186</v>
      </c>
      <c r="AD488" s="6" t="s">
        <v>1340</v>
      </c>
      <c r="AE488" s="6" t="s">
        <v>1186</v>
      </c>
      <c r="AF488" s="6" t="s">
        <v>376</v>
      </c>
      <c r="AG488" s="6" t="s">
        <v>376</v>
      </c>
      <c r="AH488" s="6" t="s">
        <v>1333</v>
      </c>
      <c r="AI488" s="6" t="s">
        <v>29</v>
      </c>
    </row>
    <row r="489" spans="1:35" x14ac:dyDescent="0.35">
      <c r="A489" s="5">
        <v>5203189906010</v>
      </c>
      <c r="B489" s="6" t="s">
        <v>893</v>
      </c>
      <c r="C489" s="6" t="s">
        <v>218</v>
      </c>
      <c r="D489" s="6" t="s">
        <v>29</v>
      </c>
      <c r="E489" s="6" t="s">
        <v>84</v>
      </c>
      <c r="F489">
        <v>1000</v>
      </c>
      <c r="G489" s="6" t="s">
        <v>12</v>
      </c>
      <c r="H489" s="6" t="s">
        <v>341</v>
      </c>
      <c r="I489">
        <v>155</v>
      </c>
      <c r="J489">
        <v>1</v>
      </c>
      <c r="K489" s="6" t="s">
        <v>297</v>
      </c>
      <c r="M489" s="6" t="s">
        <v>12</v>
      </c>
      <c r="N489" s="6" t="s">
        <v>12</v>
      </c>
      <c r="O489" s="6" t="s">
        <v>1186</v>
      </c>
      <c r="P489">
        <v>2420</v>
      </c>
      <c r="Q489" s="6" t="s">
        <v>1186</v>
      </c>
      <c r="R489" s="6" t="s">
        <v>343</v>
      </c>
      <c r="T489" s="6" t="s">
        <v>344</v>
      </c>
      <c r="U489" s="6" t="s">
        <v>1332</v>
      </c>
      <c r="V489" s="6" t="s">
        <v>1186</v>
      </c>
      <c r="W489" s="6" t="s">
        <v>305</v>
      </c>
      <c r="X489" s="6" t="s">
        <v>218</v>
      </c>
      <c r="Y489" s="6" t="s">
        <v>341</v>
      </c>
      <c r="Z489" s="6" t="s">
        <v>382</v>
      </c>
      <c r="AA489" s="6" t="s">
        <v>84</v>
      </c>
      <c r="AB489" s="6" t="s">
        <v>893</v>
      </c>
      <c r="AC489" s="6" t="s">
        <v>1186</v>
      </c>
      <c r="AD489" s="6" t="s">
        <v>1340</v>
      </c>
      <c r="AE489" s="6" t="s">
        <v>1186</v>
      </c>
      <c r="AF489" s="6" t="s">
        <v>346</v>
      </c>
      <c r="AG489" s="6" t="s">
        <v>346</v>
      </c>
      <c r="AH489" s="6" t="s">
        <v>1379</v>
      </c>
      <c r="AI489" s="6" t="s">
        <v>29</v>
      </c>
    </row>
    <row r="490" spans="1:35" x14ac:dyDescent="0.35">
      <c r="B490" s="6" t="s">
        <v>894</v>
      </c>
      <c r="C490" s="6" t="s">
        <v>218</v>
      </c>
      <c r="D490" s="6" t="s">
        <v>29</v>
      </c>
      <c r="E490" s="6" t="s">
        <v>84</v>
      </c>
      <c r="F490">
        <v>1000</v>
      </c>
      <c r="G490" s="6" t="s">
        <v>12</v>
      </c>
      <c r="H490" s="6" t="s">
        <v>341</v>
      </c>
      <c r="I490">
        <v>155</v>
      </c>
      <c r="J490">
        <v>1</v>
      </c>
      <c r="K490" s="6" t="s">
        <v>297</v>
      </c>
      <c r="L490">
        <v>0</v>
      </c>
      <c r="M490" s="6" t="s">
        <v>12</v>
      </c>
      <c r="N490" s="6" t="s">
        <v>12</v>
      </c>
      <c r="O490" s="6" t="s">
        <v>1333</v>
      </c>
      <c r="Q490" s="6" t="s">
        <v>1186</v>
      </c>
      <c r="R490" s="6" t="s">
        <v>1186</v>
      </c>
      <c r="T490" s="6" t="s">
        <v>344</v>
      </c>
      <c r="U490" s="6" t="s">
        <v>1332</v>
      </c>
      <c r="V490" s="6" t="s">
        <v>1186</v>
      </c>
      <c r="W490" s="6" t="s">
        <v>305</v>
      </c>
      <c r="X490" s="6" t="s">
        <v>218</v>
      </c>
      <c r="Y490" s="6" t="s">
        <v>341</v>
      </c>
      <c r="Z490" s="6" t="s">
        <v>382</v>
      </c>
      <c r="AA490" s="6" t="s">
        <v>84</v>
      </c>
      <c r="AB490" s="6" t="s">
        <v>893</v>
      </c>
      <c r="AC490" s="6" t="s">
        <v>1186</v>
      </c>
      <c r="AD490" s="6" t="s">
        <v>1340</v>
      </c>
      <c r="AE490" s="6" t="s">
        <v>1186</v>
      </c>
      <c r="AF490" s="6" t="s">
        <v>376</v>
      </c>
      <c r="AG490" s="6" t="s">
        <v>376</v>
      </c>
      <c r="AH490" s="6" t="s">
        <v>1333</v>
      </c>
      <c r="AI490" s="6" t="s">
        <v>29</v>
      </c>
    </row>
    <row r="491" spans="1:35" x14ac:dyDescent="0.35">
      <c r="A491" s="5">
        <v>5203189905010</v>
      </c>
      <c r="B491" s="6" t="s">
        <v>895</v>
      </c>
      <c r="C491" s="6" t="s">
        <v>218</v>
      </c>
      <c r="D491" s="6" t="s">
        <v>29</v>
      </c>
      <c r="E491" s="6" t="s">
        <v>84</v>
      </c>
      <c r="F491">
        <v>1000</v>
      </c>
      <c r="G491" s="6" t="s">
        <v>16</v>
      </c>
      <c r="H491" s="6" t="s">
        <v>306</v>
      </c>
      <c r="I491">
        <v>155</v>
      </c>
      <c r="J491">
        <v>0.02</v>
      </c>
      <c r="K491" s="6" t="s">
        <v>303</v>
      </c>
      <c r="L491">
        <v>2.5000000000000001E-2</v>
      </c>
      <c r="M491" s="6" t="s">
        <v>16</v>
      </c>
      <c r="N491" s="6" t="s">
        <v>16</v>
      </c>
      <c r="O491" s="6" t="s">
        <v>803</v>
      </c>
      <c r="P491">
        <v>2420</v>
      </c>
      <c r="Q491" s="6" t="s">
        <v>804</v>
      </c>
      <c r="R491" s="6" t="s">
        <v>374</v>
      </c>
      <c r="S491">
        <v>0.6</v>
      </c>
      <c r="T491" s="6" t="s">
        <v>344</v>
      </c>
      <c r="U491" s="6" t="s">
        <v>1332</v>
      </c>
      <c r="V491" s="6" t="s">
        <v>1186</v>
      </c>
      <c r="W491" s="6" t="s">
        <v>303</v>
      </c>
      <c r="X491" s="6" t="s">
        <v>218</v>
      </c>
      <c r="Y491" s="6" t="s">
        <v>306</v>
      </c>
      <c r="Z491" s="6" t="s">
        <v>382</v>
      </c>
      <c r="AA491" s="6" t="s">
        <v>84</v>
      </c>
      <c r="AB491" s="6" t="s">
        <v>893</v>
      </c>
      <c r="AC491" s="6" t="s">
        <v>1186</v>
      </c>
      <c r="AD491" s="6" t="s">
        <v>1340</v>
      </c>
      <c r="AE491" s="6" t="s">
        <v>1186</v>
      </c>
      <c r="AF491" s="6" t="s">
        <v>346</v>
      </c>
      <c r="AG491" s="6" t="s">
        <v>346</v>
      </c>
      <c r="AH491" s="6" t="s">
        <v>1379</v>
      </c>
      <c r="AI491" s="6" t="s">
        <v>29</v>
      </c>
    </row>
    <row r="492" spans="1:35" x14ac:dyDescent="0.35">
      <c r="B492" s="6" t="s">
        <v>896</v>
      </c>
      <c r="C492" s="6" t="s">
        <v>218</v>
      </c>
      <c r="D492" s="6" t="s">
        <v>29</v>
      </c>
      <c r="E492" s="6" t="s">
        <v>84</v>
      </c>
      <c r="F492">
        <v>1000</v>
      </c>
      <c r="G492" s="6" t="s">
        <v>16</v>
      </c>
      <c r="H492" s="6" t="s">
        <v>306</v>
      </c>
      <c r="I492">
        <v>155</v>
      </c>
      <c r="J492">
        <v>0.02</v>
      </c>
      <c r="K492" s="6" t="s">
        <v>303</v>
      </c>
      <c r="L492">
        <v>2.5000000000000001E-2</v>
      </c>
      <c r="M492" s="6" t="s">
        <v>16</v>
      </c>
      <c r="N492" s="6" t="s">
        <v>16</v>
      </c>
      <c r="O492" s="6" t="s">
        <v>803</v>
      </c>
      <c r="Q492" s="6" t="s">
        <v>1186</v>
      </c>
      <c r="R492" s="6" t="s">
        <v>1186</v>
      </c>
      <c r="T492" s="6" t="s">
        <v>344</v>
      </c>
      <c r="U492" s="6" t="s">
        <v>1332</v>
      </c>
      <c r="V492" s="6" t="s">
        <v>1186</v>
      </c>
      <c r="W492" s="6" t="s">
        <v>303</v>
      </c>
      <c r="X492" s="6" t="s">
        <v>218</v>
      </c>
      <c r="Y492" s="6" t="s">
        <v>306</v>
      </c>
      <c r="Z492" s="6" t="s">
        <v>382</v>
      </c>
      <c r="AA492" s="6" t="s">
        <v>84</v>
      </c>
      <c r="AB492" s="6" t="s">
        <v>893</v>
      </c>
      <c r="AC492" s="6" t="s">
        <v>1186</v>
      </c>
      <c r="AD492" s="6" t="s">
        <v>1340</v>
      </c>
      <c r="AE492" s="6" t="s">
        <v>1186</v>
      </c>
      <c r="AF492" s="6" t="s">
        <v>376</v>
      </c>
      <c r="AG492" s="6" t="s">
        <v>376</v>
      </c>
      <c r="AH492" s="6" t="s">
        <v>1333</v>
      </c>
      <c r="AI492" s="6" t="s">
        <v>29</v>
      </c>
    </row>
    <row r="493" spans="1:35" x14ac:dyDescent="0.35">
      <c r="A493" s="5">
        <v>5203189905020</v>
      </c>
      <c r="B493" s="6" t="s">
        <v>897</v>
      </c>
      <c r="C493" s="6" t="s">
        <v>218</v>
      </c>
      <c r="D493" s="6" t="s">
        <v>29</v>
      </c>
      <c r="E493" s="6" t="s">
        <v>84</v>
      </c>
      <c r="F493">
        <v>1000</v>
      </c>
      <c r="G493" s="6" t="s">
        <v>16</v>
      </c>
      <c r="H493" s="6" t="s">
        <v>306</v>
      </c>
      <c r="I493">
        <v>155</v>
      </c>
      <c r="J493">
        <v>2.2678759965741601E-2</v>
      </c>
      <c r="K493" s="6" t="s">
        <v>303</v>
      </c>
      <c r="L493">
        <v>3.5000000000000003E-2</v>
      </c>
      <c r="M493" s="6" t="s">
        <v>16</v>
      </c>
      <c r="N493" s="6" t="s">
        <v>16</v>
      </c>
      <c r="O493" s="6" t="s">
        <v>831</v>
      </c>
      <c r="P493">
        <v>2420</v>
      </c>
      <c r="Q493" s="6" t="s">
        <v>832</v>
      </c>
      <c r="R493" s="6" t="s">
        <v>374</v>
      </c>
      <c r="S493">
        <v>0.90715000000000001</v>
      </c>
      <c r="T493" s="6" t="s">
        <v>344</v>
      </c>
      <c r="U493" s="6" t="s">
        <v>1332</v>
      </c>
      <c r="V493" s="6" t="s">
        <v>1186</v>
      </c>
      <c r="W493" s="6" t="s">
        <v>303</v>
      </c>
      <c r="X493" s="6" t="s">
        <v>218</v>
      </c>
      <c r="Y493" s="6" t="s">
        <v>306</v>
      </c>
      <c r="Z493" s="6" t="s">
        <v>382</v>
      </c>
      <c r="AA493" s="6" t="s">
        <v>84</v>
      </c>
      <c r="AB493" s="6" t="s">
        <v>893</v>
      </c>
      <c r="AC493" s="6" t="s">
        <v>1186</v>
      </c>
      <c r="AD493" s="6" t="s">
        <v>1340</v>
      </c>
      <c r="AE493" s="6" t="s">
        <v>1186</v>
      </c>
      <c r="AF493" s="6" t="s">
        <v>346</v>
      </c>
      <c r="AG493" s="6" t="s">
        <v>346</v>
      </c>
      <c r="AH493" s="6" t="s">
        <v>1379</v>
      </c>
      <c r="AI493" s="6" t="s">
        <v>29</v>
      </c>
    </row>
    <row r="494" spans="1:35" x14ac:dyDescent="0.35">
      <c r="A494" s="5">
        <v>5203189905030</v>
      </c>
      <c r="B494" s="6" t="s">
        <v>898</v>
      </c>
      <c r="C494" s="6" t="s">
        <v>218</v>
      </c>
      <c r="D494" s="6" t="s">
        <v>29</v>
      </c>
      <c r="E494" s="6" t="s">
        <v>84</v>
      </c>
      <c r="F494">
        <v>1000</v>
      </c>
      <c r="G494" s="6" t="s">
        <v>16</v>
      </c>
      <c r="H494" s="6" t="s">
        <v>306</v>
      </c>
      <c r="I494">
        <v>155</v>
      </c>
      <c r="J494">
        <v>0.5</v>
      </c>
      <c r="K494" s="6" t="s">
        <v>303</v>
      </c>
      <c r="L494">
        <v>1.25</v>
      </c>
      <c r="M494" s="6" t="s">
        <v>16</v>
      </c>
      <c r="N494" s="6" t="s">
        <v>16</v>
      </c>
      <c r="O494" s="6" t="s">
        <v>834</v>
      </c>
      <c r="P494">
        <v>2420</v>
      </c>
      <c r="Q494" s="6" t="s">
        <v>835</v>
      </c>
      <c r="R494" s="6" t="s">
        <v>374</v>
      </c>
      <c r="S494">
        <v>0.5</v>
      </c>
      <c r="T494" s="6" t="s">
        <v>344</v>
      </c>
      <c r="U494" s="6" t="s">
        <v>1332</v>
      </c>
      <c r="V494" s="6" t="s">
        <v>1186</v>
      </c>
      <c r="W494" s="6" t="s">
        <v>303</v>
      </c>
      <c r="X494" s="6" t="s">
        <v>218</v>
      </c>
      <c r="Y494" s="6" t="s">
        <v>306</v>
      </c>
      <c r="Z494" s="6" t="s">
        <v>382</v>
      </c>
      <c r="AA494" s="6" t="s">
        <v>84</v>
      </c>
      <c r="AB494" s="6" t="s">
        <v>893</v>
      </c>
      <c r="AC494" s="6" t="s">
        <v>1186</v>
      </c>
      <c r="AD494" s="6" t="s">
        <v>1340</v>
      </c>
      <c r="AE494" s="6" t="s">
        <v>1186</v>
      </c>
      <c r="AF494" s="6" t="s">
        <v>346</v>
      </c>
      <c r="AG494" s="6" t="s">
        <v>346</v>
      </c>
      <c r="AH494" s="6" t="s">
        <v>1379</v>
      </c>
      <c r="AI494" s="6" t="s">
        <v>29</v>
      </c>
    </row>
    <row r="495" spans="1:35" x14ac:dyDescent="0.35">
      <c r="B495" s="6" t="s">
        <v>899</v>
      </c>
      <c r="C495" s="6" t="s">
        <v>218</v>
      </c>
      <c r="D495" s="6" t="s">
        <v>29</v>
      </c>
      <c r="E495" s="6" t="s">
        <v>84</v>
      </c>
      <c r="F495">
        <v>1000</v>
      </c>
      <c r="G495" s="6" t="s">
        <v>16</v>
      </c>
      <c r="H495" s="6" t="s">
        <v>306</v>
      </c>
      <c r="I495">
        <v>155</v>
      </c>
      <c r="J495">
        <v>0.5</v>
      </c>
      <c r="K495" s="6" t="s">
        <v>303</v>
      </c>
      <c r="L495">
        <v>1.25</v>
      </c>
      <c r="M495" s="6" t="s">
        <v>16</v>
      </c>
      <c r="N495" s="6" t="s">
        <v>16</v>
      </c>
      <c r="O495" s="6" t="s">
        <v>834</v>
      </c>
      <c r="Q495" s="6" t="s">
        <v>1186</v>
      </c>
      <c r="R495" s="6" t="s">
        <v>1186</v>
      </c>
      <c r="T495" s="6" t="s">
        <v>344</v>
      </c>
      <c r="U495" s="6" t="s">
        <v>1332</v>
      </c>
      <c r="V495" s="6" t="s">
        <v>1186</v>
      </c>
      <c r="W495" s="6" t="s">
        <v>303</v>
      </c>
      <c r="X495" s="6" t="s">
        <v>218</v>
      </c>
      <c r="Y495" s="6" t="s">
        <v>306</v>
      </c>
      <c r="Z495" s="6" t="s">
        <v>382</v>
      </c>
      <c r="AA495" s="6" t="s">
        <v>84</v>
      </c>
      <c r="AB495" s="6" t="s">
        <v>893</v>
      </c>
      <c r="AC495" s="6" t="s">
        <v>1186</v>
      </c>
      <c r="AD495" s="6" t="s">
        <v>1340</v>
      </c>
      <c r="AE495" s="6" t="s">
        <v>1186</v>
      </c>
      <c r="AF495" s="6" t="s">
        <v>376</v>
      </c>
      <c r="AG495" s="6" t="s">
        <v>376</v>
      </c>
      <c r="AH495" s="6" t="s">
        <v>1333</v>
      </c>
      <c r="AI495" s="6" t="s">
        <v>29</v>
      </c>
    </row>
    <row r="496" spans="1:35" x14ac:dyDescent="0.35">
      <c r="B496" s="6" t="s">
        <v>900</v>
      </c>
      <c r="C496" s="6" t="s">
        <v>218</v>
      </c>
      <c r="D496" s="6" t="s">
        <v>29</v>
      </c>
      <c r="E496" s="6" t="s">
        <v>84</v>
      </c>
      <c r="F496">
        <v>1000</v>
      </c>
      <c r="G496" s="6" t="s">
        <v>16</v>
      </c>
      <c r="H496" s="6" t="s">
        <v>306</v>
      </c>
      <c r="I496">
        <v>155</v>
      </c>
      <c r="J496">
        <v>2.2678759965741601E-2</v>
      </c>
      <c r="K496" s="6" t="s">
        <v>303</v>
      </c>
      <c r="L496">
        <v>3.5000000000000003E-2</v>
      </c>
      <c r="M496" s="6" t="s">
        <v>16</v>
      </c>
      <c r="N496" s="6" t="s">
        <v>16</v>
      </c>
      <c r="O496" s="6" t="s">
        <v>831</v>
      </c>
      <c r="Q496" s="6" t="s">
        <v>1186</v>
      </c>
      <c r="R496" s="6" t="s">
        <v>1186</v>
      </c>
      <c r="T496" s="6" t="s">
        <v>344</v>
      </c>
      <c r="U496" s="6" t="s">
        <v>1332</v>
      </c>
      <c r="V496" s="6" t="s">
        <v>1186</v>
      </c>
      <c r="W496" s="6" t="s">
        <v>303</v>
      </c>
      <c r="X496" s="6" t="s">
        <v>218</v>
      </c>
      <c r="Y496" s="6" t="s">
        <v>306</v>
      </c>
      <c r="Z496" s="6" t="s">
        <v>382</v>
      </c>
      <c r="AA496" s="6" t="s">
        <v>84</v>
      </c>
      <c r="AB496" s="6" t="s">
        <v>893</v>
      </c>
      <c r="AC496" s="6" t="s">
        <v>1186</v>
      </c>
      <c r="AD496" s="6" t="s">
        <v>1340</v>
      </c>
      <c r="AE496" s="6" t="s">
        <v>1186</v>
      </c>
      <c r="AF496" s="6" t="s">
        <v>376</v>
      </c>
      <c r="AG496" s="6" t="s">
        <v>376</v>
      </c>
      <c r="AH496" s="6" t="s">
        <v>1333</v>
      </c>
      <c r="AI496" s="6" t="s">
        <v>29</v>
      </c>
    </row>
    <row r="497" spans="1:35" x14ac:dyDescent="0.35">
      <c r="B497" s="6" t="s">
        <v>901</v>
      </c>
      <c r="C497" s="6" t="s">
        <v>218</v>
      </c>
      <c r="D497" s="6" t="s">
        <v>29</v>
      </c>
      <c r="E497" s="6" t="s">
        <v>84</v>
      </c>
      <c r="F497">
        <v>3000</v>
      </c>
      <c r="G497" s="6" t="s">
        <v>16</v>
      </c>
      <c r="H497" s="6" t="s">
        <v>306</v>
      </c>
      <c r="I497">
        <v>155</v>
      </c>
      <c r="J497">
        <v>2.2678759965741601E-2</v>
      </c>
      <c r="K497" s="6" t="s">
        <v>303</v>
      </c>
      <c r="L497">
        <v>3.5000000000000003E-2</v>
      </c>
      <c r="M497" s="6" t="s">
        <v>16</v>
      </c>
      <c r="N497" s="6" t="s">
        <v>16</v>
      </c>
      <c r="O497" s="6" t="s">
        <v>831</v>
      </c>
      <c r="P497">
        <v>2420</v>
      </c>
      <c r="Q497" s="6" t="s">
        <v>832</v>
      </c>
      <c r="R497" s="6" t="s">
        <v>374</v>
      </c>
      <c r="S497">
        <v>0.90715000000000001</v>
      </c>
      <c r="T497" s="6" t="s">
        <v>344</v>
      </c>
      <c r="U497" s="6" t="s">
        <v>1332</v>
      </c>
      <c r="V497" s="6" t="s">
        <v>1186</v>
      </c>
      <c r="W497" s="6" t="s">
        <v>303</v>
      </c>
      <c r="X497" s="6" t="s">
        <v>218</v>
      </c>
      <c r="Y497" s="6" t="s">
        <v>306</v>
      </c>
      <c r="Z497" s="6" t="s">
        <v>382</v>
      </c>
      <c r="AA497" s="6" t="s">
        <v>84</v>
      </c>
      <c r="AB497" s="6" t="s">
        <v>893</v>
      </c>
      <c r="AC497" s="6" t="s">
        <v>1186</v>
      </c>
      <c r="AD497" s="6" t="s">
        <v>1340</v>
      </c>
      <c r="AE497" s="6" t="s">
        <v>1186</v>
      </c>
      <c r="AF497" s="6" t="s">
        <v>346</v>
      </c>
      <c r="AG497" s="6" t="s">
        <v>346</v>
      </c>
      <c r="AH497" s="6" t="s">
        <v>1333</v>
      </c>
      <c r="AI497" s="6" t="s">
        <v>29</v>
      </c>
    </row>
    <row r="498" spans="1:35" x14ac:dyDescent="0.35">
      <c r="A498" s="5">
        <v>5203189905040</v>
      </c>
      <c r="B498" s="6" t="s">
        <v>902</v>
      </c>
      <c r="C498" s="6" t="s">
        <v>218</v>
      </c>
      <c r="D498" s="6" t="s">
        <v>29</v>
      </c>
      <c r="E498" s="6" t="s">
        <v>84</v>
      </c>
      <c r="F498">
        <v>1000</v>
      </c>
      <c r="G498" s="6" t="s">
        <v>16</v>
      </c>
      <c r="H498" s="6" t="s">
        <v>306</v>
      </c>
      <c r="I498">
        <v>155</v>
      </c>
      <c r="J498">
        <v>0.6</v>
      </c>
      <c r="K498" s="6" t="s">
        <v>303</v>
      </c>
      <c r="L498">
        <v>1.25</v>
      </c>
      <c r="M498" s="6" t="s">
        <v>16</v>
      </c>
      <c r="N498" s="6" t="s">
        <v>16</v>
      </c>
      <c r="O498" s="6" t="s">
        <v>834</v>
      </c>
      <c r="P498">
        <v>2420</v>
      </c>
      <c r="Q498" s="6" t="s">
        <v>835</v>
      </c>
      <c r="R498" s="6" t="s">
        <v>374</v>
      </c>
      <c r="S498">
        <v>0.6</v>
      </c>
      <c r="T498" s="6" t="s">
        <v>344</v>
      </c>
      <c r="U498" s="6" t="s">
        <v>1332</v>
      </c>
      <c r="V498" s="6" t="s">
        <v>1186</v>
      </c>
      <c r="W498" s="6" t="s">
        <v>303</v>
      </c>
      <c r="X498" s="6" t="s">
        <v>218</v>
      </c>
      <c r="Y498" s="6" t="s">
        <v>306</v>
      </c>
      <c r="Z498" s="6" t="s">
        <v>382</v>
      </c>
      <c r="AA498" s="6" t="s">
        <v>84</v>
      </c>
      <c r="AB498" s="6" t="s">
        <v>893</v>
      </c>
      <c r="AC498" s="6" t="s">
        <v>1186</v>
      </c>
      <c r="AD498" s="6" t="s">
        <v>1340</v>
      </c>
      <c r="AE498" s="6" t="s">
        <v>1186</v>
      </c>
      <c r="AF498" s="6" t="s">
        <v>346</v>
      </c>
      <c r="AG498" s="6" t="s">
        <v>346</v>
      </c>
      <c r="AH498" s="6" t="s">
        <v>1379</v>
      </c>
      <c r="AI498" s="6" t="s">
        <v>29</v>
      </c>
    </row>
    <row r="499" spans="1:35" x14ac:dyDescent="0.35">
      <c r="B499" s="6" t="s">
        <v>903</v>
      </c>
      <c r="C499" s="6" t="s">
        <v>218</v>
      </c>
      <c r="D499" s="6" t="s">
        <v>29</v>
      </c>
      <c r="E499" s="6" t="s">
        <v>84</v>
      </c>
      <c r="F499">
        <v>1000</v>
      </c>
      <c r="G499" s="6" t="s">
        <v>16</v>
      </c>
      <c r="H499" s="6" t="s">
        <v>306</v>
      </c>
      <c r="I499">
        <v>155</v>
      </c>
      <c r="J499">
        <v>0.6</v>
      </c>
      <c r="K499" s="6" t="s">
        <v>303</v>
      </c>
      <c r="L499">
        <v>1.25</v>
      </c>
      <c r="M499" s="6" t="s">
        <v>16</v>
      </c>
      <c r="N499" s="6" t="s">
        <v>16</v>
      </c>
      <c r="O499" s="6" t="s">
        <v>834</v>
      </c>
      <c r="Q499" s="6" t="s">
        <v>1186</v>
      </c>
      <c r="R499" s="6" t="s">
        <v>1186</v>
      </c>
      <c r="T499" s="6" t="s">
        <v>344</v>
      </c>
      <c r="U499" s="6" t="s">
        <v>1332</v>
      </c>
      <c r="V499" s="6" t="s">
        <v>1186</v>
      </c>
      <c r="W499" s="6" t="s">
        <v>303</v>
      </c>
      <c r="X499" s="6" t="s">
        <v>218</v>
      </c>
      <c r="Y499" s="6" t="s">
        <v>306</v>
      </c>
      <c r="Z499" s="6" t="s">
        <v>382</v>
      </c>
      <c r="AA499" s="6" t="s">
        <v>84</v>
      </c>
      <c r="AB499" s="6" t="s">
        <v>893</v>
      </c>
      <c r="AC499" s="6" t="s">
        <v>1186</v>
      </c>
      <c r="AD499" s="6" t="s">
        <v>1340</v>
      </c>
      <c r="AE499" s="6" t="s">
        <v>1186</v>
      </c>
      <c r="AF499" s="6" t="s">
        <v>376</v>
      </c>
      <c r="AG499" s="6" t="s">
        <v>376</v>
      </c>
      <c r="AH499" s="6" t="s">
        <v>1333</v>
      </c>
      <c r="AI499" s="6" t="s">
        <v>29</v>
      </c>
    </row>
    <row r="500" spans="1:35" x14ac:dyDescent="0.35">
      <c r="A500" s="5">
        <v>5203189901020</v>
      </c>
      <c r="B500" s="6" t="s">
        <v>904</v>
      </c>
      <c r="C500" s="6" t="s">
        <v>218</v>
      </c>
      <c r="D500" s="6" t="s">
        <v>29</v>
      </c>
      <c r="E500" s="6" t="s">
        <v>84</v>
      </c>
      <c r="F500">
        <v>1000</v>
      </c>
      <c r="G500" s="6" t="s">
        <v>16</v>
      </c>
      <c r="H500" s="6" t="s">
        <v>300</v>
      </c>
      <c r="I500">
        <v>155</v>
      </c>
      <c r="J500">
        <v>0.16500000000000001</v>
      </c>
      <c r="K500" s="6" t="s">
        <v>300</v>
      </c>
      <c r="L500">
        <v>0.15</v>
      </c>
      <c r="M500" s="6" t="s">
        <v>16</v>
      </c>
      <c r="N500" s="6" t="s">
        <v>16</v>
      </c>
      <c r="O500" s="6" t="s">
        <v>678</v>
      </c>
      <c r="P500">
        <v>2420</v>
      </c>
      <c r="Q500" s="6" t="s">
        <v>790</v>
      </c>
      <c r="R500" s="6" t="s">
        <v>374</v>
      </c>
      <c r="S500">
        <v>0.16500000000000001</v>
      </c>
      <c r="T500" s="6" t="s">
        <v>344</v>
      </c>
      <c r="U500" s="6" t="s">
        <v>1332</v>
      </c>
      <c r="V500" s="6" t="s">
        <v>1186</v>
      </c>
      <c r="W500" s="6" t="s">
        <v>426</v>
      </c>
      <c r="X500" s="6" t="s">
        <v>218</v>
      </c>
      <c r="Y500" s="6" t="s">
        <v>407</v>
      </c>
      <c r="Z500" s="6" t="s">
        <v>382</v>
      </c>
      <c r="AA500" s="6" t="s">
        <v>84</v>
      </c>
      <c r="AB500" s="6" t="s">
        <v>893</v>
      </c>
      <c r="AC500" s="6" t="s">
        <v>1186</v>
      </c>
      <c r="AD500" s="6" t="s">
        <v>1340</v>
      </c>
      <c r="AE500" s="6" t="s">
        <v>1186</v>
      </c>
      <c r="AF500" s="6" t="s">
        <v>346</v>
      </c>
      <c r="AG500" s="6" t="s">
        <v>346</v>
      </c>
      <c r="AH500" s="6" t="s">
        <v>1379</v>
      </c>
      <c r="AI500" s="6" t="s">
        <v>29</v>
      </c>
    </row>
    <row r="501" spans="1:35" x14ac:dyDescent="0.35">
      <c r="B501" s="6" t="s">
        <v>905</v>
      </c>
      <c r="C501" s="6" t="s">
        <v>218</v>
      </c>
      <c r="D501" s="6" t="s">
        <v>29</v>
      </c>
      <c r="E501" s="6" t="s">
        <v>84</v>
      </c>
      <c r="F501">
        <v>1000</v>
      </c>
      <c r="G501" s="6" t="s">
        <v>16</v>
      </c>
      <c r="H501" s="6" t="s">
        <v>300</v>
      </c>
      <c r="I501">
        <v>155</v>
      </c>
      <c r="J501">
        <v>0.16500000000000001</v>
      </c>
      <c r="K501" s="6" t="s">
        <v>300</v>
      </c>
      <c r="L501">
        <v>0.15</v>
      </c>
      <c r="M501" s="6" t="s">
        <v>16</v>
      </c>
      <c r="N501" s="6" t="s">
        <v>16</v>
      </c>
      <c r="O501" s="6" t="s">
        <v>678</v>
      </c>
      <c r="Q501" s="6" t="s">
        <v>1186</v>
      </c>
      <c r="R501" s="6" t="s">
        <v>1186</v>
      </c>
      <c r="T501" s="6" t="s">
        <v>344</v>
      </c>
      <c r="U501" s="6" t="s">
        <v>1332</v>
      </c>
      <c r="V501" s="6" t="s">
        <v>1186</v>
      </c>
      <c r="W501" s="6" t="s">
        <v>426</v>
      </c>
      <c r="X501" s="6" t="s">
        <v>218</v>
      </c>
      <c r="Y501" s="6" t="s">
        <v>407</v>
      </c>
      <c r="Z501" s="6" t="s">
        <v>382</v>
      </c>
      <c r="AA501" s="6" t="s">
        <v>84</v>
      </c>
      <c r="AB501" s="6" t="s">
        <v>893</v>
      </c>
      <c r="AC501" s="6" t="s">
        <v>1186</v>
      </c>
      <c r="AD501" s="6" t="s">
        <v>1340</v>
      </c>
      <c r="AE501" s="6" t="s">
        <v>1186</v>
      </c>
      <c r="AF501" s="6" t="s">
        <v>376</v>
      </c>
      <c r="AG501" s="6" t="s">
        <v>376</v>
      </c>
      <c r="AH501" s="6" t="s">
        <v>1333</v>
      </c>
      <c r="AI501" s="6" t="s">
        <v>29</v>
      </c>
    </row>
    <row r="502" spans="1:35" x14ac:dyDescent="0.35">
      <c r="A502" s="5">
        <v>5203189904010</v>
      </c>
      <c r="B502" s="6" t="s">
        <v>906</v>
      </c>
      <c r="C502" s="6" t="s">
        <v>218</v>
      </c>
      <c r="D502" s="6" t="s">
        <v>29</v>
      </c>
      <c r="E502" s="6" t="s">
        <v>84</v>
      </c>
      <c r="F502">
        <v>1000</v>
      </c>
      <c r="G502" s="6" t="s">
        <v>16</v>
      </c>
      <c r="H502" s="6" t="s">
        <v>306</v>
      </c>
      <c r="I502">
        <v>155</v>
      </c>
      <c r="J502">
        <v>0.02</v>
      </c>
      <c r="K502" s="6" t="s">
        <v>304</v>
      </c>
      <c r="L502">
        <v>2.5000000000000001E-2</v>
      </c>
      <c r="M502" s="6" t="s">
        <v>16</v>
      </c>
      <c r="N502" s="6" t="s">
        <v>16</v>
      </c>
      <c r="O502" s="6" t="s">
        <v>813</v>
      </c>
      <c r="P502">
        <v>2420</v>
      </c>
      <c r="Q502" s="6" t="s">
        <v>814</v>
      </c>
      <c r="R502" s="6" t="s">
        <v>374</v>
      </c>
      <c r="S502">
        <v>0.6</v>
      </c>
      <c r="T502" s="6" t="s">
        <v>344</v>
      </c>
      <c r="U502" s="6" t="s">
        <v>1332</v>
      </c>
      <c r="V502" s="6" t="s">
        <v>1186</v>
      </c>
      <c r="W502" s="6" t="s">
        <v>815</v>
      </c>
      <c r="X502" s="6" t="s">
        <v>218</v>
      </c>
      <c r="Y502" s="6" t="s">
        <v>306</v>
      </c>
      <c r="Z502" s="6" t="s">
        <v>382</v>
      </c>
      <c r="AA502" s="6" t="s">
        <v>84</v>
      </c>
      <c r="AB502" s="6" t="s">
        <v>893</v>
      </c>
      <c r="AC502" s="6" t="s">
        <v>1186</v>
      </c>
      <c r="AD502" s="6" t="s">
        <v>1340</v>
      </c>
      <c r="AE502" s="6" t="s">
        <v>1186</v>
      </c>
      <c r="AF502" s="6" t="s">
        <v>346</v>
      </c>
      <c r="AG502" s="6" t="s">
        <v>346</v>
      </c>
      <c r="AH502" s="6" t="s">
        <v>1333</v>
      </c>
      <c r="AI502" s="6" t="s">
        <v>29</v>
      </c>
    </row>
    <row r="503" spans="1:35" x14ac:dyDescent="0.35">
      <c r="A503" s="5">
        <v>5203189904020</v>
      </c>
      <c r="B503" s="6" t="s">
        <v>907</v>
      </c>
      <c r="C503" s="6" t="s">
        <v>218</v>
      </c>
      <c r="D503" s="6" t="s">
        <v>29</v>
      </c>
      <c r="E503" s="6" t="s">
        <v>84</v>
      </c>
      <c r="F503">
        <v>1000</v>
      </c>
      <c r="G503" s="6" t="s">
        <v>16</v>
      </c>
      <c r="H503" s="6" t="s">
        <v>306</v>
      </c>
      <c r="I503">
        <v>155</v>
      </c>
      <c r="J503">
        <v>2.2678759965741601E-2</v>
      </c>
      <c r="K503" s="6" t="s">
        <v>304</v>
      </c>
      <c r="L503">
        <v>3.5000000000000003E-2</v>
      </c>
      <c r="M503" s="6" t="s">
        <v>16</v>
      </c>
      <c r="N503" s="6" t="s">
        <v>16</v>
      </c>
      <c r="O503" s="6" t="s">
        <v>818</v>
      </c>
      <c r="P503">
        <v>2420</v>
      </c>
      <c r="Q503" s="6" t="s">
        <v>819</v>
      </c>
      <c r="R503" s="6" t="s">
        <v>374</v>
      </c>
      <c r="S503">
        <v>0.90715000000000001</v>
      </c>
      <c r="T503" s="6" t="s">
        <v>344</v>
      </c>
      <c r="U503" s="6" t="s">
        <v>1332</v>
      </c>
      <c r="V503" s="6" t="s">
        <v>1186</v>
      </c>
      <c r="W503" s="6" t="s">
        <v>815</v>
      </c>
      <c r="X503" s="6" t="s">
        <v>218</v>
      </c>
      <c r="Y503" s="6" t="s">
        <v>306</v>
      </c>
      <c r="Z503" s="6" t="s">
        <v>382</v>
      </c>
      <c r="AA503" s="6" t="s">
        <v>84</v>
      </c>
      <c r="AB503" s="6" t="s">
        <v>893</v>
      </c>
      <c r="AC503" s="6" t="s">
        <v>1186</v>
      </c>
      <c r="AD503" s="6" t="s">
        <v>1340</v>
      </c>
      <c r="AE503" s="6" t="s">
        <v>1186</v>
      </c>
      <c r="AF503" s="6" t="s">
        <v>346</v>
      </c>
      <c r="AG503" s="6" t="s">
        <v>346</v>
      </c>
      <c r="AH503" s="6" t="s">
        <v>1333</v>
      </c>
      <c r="AI503" s="6" t="s">
        <v>29</v>
      </c>
    </row>
    <row r="504" spans="1:35" x14ac:dyDescent="0.35">
      <c r="A504" s="5">
        <v>5203240006010</v>
      </c>
      <c r="B504" s="6" t="s">
        <v>908</v>
      </c>
      <c r="C504" s="6" t="s">
        <v>86</v>
      </c>
      <c r="D504" s="6" t="s">
        <v>34</v>
      </c>
      <c r="E504" s="6" t="s">
        <v>86</v>
      </c>
      <c r="F504">
        <v>1000</v>
      </c>
      <c r="G504" s="6" t="s">
        <v>12</v>
      </c>
      <c r="H504" s="6" t="s">
        <v>341</v>
      </c>
      <c r="I504">
        <v>630</v>
      </c>
      <c r="J504">
        <v>1</v>
      </c>
      <c r="K504" s="6" t="s">
        <v>297</v>
      </c>
      <c r="M504" s="6" t="s">
        <v>12</v>
      </c>
      <c r="N504" s="6" t="s">
        <v>12</v>
      </c>
      <c r="O504" s="6" t="s">
        <v>1186</v>
      </c>
      <c r="P504">
        <v>1250</v>
      </c>
      <c r="Q504" s="6" t="s">
        <v>1186</v>
      </c>
      <c r="R504" s="6" t="s">
        <v>343</v>
      </c>
      <c r="T504" s="6" t="s">
        <v>344</v>
      </c>
      <c r="U504" s="6" t="s">
        <v>1332</v>
      </c>
      <c r="V504" s="6" t="s">
        <v>1186</v>
      </c>
      <c r="W504" s="6" t="s">
        <v>305</v>
      </c>
      <c r="X504" s="6" t="s">
        <v>86</v>
      </c>
      <c r="Y504" s="6" t="s">
        <v>341</v>
      </c>
      <c r="Z504" s="6" t="s">
        <v>382</v>
      </c>
      <c r="AA504" s="6" t="s">
        <v>86</v>
      </c>
      <c r="AB504" s="6" t="s">
        <v>908</v>
      </c>
      <c r="AC504" s="6" t="s">
        <v>1186</v>
      </c>
      <c r="AD504" s="6" t="s">
        <v>1382</v>
      </c>
      <c r="AE504" s="6" t="s">
        <v>1186</v>
      </c>
      <c r="AF504" s="6" t="s">
        <v>346</v>
      </c>
      <c r="AG504" s="6" t="s">
        <v>376</v>
      </c>
      <c r="AH504" s="6" t="s">
        <v>1383</v>
      </c>
      <c r="AI504" s="6" t="s">
        <v>34</v>
      </c>
    </row>
    <row r="505" spans="1:35" x14ac:dyDescent="0.35">
      <c r="A505" s="5">
        <v>5203240003080</v>
      </c>
      <c r="B505" s="6" t="s">
        <v>909</v>
      </c>
      <c r="C505" s="6" t="s">
        <v>86</v>
      </c>
      <c r="D505" s="6" t="s">
        <v>34</v>
      </c>
      <c r="E505" s="6" t="s">
        <v>86</v>
      </c>
      <c r="F505">
        <v>1000</v>
      </c>
      <c r="G505" s="6" t="s">
        <v>16</v>
      </c>
      <c r="H505" s="6" t="s">
        <v>299</v>
      </c>
      <c r="I505">
        <v>630</v>
      </c>
      <c r="J505">
        <v>0.82</v>
      </c>
      <c r="K505" s="6" t="s">
        <v>299</v>
      </c>
      <c r="L505">
        <v>1.25</v>
      </c>
      <c r="M505" s="6" t="s">
        <v>16</v>
      </c>
      <c r="N505" s="6" t="s">
        <v>16</v>
      </c>
      <c r="O505" s="6" t="s">
        <v>910</v>
      </c>
      <c r="P505">
        <v>1250</v>
      </c>
      <c r="Q505" s="6" t="s">
        <v>779</v>
      </c>
      <c r="R505" s="6" t="s">
        <v>374</v>
      </c>
      <c r="S505">
        <v>0.82</v>
      </c>
      <c r="T505" s="6" t="s">
        <v>344</v>
      </c>
      <c r="U505" s="6" t="s">
        <v>1332</v>
      </c>
      <c r="V505" s="6" t="s">
        <v>1186</v>
      </c>
      <c r="W505" s="6" t="s">
        <v>426</v>
      </c>
      <c r="X505" s="6" t="s">
        <v>86</v>
      </c>
      <c r="Y505" s="6" t="s">
        <v>299</v>
      </c>
      <c r="Z505" s="6" t="s">
        <v>382</v>
      </c>
      <c r="AA505" s="6" t="s">
        <v>86</v>
      </c>
      <c r="AB505" s="6" t="s">
        <v>908</v>
      </c>
      <c r="AC505" s="6" t="s">
        <v>1186</v>
      </c>
      <c r="AD505" s="6" t="s">
        <v>1382</v>
      </c>
      <c r="AE505" s="6" t="s">
        <v>1186</v>
      </c>
      <c r="AF505" s="6" t="s">
        <v>346</v>
      </c>
      <c r="AG505" s="6" t="s">
        <v>376</v>
      </c>
      <c r="AH505" s="6" t="s">
        <v>1333</v>
      </c>
      <c r="AI505" s="6" t="s">
        <v>34</v>
      </c>
    </row>
    <row r="506" spans="1:35" x14ac:dyDescent="0.35">
      <c r="A506" s="5">
        <v>5203240066010</v>
      </c>
      <c r="B506" s="6" t="s">
        <v>911</v>
      </c>
      <c r="C506" s="6" t="s">
        <v>188</v>
      </c>
      <c r="D506" s="6" t="s">
        <v>34</v>
      </c>
      <c r="E506" s="6" t="s">
        <v>86</v>
      </c>
      <c r="F506">
        <v>1000</v>
      </c>
      <c r="G506" s="6" t="s">
        <v>12</v>
      </c>
      <c r="H506" s="6" t="s">
        <v>341</v>
      </c>
      <c r="I506">
        <v>630</v>
      </c>
      <c r="J506">
        <v>1</v>
      </c>
      <c r="K506" s="6" t="s">
        <v>297</v>
      </c>
      <c r="M506" s="6" t="s">
        <v>12</v>
      </c>
      <c r="N506" s="6" t="s">
        <v>12</v>
      </c>
      <c r="O506" s="6" t="s">
        <v>1186</v>
      </c>
      <c r="P506">
        <v>0</v>
      </c>
      <c r="Q506" s="6" t="s">
        <v>342</v>
      </c>
      <c r="R506" s="6" t="s">
        <v>343</v>
      </c>
      <c r="T506" s="6" t="s">
        <v>344</v>
      </c>
      <c r="U506" s="6" t="s">
        <v>1332</v>
      </c>
      <c r="V506" s="6" t="s">
        <v>1186</v>
      </c>
      <c r="W506" s="6" t="s">
        <v>305</v>
      </c>
      <c r="X506" s="6" t="s">
        <v>86</v>
      </c>
      <c r="Y506" s="6" t="s">
        <v>341</v>
      </c>
      <c r="Z506" s="6" t="s">
        <v>382</v>
      </c>
      <c r="AA506" s="6" t="s">
        <v>188</v>
      </c>
      <c r="AB506" s="6" t="s">
        <v>911</v>
      </c>
      <c r="AC506" s="6" t="s">
        <v>1186</v>
      </c>
      <c r="AD506" s="6" t="s">
        <v>1186</v>
      </c>
      <c r="AE506" s="6" t="s">
        <v>1186</v>
      </c>
      <c r="AF506" s="6" t="s">
        <v>346</v>
      </c>
      <c r="AG506" s="6" t="s">
        <v>376</v>
      </c>
      <c r="AH506" s="6" t="s">
        <v>1383</v>
      </c>
      <c r="AI506" s="6" t="s">
        <v>34</v>
      </c>
    </row>
    <row r="507" spans="1:35" x14ac:dyDescent="0.35">
      <c r="A507" s="5">
        <v>5703240006010</v>
      </c>
      <c r="B507" s="6" t="s">
        <v>912</v>
      </c>
      <c r="C507" s="6" t="s">
        <v>86</v>
      </c>
      <c r="D507" s="6" t="s">
        <v>34</v>
      </c>
      <c r="E507" s="6" t="s">
        <v>86</v>
      </c>
      <c r="F507">
        <v>2000</v>
      </c>
      <c r="G507" s="6" t="s">
        <v>12</v>
      </c>
      <c r="H507" s="6" t="s">
        <v>341</v>
      </c>
      <c r="I507">
        <v>630</v>
      </c>
      <c r="J507">
        <v>1</v>
      </c>
      <c r="K507" s="6" t="s">
        <v>297</v>
      </c>
      <c r="M507" s="6" t="s">
        <v>12</v>
      </c>
      <c r="N507" s="6" t="s">
        <v>12</v>
      </c>
      <c r="O507" s="6" t="s">
        <v>1186</v>
      </c>
      <c r="P507">
        <v>1250</v>
      </c>
      <c r="Q507" s="6" t="s">
        <v>342</v>
      </c>
      <c r="R507" s="6" t="s">
        <v>343</v>
      </c>
      <c r="T507" s="6" t="s">
        <v>344</v>
      </c>
      <c r="U507" s="6" t="s">
        <v>1332</v>
      </c>
      <c r="V507" s="6" t="s">
        <v>1186</v>
      </c>
      <c r="W507" s="6" t="s">
        <v>305</v>
      </c>
      <c r="X507" s="6" t="s">
        <v>86</v>
      </c>
      <c r="Y507" s="6" t="s">
        <v>341</v>
      </c>
      <c r="Z507" s="6" t="s">
        <v>382</v>
      </c>
      <c r="AA507" s="6" t="s">
        <v>86</v>
      </c>
      <c r="AB507" s="6" t="s">
        <v>908</v>
      </c>
      <c r="AC507" s="6" t="s">
        <v>1186</v>
      </c>
      <c r="AD507" s="6" t="s">
        <v>1382</v>
      </c>
      <c r="AE507" s="6" t="s">
        <v>1186</v>
      </c>
      <c r="AF507" s="6" t="s">
        <v>346</v>
      </c>
      <c r="AG507" s="6" t="s">
        <v>346</v>
      </c>
      <c r="AH507" s="6" t="s">
        <v>1333</v>
      </c>
      <c r="AI507" s="6" t="s">
        <v>34</v>
      </c>
    </row>
    <row r="508" spans="1:35" x14ac:dyDescent="0.35">
      <c r="A508" s="5">
        <v>5703240006010</v>
      </c>
      <c r="B508" s="6" t="s">
        <v>913</v>
      </c>
      <c r="C508" s="6" t="s">
        <v>86</v>
      </c>
      <c r="D508" s="6" t="s">
        <v>34</v>
      </c>
      <c r="E508" s="6" t="s">
        <v>86</v>
      </c>
      <c r="F508">
        <v>1000</v>
      </c>
      <c r="G508" s="6" t="s">
        <v>12</v>
      </c>
      <c r="H508" s="6" t="s">
        <v>341</v>
      </c>
      <c r="I508">
        <v>630</v>
      </c>
      <c r="J508">
        <v>1</v>
      </c>
      <c r="K508" s="6" t="s">
        <v>297</v>
      </c>
      <c r="M508" s="6" t="s">
        <v>12</v>
      </c>
      <c r="N508" s="6" t="s">
        <v>12</v>
      </c>
      <c r="O508" s="6" t="s">
        <v>1186</v>
      </c>
      <c r="P508">
        <v>1250</v>
      </c>
      <c r="Q508" s="6" t="s">
        <v>342</v>
      </c>
      <c r="R508" s="6" t="s">
        <v>343</v>
      </c>
      <c r="T508" s="6" t="s">
        <v>344</v>
      </c>
      <c r="U508" s="6" t="s">
        <v>1332</v>
      </c>
      <c r="V508" s="6" t="s">
        <v>1186</v>
      </c>
      <c r="W508" s="6" t="s">
        <v>305</v>
      </c>
      <c r="X508" s="6" t="s">
        <v>86</v>
      </c>
      <c r="Y508" s="6" t="s">
        <v>341</v>
      </c>
      <c r="Z508" s="6" t="s">
        <v>382</v>
      </c>
      <c r="AA508" s="6" t="s">
        <v>86</v>
      </c>
      <c r="AB508" s="6" t="s">
        <v>908</v>
      </c>
      <c r="AC508" s="6" t="s">
        <v>1186</v>
      </c>
      <c r="AD508" s="6" t="s">
        <v>1382</v>
      </c>
      <c r="AE508" s="6" t="s">
        <v>371</v>
      </c>
      <c r="AF508" s="6" t="s">
        <v>346</v>
      </c>
      <c r="AG508" s="6" t="s">
        <v>376</v>
      </c>
      <c r="AH508" s="6" t="s">
        <v>1383</v>
      </c>
      <c r="AI508" s="6" t="s">
        <v>34</v>
      </c>
    </row>
    <row r="509" spans="1:35" x14ac:dyDescent="0.35">
      <c r="A509" s="5">
        <v>5203245506010</v>
      </c>
      <c r="B509" s="6" t="s">
        <v>914</v>
      </c>
      <c r="C509" s="6" t="s">
        <v>186</v>
      </c>
      <c r="D509" s="6" t="s">
        <v>34</v>
      </c>
      <c r="E509" s="6" t="s">
        <v>86</v>
      </c>
      <c r="F509">
        <v>1000</v>
      </c>
      <c r="G509" s="6" t="s">
        <v>12</v>
      </c>
      <c r="H509" s="6" t="s">
        <v>341</v>
      </c>
      <c r="I509">
        <v>20</v>
      </c>
      <c r="J509">
        <v>1</v>
      </c>
      <c r="K509" s="6" t="s">
        <v>297</v>
      </c>
      <c r="M509" s="6" t="s">
        <v>12</v>
      </c>
      <c r="N509" s="6" t="s">
        <v>12</v>
      </c>
      <c r="O509" s="6" t="s">
        <v>1186</v>
      </c>
      <c r="P509">
        <v>1250</v>
      </c>
      <c r="Q509" s="6" t="s">
        <v>1186</v>
      </c>
      <c r="R509" s="6" t="s">
        <v>343</v>
      </c>
      <c r="T509" s="6" t="s">
        <v>344</v>
      </c>
      <c r="U509" s="6" t="s">
        <v>1332</v>
      </c>
      <c r="V509" s="6" t="s">
        <v>1186</v>
      </c>
      <c r="W509" s="6" t="s">
        <v>305</v>
      </c>
      <c r="X509" s="6" t="s">
        <v>186</v>
      </c>
      <c r="Y509" s="6" t="s">
        <v>341</v>
      </c>
      <c r="Z509" s="6" t="s">
        <v>382</v>
      </c>
      <c r="AA509" s="6" t="s">
        <v>186</v>
      </c>
      <c r="AB509" s="6" t="s">
        <v>914</v>
      </c>
      <c r="AC509" s="6" t="s">
        <v>1186</v>
      </c>
      <c r="AD509" s="6" t="s">
        <v>1186</v>
      </c>
      <c r="AE509" s="6" t="s">
        <v>1186</v>
      </c>
      <c r="AF509" s="6" t="s">
        <v>346</v>
      </c>
      <c r="AG509" s="6" t="s">
        <v>376</v>
      </c>
      <c r="AH509" s="6" t="s">
        <v>1383</v>
      </c>
      <c r="AI509" s="6" t="s">
        <v>34</v>
      </c>
    </row>
    <row r="510" spans="1:35" x14ac:dyDescent="0.35">
      <c r="B510" s="6" t="s">
        <v>915</v>
      </c>
      <c r="C510" s="6" t="s">
        <v>186</v>
      </c>
      <c r="D510" s="6" t="s">
        <v>34</v>
      </c>
      <c r="E510" s="6" t="s">
        <v>86</v>
      </c>
      <c r="F510">
        <v>1000</v>
      </c>
      <c r="G510" s="6" t="s">
        <v>17</v>
      </c>
      <c r="H510" s="6" t="s">
        <v>341</v>
      </c>
      <c r="I510">
        <v>20</v>
      </c>
      <c r="J510">
        <v>1</v>
      </c>
      <c r="K510" s="6" t="s">
        <v>297</v>
      </c>
      <c r="L510">
        <v>0</v>
      </c>
      <c r="M510" s="6" t="s">
        <v>12</v>
      </c>
      <c r="N510" s="6" t="s">
        <v>12</v>
      </c>
      <c r="O510" s="6" t="s">
        <v>1333</v>
      </c>
      <c r="Q510" s="6" t="s">
        <v>1186</v>
      </c>
      <c r="R510" s="6" t="s">
        <v>1186</v>
      </c>
      <c r="T510" s="6" t="s">
        <v>344</v>
      </c>
      <c r="U510" s="6" t="s">
        <v>1332</v>
      </c>
      <c r="V510" s="6" t="s">
        <v>1186</v>
      </c>
      <c r="W510" s="6" t="s">
        <v>305</v>
      </c>
      <c r="X510" s="6" t="s">
        <v>186</v>
      </c>
      <c r="Y510" s="6" t="s">
        <v>341</v>
      </c>
      <c r="Z510" s="6" t="s">
        <v>382</v>
      </c>
      <c r="AA510" s="6" t="s">
        <v>186</v>
      </c>
      <c r="AB510" s="6" t="s">
        <v>914</v>
      </c>
      <c r="AC510" s="6" t="s">
        <v>1186</v>
      </c>
      <c r="AD510" s="6" t="s">
        <v>1186</v>
      </c>
      <c r="AE510" s="6" t="s">
        <v>1186</v>
      </c>
      <c r="AF510" s="6" t="s">
        <v>376</v>
      </c>
      <c r="AG510" s="6" t="s">
        <v>376</v>
      </c>
      <c r="AH510" s="6" t="s">
        <v>1333</v>
      </c>
      <c r="AI510" s="6" t="s">
        <v>34</v>
      </c>
    </row>
    <row r="511" spans="1:35" x14ac:dyDescent="0.35">
      <c r="A511" s="5">
        <v>5203245501030</v>
      </c>
      <c r="B511" s="6" t="s">
        <v>916</v>
      </c>
      <c r="C511" s="6" t="s">
        <v>186</v>
      </c>
      <c r="D511" s="6" t="s">
        <v>34</v>
      </c>
      <c r="E511" s="6" t="s">
        <v>86</v>
      </c>
      <c r="F511">
        <v>1000</v>
      </c>
      <c r="G511" s="6" t="s">
        <v>16</v>
      </c>
      <c r="H511" s="6" t="s">
        <v>300</v>
      </c>
      <c r="I511">
        <v>20</v>
      </c>
      <c r="J511">
        <v>0.17</v>
      </c>
      <c r="K511" s="6" t="s">
        <v>300</v>
      </c>
      <c r="L511">
        <v>0.15</v>
      </c>
      <c r="M511" s="6" t="s">
        <v>16</v>
      </c>
      <c r="N511" s="6" t="s">
        <v>16</v>
      </c>
      <c r="O511" s="6" t="s">
        <v>678</v>
      </c>
      <c r="P511">
        <v>1250</v>
      </c>
      <c r="Q511" s="6" t="s">
        <v>679</v>
      </c>
      <c r="R511" s="6" t="s">
        <v>374</v>
      </c>
      <c r="S511">
        <v>0.17</v>
      </c>
      <c r="T511" s="6" t="s">
        <v>344</v>
      </c>
      <c r="U511" s="6" t="s">
        <v>1332</v>
      </c>
      <c r="V511" s="6" t="s">
        <v>1186</v>
      </c>
      <c r="W511" s="6" t="s">
        <v>426</v>
      </c>
      <c r="X511" s="6" t="s">
        <v>186</v>
      </c>
      <c r="Y511" s="6" t="s">
        <v>407</v>
      </c>
      <c r="Z511" s="6" t="s">
        <v>382</v>
      </c>
      <c r="AA511" s="6" t="s">
        <v>186</v>
      </c>
      <c r="AB511" s="6" t="s">
        <v>914</v>
      </c>
      <c r="AC511" s="6" t="s">
        <v>1186</v>
      </c>
      <c r="AD511" s="6" t="s">
        <v>1186</v>
      </c>
      <c r="AE511" s="6" t="s">
        <v>1186</v>
      </c>
      <c r="AF511" s="6" t="s">
        <v>346</v>
      </c>
      <c r="AG511" s="6" t="s">
        <v>376</v>
      </c>
      <c r="AH511" s="6" t="s">
        <v>1383</v>
      </c>
      <c r="AI511" s="6" t="s">
        <v>34</v>
      </c>
    </row>
    <row r="512" spans="1:35" x14ac:dyDescent="0.35">
      <c r="B512" s="6" t="s">
        <v>917</v>
      </c>
      <c r="C512" s="6" t="s">
        <v>186</v>
      </c>
      <c r="D512" s="6" t="s">
        <v>34</v>
      </c>
      <c r="E512" s="6" t="s">
        <v>86</v>
      </c>
      <c r="F512">
        <v>1000</v>
      </c>
      <c r="G512" s="6" t="s">
        <v>16</v>
      </c>
      <c r="H512" s="6" t="s">
        <v>300</v>
      </c>
      <c r="I512">
        <v>20</v>
      </c>
      <c r="J512">
        <v>0.17</v>
      </c>
      <c r="K512" s="6" t="s">
        <v>300</v>
      </c>
      <c r="L512">
        <v>0.15</v>
      </c>
      <c r="M512" s="6" t="s">
        <v>16</v>
      </c>
      <c r="N512" s="6" t="s">
        <v>16</v>
      </c>
      <c r="O512" s="6" t="s">
        <v>678</v>
      </c>
      <c r="Q512" s="6" t="s">
        <v>1186</v>
      </c>
      <c r="R512" s="6" t="s">
        <v>1186</v>
      </c>
      <c r="T512" s="6" t="s">
        <v>344</v>
      </c>
      <c r="U512" s="6" t="s">
        <v>1332</v>
      </c>
      <c r="V512" s="6" t="s">
        <v>1186</v>
      </c>
      <c r="W512" s="6" t="s">
        <v>426</v>
      </c>
      <c r="X512" s="6" t="s">
        <v>186</v>
      </c>
      <c r="Y512" s="6" t="s">
        <v>407</v>
      </c>
      <c r="Z512" s="6" t="s">
        <v>382</v>
      </c>
      <c r="AA512" s="6" t="s">
        <v>186</v>
      </c>
      <c r="AB512" s="6" t="s">
        <v>914</v>
      </c>
      <c r="AC512" s="6" t="s">
        <v>1186</v>
      </c>
      <c r="AD512" s="6" t="s">
        <v>1186</v>
      </c>
      <c r="AE512" s="6" t="s">
        <v>1186</v>
      </c>
      <c r="AF512" s="6" t="s">
        <v>376</v>
      </c>
      <c r="AG512" s="6" t="s">
        <v>376</v>
      </c>
      <c r="AH512" s="6" t="s">
        <v>1333</v>
      </c>
      <c r="AI512" s="6" t="s">
        <v>34</v>
      </c>
    </row>
    <row r="513" spans="1:35" x14ac:dyDescent="0.35">
      <c r="B513" s="6" t="s">
        <v>918</v>
      </c>
      <c r="C513" s="6" t="s">
        <v>86</v>
      </c>
      <c r="D513" s="6" t="s">
        <v>34</v>
      </c>
      <c r="E513" s="6" t="s">
        <v>86</v>
      </c>
      <c r="F513">
        <v>1000</v>
      </c>
      <c r="G513" s="6" t="s">
        <v>12</v>
      </c>
      <c r="H513" s="6" t="s">
        <v>341</v>
      </c>
      <c r="I513">
        <v>630</v>
      </c>
      <c r="J513">
        <v>1</v>
      </c>
      <c r="K513" s="6" t="s">
        <v>297</v>
      </c>
      <c r="L513">
        <v>0</v>
      </c>
      <c r="M513" s="6" t="s">
        <v>12</v>
      </c>
      <c r="N513" s="6" t="s">
        <v>12</v>
      </c>
      <c r="O513" s="6" t="s">
        <v>1333</v>
      </c>
      <c r="Q513" s="6" t="s">
        <v>1186</v>
      </c>
      <c r="R513" s="6" t="s">
        <v>1186</v>
      </c>
      <c r="T513" s="6" t="s">
        <v>344</v>
      </c>
      <c r="U513" s="6" t="s">
        <v>1332</v>
      </c>
      <c r="V513" s="6" t="s">
        <v>1186</v>
      </c>
      <c r="W513" s="6" t="s">
        <v>305</v>
      </c>
      <c r="X513" s="6" t="s">
        <v>86</v>
      </c>
      <c r="Y513" s="6" t="s">
        <v>341</v>
      </c>
      <c r="Z513" s="6" t="s">
        <v>382</v>
      </c>
      <c r="AA513" s="6" t="s">
        <v>86</v>
      </c>
      <c r="AB513" s="6" t="s">
        <v>908</v>
      </c>
      <c r="AC513" s="6" t="s">
        <v>1186</v>
      </c>
      <c r="AD513" s="6" t="s">
        <v>1382</v>
      </c>
      <c r="AE513" s="6" t="s">
        <v>1186</v>
      </c>
      <c r="AF513" s="6" t="s">
        <v>376</v>
      </c>
      <c r="AG513" s="6" t="s">
        <v>376</v>
      </c>
      <c r="AH513" s="6" t="s">
        <v>1333</v>
      </c>
      <c r="AI513" s="6" t="s">
        <v>34</v>
      </c>
    </row>
    <row r="514" spans="1:35" x14ac:dyDescent="0.35">
      <c r="A514" s="5">
        <v>5203240007020</v>
      </c>
      <c r="B514" s="6" t="s">
        <v>919</v>
      </c>
      <c r="C514" s="6" t="s">
        <v>86</v>
      </c>
      <c r="D514" s="6" t="s">
        <v>34</v>
      </c>
      <c r="E514" s="6" t="s">
        <v>86</v>
      </c>
      <c r="F514">
        <v>1000</v>
      </c>
      <c r="G514" s="6" t="s">
        <v>16</v>
      </c>
      <c r="H514" s="6" t="s">
        <v>341</v>
      </c>
      <c r="I514">
        <v>630</v>
      </c>
      <c r="J514">
        <v>1</v>
      </c>
      <c r="K514" s="6" t="s">
        <v>298</v>
      </c>
      <c r="M514" s="6" t="s">
        <v>12</v>
      </c>
      <c r="N514" s="6" t="s">
        <v>12</v>
      </c>
      <c r="O514" s="6" t="s">
        <v>370</v>
      </c>
      <c r="P514">
        <v>1250</v>
      </c>
      <c r="Q514" s="6" t="s">
        <v>1186</v>
      </c>
      <c r="R514" s="6" t="s">
        <v>374</v>
      </c>
      <c r="S514">
        <v>19.7</v>
      </c>
      <c r="T514" s="6" t="s">
        <v>344</v>
      </c>
      <c r="U514" s="6" t="s">
        <v>1332</v>
      </c>
      <c r="V514" s="6" t="s">
        <v>1186</v>
      </c>
      <c r="W514" s="6" t="s">
        <v>298</v>
      </c>
      <c r="X514" s="6" t="s">
        <v>86</v>
      </c>
      <c r="Y514" s="6" t="s">
        <v>341</v>
      </c>
      <c r="Z514" s="6" t="s">
        <v>382</v>
      </c>
      <c r="AA514" s="6" t="s">
        <v>86</v>
      </c>
      <c r="AB514" s="6" t="s">
        <v>908</v>
      </c>
      <c r="AC514" s="6" t="s">
        <v>1186</v>
      </c>
      <c r="AD514" s="6" t="s">
        <v>1382</v>
      </c>
      <c r="AE514" s="6" t="s">
        <v>371</v>
      </c>
      <c r="AF514" s="6" t="s">
        <v>346</v>
      </c>
      <c r="AG514" s="6" t="s">
        <v>376</v>
      </c>
      <c r="AH514" s="6" t="s">
        <v>1383</v>
      </c>
      <c r="AI514" s="6" t="s">
        <v>34</v>
      </c>
    </row>
    <row r="515" spans="1:35" x14ac:dyDescent="0.35">
      <c r="B515" s="6" t="s">
        <v>920</v>
      </c>
      <c r="C515" s="6" t="s">
        <v>86</v>
      </c>
      <c r="D515" s="6" t="s">
        <v>34</v>
      </c>
      <c r="E515" s="6" t="s">
        <v>86</v>
      </c>
      <c r="F515">
        <v>1000</v>
      </c>
      <c r="G515" s="6" t="s">
        <v>16</v>
      </c>
      <c r="H515" s="6" t="s">
        <v>341</v>
      </c>
      <c r="I515">
        <v>630</v>
      </c>
      <c r="J515">
        <v>1</v>
      </c>
      <c r="K515" s="6" t="s">
        <v>298</v>
      </c>
      <c r="L515">
        <v>0</v>
      </c>
      <c r="M515" s="6" t="s">
        <v>12</v>
      </c>
      <c r="N515" s="6" t="s">
        <v>12</v>
      </c>
      <c r="O515" s="6" t="s">
        <v>370</v>
      </c>
      <c r="Q515" s="6" t="s">
        <v>1186</v>
      </c>
      <c r="R515" s="6" t="s">
        <v>1186</v>
      </c>
      <c r="T515" s="6" t="s">
        <v>344</v>
      </c>
      <c r="U515" s="6" t="s">
        <v>1332</v>
      </c>
      <c r="V515" s="6" t="s">
        <v>1186</v>
      </c>
      <c r="W515" s="6" t="s">
        <v>298</v>
      </c>
      <c r="X515" s="6" t="s">
        <v>86</v>
      </c>
      <c r="Y515" s="6" t="s">
        <v>341</v>
      </c>
      <c r="Z515" s="6" t="s">
        <v>382</v>
      </c>
      <c r="AA515" s="6" t="s">
        <v>86</v>
      </c>
      <c r="AB515" s="6" t="s">
        <v>908</v>
      </c>
      <c r="AC515" s="6" t="s">
        <v>1186</v>
      </c>
      <c r="AD515" s="6" t="s">
        <v>1382</v>
      </c>
      <c r="AE515" s="6" t="s">
        <v>1186</v>
      </c>
      <c r="AF515" s="6" t="s">
        <v>376</v>
      </c>
      <c r="AG515" s="6" t="s">
        <v>376</v>
      </c>
      <c r="AH515" s="6" t="s">
        <v>1333</v>
      </c>
      <c r="AI515" s="6" t="s">
        <v>34</v>
      </c>
    </row>
    <row r="516" spans="1:35" x14ac:dyDescent="0.35">
      <c r="A516" s="5">
        <v>5203240003090</v>
      </c>
      <c r="B516" s="6" t="s">
        <v>921</v>
      </c>
      <c r="C516" s="6" t="s">
        <v>86</v>
      </c>
      <c r="D516" s="6" t="s">
        <v>34</v>
      </c>
      <c r="E516" s="6" t="s">
        <v>86</v>
      </c>
      <c r="F516">
        <v>1000</v>
      </c>
      <c r="G516" s="6" t="s">
        <v>16</v>
      </c>
      <c r="H516" s="6" t="s">
        <v>299</v>
      </c>
      <c r="I516">
        <v>630</v>
      </c>
      <c r="J516">
        <v>1</v>
      </c>
      <c r="K516" s="6" t="s">
        <v>299</v>
      </c>
      <c r="L516">
        <v>1.25</v>
      </c>
      <c r="M516" s="6" t="s">
        <v>16</v>
      </c>
      <c r="N516" s="6" t="s">
        <v>16</v>
      </c>
      <c r="O516" s="6" t="s">
        <v>922</v>
      </c>
      <c r="P516">
        <v>1250</v>
      </c>
      <c r="Q516" s="6" t="s">
        <v>1186</v>
      </c>
      <c r="R516" s="6" t="s">
        <v>374</v>
      </c>
      <c r="S516">
        <v>1</v>
      </c>
      <c r="T516" s="6" t="s">
        <v>344</v>
      </c>
      <c r="U516" s="6" t="s">
        <v>1332</v>
      </c>
      <c r="V516" s="6" t="s">
        <v>1186</v>
      </c>
      <c r="W516" s="6" t="s">
        <v>426</v>
      </c>
      <c r="X516" s="6" t="s">
        <v>86</v>
      </c>
      <c r="Y516" s="6" t="s">
        <v>299</v>
      </c>
      <c r="Z516" s="6" t="s">
        <v>382</v>
      </c>
      <c r="AA516" s="6" t="s">
        <v>86</v>
      </c>
      <c r="AB516" s="6" t="s">
        <v>908</v>
      </c>
      <c r="AC516" s="6" t="s">
        <v>1186</v>
      </c>
      <c r="AD516" s="6" t="s">
        <v>1382</v>
      </c>
      <c r="AE516" s="6" t="s">
        <v>1186</v>
      </c>
      <c r="AF516" s="6" t="s">
        <v>346</v>
      </c>
      <c r="AG516" s="6" t="s">
        <v>376</v>
      </c>
      <c r="AH516" s="6" t="s">
        <v>1333</v>
      </c>
      <c r="AI516" s="6" t="s">
        <v>34</v>
      </c>
    </row>
    <row r="517" spans="1:35" x14ac:dyDescent="0.35">
      <c r="A517" s="5">
        <v>5203240003080</v>
      </c>
      <c r="B517" s="6" t="s">
        <v>923</v>
      </c>
      <c r="C517" s="6" t="s">
        <v>86</v>
      </c>
      <c r="D517" s="6" t="s">
        <v>34</v>
      </c>
      <c r="E517" s="6" t="s">
        <v>86</v>
      </c>
      <c r="F517">
        <v>1000</v>
      </c>
      <c r="G517" s="6" t="s">
        <v>16</v>
      </c>
      <c r="H517" s="6" t="s">
        <v>299</v>
      </c>
      <c r="I517">
        <v>630</v>
      </c>
      <c r="J517">
        <v>0.82</v>
      </c>
      <c r="K517" s="6" t="s">
        <v>299</v>
      </c>
      <c r="L517">
        <v>1.25</v>
      </c>
      <c r="M517" s="6" t="s">
        <v>16</v>
      </c>
      <c r="N517" s="6" t="s">
        <v>16</v>
      </c>
      <c r="O517" s="6" t="s">
        <v>910</v>
      </c>
      <c r="P517">
        <v>1250</v>
      </c>
      <c r="Q517" s="6" t="s">
        <v>779</v>
      </c>
      <c r="R517" s="6" t="s">
        <v>374</v>
      </c>
      <c r="S517">
        <v>0.82</v>
      </c>
      <c r="T517" s="6" t="s">
        <v>344</v>
      </c>
      <c r="U517" s="6" t="s">
        <v>1332</v>
      </c>
      <c r="V517" s="6" t="s">
        <v>1186</v>
      </c>
      <c r="W517" s="6" t="s">
        <v>426</v>
      </c>
      <c r="X517" s="6" t="s">
        <v>86</v>
      </c>
      <c r="Y517" s="6" t="s">
        <v>299</v>
      </c>
      <c r="Z517" s="6" t="s">
        <v>382</v>
      </c>
      <c r="AA517" s="6" t="s">
        <v>86</v>
      </c>
      <c r="AB517" s="6" t="s">
        <v>908</v>
      </c>
      <c r="AC517" s="6" t="s">
        <v>1186</v>
      </c>
      <c r="AD517" s="6" t="s">
        <v>1382</v>
      </c>
      <c r="AE517" s="6" t="s">
        <v>1186</v>
      </c>
      <c r="AF517" s="6" t="s">
        <v>346</v>
      </c>
      <c r="AG517" s="6" t="s">
        <v>376</v>
      </c>
      <c r="AH517" s="6" t="s">
        <v>1383</v>
      </c>
      <c r="AI517" s="6" t="s">
        <v>34</v>
      </c>
    </row>
    <row r="518" spans="1:35" x14ac:dyDescent="0.35">
      <c r="B518" s="6" t="s">
        <v>924</v>
      </c>
      <c r="C518" s="6" t="s">
        <v>86</v>
      </c>
      <c r="D518" s="6" t="s">
        <v>34</v>
      </c>
      <c r="E518" s="6" t="s">
        <v>86</v>
      </c>
      <c r="F518">
        <v>1000</v>
      </c>
      <c r="G518" s="6" t="s">
        <v>16</v>
      </c>
      <c r="H518" s="6" t="s">
        <v>299</v>
      </c>
      <c r="I518">
        <v>630</v>
      </c>
      <c r="J518">
        <v>0.82</v>
      </c>
      <c r="K518" s="6" t="s">
        <v>299</v>
      </c>
      <c r="L518">
        <v>1.25</v>
      </c>
      <c r="M518" s="6" t="s">
        <v>16</v>
      </c>
      <c r="N518" s="6" t="s">
        <v>16</v>
      </c>
      <c r="O518" s="6" t="s">
        <v>910</v>
      </c>
      <c r="Q518" s="6" t="s">
        <v>1186</v>
      </c>
      <c r="R518" s="6" t="s">
        <v>1186</v>
      </c>
      <c r="T518" s="6" t="s">
        <v>344</v>
      </c>
      <c r="U518" s="6" t="s">
        <v>1332</v>
      </c>
      <c r="V518" s="6" t="s">
        <v>1186</v>
      </c>
      <c r="W518" s="6" t="s">
        <v>426</v>
      </c>
      <c r="X518" s="6" t="s">
        <v>86</v>
      </c>
      <c r="Y518" s="6" t="s">
        <v>299</v>
      </c>
      <c r="Z518" s="6" t="s">
        <v>382</v>
      </c>
      <c r="AA518" s="6" t="s">
        <v>86</v>
      </c>
      <c r="AB518" s="6" t="s">
        <v>908</v>
      </c>
      <c r="AC518" s="6" t="s">
        <v>1186</v>
      </c>
      <c r="AD518" s="6" t="s">
        <v>1382</v>
      </c>
      <c r="AE518" s="6" t="s">
        <v>1186</v>
      </c>
      <c r="AF518" s="6" t="s">
        <v>376</v>
      </c>
      <c r="AG518" s="6" t="s">
        <v>376</v>
      </c>
      <c r="AH518" s="6" t="s">
        <v>1333</v>
      </c>
      <c r="AI518" s="6" t="s">
        <v>34</v>
      </c>
    </row>
    <row r="519" spans="1:35" x14ac:dyDescent="0.35">
      <c r="A519" s="5">
        <v>5203240002030</v>
      </c>
      <c r="B519" s="6" t="s">
        <v>925</v>
      </c>
      <c r="C519" s="6" t="s">
        <v>86</v>
      </c>
      <c r="D519" s="6" t="s">
        <v>34</v>
      </c>
      <c r="E519" s="6" t="s">
        <v>86</v>
      </c>
      <c r="F519">
        <v>1000</v>
      </c>
      <c r="G519" s="6" t="s">
        <v>16</v>
      </c>
      <c r="H519" s="6" t="s">
        <v>300</v>
      </c>
      <c r="I519">
        <v>630</v>
      </c>
      <c r="J519">
        <v>0.17</v>
      </c>
      <c r="K519" s="6" t="s">
        <v>300</v>
      </c>
      <c r="L519">
        <v>0.15</v>
      </c>
      <c r="M519" s="6" t="s">
        <v>16</v>
      </c>
      <c r="N519" s="6" t="s">
        <v>16</v>
      </c>
      <c r="O519" s="6" t="s">
        <v>926</v>
      </c>
      <c r="P519">
        <v>1250</v>
      </c>
      <c r="Q519" s="6" t="s">
        <v>927</v>
      </c>
      <c r="R519" s="6" t="s">
        <v>374</v>
      </c>
      <c r="S519">
        <v>0.17</v>
      </c>
      <c r="T519" s="6" t="s">
        <v>344</v>
      </c>
      <c r="U519" s="6" t="s">
        <v>1332</v>
      </c>
      <c r="V519" s="6" t="s">
        <v>1186</v>
      </c>
      <c r="W519" s="6" t="s">
        <v>426</v>
      </c>
      <c r="X519" s="6" t="s">
        <v>86</v>
      </c>
      <c r="Y519" s="6" t="s">
        <v>407</v>
      </c>
      <c r="Z519" s="6" t="s">
        <v>382</v>
      </c>
      <c r="AA519" s="6" t="s">
        <v>86</v>
      </c>
      <c r="AB519" s="6" t="s">
        <v>908</v>
      </c>
      <c r="AC519" s="6" t="s">
        <v>1186</v>
      </c>
      <c r="AD519" s="6" t="s">
        <v>1382</v>
      </c>
      <c r="AE519" s="6" t="s">
        <v>1186</v>
      </c>
      <c r="AF519" s="6" t="s">
        <v>346</v>
      </c>
      <c r="AG519" s="6" t="s">
        <v>376</v>
      </c>
      <c r="AH519" s="6" t="s">
        <v>1383</v>
      </c>
      <c r="AI519" s="6" t="s">
        <v>34</v>
      </c>
    </row>
    <row r="520" spans="1:35" x14ac:dyDescent="0.35">
      <c r="B520" s="6" t="s">
        <v>928</v>
      </c>
      <c r="C520" s="6" t="s">
        <v>86</v>
      </c>
      <c r="D520" s="6" t="s">
        <v>34</v>
      </c>
      <c r="E520" s="6" t="s">
        <v>86</v>
      </c>
      <c r="F520">
        <v>1000</v>
      </c>
      <c r="G520" s="6" t="s">
        <v>16</v>
      </c>
      <c r="H520" s="6" t="s">
        <v>300</v>
      </c>
      <c r="I520">
        <v>630</v>
      </c>
      <c r="J520">
        <v>0.17</v>
      </c>
      <c r="K520" s="6" t="s">
        <v>300</v>
      </c>
      <c r="L520">
        <v>0.15</v>
      </c>
      <c r="M520" s="6" t="s">
        <v>16</v>
      </c>
      <c r="N520" s="6" t="s">
        <v>16</v>
      </c>
      <c r="O520" s="6" t="s">
        <v>926</v>
      </c>
      <c r="Q520" s="6" t="s">
        <v>1186</v>
      </c>
      <c r="R520" s="6" t="s">
        <v>1186</v>
      </c>
      <c r="T520" s="6" t="s">
        <v>344</v>
      </c>
      <c r="U520" s="6" t="s">
        <v>1332</v>
      </c>
      <c r="V520" s="6" t="s">
        <v>1186</v>
      </c>
      <c r="W520" s="6" t="s">
        <v>426</v>
      </c>
      <c r="X520" s="6" t="s">
        <v>86</v>
      </c>
      <c r="Y520" s="6" t="s">
        <v>407</v>
      </c>
      <c r="Z520" s="6" t="s">
        <v>382</v>
      </c>
      <c r="AA520" s="6" t="s">
        <v>86</v>
      </c>
      <c r="AB520" s="6" t="s">
        <v>908</v>
      </c>
      <c r="AC520" s="6" t="s">
        <v>1186</v>
      </c>
      <c r="AD520" s="6" t="s">
        <v>1382</v>
      </c>
      <c r="AE520" s="6" t="s">
        <v>1186</v>
      </c>
      <c r="AF520" s="6" t="s">
        <v>376</v>
      </c>
      <c r="AG520" s="6" t="s">
        <v>376</v>
      </c>
      <c r="AH520" s="6" t="s">
        <v>1333</v>
      </c>
      <c r="AI520" s="6" t="s">
        <v>34</v>
      </c>
    </row>
    <row r="521" spans="1:35" x14ac:dyDescent="0.35">
      <c r="A521" s="5">
        <v>5203240001030</v>
      </c>
      <c r="B521" s="6" t="s">
        <v>929</v>
      </c>
      <c r="C521" s="6" t="s">
        <v>86</v>
      </c>
      <c r="D521" s="6" t="s">
        <v>34</v>
      </c>
      <c r="E521" s="6" t="s">
        <v>86</v>
      </c>
      <c r="F521">
        <v>1000</v>
      </c>
      <c r="G521" s="6" t="s">
        <v>16</v>
      </c>
      <c r="H521" s="6" t="s">
        <v>300</v>
      </c>
      <c r="I521">
        <v>630</v>
      </c>
      <c r="J521">
        <v>0.17</v>
      </c>
      <c r="K521" s="6" t="s">
        <v>300</v>
      </c>
      <c r="L521">
        <v>0.15</v>
      </c>
      <c r="M521" s="6" t="s">
        <v>16</v>
      </c>
      <c r="N521" s="6" t="s">
        <v>16</v>
      </c>
      <c r="O521" s="6" t="s">
        <v>678</v>
      </c>
      <c r="P521">
        <v>1250</v>
      </c>
      <c r="Q521" s="6" t="s">
        <v>679</v>
      </c>
      <c r="R521" s="6" t="s">
        <v>374</v>
      </c>
      <c r="S521">
        <v>0.17</v>
      </c>
      <c r="T521" s="6" t="s">
        <v>344</v>
      </c>
      <c r="U521" s="6" t="s">
        <v>1332</v>
      </c>
      <c r="V521" s="6" t="s">
        <v>1186</v>
      </c>
      <c r="W521" s="6" t="s">
        <v>426</v>
      </c>
      <c r="X521" s="6" t="s">
        <v>86</v>
      </c>
      <c r="Y521" s="6" t="s">
        <v>407</v>
      </c>
      <c r="Z521" s="6" t="s">
        <v>382</v>
      </c>
      <c r="AA521" s="6" t="s">
        <v>86</v>
      </c>
      <c r="AB521" s="6" t="s">
        <v>908</v>
      </c>
      <c r="AC521" s="6" t="s">
        <v>1186</v>
      </c>
      <c r="AD521" s="6" t="s">
        <v>1382</v>
      </c>
      <c r="AE521" s="6" t="s">
        <v>1186</v>
      </c>
      <c r="AF521" s="6" t="s">
        <v>346</v>
      </c>
      <c r="AG521" s="6" t="s">
        <v>376</v>
      </c>
      <c r="AH521" s="6" t="s">
        <v>1383</v>
      </c>
      <c r="AI521" s="6" t="s">
        <v>34</v>
      </c>
    </row>
    <row r="522" spans="1:35" x14ac:dyDescent="0.35">
      <c r="B522" s="6" t="s">
        <v>930</v>
      </c>
      <c r="C522" s="6" t="s">
        <v>86</v>
      </c>
      <c r="D522" s="6" t="s">
        <v>34</v>
      </c>
      <c r="E522" s="6" t="s">
        <v>86</v>
      </c>
      <c r="F522">
        <v>1000</v>
      </c>
      <c r="G522" s="6" t="s">
        <v>16</v>
      </c>
      <c r="H522" s="6" t="s">
        <v>300</v>
      </c>
      <c r="I522">
        <v>630</v>
      </c>
      <c r="J522">
        <v>0.17</v>
      </c>
      <c r="K522" s="6" t="s">
        <v>300</v>
      </c>
      <c r="L522">
        <v>0.15</v>
      </c>
      <c r="M522" s="6" t="s">
        <v>16</v>
      </c>
      <c r="N522" s="6" t="s">
        <v>16</v>
      </c>
      <c r="O522" s="6" t="s">
        <v>678</v>
      </c>
      <c r="Q522" s="6" t="s">
        <v>1186</v>
      </c>
      <c r="R522" s="6" t="s">
        <v>1186</v>
      </c>
      <c r="T522" s="6" t="s">
        <v>344</v>
      </c>
      <c r="U522" s="6" t="s">
        <v>1332</v>
      </c>
      <c r="V522" s="6" t="s">
        <v>1186</v>
      </c>
      <c r="W522" s="6" t="s">
        <v>426</v>
      </c>
      <c r="X522" s="6" t="s">
        <v>86</v>
      </c>
      <c r="Y522" s="6" t="s">
        <v>407</v>
      </c>
      <c r="Z522" s="6" t="s">
        <v>382</v>
      </c>
      <c r="AA522" s="6" t="s">
        <v>86</v>
      </c>
      <c r="AB522" s="6" t="s">
        <v>908</v>
      </c>
      <c r="AC522" s="6" t="s">
        <v>1186</v>
      </c>
      <c r="AD522" s="6" t="s">
        <v>1382</v>
      </c>
      <c r="AE522" s="6" t="s">
        <v>1186</v>
      </c>
      <c r="AF522" s="6" t="s">
        <v>376</v>
      </c>
      <c r="AG522" s="6" t="s">
        <v>376</v>
      </c>
      <c r="AH522" s="6" t="s">
        <v>1333</v>
      </c>
      <c r="AI522" s="6" t="s">
        <v>34</v>
      </c>
    </row>
    <row r="523" spans="1:35" x14ac:dyDescent="0.35">
      <c r="A523" s="5">
        <v>5203260006010</v>
      </c>
      <c r="B523" s="6" t="s">
        <v>931</v>
      </c>
      <c r="C523" s="6" t="s">
        <v>189</v>
      </c>
      <c r="D523" s="6" t="s">
        <v>34</v>
      </c>
      <c r="E523" s="6" t="s">
        <v>86</v>
      </c>
      <c r="F523">
        <v>1000</v>
      </c>
      <c r="G523" s="6" t="s">
        <v>12</v>
      </c>
      <c r="H523" s="6" t="s">
        <v>341</v>
      </c>
      <c r="I523">
        <v>150</v>
      </c>
      <c r="J523">
        <v>1</v>
      </c>
      <c r="K523" s="6" t="s">
        <v>297</v>
      </c>
      <c r="M523" s="6" t="s">
        <v>12</v>
      </c>
      <c r="N523" s="6" t="s">
        <v>12</v>
      </c>
      <c r="O523" s="6" t="s">
        <v>1186</v>
      </c>
      <c r="P523">
        <v>1250</v>
      </c>
      <c r="Q523" s="6" t="s">
        <v>342</v>
      </c>
      <c r="R523" s="6" t="s">
        <v>343</v>
      </c>
      <c r="T523" s="6" t="s">
        <v>344</v>
      </c>
      <c r="U523" s="6" t="s">
        <v>1332</v>
      </c>
      <c r="V523" s="6" t="s">
        <v>1186</v>
      </c>
      <c r="W523" s="6" t="s">
        <v>305</v>
      </c>
      <c r="X523" s="6" t="s">
        <v>189</v>
      </c>
      <c r="Y523" s="6" t="s">
        <v>341</v>
      </c>
      <c r="Z523" s="6" t="s">
        <v>382</v>
      </c>
      <c r="AA523" s="6" t="s">
        <v>189</v>
      </c>
      <c r="AB523" s="6" t="s">
        <v>931</v>
      </c>
      <c r="AC523" s="6" t="s">
        <v>1186</v>
      </c>
      <c r="AD523" s="6" t="s">
        <v>1384</v>
      </c>
      <c r="AE523" s="6" t="s">
        <v>1186</v>
      </c>
      <c r="AF523" s="6" t="s">
        <v>346</v>
      </c>
      <c r="AG523" s="6" t="s">
        <v>376</v>
      </c>
      <c r="AH523" s="6" t="s">
        <v>1383</v>
      </c>
      <c r="AI523" s="6" t="s">
        <v>34</v>
      </c>
    </row>
    <row r="524" spans="1:35" x14ac:dyDescent="0.35">
      <c r="A524" s="5">
        <v>5203260003080</v>
      </c>
      <c r="B524" s="6" t="s">
        <v>932</v>
      </c>
      <c r="C524" s="6" t="s">
        <v>189</v>
      </c>
      <c r="D524" s="6" t="s">
        <v>34</v>
      </c>
      <c r="E524" s="6" t="s">
        <v>86</v>
      </c>
      <c r="F524">
        <v>1000</v>
      </c>
      <c r="G524" s="6" t="s">
        <v>16</v>
      </c>
      <c r="H524" s="6" t="s">
        <v>299</v>
      </c>
      <c r="I524">
        <v>150</v>
      </c>
      <c r="J524">
        <v>0.82</v>
      </c>
      <c r="K524" s="6" t="s">
        <v>299</v>
      </c>
      <c r="L524">
        <v>1.25</v>
      </c>
      <c r="M524" s="6" t="s">
        <v>16</v>
      </c>
      <c r="N524" s="6" t="s">
        <v>16</v>
      </c>
      <c r="O524" s="6" t="s">
        <v>755</v>
      </c>
      <c r="P524">
        <v>1250</v>
      </c>
      <c r="Q524" s="6" t="s">
        <v>779</v>
      </c>
      <c r="R524" s="6" t="s">
        <v>374</v>
      </c>
      <c r="S524">
        <v>0.82</v>
      </c>
      <c r="T524" s="6" t="s">
        <v>344</v>
      </c>
      <c r="U524" s="6" t="s">
        <v>1332</v>
      </c>
      <c r="V524" s="6" t="s">
        <v>1186</v>
      </c>
      <c r="W524" s="6" t="s">
        <v>426</v>
      </c>
      <c r="X524" s="6" t="s">
        <v>189</v>
      </c>
      <c r="Y524" s="6" t="s">
        <v>299</v>
      </c>
      <c r="Z524" s="6" t="s">
        <v>382</v>
      </c>
      <c r="AA524" s="6" t="s">
        <v>189</v>
      </c>
      <c r="AB524" s="6" t="s">
        <v>931</v>
      </c>
      <c r="AC524" s="6" t="s">
        <v>1186</v>
      </c>
      <c r="AD524" s="6" t="s">
        <v>1384</v>
      </c>
      <c r="AE524" s="6" t="s">
        <v>1186</v>
      </c>
      <c r="AF524" s="6" t="s">
        <v>346</v>
      </c>
      <c r="AG524" s="6" t="s">
        <v>376</v>
      </c>
      <c r="AH524" s="6" t="s">
        <v>1383</v>
      </c>
      <c r="AI524" s="6" t="s">
        <v>34</v>
      </c>
    </row>
    <row r="525" spans="1:35" x14ac:dyDescent="0.35">
      <c r="B525" s="6" t="s">
        <v>933</v>
      </c>
      <c r="C525" s="6" t="s">
        <v>189</v>
      </c>
      <c r="D525" s="6" t="s">
        <v>34</v>
      </c>
      <c r="E525" s="6" t="s">
        <v>86</v>
      </c>
      <c r="F525">
        <v>1000</v>
      </c>
      <c r="G525" s="6" t="s">
        <v>16</v>
      </c>
      <c r="H525" s="6" t="s">
        <v>299</v>
      </c>
      <c r="I525">
        <v>150</v>
      </c>
      <c r="J525">
        <v>0.82</v>
      </c>
      <c r="K525" s="6" t="s">
        <v>299</v>
      </c>
      <c r="L525">
        <v>1.25</v>
      </c>
      <c r="M525" s="6" t="s">
        <v>16</v>
      </c>
      <c r="N525" s="6" t="s">
        <v>16</v>
      </c>
      <c r="O525" s="6" t="s">
        <v>755</v>
      </c>
      <c r="Q525" s="6" t="s">
        <v>1186</v>
      </c>
      <c r="R525" s="6" t="s">
        <v>1186</v>
      </c>
      <c r="T525" s="6" t="s">
        <v>344</v>
      </c>
      <c r="U525" s="6" t="s">
        <v>1332</v>
      </c>
      <c r="V525" s="6" t="s">
        <v>1186</v>
      </c>
      <c r="W525" s="6" t="s">
        <v>426</v>
      </c>
      <c r="X525" s="6" t="s">
        <v>189</v>
      </c>
      <c r="Y525" s="6" t="s">
        <v>299</v>
      </c>
      <c r="Z525" s="6" t="s">
        <v>382</v>
      </c>
      <c r="AA525" s="6" t="s">
        <v>189</v>
      </c>
      <c r="AB525" s="6" t="s">
        <v>931</v>
      </c>
      <c r="AC525" s="6" t="s">
        <v>1186</v>
      </c>
      <c r="AD525" s="6" t="s">
        <v>1384</v>
      </c>
      <c r="AE525" s="6" t="s">
        <v>1186</v>
      </c>
      <c r="AF525" s="6" t="s">
        <v>376</v>
      </c>
      <c r="AG525" s="6" t="s">
        <v>376</v>
      </c>
      <c r="AH525" s="6" t="s">
        <v>1333</v>
      </c>
      <c r="AI525" s="6" t="s">
        <v>34</v>
      </c>
    </row>
    <row r="526" spans="1:35" x14ac:dyDescent="0.35">
      <c r="A526" s="5">
        <v>5203260066010</v>
      </c>
      <c r="B526" s="6" t="s">
        <v>934</v>
      </c>
      <c r="C526" s="6" t="s">
        <v>191</v>
      </c>
      <c r="D526" s="6" t="s">
        <v>34</v>
      </c>
      <c r="E526" s="6" t="s">
        <v>86</v>
      </c>
      <c r="F526">
        <v>1000</v>
      </c>
      <c r="G526" s="6" t="s">
        <v>12</v>
      </c>
      <c r="H526" s="6" t="s">
        <v>341</v>
      </c>
      <c r="I526">
        <v>150</v>
      </c>
      <c r="J526">
        <v>1</v>
      </c>
      <c r="K526" s="6" t="s">
        <v>297</v>
      </c>
      <c r="M526" s="6" t="s">
        <v>12</v>
      </c>
      <c r="N526" s="6" t="s">
        <v>12</v>
      </c>
      <c r="O526" s="6" t="s">
        <v>1186</v>
      </c>
      <c r="P526">
        <v>0</v>
      </c>
      <c r="Q526" s="6" t="s">
        <v>342</v>
      </c>
      <c r="R526" s="6" t="s">
        <v>343</v>
      </c>
      <c r="T526" s="6" t="s">
        <v>344</v>
      </c>
      <c r="U526" s="6" t="s">
        <v>1332</v>
      </c>
      <c r="V526" s="6" t="s">
        <v>1186</v>
      </c>
      <c r="W526" s="6" t="s">
        <v>305</v>
      </c>
      <c r="X526" s="6" t="s">
        <v>189</v>
      </c>
      <c r="Y526" s="6" t="s">
        <v>341</v>
      </c>
      <c r="Z526" s="6" t="s">
        <v>382</v>
      </c>
      <c r="AA526" s="6" t="s">
        <v>191</v>
      </c>
      <c r="AB526" s="6" t="s">
        <v>934</v>
      </c>
      <c r="AC526" s="6" t="s">
        <v>1186</v>
      </c>
      <c r="AD526" s="6" t="s">
        <v>1186</v>
      </c>
      <c r="AE526" s="6" t="s">
        <v>1186</v>
      </c>
      <c r="AF526" s="6" t="s">
        <v>346</v>
      </c>
      <c r="AG526" s="6" t="s">
        <v>376</v>
      </c>
      <c r="AH526" s="6" t="s">
        <v>1383</v>
      </c>
      <c r="AI526" s="6" t="s">
        <v>34</v>
      </c>
    </row>
    <row r="527" spans="1:35" x14ac:dyDescent="0.35">
      <c r="A527" s="5">
        <v>5403260006010</v>
      </c>
      <c r="B527" s="6" t="s">
        <v>935</v>
      </c>
      <c r="C527" s="6" t="s">
        <v>189</v>
      </c>
      <c r="D527" s="6" t="s">
        <v>34</v>
      </c>
      <c r="E527" s="6" t="s">
        <v>86</v>
      </c>
      <c r="F527">
        <v>1000</v>
      </c>
      <c r="G527" s="6" t="s">
        <v>12</v>
      </c>
      <c r="H527" s="6" t="s">
        <v>341</v>
      </c>
      <c r="I527">
        <v>150</v>
      </c>
      <c r="J527">
        <v>1</v>
      </c>
      <c r="K527" s="6" t="s">
        <v>297</v>
      </c>
      <c r="M527" s="6" t="s">
        <v>26</v>
      </c>
      <c r="N527" s="6" t="s">
        <v>26</v>
      </c>
      <c r="O527" s="6" t="s">
        <v>1186</v>
      </c>
      <c r="P527">
        <v>1250</v>
      </c>
      <c r="Q527" s="6" t="s">
        <v>342</v>
      </c>
      <c r="R527" s="6" t="s">
        <v>343</v>
      </c>
      <c r="T527" s="6" t="s">
        <v>344</v>
      </c>
      <c r="U527" s="6" t="s">
        <v>1332</v>
      </c>
      <c r="V527" s="6" t="s">
        <v>1186</v>
      </c>
      <c r="W527" s="6" t="s">
        <v>305</v>
      </c>
      <c r="X527" s="6" t="s">
        <v>189</v>
      </c>
      <c r="Y527" s="6" t="s">
        <v>341</v>
      </c>
      <c r="Z527" s="6" t="s">
        <v>382</v>
      </c>
      <c r="AA527" s="6" t="s">
        <v>189</v>
      </c>
      <c r="AB527" s="6" t="s">
        <v>931</v>
      </c>
      <c r="AC527" s="6" t="s">
        <v>1186</v>
      </c>
      <c r="AD527" s="6" t="s">
        <v>1384</v>
      </c>
      <c r="AE527" s="6" t="s">
        <v>1186</v>
      </c>
      <c r="AF527" s="6" t="s">
        <v>346</v>
      </c>
      <c r="AG527" s="6" t="s">
        <v>376</v>
      </c>
      <c r="AH527" s="6" t="s">
        <v>1333</v>
      </c>
      <c r="AI527" s="6" t="s">
        <v>34</v>
      </c>
    </row>
    <row r="528" spans="1:35" x14ac:dyDescent="0.35">
      <c r="B528" s="6" t="s">
        <v>936</v>
      </c>
      <c r="C528" s="6" t="s">
        <v>189</v>
      </c>
      <c r="D528" s="6" t="s">
        <v>34</v>
      </c>
      <c r="E528" s="6" t="s">
        <v>86</v>
      </c>
      <c r="F528">
        <v>1000</v>
      </c>
      <c r="G528" s="6" t="s">
        <v>12</v>
      </c>
      <c r="H528" s="6" t="s">
        <v>341</v>
      </c>
      <c r="I528">
        <v>150</v>
      </c>
      <c r="J528">
        <v>1</v>
      </c>
      <c r="K528" s="6" t="s">
        <v>297</v>
      </c>
      <c r="L528">
        <v>0</v>
      </c>
      <c r="M528" s="6" t="s">
        <v>12</v>
      </c>
      <c r="N528" s="6" t="s">
        <v>12</v>
      </c>
      <c r="O528" s="6" t="s">
        <v>1333</v>
      </c>
      <c r="Q528" s="6" t="s">
        <v>1186</v>
      </c>
      <c r="R528" s="6" t="s">
        <v>1186</v>
      </c>
      <c r="T528" s="6" t="s">
        <v>344</v>
      </c>
      <c r="U528" s="6" t="s">
        <v>1332</v>
      </c>
      <c r="V528" s="6" t="s">
        <v>1186</v>
      </c>
      <c r="W528" s="6" t="s">
        <v>305</v>
      </c>
      <c r="X528" s="6" t="s">
        <v>189</v>
      </c>
      <c r="Y528" s="6" t="s">
        <v>341</v>
      </c>
      <c r="Z528" s="6" t="s">
        <v>382</v>
      </c>
      <c r="AA528" s="6" t="s">
        <v>189</v>
      </c>
      <c r="AB528" s="6" t="s">
        <v>931</v>
      </c>
      <c r="AC528" s="6" t="s">
        <v>1186</v>
      </c>
      <c r="AD528" s="6" t="s">
        <v>1384</v>
      </c>
      <c r="AE528" s="6" t="s">
        <v>1186</v>
      </c>
      <c r="AF528" s="6" t="s">
        <v>376</v>
      </c>
      <c r="AG528" s="6" t="s">
        <v>376</v>
      </c>
      <c r="AH528" s="6" t="s">
        <v>1333</v>
      </c>
      <c r="AI528" s="6" t="s">
        <v>34</v>
      </c>
    </row>
    <row r="529" spans="1:35" x14ac:dyDescent="0.35">
      <c r="A529" s="5">
        <v>5203260007020</v>
      </c>
      <c r="B529" s="6" t="s">
        <v>937</v>
      </c>
      <c r="C529" s="6" t="s">
        <v>189</v>
      </c>
      <c r="D529" s="6" t="s">
        <v>34</v>
      </c>
      <c r="E529" s="6" t="s">
        <v>86</v>
      </c>
      <c r="F529">
        <v>1000</v>
      </c>
      <c r="G529" s="6" t="s">
        <v>16</v>
      </c>
      <c r="H529" s="6" t="s">
        <v>341</v>
      </c>
      <c r="I529">
        <v>150</v>
      </c>
      <c r="J529">
        <v>1</v>
      </c>
      <c r="K529" s="6" t="s">
        <v>298</v>
      </c>
      <c r="M529" s="6" t="s">
        <v>12</v>
      </c>
      <c r="N529" s="6" t="s">
        <v>12</v>
      </c>
      <c r="O529" s="6" t="s">
        <v>370</v>
      </c>
      <c r="P529">
        <v>1250</v>
      </c>
      <c r="Q529" s="6" t="s">
        <v>1186</v>
      </c>
      <c r="R529" s="6" t="s">
        <v>374</v>
      </c>
      <c r="S529">
        <v>19.7</v>
      </c>
      <c r="T529" s="6" t="s">
        <v>344</v>
      </c>
      <c r="U529" s="6" t="s">
        <v>1332</v>
      </c>
      <c r="V529" s="6" t="s">
        <v>1186</v>
      </c>
      <c r="W529" s="6" t="s">
        <v>298</v>
      </c>
      <c r="X529" s="6" t="s">
        <v>189</v>
      </c>
      <c r="Y529" s="6" t="s">
        <v>341</v>
      </c>
      <c r="Z529" s="6" t="s">
        <v>382</v>
      </c>
      <c r="AA529" s="6" t="s">
        <v>189</v>
      </c>
      <c r="AB529" s="6" t="s">
        <v>931</v>
      </c>
      <c r="AC529" s="6" t="s">
        <v>1186</v>
      </c>
      <c r="AD529" s="6" t="s">
        <v>1384</v>
      </c>
      <c r="AE529" s="6" t="s">
        <v>371</v>
      </c>
      <c r="AF529" s="6" t="s">
        <v>346</v>
      </c>
      <c r="AG529" s="6" t="s">
        <v>376</v>
      </c>
      <c r="AH529" s="6" t="s">
        <v>1383</v>
      </c>
      <c r="AI529" s="6" t="s">
        <v>34</v>
      </c>
    </row>
    <row r="530" spans="1:35" x14ac:dyDescent="0.35">
      <c r="B530" s="6" t="s">
        <v>938</v>
      </c>
      <c r="C530" s="6" t="s">
        <v>189</v>
      </c>
      <c r="D530" s="6" t="s">
        <v>34</v>
      </c>
      <c r="E530" s="6" t="s">
        <v>86</v>
      </c>
      <c r="F530">
        <v>1000</v>
      </c>
      <c r="G530" s="6" t="s">
        <v>16</v>
      </c>
      <c r="H530" s="6" t="s">
        <v>341</v>
      </c>
      <c r="I530">
        <v>150</v>
      </c>
      <c r="J530">
        <v>1</v>
      </c>
      <c r="K530" s="6" t="s">
        <v>298</v>
      </c>
      <c r="L530">
        <v>0</v>
      </c>
      <c r="M530" s="6" t="s">
        <v>12</v>
      </c>
      <c r="N530" s="6" t="s">
        <v>12</v>
      </c>
      <c r="O530" s="6" t="s">
        <v>370</v>
      </c>
      <c r="Q530" s="6" t="s">
        <v>1186</v>
      </c>
      <c r="R530" s="6" t="s">
        <v>1186</v>
      </c>
      <c r="T530" s="6" t="s">
        <v>344</v>
      </c>
      <c r="U530" s="6" t="s">
        <v>1332</v>
      </c>
      <c r="V530" s="6" t="s">
        <v>1186</v>
      </c>
      <c r="W530" s="6" t="s">
        <v>298</v>
      </c>
      <c r="X530" s="6" t="s">
        <v>189</v>
      </c>
      <c r="Y530" s="6" t="s">
        <v>341</v>
      </c>
      <c r="Z530" s="6" t="s">
        <v>382</v>
      </c>
      <c r="AA530" s="6" t="s">
        <v>189</v>
      </c>
      <c r="AB530" s="6" t="s">
        <v>931</v>
      </c>
      <c r="AC530" s="6" t="s">
        <v>1186</v>
      </c>
      <c r="AD530" s="6" t="s">
        <v>1384</v>
      </c>
      <c r="AE530" s="6" t="s">
        <v>1186</v>
      </c>
      <c r="AF530" s="6" t="s">
        <v>376</v>
      </c>
      <c r="AG530" s="6" t="s">
        <v>376</v>
      </c>
      <c r="AH530" s="6" t="s">
        <v>1333</v>
      </c>
      <c r="AI530" s="6" t="s">
        <v>34</v>
      </c>
    </row>
    <row r="531" spans="1:35" x14ac:dyDescent="0.35">
      <c r="A531" s="5">
        <v>5203260063080</v>
      </c>
      <c r="B531" s="6" t="s">
        <v>939</v>
      </c>
      <c r="C531" s="6" t="s">
        <v>191</v>
      </c>
      <c r="D531" s="6" t="s">
        <v>34</v>
      </c>
      <c r="E531" s="6" t="s">
        <v>86</v>
      </c>
      <c r="F531">
        <v>1000</v>
      </c>
      <c r="G531" s="6" t="s">
        <v>16</v>
      </c>
      <c r="H531" s="6" t="s">
        <v>299</v>
      </c>
      <c r="I531">
        <v>150</v>
      </c>
      <c r="J531">
        <v>0.82</v>
      </c>
      <c r="K531" s="6" t="s">
        <v>299</v>
      </c>
      <c r="L531">
        <v>1.25</v>
      </c>
      <c r="M531" s="6" t="s">
        <v>16</v>
      </c>
      <c r="N531" s="6" t="s">
        <v>16</v>
      </c>
      <c r="O531" s="6" t="s">
        <v>755</v>
      </c>
      <c r="P531">
        <v>0</v>
      </c>
      <c r="Q531" s="6" t="s">
        <v>779</v>
      </c>
      <c r="R531" s="6" t="s">
        <v>374</v>
      </c>
      <c r="S531">
        <v>0.82</v>
      </c>
      <c r="T531" s="6" t="s">
        <v>344</v>
      </c>
      <c r="U531" s="6" t="s">
        <v>1332</v>
      </c>
      <c r="V531" s="6" t="s">
        <v>1186</v>
      </c>
      <c r="W531" s="6" t="s">
        <v>426</v>
      </c>
      <c r="X531" s="6" t="s">
        <v>189</v>
      </c>
      <c r="Y531" s="6" t="s">
        <v>299</v>
      </c>
      <c r="Z531" s="6" t="s">
        <v>382</v>
      </c>
      <c r="AA531" s="6" t="s">
        <v>191</v>
      </c>
      <c r="AB531" s="6" t="s">
        <v>934</v>
      </c>
      <c r="AC531" s="6" t="s">
        <v>1186</v>
      </c>
      <c r="AD531" s="6" t="s">
        <v>1186</v>
      </c>
      <c r="AE531" s="6" t="s">
        <v>1186</v>
      </c>
      <c r="AF531" s="6" t="s">
        <v>346</v>
      </c>
      <c r="AG531" s="6" t="s">
        <v>376</v>
      </c>
      <c r="AH531" s="6" t="s">
        <v>1383</v>
      </c>
      <c r="AI531" s="6" t="s">
        <v>34</v>
      </c>
    </row>
    <row r="532" spans="1:35" x14ac:dyDescent="0.35">
      <c r="A532" s="5">
        <v>5203260001030</v>
      </c>
      <c r="B532" s="6" t="s">
        <v>940</v>
      </c>
      <c r="C532" s="6" t="s">
        <v>189</v>
      </c>
      <c r="D532" s="6" t="s">
        <v>34</v>
      </c>
      <c r="E532" s="6" t="s">
        <v>86</v>
      </c>
      <c r="F532">
        <v>1000</v>
      </c>
      <c r="G532" s="6" t="s">
        <v>16</v>
      </c>
      <c r="H532" s="6" t="s">
        <v>300</v>
      </c>
      <c r="I532">
        <v>150</v>
      </c>
      <c r="J532">
        <v>0.17</v>
      </c>
      <c r="K532" s="6" t="s">
        <v>300</v>
      </c>
      <c r="L532">
        <v>0.15</v>
      </c>
      <c r="M532" s="6" t="s">
        <v>16</v>
      </c>
      <c r="N532" s="6" t="s">
        <v>16</v>
      </c>
      <c r="O532" s="6" t="s">
        <v>678</v>
      </c>
      <c r="P532">
        <v>1250</v>
      </c>
      <c r="Q532" s="6" t="s">
        <v>679</v>
      </c>
      <c r="R532" s="6" t="s">
        <v>374</v>
      </c>
      <c r="S532">
        <v>0.17</v>
      </c>
      <c r="T532" s="6" t="s">
        <v>344</v>
      </c>
      <c r="U532" s="6" t="s">
        <v>1332</v>
      </c>
      <c r="V532" s="6" t="s">
        <v>1186</v>
      </c>
      <c r="W532" s="6" t="s">
        <v>426</v>
      </c>
      <c r="X532" s="6" t="s">
        <v>189</v>
      </c>
      <c r="Y532" s="6" t="s">
        <v>407</v>
      </c>
      <c r="Z532" s="6" t="s">
        <v>382</v>
      </c>
      <c r="AA532" s="6" t="s">
        <v>189</v>
      </c>
      <c r="AB532" s="6" t="s">
        <v>931</v>
      </c>
      <c r="AC532" s="6" t="s">
        <v>1186</v>
      </c>
      <c r="AD532" s="6" t="s">
        <v>1384</v>
      </c>
      <c r="AE532" s="6" t="s">
        <v>1186</v>
      </c>
      <c r="AF532" s="6" t="s">
        <v>346</v>
      </c>
      <c r="AG532" s="6" t="s">
        <v>376</v>
      </c>
      <c r="AH532" s="6" t="s">
        <v>1383</v>
      </c>
      <c r="AI532" s="6" t="s">
        <v>34</v>
      </c>
    </row>
    <row r="533" spans="1:35" x14ac:dyDescent="0.35">
      <c r="B533" s="6" t="s">
        <v>941</v>
      </c>
      <c r="C533" s="6" t="s">
        <v>189</v>
      </c>
      <c r="D533" s="6" t="s">
        <v>34</v>
      </c>
      <c r="E533" s="6" t="s">
        <v>86</v>
      </c>
      <c r="F533">
        <v>1000</v>
      </c>
      <c r="G533" s="6" t="s">
        <v>16</v>
      </c>
      <c r="H533" s="6" t="s">
        <v>300</v>
      </c>
      <c r="I533">
        <v>150</v>
      </c>
      <c r="J533">
        <v>0.17</v>
      </c>
      <c r="K533" s="6" t="s">
        <v>300</v>
      </c>
      <c r="L533">
        <v>0.15</v>
      </c>
      <c r="M533" s="6" t="s">
        <v>16</v>
      </c>
      <c r="N533" s="6" t="s">
        <v>16</v>
      </c>
      <c r="O533" s="6" t="s">
        <v>678</v>
      </c>
      <c r="Q533" s="6" t="s">
        <v>1186</v>
      </c>
      <c r="R533" s="6" t="s">
        <v>1186</v>
      </c>
      <c r="T533" s="6" t="s">
        <v>344</v>
      </c>
      <c r="U533" s="6" t="s">
        <v>1332</v>
      </c>
      <c r="V533" s="6" t="s">
        <v>1186</v>
      </c>
      <c r="W533" s="6" t="s">
        <v>426</v>
      </c>
      <c r="X533" s="6" t="s">
        <v>189</v>
      </c>
      <c r="Y533" s="6" t="s">
        <v>407</v>
      </c>
      <c r="Z533" s="6" t="s">
        <v>382</v>
      </c>
      <c r="AA533" s="6" t="s">
        <v>189</v>
      </c>
      <c r="AB533" s="6" t="s">
        <v>931</v>
      </c>
      <c r="AC533" s="6" t="s">
        <v>1186</v>
      </c>
      <c r="AD533" s="6" t="s">
        <v>1384</v>
      </c>
      <c r="AE533" s="6" t="s">
        <v>1186</v>
      </c>
      <c r="AF533" s="6" t="s">
        <v>376</v>
      </c>
      <c r="AG533" s="6" t="s">
        <v>376</v>
      </c>
      <c r="AH533" s="6" t="s">
        <v>1333</v>
      </c>
      <c r="AI533" s="6" t="s">
        <v>34</v>
      </c>
    </row>
    <row r="534" spans="1:35" x14ac:dyDescent="0.35">
      <c r="A534" s="5">
        <v>5203280006010</v>
      </c>
      <c r="B534" s="6" t="s">
        <v>942</v>
      </c>
      <c r="C534" s="6" t="s">
        <v>192</v>
      </c>
      <c r="D534" s="6" t="s">
        <v>34</v>
      </c>
      <c r="E534" s="6" t="s">
        <v>89</v>
      </c>
      <c r="F534">
        <v>1000</v>
      </c>
      <c r="G534" s="6" t="s">
        <v>12</v>
      </c>
      <c r="H534" s="6" t="s">
        <v>341</v>
      </c>
      <c r="I534">
        <v>100</v>
      </c>
      <c r="J534">
        <v>1</v>
      </c>
      <c r="K534" s="6" t="s">
        <v>297</v>
      </c>
      <c r="M534" s="6" t="s">
        <v>12</v>
      </c>
      <c r="N534" s="6" t="s">
        <v>12</v>
      </c>
      <c r="O534" s="6" t="s">
        <v>1186</v>
      </c>
      <c r="P534">
        <v>1985</v>
      </c>
      <c r="Q534" s="6" t="s">
        <v>1186</v>
      </c>
      <c r="R534" s="6" t="s">
        <v>343</v>
      </c>
      <c r="T534" s="6" t="s">
        <v>344</v>
      </c>
      <c r="U534" s="6" t="s">
        <v>1332</v>
      </c>
      <c r="V534" s="6" t="s">
        <v>1186</v>
      </c>
      <c r="W534" s="6" t="s">
        <v>305</v>
      </c>
      <c r="X534" s="6" t="s">
        <v>192</v>
      </c>
      <c r="Y534" s="6" t="s">
        <v>341</v>
      </c>
      <c r="Z534" s="6" t="s">
        <v>382</v>
      </c>
      <c r="AA534" s="6" t="s">
        <v>192</v>
      </c>
      <c r="AB534" s="6" t="s">
        <v>942</v>
      </c>
      <c r="AC534" s="6" t="s">
        <v>1186</v>
      </c>
      <c r="AD534" s="6" t="s">
        <v>1385</v>
      </c>
      <c r="AE534" s="6" t="s">
        <v>1186</v>
      </c>
      <c r="AF534" s="6" t="s">
        <v>346</v>
      </c>
      <c r="AG534" s="6" t="s">
        <v>376</v>
      </c>
      <c r="AH534" s="6" t="s">
        <v>1383</v>
      </c>
      <c r="AI534" s="6" t="s">
        <v>34</v>
      </c>
    </row>
    <row r="535" spans="1:35" x14ac:dyDescent="0.35">
      <c r="B535" s="6" t="s">
        <v>943</v>
      </c>
      <c r="C535" s="6" t="s">
        <v>192</v>
      </c>
      <c r="D535" s="6" t="s">
        <v>34</v>
      </c>
      <c r="E535" s="6" t="s">
        <v>89</v>
      </c>
      <c r="F535">
        <v>1000</v>
      </c>
      <c r="G535" s="6" t="s">
        <v>12</v>
      </c>
      <c r="H535" s="6" t="s">
        <v>341</v>
      </c>
      <c r="I535">
        <v>100</v>
      </c>
      <c r="J535">
        <v>1</v>
      </c>
      <c r="K535" s="6" t="s">
        <v>297</v>
      </c>
      <c r="L535">
        <v>0</v>
      </c>
      <c r="M535" s="6" t="s">
        <v>12</v>
      </c>
      <c r="N535" s="6" t="s">
        <v>12</v>
      </c>
      <c r="O535" s="6" t="s">
        <v>1333</v>
      </c>
      <c r="Q535" s="6" t="s">
        <v>1186</v>
      </c>
      <c r="R535" s="6" t="s">
        <v>1186</v>
      </c>
      <c r="T535" s="6" t="s">
        <v>344</v>
      </c>
      <c r="U535" s="6" t="s">
        <v>1332</v>
      </c>
      <c r="V535" s="6" t="s">
        <v>1186</v>
      </c>
      <c r="W535" s="6" t="s">
        <v>305</v>
      </c>
      <c r="X535" s="6" t="s">
        <v>192</v>
      </c>
      <c r="Y535" s="6" t="s">
        <v>341</v>
      </c>
      <c r="Z535" s="6" t="s">
        <v>382</v>
      </c>
      <c r="AA535" s="6" t="s">
        <v>192</v>
      </c>
      <c r="AB535" s="6" t="s">
        <v>942</v>
      </c>
      <c r="AC535" s="6" t="s">
        <v>1186</v>
      </c>
      <c r="AD535" s="6" t="s">
        <v>1385</v>
      </c>
      <c r="AE535" s="6" t="s">
        <v>1186</v>
      </c>
      <c r="AF535" s="6" t="s">
        <v>376</v>
      </c>
      <c r="AG535" s="6" t="s">
        <v>376</v>
      </c>
      <c r="AH535" s="6" t="s">
        <v>1333</v>
      </c>
      <c r="AI535" s="6" t="s">
        <v>34</v>
      </c>
    </row>
    <row r="536" spans="1:35" x14ac:dyDescent="0.35">
      <c r="A536" s="5">
        <v>5203280007020</v>
      </c>
      <c r="B536" s="6" t="s">
        <v>944</v>
      </c>
      <c r="C536" s="6" t="s">
        <v>192</v>
      </c>
      <c r="D536" s="6" t="s">
        <v>34</v>
      </c>
      <c r="E536" s="6" t="s">
        <v>89</v>
      </c>
      <c r="F536">
        <v>1000</v>
      </c>
      <c r="G536" s="6" t="s">
        <v>16</v>
      </c>
      <c r="H536" s="6" t="s">
        <v>341</v>
      </c>
      <c r="I536">
        <v>100</v>
      </c>
      <c r="J536">
        <v>1</v>
      </c>
      <c r="K536" s="6" t="s">
        <v>298</v>
      </c>
      <c r="M536" s="6" t="s">
        <v>12</v>
      </c>
      <c r="N536" s="6" t="s">
        <v>12</v>
      </c>
      <c r="O536" s="6" t="s">
        <v>370</v>
      </c>
      <c r="P536">
        <v>1985</v>
      </c>
      <c r="Q536" s="6" t="s">
        <v>1186</v>
      </c>
      <c r="R536" s="6" t="s">
        <v>374</v>
      </c>
      <c r="S536">
        <v>19.7</v>
      </c>
      <c r="T536" s="6" t="s">
        <v>344</v>
      </c>
      <c r="U536" s="6" t="s">
        <v>1332</v>
      </c>
      <c r="V536" s="6" t="s">
        <v>1186</v>
      </c>
      <c r="W536" s="6" t="s">
        <v>298</v>
      </c>
      <c r="X536" s="6" t="s">
        <v>192</v>
      </c>
      <c r="Y536" s="6" t="s">
        <v>341</v>
      </c>
      <c r="Z536" s="6" t="s">
        <v>382</v>
      </c>
      <c r="AA536" s="6" t="s">
        <v>192</v>
      </c>
      <c r="AB536" s="6" t="s">
        <v>942</v>
      </c>
      <c r="AC536" s="6" t="s">
        <v>1186</v>
      </c>
      <c r="AD536" s="6" t="s">
        <v>1385</v>
      </c>
      <c r="AE536" s="6" t="s">
        <v>371</v>
      </c>
      <c r="AF536" s="6" t="s">
        <v>346</v>
      </c>
      <c r="AG536" s="6" t="s">
        <v>376</v>
      </c>
      <c r="AH536" s="6" t="s">
        <v>1383</v>
      </c>
      <c r="AI536" s="6" t="s">
        <v>34</v>
      </c>
    </row>
    <row r="537" spans="1:35" x14ac:dyDescent="0.35">
      <c r="B537" s="6" t="s">
        <v>945</v>
      </c>
      <c r="C537" s="6" t="s">
        <v>192</v>
      </c>
      <c r="D537" s="6" t="s">
        <v>34</v>
      </c>
      <c r="E537" s="6" t="s">
        <v>89</v>
      </c>
      <c r="F537">
        <v>1000</v>
      </c>
      <c r="G537" s="6" t="s">
        <v>16</v>
      </c>
      <c r="H537" s="6" t="s">
        <v>341</v>
      </c>
      <c r="I537">
        <v>100</v>
      </c>
      <c r="J537">
        <v>1</v>
      </c>
      <c r="K537" s="6" t="s">
        <v>298</v>
      </c>
      <c r="L537">
        <v>0</v>
      </c>
      <c r="M537" s="6" t="s">
        <v>12</v>
      </c>
      <c r="N537" s="6" t="s">
        <v>12</v>
      </c>
      <c r="O537" s="6" t="s">
        <v>370</v>
      </c>
      <c r="Q537" s="6" t="s">
        <v>1186</v>
      </c>
      <c r="R537" s="6" t="s">
        <v>1186</v>
      </c>
      <c r="T537" s="6" t="s">
        <v>344</v>
      </c>
      <c r="U537" s="6" t="s">
        <v>1332</v>
      </c>
      <c r="V537" s="6" t="s">
        <v>1186</v>
      </c>
      <c r="W537" s="6" t="s">
        <v>298</v>
      </c>
      <c r="X537" s="6" t="s">
        <v>192</v>
      </c>
      <c r="Y537" s="6" t="s">
        <v>341</v>
      </c>
      <c r="Z537" s="6" t="s">
        <v>382</v>
      </c>
      <c r="AA537" s="6" t="s">
        <v>192</v>
      </c>
      <c r="AB537" s="6" t="s">
        <v>942</v>
      </c>
      <c r="AC537" s="6" t="s">
        <v>1186</v>
      </c>
      <c r="AD537" s="6" t="s">
        <v>1385</v>
      </c>
      <c r="AE537" s="6" t="s">
        <v>1186</v>
      </c>
      <c r="AF537" s="6" t="s">
        <v>376</v>
      </c>
      <c r="AG537" s="6" t="s">
        <v>376</v>
      </c>
      <c r="AH537" s="6" t="s">
        <v>1333</v>
      </c>
      <c r="AI537" s="6" t="s">
        <v>34</v>
      </c>
    </row>
    <row r="538" spans="1:35" x14ac:dyDescent="0.35">
      <c r="A538" s="5">
        <v>5203280003080</v>
      </c>
      <c r="B538" s="6" t="s">
        <v>946</v>
      </c>
      <c r="C538" s="6" t="s">
        <v>192</v>
      </c>
      <c r="D538" s="6" t="s">
        <v>34</v>
      </c>
      <c r="E538" s="6" t="s">
        <v>89</v>
      </c>
      <c r="F538">
        <v>1000</v>
      </c>
      <c r="G538" s="6" t="s">
        <v>16</v>
      </c>
      <c r="H538" s="6" t="s">
        <v>300</v>
      </c>
      <c r="I538">
        <v>100</v>
      </c>
      <c r="J538">
        <v>0.82</v>
      </c>
      <c r="K538" s="6" t="s">
        <v>300</v>
      </c>
      <c r="L538">
        <v>0.15</v>
      </c>
      <c r="M538" s="6" t="s">
        <v>16</v>
      </c>
      <c r="N538" s="6" t="s">
        <v>16</v>
      </c>
      <c r="O538" s="6" t="s">
        <v>678</v>
      </c>
      <c r="P538">
        <v>1.18267E+19</v>
      </c>
      <c r="Q538" s="6" t="s">
        <v>779</v>
      </c>
      <c r="R538" s="6" t="s">
        <v>374</v>
      </c>
      <c r="S538">
        <v>4</v>
      </c>
      <c r="T538" s="6" t="s">
        <v>344</v>
      </c>
      <c r="U538" s="6" t="s">
        <v>1332</v>
      </c>
      <c r="V538" s="6" t="s">
        <v>1186</v>
      </c>
      <c r="W538" s="6" t="s">
        <v>947</v>
      </c>
      <c r="X538" s="6" t="s">
        <v>192</v>
      </c>
      <c r="Y538" s="6" t="s">
        <v>299</v>
      </c>
      <c r="Z538" s="6" t="s">
        <v>382</v>
      </c>
      <c r="AA538" s="6" t="s">
        <v>192</v>
      </c>
      <c r="AB538" s="6" t="s">
        <v>942</v>
      </c>
      <c r="AC538" s="6" t="s">
        <v>1186</v>
      </c>
      <c r="AD538" s="6" t="s">
        <v>1385</v>
      </c>
      <c r="AE538" s="6" t="s">
        <v>1186</v>
      </c>
      <c r="AF538" s="6" t="s">
        <v>346</v>
      </c>
      <c r="AG538" s="6" t="s">
        <v>376</v>
      </c>
      <c r="AH538" s="6" t="s">
        <v>1333</v>
      </c>
      <c r="AI538" s="6" t="s">
        <v>34</v>
      </c>
    </row>
    <row r="539" spans="1:35" x14ac:dyDescent="0.35">
      <c r="A539" s="5">
        <v>5203280001030</v>
      </c>
      <c r="B539" s="6" t="s">
        <v>948</v>
      </c>
      <c r="C539" s="6" t="s">
        <v>192</v>
      </c>
      <c r="D539" s="6" t="s">
        <v>34</v>
      </c>
      <c r="E539" s="6" t="s">
        <v>89</v>
      </c>
      <c r="F539">
        <v>1000</v>
      </c>
      <c r="G539" s="6" t="s">
        <v>16</v>
      </c>
      <c r="H539" s="6" t="s">
        <v>300</v>
      </c>
      <c r="I539">
        <v>100</v>
      </c>
      <c r="J539">
        <v>0.17</v>
      </c>
      <c r="K539" s="6" t="s">
        <v>300</v>
      </c>
      <c r="L539">
        <v>0.15</v>
      </c>
      <c r="M539" s="6" t="s">
        <v>16</v>
      </c>
      <c r="N539" s="6" t="s">
        <v>16</v>
      </c>
      <c r="O539" s="6" t="s">
        <v>678</v>
      </c>
      <c r="P539">
        <v>1985</v>
      </c>
      <c r="Q539" s="6" t="s">
        <v>679</v>
      </c>
      <c r="R539" s="6" t="s">
        <v>374</v>
      </c>
      <c r="S539">
        <v>0.17</v>
      </c>
      <c r="T539" s="6" t="s">
        <v>344</v>
      </c>
      <c r="U539" s="6" t="s">
        <v>1332</v>
      </c>
      <c r="V539" s="6" t="s">
        <v>1186</v>
      </c>
      <c r="W539" s="6" t="s">
        <v>426</v>
      </c>
      <c r="X539" s="6" t="s">
        <v>192</v>
      </c>
      <c r="Y539" s="6" t="s">
        <v>407</v>
      </c>
      <c r="Z539" s="6" t="s">
        <v>382</v>
      </c>
      <c r="AA539" s="6" t="s">
        <v>192</v>
      </c>
      <c r="AB539" s="6" t="s">
        <v>942</v>
      </c>
      <c r="AC539" s="6" t="s">
        <v>1186</v>
      </c>
      <c r="AD539" s="6" t="s">
        <v>1385</v>
      </c>
      <c r="AE539" s="6" t="s">
        <v>1186</v>
      </c>
      <c r="AF539" s="6" t="s">
        <v>346</v>
      </c>
      <c r="AG539" s="6" t="s">
        <v>376</v>
      </c>
      <c r="AH539" s="6" t="s">
        <v>1383</v>
      </c>
      <c r="AI539" s="6" t="s">
        <v>34</v>
      </c>
    </row>
    <row r="540" spans="1:35" x14ac:dyDescent="0.35">
      <c r="B540" s="6" t="s">
        <v>949</v>
      </c>
      <c r="C540" s="6" t="s">
        <v>192</v>
      </c>
      <c r="D540" s="6" t="s">
        <v>34</v>
      </c>
      <c r="E540" s="6" t="s">
        <v>89</v>
      </c>
      <c r="F540">
        <v>1000</v>
      </c>
      <c r="G540" s="6" t="s">
        <v>16</v>
      </c>
      <c r="H540" s="6" t="s">
        <v>300</v>
      </c>
      <c r="I540">
        <v>100</v>
      </c>
      <c r="J540">
        <v>0.17</v>
      </c>
      <c r="K540" s="6" t="s">
        <v>300</v>
      </c>
      <c r="L540">
        <v>0.15</v>
      </c>
      <c r="M540" s="6" t="s">
        <v>16</v>
      </c>
      <c r="N540" s="6" t="s">
        <v>16</v>
      </c>
      <c r="O540" s="6" t="s">
        <v>678</v>
      </c>
      <c r="Q540" s="6" t="s">
        <v>1186</v>
      </c>
      <c r="R540" s="6" t="s">
        <v>1186</v>
      </c>
      <c r="T540" s="6" t="s">
        <v>344</v>
      </c>
      <c r="U540" s="6" t="s">
        <v>1332</v>
      </c>
      <c r="V540" s="6" t="s">
        <v>1186</v>
      </c>
      <c r="W540" s="6" t="s">
        <v>426</v>
      </c>
      <c r="X540" s="6" t="s">
        <v>192</v>
      </c>
      <c r="Y540" s="6" t="s">
        <v>407</v>
      </c>
      <c r="Z540" s="6" t="s">
        <v>382</v>
      </c>
      <c r="AA540" s="6" t="s">
        <v>192</v>
      </c>
      <c r="AB540" s="6" t="s">
        <v>942</v>
      </c>
      <c r="AC540" s="6" t="s">
        <v>1186</v>
      </c>
      <c r="AD540" s="6" t="s">
        <v>1385</v>
      </c>
      <c r="AE540" s="6" t="s">
        <v>1186</v>
      </c>
      <c r="AF540" s="6" t="s">
        <v>376</v>
      </c>
      <c r="AG540" s="6" t="s">
        <v>376</v>
      </c>
      <c r="AH540" s="6" t="s">
        <v>1333</v>
      </c>
      <c r="AI540" s="6" t="s">
        <v>34</v>
      </c>
    </row>
    <row r="541" spans="1:35" x14ac:dyDescent="0.35">
      <c r="A541" s="5">
        <v>5203466006010</v>
      </c>
      <c r="B541" s="6" t="s">
        <v>950</v>
      </c>
      <c r="C541" s="6" t="s">
        <v>193</v>
      </c>
      <c r="D541" s="6" t="s">
        <v>34</v>
      </c>
      <c r="E541" s="6" t="s">
        <v>89</v>
      </c>
      <c r="F541">
        <v>1000</v>
      </c>
      <c r="G541" s="6" t="s">
        <v>12</v>
      </c>
      <c r="H541" s="6" t="s">
        <v>341</v>
      </c>
      <c r="I541">
        <v>20</v>
      </c>
      <c r="J541">
        <v>1</v>
      </c>
      <c r="K541" s="6" t="s">
        <v>297</v>
      </c>
      <c r="M541" s="6" t="s">
        <v>12</v>
      </c>
      <c r="N541" s="6" t="s">
        <v>12</v>
      </c>
      <c r="O541" s="6" t="s">
        <v>1186</v>
      </c>
      <c r="P541">
        <v>1250</v>
      </c>
      <c r="Q541" s="6" t="s">
        <v>342</v>
      </c>
      <c r="R541" s="6" t="s">
        <v>343</v>
      </c>
      <c r="T541" s="6" t="s">
        <v>344</v>
      </c>
      <c r="U541" s="6" t="s">
        <v>1332</v>
      </c>
      <c r="V541" s="6" t="s">
        <v>1186</v>
      </c>
      <c r="W541" s="6" t="s">
        <v>305</v>
      </c>
      <c r="X541" s="6" t="s">
        <v>193</v>
      </c>
      <c r="Y541" s="6" t="s">
        <v>341</v>
      </c>
      <c r="Z541" s="6" t="s">
        <v>382</v>
      </c>
      <c r="AA541" s="6" t="s">
        <v>193</v>
      </c>
      <c r="AB541" s="6" t="s">
        <v>950</v>
      </c>
      <c r="AC541" s="6" t="s">
        <v>1186</v>
      </c>
      <c r="AD541" s="6" t="s">
        <v>1386</v>
      </c>
      <c r="AE541" s="6" t="s">
        <v>1186</v>
      </c>
      <c r="AF541" s="6" t="s">
        <v>346</v>
      </c>
      <c r="AG541" s="6" t="s">
        <v>376</v>
      </c>
      <c r="AH541" s="6" t="s">
        <v>1383</v>
      </c>
      <c r="AI541" s="6" t="s">
        <v>34</v>
      </c>
    </row>
    <row r="542" spans="1:35" x14ac:dyDescent="0.35">
      <c r="B542" s="6" t="s">
        <v>951</v>
      </c>
      <c r="C542" s="6" t="s">
        <v>193</v>
      </c>
      <c r="D542" s="6" t="s">
        <v>34</v>
      </c>
      <c r="E542" s="6" t="s">
        <v>89</v>
      </c>
      <c r="F542">
        <v>1000</v>
      </c>
      <c r="G542" s="6" t="s">
        <v>12</v>
      </c>
      <c r="H542" s="6" t="s">
        <v>341</v>
      </c>
      <c r="I542">
        <v>20</v>
      </c>
      <c r="J542">
        <v>1</v>
      </c>
      <c r="K542" s="6" t="s">
        <v>297</v>
      </c>
      <c r="L542">
        <v>0</v>
      </c>
      <c r="M542" s="6" t="s">
        <v>12</v>
      </c>
      <c r="N542" s="6" t="s">
        <v>12</v>
      </c>
      <c r="O542" s="6" t="s">
        <v>1333</v>
      </c>
      <c r="Q542" s="6" t="s">
        <v>1186</v>
      </c>
      <c r="R542" s="6" t="s">
        <v>1186</v>
      </c>
      <c r="T542" s="6" t="s">
        <v>344</v>
      </c>
      <c r="U542" s="6" t="s">
        <v>1332</v>
      </c>
      <c r="V542" s="6" t="s">
        <v>1186</v>
      </c>
      <c r="W542" s="6" t="s">
        <v>305</v>
      </c>
      <c r="X542" s="6" t="s">
        <v>193</v>
      </c>
      <c r="Y542" s="6" t="s">
        <v>341</v>
      </c>
      <c r="Z542" s="6" t="s">
        <v>382</v>
      </c>
      <c r="AA542" s="6" t="s">
        <v>193</v>
      </c>
      <c r="AB542" s="6" t="s">
        <v>950</v>
      </c>
      <c r="AC542" s="6" t="s">
        <v>1186</v>
      </c>
      <c r="AD542" s="6" t="s">
        <v>1386</v>
      </c>
      <c r="AE542" s="6" t="s">
        <v>1186</v>
      </c>
      <c r="AF542" s="6" t="s">
        <v>376</v>
      </c>
      <c r="AG542" s="6" t="s">
        <v>376</v>
      </c>
      <c r="AH542" s="6" t="s">
        <v>1333</v>
      </c>
      <c r="AI542" s="6" t="s">
        <v>34</v>
      </c>
    </row>
    <row r="543" spans="1:35" x14ac:dyDescent="0.35">
      <c r="A543" s="5">
        <v>5203466003080</v>
      </c>
      <c r="B543" s="6" t="s">
        <v>952</v>
      </c>
      <c r="C543" s="6" t="s">
        <v>193</v>
      </c>
      <c r="D543" s="6" t="s">
        <v>34</v>
      </c>
      <c r="E543" s="6" t="s">
        <v>89</v>
      </c>
      <c r="F543">
        <v>1000</v>
      </c>
      <c r="G543" s="6" t="s">
        <v>12</v>
      </c>
      <c r="H543" s="6" t="s">
        <v>299</v>
      </c>
      <c r="I543">
        <v>0.82</v>
      </c>
      <c r="J543">
        <v>0.82</v>
      </c>
      <c r="K543" s="6" t="s">
        <v>299</v>
      </c>
      <c r="L543">
        <v>1.25</v>
      </c>
      <c r="M543" s="6" t="s">
        <v>16</v>
      </c>
      <c r="N543" s="6" t="s">
        <v>16</v>
      </c>
      <c r="O543" s="6" t="s">
        <v>755</v>
      </c>
      <c r="P543">
        <v>1250</v>
      </c>
      <c r="Q543" s="6" t="s">
        <v>342</v>
      </c>
      <c r="R543" s="6" t="s">
        <v>343</v>
      </c>
      <c r="S543">
        <v>0.82</v>
      </c>
      <c r="T543" s="6" t="s">
        <v>344</v>
      </c>
      <c r="U543" s="6" t="s">
        <v>1332</v>
      </c>
      <c r="V543" s="6" t="s">
        <v>1186</v>
      </c>
      <c r="W543" s="6" t="s">
        <v>299</v>
      </c>
      <c r="X543" s="6" t="s">
        <v>193</v>
      </c>
      <c r="Y543" s="6" t="s">
        <v>299</v>
      </c>
      <c r="Z543" s="6" t="s">
        <v>382</v>
      </c>
      <c r="AA543" s="6" t="s">
        <v>193</v>
      </c>
      <c r="AB543" s="6" t="s">
        <v>950</v>
      </c>
      <c r="AC543" s="6" t="s">
        <v>1186</v>
      </c>
      <c r="AD543" s="6" t="s">
        <v>1386</v>
      </c>
      <c r="AE543" s="6" t="s">
        <v>1186</v>
      </c>
      <c r="AF543" s="6" t="s">
        <v>346</v>
      </c>
      <c r="AG543" s="6" t="s">
        <v>376</v>
      </c>
      <c r="AH543" s="6" t="s">
        <v>1333</v>
      </c>
      <c r="AI543" s="6" t="s">
        <v>34</v>
      </c>
    </row>
    <row r="544" spans="1:35" x14ac:dyDescent="0.35">
      <c r="B544" s="6" t="s">
        <v>953</v>
      </c>
      <c r="C544" s="6" t="s">
        <v>193</v>
      </c>
      <c r="D544" s="6" t="s">
        <v>34</v>
      </c>
      <c r="E544" s="6" t="s">
        <v>89</v>
      </c>
      <c r="F544">
        <v>1000</v>
      </c>
      <c r="G544" s="6" t="s">
        <v>12</v>
      </c>
      <c r="H544" s="6" t="s">
        <v>299</v>
      </c>
      <c r="I544">
        <v>0.82</v>
      </c>
      <c r="J544">
        <v>0.82</v>
      </c>
      <c r="K544" s="6" t="s">
        <v>299</v>
      </c>
      <c r="L544">
        <v>1.25</v>
      </c>
      <c r="M544" s="6" t="s">
        <v>16</v>
      </c>
      <c r="N544" s="6" t="s">
        <v>16</v>
      </c>
      <c r="O544" s="6" t="s">
        <v>755</v>
      </c>
      <c r="Q544" s="6" t="s">
        <v>1186</v>
      </c>
      <c r="R544" s="6" t="s">
        <v>1186</v>
      </c>
      <c r="T544" s="6" t="s">
        <v>344</v>
      </c>
      <c r="U544" s="6" t="s">
        <v>1332</v>
      </c>
      <c r="V544" s="6" t="s">
        <v>1186</v>
      </c>
      <c r="W544" s="6" t="s">
        <v>299</v>
      </c>
      <c r="X544" s="6" t="s">
        <v>193</v>
      </c>
      <c r="Y544" s="6" t="s">
        <v>299</v>
      </c>
      <c r="Z544" s="6" t="s">
        <v>382</v>
      </c>
      <c r="AA544" s="6" t="s">
        <v>193</v>
      </c>
      <c r="AB544" s="6" t="s">
        <v>950</v>
      </c>
      <c r="AC544" s="6" t="s">
        <v>1186</v>
      </c>
      <c r="AD544" s="6" t="s">
        <v>1386</v>
      </c>
      <c r="AE544" s="6" t="s">
        <v>1186</v>
      </c>
      <c r="AF544" s="6" t="s">
        <v>376</v>
      </c>
      <c r="AG544" s="6" t="s">
        <v>376</v>
      </c>
      <c r="AH544" s="6" t="s">
        <v>1333</v>
      </c>
      <c r="AI544" s="6" t="s">
        <v>34</v>
      </c>
    </row>
    <row r="545" spans="1:35" x14ac:dyDescent="0.35">
      <c r="B545" s="6" t="s">
        <v>954</v>
      </c>
      <c r="C545" s="6" t="s">
        <v>194</v>
      </c>
      <c r="D545" s="6" t="s">
        <v>37</v>
      </c>
      <c r="E545" s="6" t="s">
        <v>36</v>
      </c>
      <c r="F545">
        <v>1000</v>
      </c>
      <c r="G545" s="6" t="s">
        <v>12</v>
      </c>
      <c r="H545" s="6" t="s">
        <v>341</v>
      </c>
      <c r="I545">
        <v>10</v>
      </c>
      <c r="J545">
        <v>1</v>
      </c>
      <c r="K545" s="6" t="s">
        <v>297</v>
      </c>
      <c r="M545" s="6" t="s">
        <v>12</v>
      </c>
      <c r="N545" s="6" t="s">
        <v>12</v>
      </c>
      <c r="O545" s="6" t="s">
        <v>678</v>
      </c>
      <c r="Q545" s="6" t="s">
        <v>342</v>
      </c>
      <c r="R545" s="6" t="s">
        <v>343</v>
      </c>
      <c r="T545" s="6" t="s">
        <v>344</v>
      </c>
      <c r="U545" s="6" t="s">
        <v>1332</v>
      </c>
      <c r="V545" s="6" t="s">
        <v>1186</v>
      </c>
      <c r="W545" s="6" t="s">
        <v>305</v>
      </c>
      <c r="X545" s="6" t="s">
        <v>194</v>
      </c>
      <c r="Y545" s="6" t="s">
        <v>341</v>
      </c>
      <c r="Z545" s="6" t="s">
        <v>382</v>
      </c>
      <c r="AA545" s="6" t="s">
        <v>194</v>
      </c>
      <c r="AB545" s="6" t="s">
        <v>954</v>
      </c>
      <c r="AC545" s="6" t="s">
        <v>1186</v>
      </c>
      <c r="AD545" s="6" t="s">
        <v>1387</v>
      </c>
      <c r="AE545" s="6" t="s">
        <v>1186</v>
      </c>
      <c r="AF545" s="6" t="s">
        <v>346</v>
      </c>
      <c r="AG545" s="6" t="s">
        <v>346</v>
      </c>
      <c r="AH545" s="6" t="s">
        <v>1333</v>
      </c>
      <c r="AI545" s="6" t="s">
        <v>37</v>
      </c>
    </row>
    <row r="546" spans="1:35" x14ac:dyDescent="0.35">
      <c r="A546" s="5">
        <v>5203069806010</v>
      </c>
      <c r="B546" s="6" t="s">
        <v>955</v>
      </c>
      <c r="C546" s="6" t="s">
        <v>234</v>
      </c>
      <c r="D546" s="6" t="s">
        <v>37</v>
      </c>
      <c r="E546" s="6" t="s">
        <v>36</v>
      </c>
      <c r="F546">
        <v>1000</v>
      </c>
      <c r="G546" s="6" t="s">
        <v>12</v>
      </c>
      <c r="H546" s="6" t="s">
        <v>341</v>
      </c>
      <c r="I546">
        <v>10</v>
      </c>
      <c r="J546">
        <v>1</v>
      </c>
      <c r="K546" s="6" t="s">
        <v>297</v>
      </c>
      <c r="M546" s="6" t="s">
        <v>12</v>
      </c>
      <c r="N546" s="6" t="s">
        <v>12</v>
      </c>
      <c r="O546" s="6" t="s">
        <v>678</v>
      </c>
      <c r="P546">
        <v>3050</v>
      </c>
      <c r="Q546" s="6" t="s">
        <v>342</v>
      </c>
      <c r="R546" s="6" t="s">
        <v>343</v>
      </c>
      <c r="T546" s="6" t="s">
        <v>344</v>
      </c>
      <c r="U546" s="6" t="s">
        <v>1332</v>
      </c>
      <c r="V546" s="6" t="s">
        <v>1186</v>
      </c>
      <c r="W546" s="6" t="s">
        <v>305</v>
      </c>
      <c r="X546" s="6" t="s">
        <v>234</v>
      </c>
      <c r="Y546" s="6" t="s">
        <v>341</v>
      </c>
      <c r="Z546" s="6" t="s">
        <v>382</v>
      </c>
      <c r="AA546" s="6" t="s">
        <v>194</v>
      </c>
      <c r="AB546" s="6" t="s">
        <v>955</v>
      </c>
      <c r="AC546" s="6" t="s">
        <v>1186</v>
      </c>
      <c r="AD546" s="6" t="s">
        <v>1387</v>
      </c>
      <c r="AE546" s="6" t="s">
        <v>1186</v>
      </c>
      <c r="AF546" s="6" t="s">
        <v>346</v>
      </c>
      <c r="AG546" s="6" t="s">
        <v>346</v>
      </c>
      <c r="AH546" s="6" t="s">
        <v>1376</v>
      </c>
      <c r="AI546" s="6" t="s">
        <v>37</v>
      </c>
    </row>
    <row r="547" spans="1:35" x14ac:dyDescent="0.35">
      <c r="A547" s="5">
        <v>5203069803010</v>
      </c>
      <c r="B547" s="6" t="s">
        <v>956</v>
      </c>
      <c r="C547" s="6" t="s">
        <v>234</v>
      </c>
      <c r="D547" s="6" t="s">
        <v>37</v>
      </c>
      <c r="E547" s="6" t="s">
        <v>36</v>
      </c>
      <c r="F547">
        <v>1000</v>
      </c>
      <c r="G547" s="6" t="s">
        <v>16</v>
      </c>
      <c r="H547" s="6" t="s">
        <v>299</v>
      </c>
      <c r="I547">
        <v>10</v>
      </c>
      <c r="J547">
        <v>0.8</v>
      </c>
      <c r="K547" s="6" t="s">
        <v>299</v>
      </c>
      <c r="L547">
        <v>0.15</v>
      </c>
      <c r="M547" s="6" t="s">
        <v>16</v>
      </c>
      <c r="N547" s="6" t="s">
        <v>16</v>
      </c>
      <c r="O547" s="6" t="s">
        <v>957</v>
      </c>
      <c r="P547">
        <v>3050</v>
      </c>
      <c r="Q547" s="6" t="s">
        <v>679</v>
      </c>
      <c r="R547" s="6" t="s">
        <v>374</v>
      </c>
      <c r="S547">
        <v>0.8</v>
      </c>
      <c r="T547" s="6" t="s">
        <v>344</v>
      </c>
      <c r="U547" s="6" t="s">
        <v>1332</v>
      </c>
      <c r="V547" s="6" t="s">
        <v>1186</v>
      </c>
      <c r="W547" s="6" t="s">
        <v>299</v>
      </c>
      <c r="X547" s="6" t="s">
        <v>234</v>
      </c>
      <c r="Y547" s="6" t="s">
        <v>299</v>
      </c>
      <c r="Z547" s="6" t="s">
        <v>382</v>
      </c>
      <c r="AA547" s="6" t="s">
        <v>194</v>
      </c>
      <c r="AB547" s="6" t="s">
        <v>955</v>
      </c>
      <c r="AC547" s="6" t="s">
        <v>1186</v>
      </c>
      <c r="AD547" s="6" t="s">
        <v>1387</v>
      </c>
      <c r="AE547" s="6" t="s">
        <v>1186</v>
      </c>
      <c r="AF547" s="6" t="s">
        <v>346</v>
      </c>
      <c r="AG547" s="6" t="s">
        <v>346</v>
      </c>
      <c r="AH547" s="6" t="s">
        <v>1376</v>
      </c>
      <c r="AI547" s="6" t="s">
        <v>37</v>
      </c>
    </row>
    <row r="548" spans="1:35" x14ac:dyDescent="0.35">
      <c r="A548" s="5">
        <v>5203069901030</v>
      </c>
      <c r="B548" s="6" t="s">
        <v>958</v>
      </c>
      <c r="C548" s="6" t="s">
        <v>234</v>
      </c>
      <c r="D548" s="6" t="s">
        <v>37</v>
      </c>
      <c r="E548" s="6" t="s">
        <v>36</v>
      </c>
      <c r="F548">
        <v>1000</v>
      </c>
      <c r="G548" s="6" t="s">
        <v>16</v>
      </c>
      <c r="H548" s="6" t="s">
        <v>300</v>
      </c>
      <c r="I548">
        <v>10</v>
      </c>
      <c r="J548">
        <v>0.17</v>
      </c>
      <c r="K548" s="6" t="s">
        <v>300</v>
      </c>
      <c r="L548">
        <v>0.15</v>
      </c>
      <c r="M548" s="6" t="s">
        <v>16</v>
      </c>
      <c r="N548" s="6" t="s">
        <v>16</v>
      </c>
      <c r="O548" s="6" t="s">
        <v>678</v>
      </c>
      <c r="Q548" s="6" t="s">
        <v>679</v>
      </c>
      <c r="R548" s="6" t="s">
        <v>374</v>
      </c>
      <c r="S548">
        <v>0.17</v>
      </c>
      <c r="T548" s="6" t="s">
        <v>344</v>
      </c>
      <c r="U548" s="6" t="s">
        <v>1332</v>
      </c>
      <c r="V548" s="6" t="s">
        <v>1186</v>
      </c>
      <c r="W548" s="6" t="s">
        <v>426</v>
      </c>
      <c r="X548" s="6" t="s">
        <v>234</v>
      </c>
      <c r="Y548" s="6" t="s">
        <v>407</v>
      </c>
      <c r="Z548" s="6" t="s">
        <v>382</v>
      </c>
      <c r="AA548" s="6" t="s">
        <v>194</v>
      </c>
      <c r="AB548" s="6" t="s">
        <v>955</v>
      </c>
      <c r="AC548" s="6" t="s">
        <v>1186</v>
      </c>
      <c r="AD548" s="6" t="s">
        <v>1387</v>
      </c>
      <c r="AE548" s="6" t="s">
        <v>1186</v>
      </c>
      <c r="AF548" s="6" t="s">
        <v>346</v>
      </c>
      <c r="AG548" s="6" t="s">
        <v>346</v>
      </c>
      <c r="AH548" s="6" t="s">
        <v>1376</v>
      </c>
      <c r="AI548" s="6" t="s">
        <v>37</v>
      </c>
    </row>
    <row r="549" spans="1:35" x14ac:dyDescent="0.35">
      <c r="A549" s="5">
        <v>5203800106010</v>
      </c>
      <c r="B549" s="6" t="s">
        <v>959</v>
      </c>
      <c r="C549" s="6" t="s">
        <v>195</v>
      </c>
      <c r="D549" s="6" t="s">
        <v>37</v>
      </c>
      <c r="E549" s="6" t="s">
        <v>36</v>
      </c>
      <c r="F549">
        <v>1000</v>
      </c>
      <c r="G549" s="6" t="s">
        <v>12</v>
      </c>
      <c r="H549" s="6" t="s">
        <v>341</v>
      </c>
      <c r="I549">
        <v>20</v>
      </c>
      <c r="J549">
        <v>1</v>
      </c>
      <c r="K549" s="6" t="s">
        <v>297</v>
      </c>
      <c r="M549" s="6" t="s">
        <v>12</v>
      </c>
      <c r="N549" s="6" t="s">
        <v>12</v>
      </c>
      <c r="O549" s="6" t="s">
        <v>678</v>
      </c>
      <c r="P549">
        <v>4258</v>
      </c>
      <c r="Q549" s="6" t="s">
        <v>1186</v>
      </c>
      <c r="R549" s="6" t="s">
        <v>343</v>
      </c>
      <c r="T549" s="6" t="s">
        <v>344</v>
      </c>
      <c r="U549" s="6" t="s">
        <v>1332</v>
      </c>
      <c r="V549" s="6" t="s">
        <v>1186</v>
      </c>
      <c r="W549" s="6" t="s">
        <v>305</v>
      </c>
      <c r="X549" s="6" t="s">
        <v>76</v>
      </c>
      <c r="Y549" s="6" t="s">
        <v>341</v>
      </c>
      <c r="Z549" s="6" t="s">
        <v>382</v>
      </c>
      <c r="AA549" s="6" t="s">
        <v>195</v>
      </c>
      <c r="AB549" s="6" t="s">
        <v>959</v>
      </c>
      <c r="AC549" s="6" t="s">
        <v>1186</v>
      </c>
      <c r="AD549" s="6" t="s">
        <v>1186</v>
      </c>
      <c r="AE549" s="6" t="s">
        <v>1186</v>
      </c>
      <c r="AF549" s="6" t="s">
        <v>346</v>
      </c>
      <c r="AG549" s="6" t="s">
        <v>346</v>
      </c>
      <c r="AH549" s="6" t="s">
        <v>1383</v>
      </c>
      <c r="AI549" s="6" t="s">
        <v>37</v>
      </c>
    </row>
    <row r="550" spans="1:35" x14ac:dyDescent="0.35">
      <c r="A550" s="5">
        <v>5203681504010</v>
      </c>
      <c r="B550" s="6" t="s">
        <v>960</v>
      </c>
      <c r="C550" s="6" t="s">
        <v>197</v>
      </c>
      <c r="D550" s="6" t="s">
        <v>29</v>
      </c>
      <c r="E550" s="6" t="s">
        <v>91</v>
      </c>
      <c r="F550">
        <v>1000</v>
      </c>
      <c r="G550" s="6" t="s">
        <v>16</v>
      </c>
      <c r="H550" s="6" t="s">
        <v>306</v>
      </c>
      <c r="I550">
        <v>50</v>
      </c>
      <c r="J550">
        <v>0.02</v>
      </c>
      <c r="K550" s="6" t="s">
        <v>304</v>
      </c>
      <c r="L550">
        <v>2.5000000000000001E-2</v>
      </c>
      <c r="M550" s="6" t="s">
        <v>16</v>
      </c>
      <c r="N550" s="6" t="s">
        <v>16</v>
      </c>
      <c r="O550" s="6" t="s">
        <v>813</v>
      </c>
      <c r="P550">
        <v>1620</v>
      </c>
      <c r="Q550" s="6" t="s">
        <v>814</v>
      </c>
      <c r="R550" s="6" t="s">
        <v>374</v>
      </c>
      <c r="S550">
        <v>0.6</v>
      </c>
      <c r="T550" s="6" t="s">
        <v>344</v>
      </c>
      <c r="U550" s="6" t="s">
        <v>1332</v>
      </c>
      <c r="V550" s="6" t="s">
        <v>1186</v>
      </c>
      <c r="W550" s="6" t="s">
        <v>815</v>
      </c>
      <c r="X550" s="6" t="s">
        <v>197</v>
      </c>
      <c r="Y550" s="6" t="s">
        <v>306</v>
      </c>
      <c r="Z550" s="6" t="s">
        <v>382</v>
      </c>
      <c r="AA550" s="6" t="s">
        <v>197</v>
      </c>
      <c r="AB550" s="6" t="s">
        <v>961</v>
      </c>
      <c r="AC550" s="6" t="s">
        <v>1186</v>
      </c>
      <c r="AD550" s="6" t="s">
        <v>1015</v>
      </c>
      <c r="AE550" s="6" t="s">
        <v>1186</v>
      </c>
      <c r="AF550" s="6" t="s">
        <v>346</v>
      </c>
      <c r="AG550" s="6" t="s">
        <v>346</v>
      </c>
      <c r="AH550" s="6" t="s">
        <v>1333</v>
      </c>
      <c r="AI550" s="6" t="s">
        <v>29</v>
      </c>
    </row>
    <row r="551" spans="1:35" x14ac:dyDescent="0.35">
      <c r="A551" s="5">
        <v>5203683006010</v>
      </c>
      <c r="B551" s="6" t="s">
        <v>962</v>
      </c>
      <c r="C551" s="6" t="s">
        <v>94</v>
      </c>
      <c r="D551" s="6" t="s">
        <v>29</v>
      </c>
      <c r="E551" s="6" t="s">
        <v>94</v>
      </c>
      <c r="F551">
        <v>1000</v>
      </c>
      <c r="G551" s="6" t="s">
        <v>12</v>
      </c>
      <c r="H551" s="6" t="s">
        <v>341</v>
      </c>
      <c r="I551">
        <v>50</v>
      </c>
      <c r="J551">
        <v>1</v>
      </c>
      <c r="K551" s="6" t="s">
        <v>297</v>
      </c>
      <c r="M551" s="6" t="s">
        <v>12</v>
      </c>
      <c r="N551" s="6" t="s">
        <v>12</v>
      </c>
      <c r="O551" s="6" t="s">
        <v>1186</v>
      </c>
      <c r="P551">
        <v>1620</v>
      </c>
      <c r="Q551" s="6" t="s">
        <v>1186</v>
      </c>
      <c r="R551" s="6" t="s">
        <v>343</v>
      </c>
      <c r="T551" s="6" t="s">
        <v>344</v>
      </c>
      <c r="U551" s="6" t="s">
        <v>1332</v>
      </c>
      <c r="V551" s="6" t="s">
        <v>1186</v>
      </c>
      <c r="W551" s="6" t="s">
        <v>305</v>
      </c>
      <c r="X551" s="6" t="s">
        <v>94</v>
      </c>
      <c r="Y551" s="6" t="s">
        <v>341</v>
      </c>
      <c r="Z551" s="6" t="s">
        <v>382</v>
      </c>
      <c r="AA551" s="6" t="s">
        <v>94</v>
      </c>
      <c r="AB551" s="6" t="s">
        <v>962</v>
      </c>
      <c r="AC551" s="6" t="s">
        <v>1186</v>
      </c>
      <c r="AD551" s="6" t="s">
        <v>1015</v>
      </c>
      <c r="AE551" s="6" t="s">
        <v>1186</v>
      </c>
      <c r="AF551" s="6" t="s">
        <v>346</v>
      </c>
      <c r="AG551" s="6" t="s">
        <v>376</v>
      </c>
      <c r="AH551" s="6" t="s">
        <v>1383</v>
      </c>
      <c r="AI551" s="6" t="s">
        <v>29</v>
      </c>
    </row>
    <row r="552" spans="1:35" x14ac:dyDescent="0.35">
      <c r="A552" s="5">
        <v>5203683015010</v>
      </c>
      <c r="B552" s="6" t="s">
        <v>963</v>
      </c>
      <c r="C552" s="6" t="s">
        <v>94</v>
      </c>
      <c r="D552" s="6" t="s">
        <v>29</v>
      </c>
      <c r="E552" s="6" t="s">
        <v>94</v>
      </c>
      <c r="F552">
        <v>1000</v>
      </c>
      <c r="G552" s="6" t="s">
        <v>16</v>
      </c>
      <c r="H552" s="6" t="s">
        <v>306</v>
      </c>
      <c r="I552">
        <v>50</v>
      </c>
      <c r="J552">
        <v>0.02</v>
      </c>
      <c r="K552" s="6" t="s">
        <v>303</v>
      </c>
      <c r="L552">
        <v>2.5000000000000001E-2</v>
      </c>
      <c r="M552" s="6" t="s">
        <v>16</v>
      </c>
      <c r="N552" s="6" t="s">
        <v>16</v>
      </c>
      <c r="O552" s="6" t="s">
        <v>803</v>
      </c>
      <c r="P552">
        <v>1620</v>
      </c>
      <c r="Q552" s="6" t="s">
        <v>804</v>
      </c>
      <c r="R552" s="6" t="s">
        <v>374</v>
      </c>
      <c r="S552">
        <v>0.6</v>
      </c>
      <c r="T552" s="6" t="s">
        <v>344</v>
      </c>
      <c r="U552" s="6" t="s">
        <v>1332</v>
      </c>
      <c r="V552" s="6" t="s">
        <v>1186</v>
      </c>
      <c r="W552" s="6" t="s">
        <v>303</v>
      </c>
      <c r="X552" s="6" t="s">
        <v>94</v>
      </c>
      <c r="Y552" s="6" t="s">
        <v>306</v>
      </c>
      <c r="Z552" s="6" t="s">
        <v>382</v>
      </c>
      <c r="AA552" s="6" t="s">
        <v>94</v>
      </c>
      <c r="AB552" s="6" t="s">
        <v>962</v>
      </c>
      <c r="AC552" s="6" t="s">
        <v>1186</v>
      </c>
      <c r="AD552" s="6" t="s">
        <v>1015</v>
      </c>
      <c r="AE552" s="6" t="s">
        <v>1186</v>
      </c>
      <c r="AF552" s="6" t="s">
        <v>346</v>
      </c>
      <c r="AG552" s="6" t="s">
        <v>376</v>
      </c>
      <c r="AH552" s="6" t="s">
        <v>1383</v>
      </c>
      <c r="AI552" s="6" t="s">
        <v>29</v>
      </c>
    </row>
    <row r="553" spans="1:35" x14ac:dyDescent="0.35">
      <c r="A553" s="5">
        <v>5203683055010</v>
      </c>
      <c r="B553" s="6" t="s">
        <v>964</v>
      </c>
      <c r="C553" s="6" t="s">
        <v>94</v>
      </c>
      <c r="D553" s="6" t="s">
        <v>29</v>
      </c>
      <c r="E553" s="6" t="s">
        <v>94</v>
      </c>
      <c r="F553">
        <v>1000</v>
      </c>
      <c r="G553" s="6" t="s">
        <v>16</v>
      </c>
      <c r="H553" s="6" t="s">
        <v>306</v>
      </c>
      <c r="I553">
        <v>50</v>
      </c>
      <c r="J553">
        <v>0.02</v>
      </c>
      <c r="K553" s="6" t="s">
        <v>303</v>
      </c>
      <c r="L553">
        <v>4.4999999999999998E-2</v>
      </c>
      <c r="M553" s="6" t="s">
        <v>16</v>
      </c>
      <c r="N553" s="6" t="s">
        <v>16</v>
      </c>
      <c r="O553" s="6" t="s">
        <v>803</v>
      </c>
      <c r="P553">
        <v>1620</v>
      </c>
      <c r="Q553" s="6" t="s">
        <v>804</v>
      </c>
      <c r="R553" s="6" t="s">
        <v>374</v>
      </c>
      <c r="S553">
        <v>0.6</v>
      </c>
      <c r="T553" s="6" t="s">
        <v>344</v>
      </c>
      <c r="U553" s="6" t="s">
        <v>1332</v>
      </c>
      <c r="V553" s="6" t="s">
        <v>1186</v>
      </c>
      <c r="W553" s="6" t="s">
        <v>303</v>
      </c>
      <c r="X553" s="6" t="s">
        <v>94</v>
      </c>
      <c r="Y553" s="6" t="s">
        <v>306</v>
      </c>
      <c r="Z553" s="6" t="s">
        <v>382</v>
      </c>
      <c r="AA553" s="6" t="s">
        <v>94</v>
      </c>
      <c r="AB553" s="6" t="s">
        <v>962</v>
      </c>
      <c r="AC553" s="6" t="s">
        <v>1186</v>
      </c>
      <c r="AD553" s="6" t="s">
        <v>1015</v>
      </c>
      <c r="AE553" s="6" t="s">
        <v>1186</v>
      </c>
      <c r="AF553" s="6" t="s">
        <v>346</v>
      </c>
      <c r="AG553" s="6" t="s">
        <v>376</v>
      </c>
      <c r="AH553" s="6" t="s">
        <v>1383</v>
      </c>
      <c r="AI553" s="6" t="s">
        <v>29</v>
      </c>
    </row>
    <row r="554" spans="1:35" x14ac:dyDescent="0.35">
      <c r="B554" s="6" t="s">
        <v>965</v>
      </c>
      <c r="C554" s="6" t="s">
        <v>94</v>
      </c>
      <c r="D554" s="6" t="s">
        <v>29</v>
      </c>
      <c r="E554" s="6" t="s">
        <v>94</v>
      </c>
      <c r="F554">
        <v>1000</v>
      </c>
      <c r="G554" s="6" t="s">
        <v>16</v>
      </c>
      <c r="H554" s="6" t="s">
        <v>306</v>
      </c>
      <c r="I554">
        <v>50</v>
      </c>
      <c r="J554">
        <v>0.02</v>
      </c>
      <c r="K554" s="6" t="s">
        <v>303</v>
      </c>
      <c r="L554">
        <v>4.4999999999999998E-2</v>
      </c>
      <c r="M554" s="6" t="s">
        <v>16</v>
      </c>
      <c r="N554" s="6" t="s">
        <v>16</v>
      </c>
      <c r="O554" s="6" t="s">
        <v>803</v>
      </c>
      <c r="Q554" s="6" t="s">
        <v>1186</v>
      </c>
      <c r="R554" s="6" t="s">
        <v>1186</v>
      </c>
      <c r="T554" s="6" t="s">
        <v>344</v>
      </c>
      <c r="U554" s="6" t="s">
        <v>1332</v>
      </c>
      <c r="V554" s="6" t="s">
        <v>1186</v>
      </c>
      <c r="W554" s="6" t="s">
        <v>303</v>
      </c>
      <c r="X554" s="6" t="s">
        <v>94</v>
      </c>
      <c r="Y554" s="6" t="s">
        <v>306</v>
      </c>
      <c r="Z554" s="6" t="s">
        <v>382</v>
      </c>
      <c r="AA554" s="6" t="s">
        <v>94</v>
      </c>
      <c r="AB554" s="6" t="s">
        <v>962</v>
      </c>
      <c r="AC554" s="6" t="s">
        <v>1186</v>
      </c>
      <c r="AD554" s="6" t="s">
        <v>1015</v>
      </c>
      <c r="AE554" s="6" t="s">
        <v>1186</v>
      </c>
      <c r="AF554" s="6" t="s">
        <v>376</v>
      </c>
      <c r="AG554" s="6" t="s">
        <v>376</v>
      </c>
      <c r="AH554" s="6" t="s">
        <v>1333</v>
      </c>
      <c r="AI554" s="6" t="s">
        <v>29</v>
      </c>
    </row>
    <row r="555" spans="1:35" x14ac:dyDescent="0.35">
      <c r="B555" s="6" t="s">
        <v>966</v>
      </c>
      <c r="C555" s="6" t="s">
        <v>94</v>
      </c>
      <c r="D555" s="6" t="s">
        <v>29</v>
      </c>
      <c r="E555" s="6" t="s">
        <v>94</v>
      </c>
      <c r="F555">
        <v>1000</v>
      </c>
      <c r="G555" s="6" t="s">
        <v>16</v>
      </c>
      <c r="H555" s="6" t="s">
        <v>306</v>
      </c>
      <c r="I555">
        <v>50</v>
      </c>
      <c r="J555">
        <v>0.02</v>
      </c>
      <c r="K555" s="6" t="s">
        <v>303</v>
      </c>
      <c r="L555">
        <v>2.5000000000000001E-2</v>
      </c>
      <c r="M555" s="6" t="s">
        <v>16</v>
      </c>
      <c r="N555" s="6" t="s">
        <v>16</v>
      </c>
      <c r="O555" s="6" t="s">
        <v>803</v>
      </c>
      <c r="Q555" s="6" t="s">
        <v>1186</v>
      </c>
      <c r="R555" s="6" t="s">
        <v>1186</v>
      </c>
      <c r="T555" s="6" t="s">
        <v>344</v>
      </c>
      <c r="U555" s="6" t="s">
        <v>1332</v>
      </c>
      <c r="V555" s="6" t="s">
        <v>1186</v>
      </c>
      <c r="W555" s="6" t="s">
        <v>303</v>
      </c>
      <c r="X555" s="6" t="s">
        <v>94</v>
      </c>
      <c r="Y555" s="6" t="s">
        <v>306</v>
      </c>
      <c r="Z555" s="6" t="s">
        <v>382</v>
      </c>
      <c r="AA555" s="6" t="s">
        <v>94</v>
      </c>
      <c r="AB555" s="6" t="s">
        <v>962</v>
      </c>
      <c r="AC555" s="6" t="s">
        <v>1186</v>
      </c>
      <c r="AD555" s="6" t="s">
        <v>1015</v>
      </c>
      <c r="AE555" s="6" t="s">
        <v>1186</v>
      </c>
      <c r="AF555" s="6" t="s">
        <v>376</v>
      </c>
      <c r="AG555" s="6" t="s">
        <v>376</v>
      </c>
      <c r="AH555" s="6" t="s">
        <v>1333</v>
      </c>
      <c r="AI555" s="6" t="s">
        <v>29</v>
      </c>
    </row>
    <row r="556" spans="1:35" x14ac:dyDescent="0.35">
      <c r="A556" s="5">
        <v>5203683015030</v>
      </c>
      <c r="B556" s="6" t="s">
        <v>967</v>
      </c>
      <c r="C556" s="6" t="s">
        <v>94</v>
      </c>
      <c r="D556" s="6" t="s">
        <v>29</v>
      </c>
      <c r="E556" s="6" t="s">
        <v>94</v>
      </c>
      <c r="F556">
        <v>1000</v>
      </c>
      <c r="G556" s="6" t="s">
        <v>16</v>
      </c>
      <c r="H556" s="6" t="s">
        <v>306</v>
      </c>
      <c r="I556">
        <v>50</v>
      </c>
      <c r="J556">
        <v>0.5</v>
      </c>
      <c r="K556" s="6" t="s">
        <v>303</v>
      </c>
      <c r="L556">
        <v>1.25</v>
      </c>
      <c r="M556" s="6" t="s">
        <v>16</v>
      </c>
      <c r="N556" s="6" t="s">
        <v>16</v>
      </c>
      <c r="O556" s="6" t="s">
        <v>834</v>
      </c>
      <c r="P556">
        <v>1620</v>
      </c>
      <c r="Q556" s="6" t="s">
        <v>835</v>
      </c>
      <c r="R556" s="6" t="s">
        <v>374</v>
      </c>
      <c r="S556">
        <v>0.5</v>
      </c>
      <c r="T556" s="6" t="s">
        <v>344</v>
      </c>
      <c r="U556" s="6" t="s">
        <v>1332</v>
      </c>
      <c r="V556" s="6" t="s">
        <v>1186</v>
      </c>
      <c r="W556" s="6" t="s">
        <v>303</v>
      </c>
      <c r="X556" s="6" t="s">
        <v>94</v>
      </c>
      <c r="Y556" s="6" t="s">
        <v>306</v>
      </c>
      <c r="Z556" s="6" t="s">
        <v>382</v>
      </c>
      <c r="AA556" s="6" t="s">
        <v>94</v>
      </c>
      <c r="AB556" s="6" t="s">
        <v>962</v>
      </c>
      <c r="AC556" s="6" t="s">
        <v>1186</v>
      </c>
      <c r="AD556" s="6" t="s">
        <v>1015</v>
      </c>
      <c r="AE556" s="6" t="s">
        <v>1186</v>
      </c>
      <c r="AF556" s="6" t="s">
        <v>346</v>
      </c>
      <c r="AG556" s="6" t="s">
        <v>376</v>
      </c>
      <c r="AH556" s="6" t="s">
        <v>1383</v>
      </c>
      <c r="AI556" s="6" t="s">
        <v>29</v>
      </c>
    </row>
    <row r="557" spans="1:35" x14ac:dyDescent="0.35">
      <c r="B557" s="6" t="s">
        <v>968</v>
      </c>
      <c r="C557" s="6" t="s">
        <v>94</v>
      </c>
      <c r="D557" s="6" t="s">
        <v>29</v>
      </c>
      <c r="E557" s="6" t="s">
        <v>94</v>
      </c>
      <c r="F557">
        <v>1000</v>
      </c>
      <c r="G557" s="6" t="s">
        <v>16</v>
      </c>
      <c r="H557" s="6" t="s">
        <v>306</v>
      </c>
      <c r="I557">
        <v>50</v>
      </c>
      <c r="J557">
        <v>0.5</v>
      </c>
      <c r="K557" s="6" t="s">
        <v>303</v>
      </c>
      <c r="L557">
        <v>1.25</v>
      </c>
      <c r="M557" s="6" t="s">
        <v>16</v>
      </c>
      <c r="N557" s="6" t="s">
        <v>16</v>
      </c>
      <c r="O557" s="6" t="s">
        <v>834</v>
      </c>
      <c r="Q557" s="6" t="s">
        <v>1186</v>
      </c>
      <c r="R557" s="6" t="s">
        <v>1186</v>
      </c>
      <c r="T557" s="6" t="s">
        <v>344</v>
      </c>
      <c r="U557" s="6" t="s">
        <v>1332</v>
      </c>
      <c r="V557" s="6" t="s">
        <v>1186</v>
      </c>
      <c r="W557" s="6" t="s">
        <v>303</v>
      </c>
      <c r="X557" s="6" t="s">
        <v>94</v>
      </c>
      <c r="Y557" s="6" t="s">
        <v>306</v>
      </c>
      <c r="Z557" s="6" t="s">
        <v>382</v>
      </c>
      <c r="AA557" s="6" t="s">
        <v>94</v>
      </c>
      <c r="AB557" s="6" t="s">
        <v>962</v>
      </c>
      <c r="AC557" s="6" t="s">
        <v>1186</v>
      </c>
      <c r="AD557" s="6" t="s">
        <v>1015</v>
      </c>
      <c r="AE557" s="6" t="s">
        <v>1186</v>
      </c>
      <c r="AF557" s="6" t="s">
        <v>376</v>
      </c>
      <c r="AG557" s="6" t="s">
        <v>376</v>
      </c>
      <c r="AH557" s="6" t="s">
        <v>1333</v>
      </c>
      <c r="AI557" s="6" t="s">
        <v>29</v>
      </c>
    </row>
    <row r="558" spans="1:35" x14ac:dyDescent="0.35">
      <c r="A558" s="5">
        <v>5203683036010</v>
      </c>
      <c r="B558" s="6" t="s">
        <v>969</v>
      </c>
      <c r="C558" s="6" t="s">
        <v>94</v>
      </c>
      <c r="D558" s="6" t="s">
        <v>29</v>
      </c>
      <c r="E558" s="6" t="s">
        <v>94</v>
      </c>
      <c r="F558">
        <v>1000</v>
      </c>
      <c r="G558" s="6" t="s">
        <v>12</v>
      </c>
      <c r="H558" s="6" t="s">
        <v>341</v>
      </c>
      <c r="I558">
        <v>50</v>
      </c>
      <c r="J558">
        <v>1</v>
      </c>
      <c r="K558" s="6" t="s">
        <v>297</v>
      </c>
      <c r="M558" s="6" t="s">
        <v>12</v>
      </c>
      <c r="N558" s="6" t="s">
        <v>12</v>
      </c>
      <c r="O558" s="6" t="s">
        <v>1186</v>
      </c>
      <c r="P558">
        <v>1620</v>
      </c>
      <c r="Q558" s="6" t="s">
        <v>1186</v>
      </c>
      <c r="R558" s="6" t="s">
        <v>343</v>
      </c>
      <c r="T558" s="6" t="s">
        <v>344</v>
      </c>
      <c r="U558" s="6" t="s">
        <v>1332</v>
      </c>
      <c r="V558" s="6" t="s">
        <v>1186</v>
      </c>
      <c r="W558" s="6" t="s">
        <v>305</v>
      </c>
      <c r="X558" s="6" t="s">
        <v>94</v>
      </c>
      <c r="Y558" s="6" t="s">
        <v>341</v>
      </c>
      <c r="Z558" s="6" t="s">
        <v>382</v>
      </c>
      <c r="AA558" s="6" t="s">
        <v>94</v>
      </c>
      <c r="AB558" s="6" t="s">
        <v>962</v>
      </c>
      <c r="AC558" s="6" t="s">
        <v>1186</v>
      </c>
      <c r="AD558" s="6" t="s">
        <v>1015</v>
      </c>
      <c r="AE558" s="6" t="s">
        <v>371</v>
      </c>
      <c r="AF558" s="6" t="s">
        <v>346</v>
      </c>
      <c r="AG558" s="6" t="s">
        <v>376</v>
      </c>
      <c r="AH558" s="6" t="s">
        <v>1383</v>
      </c>
      <c r="AI558" s="6" t="s">
        <v>29</v>
      </c>
    </row>
    <row r="559" spans="1:35" x14ac:dyDescent="0.35">
      <c r="B559" s="6" t="s">
        <v>970</v>
      </c>
      <c r="C559" s="6" t="s">
        <v>94</v>
      </c>
      <c r="D559" s="6" t="s">
        <v>29</v>
      </c>
      <c r="E559" s="6" t="s">
        <v>94</v>
      </c>
      <c r="F559">
        <v>1000</v>
      </c>
      <c r="G559" s="6" t="s">
        <v>16</v>
      </c>
      <c r="H559" s="6" t="s">
        <v>341</v>
      </c>
      <c r="I559">
        <v>50</v>
      </c>
      <c r="J559">
        <v>1</v>
      </c>
      <c r="K559" s="6" t="s">
        <v>297</v>
      </c>
      <c r="L559">
        <v>0</v>
      </c>
      <c r="M559" s="6" t="s">
        <v>12</v>
      </c>
      <c r="N559" s="6" t="s">
        <v>12</v>
      </c>
      <c r="O559" s="6" t="s">
        <v>1333</v>
      </c>
      <c r="Q559" s="6" t="s">
        <v>1186</v>
      </c>
      <c r="R559" s="6" t="s">
        <v>1186</v>
      </c>
      <c r="T559" s="6" t="s">
        <v>344</v>
      </c>
      <c r="U559" s="6" t="s">
        <v>1332</v>
      </c>
      <c r="V559" s="6" t="s">
        <v>1186</v>
      </c>
      <c r="W559" s="6" t="s">
        <v>305</v>
      </c>
      <c r="X559" s="6" t="s">
        <v>94</v>
      </c>
      <c r="Y559" s="6" t="s">
        <v>341</v>
      </c>
      <c r="Z559" s="6" t="s">
        <v>382</v>
      </c>
      <c r="AA559" s="6" t="s">
        <v>94</v>
      </c>
      <c r="AB559" s="6" t="s">
        <v>962</v>
      </c>
      <c r="AC559" s="6" t="s">
        <v>1186</v>
      </c>
      <c r="AD559" s="6" t="s">
        <v>1015</v>
      </c>
      <c r="AE559" s="6" t="s">
        <v>1186</v>
      </c>
      <c r="AF559" s="6" t="s">
        <v>376</v>
      </c>
      <c r="AG559" s="6" t="s">
        <v>376</v>
      </c>
      <c r="AH559" s="6" t="s">
        <v>1333</v>
      </c>
      <c r="AI559" s="6" t="s">
        <v>29</v>
      </c>
    </row>
    <row r="560" spans="1:35" x14ac:dyDescent="0.35">
      <c r="B560" s="6" t="s">
        <v>971</v>
      </c>
      <c r="C560" s="6" t="s">
        <v>94</v>
      </c>
      <c r="D560" s="6" t="s">
        <v>29</v>
      </c>
      <c r="E560" s="6" t="s">
        <v>94</v>
      </c>
      <c r="F560">
        <v>1000</v>
      </c>
      <c r="G560" s="6" t="s">
        <v>12</v>
      </c>
      <c r="H560" s="6" t="s">
        <v>341</v>
      </c>
      <c r="I560">
        <v>50</v>
      </c>
      <c r="J560">
        <v>1</v>
      </c>
      <c r="K560" s="6" t="s">
        <v>297</v>
      </c>
      <c r="L560">
        <v>0</v>
      </c>
      <c r="M560" s="6" t="s">
        <v>12</v>
      </c>
      <c r="N560" s="6" t="s">
        <v>12</v>
      </c>
      <c r="O560" s="6" t="s">
        <v>1333</v>
      </c>
      <c r="Q560" s="6" t="s">
        <v>1186</v>
      </c>
      <c r="R560" s="6" t="s">
        <v>1186</v>
      </c>
      <c r="T560" s="6" t="s">
        <v>344</v>
      </c>
      <c r="U560" s="6" t="s">
        <v>1332</v>
      </c>
      <c r="V560" s="6" t="s">
        <v>1186</v>
      </c>
      <c r="W560" s="6" t="s">
        <v>305</v>
      </c>
      <c r="X560" s="6" t="s">
        <v>94</v>
      </c>
      <c r="Y560" s="6" t="s">
        <v>341</v>
      </c>
      <c r="Z560" s="6" t="s">
        <v>382</v>
      </c>
      <c r="AA560" s="6" t="s">
        <v>94</v>
      </c>
      <c r="AB560" s="6" t="s">
        <v>962</v>
      </c>
      <c r="AC560" s="6" t="s">
        <v>1186</v>
      </c>
      <c r="AD560" s="6" t="s">
        <v>1015</v>
      </c>
      <c r="AE560" s="6" t="s">
        <v>1186</v>
      </c>
      <c r="AF560" s="6" t="s">
        <v>376</v>
      </c>
      <c r="AG560" s="6" t="s">
        <v>376</v>
      </c>
      <c r="AH560" s="6" t="s">
        <v>1333</v>
      </c>
      <c r="AI560" s="6" t="s">
        <v>29</v>
      </c>
    </row>
    <row r="561" spans="1:35" x14ac:dyDescent="0.35">
      <c r="A561" s="5">
        <v>5203683004010</v>
      </c>
      <c r="B561" s="6" t="s">
        <v>972</v>
      </c>
      <c r="C561" s="6" t="s">
        <v>94</v>
      </c>
      <c r="D561" s="6" t="s">
        <v>29</v>
      </c>
      <c r="E561" s="6" t="s">
        <v>94</v>
      </c>
      <c r="F561">
        <v>1000</v>
      </c>
      <c r="G561" s="6" t="s">
        <v>16</v>
      </c>
      <c r="H561" s="6" t="s">
        <v>306</v>
      </c>
      <c r="I561">
        <v>50</v>
      </c>
      <c r="J561">
        <v>0.02</v>
      </c>
      <c r="K561" s="6" t="s">
        <v>304</v>
      </c>
      <c r="L561">
        <v>2.5000000000000001E-2</v>
      </c>
      <c r="M561" s="6" t="s">
        <v>16</v>
      </c>
      <c r="N561" s="6" t="s">
        <v>16</v>
      </c>
      <c r="O561" s="6" t="s">
        <v>813</v>
      </c>
      <c r="P561">
        <v>1620</v>
      </c>
      <c r="Q561" s="6" t="s">
        <v>814</v>
      </c>
      <c r="R561" s="6" t="s">
        <v>374</v>
      </c>
      <c r="S561">
        <v>0.6</v>
      </c>
      <c r="T561" s="6" t="s">
        <v>344</v>
      </c>
      <c r="U561" s="6" t="s">
        <v>1332</v>
      </c>
      <c r="V561" s="6" t="s">
        <v>1186</v>
      </c>
      <c r="W561" s="6" t="s">
        <v>815</v>
      </c>
      <c r="X561" s="6" t="s">
        <v>94</v>
      </c>
      <c r="Y561" s="6" t="s">
        <v>306</v>
      </c>
      <c r="Z561" s="6" t="s">
        <v>382</v>
      </c>
      <c r="AA561" s="6" t="s">
        <v>94</v>
      </c>
      <c r="AB561" s="6" t="s">
        <v>962</v>
      </c>
      <c r="AC561" s="6" t="s">
        <v>1186</v>
      </c>
      <c r="AD561" s="6" t="s">
        <v>1015</v>
      </c>
      <c r="AE561" s="6" t="s">
        <v>1186</v>
      </c>
      <c r="AF561" s="6" t="s">
        <v>346</v>
      </c>
      <c r="AG561" s="6" t="s">
        <v>346</v>
      </c>
      <c r="AH561" s="6" t="s">
        <v>1333</v>
      </c>
      <c r="AI561" s="6" t="s">
        <v>29</v>
      </c>
    </row>
    <row r="562" spans="1:35" x14ac:dyDescent="0.35">
      <c r="A562" s="5">
        <v>5203683004011</v>
      </c>
      <c r="B562" s="6" t="s">
        <v>973</v>
      </c>
      <c r="C562" s="6" t="s">
        <v>94</v>
      </c>
      <c r="D562" s="6" t="s">
        <v>29</v>
      </c>
      <c r="E562" s="6" t="s">
        <v>94</v>
      </c>
      <c r="F562">
        <v>1000</v>
      </c>
      <c r="G562" s="6" t="s">
        <v>16</v>
      </c>
      <c r="H562" s="6" t="s">
        <v>306</v>
      </c>
      <c r="I562">
        <v>50</v>
      </c>
      <c r="J562">
        <v>0.02</v>
      </c>
      <c r="K562" s="6" t="s">
        <v>304</v>
      </c>
      <c r="L562">
        <v>2.5000000000000001E-2</v>
      </c>
      <c r="M562" s="6" t="s">
        <v>16</v>
      </c>
      <c r="N562" s="6" t="s">
        <v>16</v>
      </c>
      <c r="O562" s="6" t="s">
        <v>813</v>
      </c>
      <c r="P562">
        <v>1620</v>
      </c>
      <c r="Q562" s="6" t="s">
        <v>814</v>
      </c>
      <c r="R562" s="6" t="s">
        <v>374</v>
      </c>
      <c r="S562">
        <v>0.6</v>
      </c>
      <c r="T562" s="6" t="s">
        <v>344</v>
      </c>
      <c r="U562" s="6" t="s">
        <v>1332</v>
      </c>
      <c r="V562" s="6" t="s">
        <v>1186</v>
      </c>
      <c r="W562" s="6" t="s">
        <v>815</v>
      </c>
      <c r="X562" s="6" t="s">
        <v>94</v>
      </c>
      <c r="Y562" s="6" t="s">
        <v>306</v>
      </c>
      <c r="Z562" s="6" t="s">
        <v>382</v>
      </c>
      <c r="AA562" s="6" t="s">
        <v>94</v>
      </c>
      <c r="AB562" s="6" t="s">
        <v>962</v>
      </c>
      <c r="AC562" s="6" t="s">
        <v>1186</v>
      </c>
      <c r="AD562" s="6" t="s">
        <v>1015</v>
      </c>
      <c r="AE562" s="6" t="s">
        <v>1186</v>
      </c>
      <c r="AF562" s="6" t="s">
        <v>346</v>
      </c>
      <c r="AG562" s="6" t="s">
        <v>346</v>
      </c>
      <c r="AH562" s="6" t="s">
        <v>1333</v>
      </c>
      <c r="AI562" s="6" t="s">
        <v>29</v>
      </c>
    </row>
    <row r="563" spans="1:35" x14ac:dyDescent="0.35">
      <c r="A563" s="5">
        <v>5203683004020</v>
      </c>
      <c r="B563" s="6" t="s">
        <v>974</v>
      </c>
      <c r="C563" s="6" t="s">
        <v>94</v>
      </c>
      <c r="D563" s="6" t="s">
        <v>29</v>
      </c>
      <c r="E563" s="6" t="s">
        <v>94</v>
      </c>
      <c r="F563">
        <v>1000</v>
      </c>
      <c r="G563" s="6" t="s">
        <v>16</v>
      </c>
      <c r="H563" s="6" t="s">
        <v>306</v>
      </c>
      <c r="I563">
        <v>50</v>
      </c>
      <c r="J563">
        <v>2.2678759965741601E-2</v>
      </c>
      <c r="K563" s="6" t="s">
        <v>304</v>
      </c>
      <c r="L563">
        <v>3.5000000000000003E-2</v>
      </c>
      <c r="M563" s="6" t="s">
        <v>16</v>
      </c>
      <c r="N563" s="6" t="s">
        <v>16</v>
      </c>
      <c r="O563" s="6" t="s">
        <v>818</v>
      </c>
      <c r="P563">
        <v>1620</v>
      </c>
      <c r="Q563" s="6" t="s">
        <v>819</v>
      </c>
      <c r="R563" s="6" t="s">
        <v>374</v>
      </c>
      <c r="S563">
        <v>0.90715000000000001</v>
      </c>
      <c r="T563" s="6" t="s">
        <v>344</v>
      </c>
      <c r="U563" s="6" t="s">
        <v>1332</v>
      </c>
      <c r="V563" s="6" t="s">
        <v>1186</v>
      </c>
      <c r="W563" s="6" t="s">
        <v>815</v>
      </c>
      <c r="X563" s="6" t="s">
        <v>94</v>
      </c>
      <c r="Y563" s="6" t="s">
        <v>306</v>
      </c>
      <c r="Z563" s="6" t="s">
        <v>382</v>
      </c>
      <c r="AA563" s="6" t="s">
        <v>94</v>
      </c>
      <c r="AB563" s="6" t="s">
        <v>962</v>
      </c>
      <c r="AC563" s="6" t="s">
        <v>1186</v>
      </c>
      <c r="AD563" s="6" t="s">
        <v>1015</v>
      </c>
      <c r="AE563" s="6" t="s">
        <v>1186</v>
      </c>
      <c r="AF563" s="6" t="s">
        <v>346</v>
      </c>
      <c r="AG563" s="6" t="s">
        <v>346</v>
      </c>
      <c r="AH563" s="6" t="s">
        <v>1333</v>
      </c>
      <c r="AI563" s="6" t="s">
        <v>29</v>
      </c>
    </row>
    <row r="564" spans="1:35" x14ac:dyDescent="0.35">
      <c r="A564" s="5">
        <v>5203683104010</v>
      </c>
      <c r="B564" s="6" t="s">
        <v>975</v>
      </c>
      <c r="C564" s="6" t="s">
        <v>94</v>
      </c>
      <c r="D564" s="6" t="s">
        <v>29</v>
      </c>
      <c r="E564" s="6" t="s">
        <v>94</v>
      </c>
      <c r="F564">
        <v>1000</v>
      </c>
      <c r="G564" s="6" t="s">
        <v>16</v>
      </c>
      <c r="H564" s="6" t="s">
        <v>306</v>
      </c>
      <c r="I564">
        <v>50</v>
      </c>
      <c r="J564">
        <v>0.02</v>
      </c>
      <c r="K564" s="6" t="s">
        <v>304</v>
      </c>
      <c r="L564">
        <v>2.5000000000000001E-2</v>
      </c>
      <c r="M564" s="6" t="s">
        <v>16</v>
      </c>
      <c r="N564" s="6" t="s">
        <v>16</v>
      </c>
      <c r="O564" s="6" t="s">
        <v>813</v>
      </c>
      <c r="P564">
        <v>1620</v>
      </c>
      <c r="Q564" s="6" t="s">
        <v>814</v>
      </c>
      <c r="R564" s="6" t="s">
        <v>374</v>
      </c>
      <c r="S564">
        <v>0.6</v>
      </c>
      <c r="T564" s="6" t="s">
        <v>344</v>
      </c>
      <c r="U564" s="6" t="s">
        <v>1332</v>
      </c>
      <c r="V564" s="6" t="s">
        <v>1186</v>
      </c>
      <c r="W564" s="6" t="s">
        <v>815</v>
      </c>
      <c r="X564" s="6" t="s">
        <v>94</v>
      </c>
      <c r="Y564" s="6" t="s">
        <v>306</v>
      </c>
      <c r="Z564" s="6" t="s">
        <v>382</v>
      </c>
      <c r="AA564" s="6" t="s">
        <v>94</v>
      </c>
      <c r="AB564" s="6" t="s">
        <v>962</v>
      </c>
      <c r="AC564" s="6" t="s">
        <v>1186</v>
      </c>
      <c r="AD564" s="6" t="s">
        <v>1015</v>
      </c>
      <c r="AE564" s="6" t="s">
        <v>1186</v>
      </c>
      <c r="AF564" s="6" t="s">
        <v>346</v>
      </c>
      <c r="AG564" s="6" t="s">
        <v>346</v>
      </c>
      <c r="AH564" s="6" t="s">
        <v>1333</v>
      </c>
      <c r="AI564" s="6" t="s">
        <v>29</v>
      </c>
    </row>
    <row r="565" spans="1:35" x14ac:dyDescent="0.35">
      <c r="A565" s="5">
        <v>5203683105010</v>
      </c>
      <c r="B565" s="6" t="s">
        <v>976</v>
      </c>
      <c r="C565" s="6" t="s">
        <v>94</v>
      </c>
      <c r="D565" s="6" t="s">
        <v>29</v>
      </c>
      <c r="E565" s="6" t="s">
        <v>94</v>
      </c>
      <c r="F565">
        <v>1000</v>
      </c>
      <c r="G565" s="6" t="s">
        <v>16</v>
      </c>
      <c r="H565" s="6" t="s">
        <v>306</v>
      </c>
      <c r="I565">
        <v>50</v>
      </c>
      <c r="J565">
        <v>0.02</v>
      </c>
      <c r="K565" s="6" t="s">
        <v>303</v>
      </c>
      <c r="L565">
        <v>2.5000000000000001E-2</v>
      </c>
      <c r="M565" s="6" t="s">
        <v>16</v>
      </c>
      <c r="N565" s="6" t="s">
        <v>16</v>
      </c>
      <c r="O565" s="6" t="s">
        <v>803</v>
      </c>
      <c r="P565">
        <v>1620</v>
      </c>
      <c r="Q565" s="6" t="s">
        <v>804</v>
      </c>
      <c r="R565" s="6" t="s">
        <v>374</v>
      </c>
      <c r="S565">
        <v>0.6</v>
      </c>
      <c r="T565" s="6" t="s">
        <v>344</v>
      </c>
      <c r="U565" s="6" t="s">
        <v>1332</v>
      </c>
      <c r="V565" s="6" t="s">
        <v>1186</v>
      </c>
      <c r="W565" s="6" t="s">
        <v>303</v>
      </c>
      <c r="X565" s="6" t="s">
        <v>94</v>
      </c>
      <c r="Y565" s="6" t="s">
        <v>306</v>
      </c>
      <c r="Z565" s="6" t="s">
        <v>382</v>
      </c>
      <c r="AA565" s="6" t="s">
        <v>94</v>
      </c>
      <c r="AB565" s="6" t="s">
        <v>962</v>
      </c>
      <c r="AC565" s="6" t="s">
        <v>1186</v>
      </c>
      <c r="AD565" s="6" t="s">
        <v>1015</v>
      </c>
      <c r="AE565" s="6" t="s">
        <v>1186</v>
      </c>
      <c r="AF565" s="6" t="s">
        <v>346</v>
      </c>
      <c r="AG565" s="6" t="s">
        <v>346</v>
      </c>
      <c r="AH565" s="6" t="s">
        <v>1333</v>
      </c>
      <c r="AI565" s="6" t="s">
        <v>29</v>
      </c>
    </row>
    <row r="566" spans="1:35" x14ac:dyDescent="0.35">
      <c r="A566" s="5">
        <v>5203683105040</v>
      </c>
      <c r="B566" s="6" t="s">
        <v>977</v>
      </c>
      <c r="C566" s="6" t="s">
        <v>94</v>
      </c>
      <c r="D566" s="6" t="s">
        <v>29</v>
      </c>
      <c r="E566" s="6" t="s">
        <v>94</v>
      </c>
      <c r="F566">
        <v>1000</v>
      </c>
      <c r="G566" s="6" t="s">
        <v>16</v>
      </c>
      <c r="H566" s="6" t="s">
        <v>306</v>
      </c>
      <c r="I566">
        <v>50</v>
      </c>
      <c r="J566">
        <v>0.6</v>
      </c>
      <c r="K566" s="6" t="s">
        <v>303</v>
      </c>
      <c r="L566">
        <v>1.25</v>
      </c>
      <c r="M566" s="6" t="s">
        <v>16</v>
      </c>
      <c r="N566" s="6" t="s">
        <v>16</v>
      </c>
      <c r="O566" s="6" t="s">
        <v>840</v>
      </c>
      <c r="P566">
        <v>1620</v>
      </c>
      <c r="Q566" s="6" t="s">
        <v>978</v>
      </c>
      <c r="R566" s="6" t="s">
        <v>374</v>
      </c>
      <c r="S566">
        <v>0.6</v>
      </c>
      <c r="T566" s="6" t="s">
        <v>344</v>
      </c>
      <c r="U566" s="6" t="s">
        <v>1332</v>
      </c>
      <c r="V566" s="6" t="s">
        <v>1186</v>
      </c>
      <c r="W566" s="6" t="s">
        <v>303</v>
      </c>
      <c r="X566" s="6" t="s">
        <v>94</v>
      </c>
      <c r="Y566" s="6" t="s">
        <v>306</v>
      </c>
      <c r="Z566" s="6" t="s">
        <v>382</v>
      </c>
      <c r="AA566" s="6" t="s">
        <v>94</v>
      </c>
      <c r="AB566" s="6" t="s">
        <v>962</v>
      </c>
      <c r="AC566" s="6" t="s">
        <v>1186</v>
      </c>
      <c r="AD566" s="6" t="s">
        <v>1015</v>
      </c>
      <c r="AE566" s="6" t="s">
        <v>1186</v>
      </c>
      <c r="AF566" s="6" t="s">
        <v>346</v>
      </c>
      <c r="AG566" s="6" t="s">
        <v>346</v>
      </c>
      <c r="AH566" s="6" t="s">
        <v>1333</v>
      </c>
      <c r="AI566" s="6" t="s">
        <v>29</v>
      </c>
    </row>
    <row r="567" spans="1:35" x14ac:dyDescent="0.35">
      <c r="A567" s="5">
        <v>5203683005010</v>
      </c>
      <c r="B567" s="6" t="s">
        <v>979</v>
      </c>
      <c r="C567" s="6" t="s">
        <v>94</v>
      </c>
      <c r="D567" s="6" t="s">
        <v>29</v>
      </c>
      <c r="E567" s="6" t="s">
        <v>94</v>
      </c>
      <c r="F567">
        <v>1000</v>
      </c>
      <c r="G567" s="6" t="s">
        <v>16</v>
      </c>
      <c r="H567" s="6" t="s">
        <v>306</v>
      </c>
      <c r="I567">
        <v>50</v>
      </c>
      <c r="J567">
        <v>0.02</v>
      </c>
      <c r="K567" s="6" t="s">
        <v>303</v>
      </c>
      <c r="L567">
        <v>2.5000000000000001E-2</v>
      </c>
      <c r="M567" s="6" t="s">
        <v>16</v>
      </c>
      <c r="N567" s="6" t="s">
        <v>16</v>
      </c>
      <c r="O567" s="6" t="s">
        <v>803</v>
      </c>
      <c r="P567">
        <v>1620</v>
      </c>
      <c r="Q567" s="6" t="s">
        <v>804</v>
      </c>
      <c r="R567" s="6" t="s">
        <v>374</v>
      </c>
      <c r="S567">
        <v>0.6</v>
      </c>
      <c r="T567" s="6" t="s">
        <v>344</v>
      </c>
      <c r="U567" s="6" t="s">
        <v>1332</v>
      </c>
      <c r="V567" s="6" t="s">
        <v>1186</v>
      </c>
      <c r="W567" s="6" t="s">
        <v>303</v>
      </c>
      <c r="X567" s="6" t="s">
        <v>94</v>
      </c>
      <c r="Y567" s="6" t="s">
        <v>306</v>
      </c>
      <c r="Z567" s="6" t="s">
        <v>382</v>
      </c>
      <c r="AA567" s="6" t="s">
        <v>94</v>
      </c>
      <c r="AB567" s="6" t="s">
        <v>962</v>
      </c>
      <c r="AC567" s="6" t="s">
        <v>1186</v>
      </c>
      <c r="AD567" s="6" t="s">
        <v>1015</v>
      </c>
      <c r="AE567" s="6" t="s">
        <v>1186</v>
      </c>
      <c r="AF567" s="6" t="s">
        <v>346</v>
      </c>
      <c r="AG567" s="6" t="s">
        <v>376</v>
      </c>
      <c r="AH567" s="6" t="s">
        <v>1383</v>
      </c>
      <c r="AI567" s="6" t="s">
        <v>29</v>
      </c>
    </row>
    <row r="568" spans="1:35" x14ac:dyDescent="0.35">
      <c r="A568" s="5">
        <v>5203683045010</v>
      </c>
      <c r="B568" s="6" t="s">
        <v>980</v>
      </c>
      <c r="C568" s="6" t="s">
        <v>94</v>
      </c>
      <c r="D568" s="6" t="s">
        <v>29</v>
      </c>
      <c r="E568" s="6" t="s">
        <v>94</v>
      </c>
      <c r="F568">
        <v>1000</v>
      </c>
      <c r="G568" s="6" t="s">
        <v>16</v>
      </c>
      <c r="H568" s="6" t="s">
        <v>306</v>
      </c>
      <c r="I568">
        <v>50</v>
      </c>
      <c r="J568">
        <v>0.02</v>
      </c>
      <c r="K568" s="6" t="s">
        <v>303</v>
      </c>
      <c r="L568">
        <v>4.4999999999999998E-2</v>
      </c>
      <c r="M568" s="6" t="s">
        <v>16</v>
      </c>
      <c r="N568" s="6" t="s">
        <v>16</v>
      </c>
      <c r="O568" s="6" t="s">
        <v>803</v>
      </c>
      <c r="P568">
        <v>1620</v>
      </c>
      <c r="Q568" s="6" t="s">
        <v>804</v>
      </c>
      <c r="R568" s="6" t="s">
        <v>374</v>
      </c>
      <c r="S568">
        <v>0.6</v>
      </c>
      <c r="T568" s="6" t="s">
        <v>344</v>
      </c>
      <c r="U568" s="6" t="s">
        <v>1332</v>
      </c>
      <c r="V568" s="6" t="s">
        <v>1186</v>
      </c>
      <c r="W568" s="6" t="s">
        <v>303</v>
      </c>
      <c r="X568" s="6" t="s">
        <v>94</v>
      </c>
      <c r="Y568" s="6" t="s">
        <v>306</v>
      </c>
      <c r="Z568" s="6" t="s">
        <v>382</v>
      </c>
      <c r="AA568" s="6" t="s">
        <v>94</v>
      </c>
      <c r="AB568" s="6" t="s">
        <v>962</v>
      </c>
      <c r="AC568" s="6" t="s">
        <v>1186</v>
      </c>
      <c r="AD568" s="6" t="s">
        <v>1015</v>
      </c>
      <c r="AE568" s="6" t="s">
        <v>1186</v>
      </c>
      <c r="AF568" s="6" t="s">
        <v>346</v>
      </c>
      <c r="AG568" s="6" t="s">
        <v>376</v>
      </c>
      <c r="AH568" s="6" t="s">
        <v>1383</v>
      </c>
      <c r="AI568" s="6" t="s">
        <v>29</v>
      </c>
    </row>
    <row r="569" spans="1:35" x14ac:dyDescent="0.35">
      <c r="B569" s="6" t="s">
        <v>981</v>
      </c>
      <c r="C569" s="6" t="s">
        <v>94</v>
      </c>
      <c r="D569" s="6" t="s">
        <v>29</v>
      </c>
      <c r="E569" s="6" t="s">
        <v>94</v>
      </c>
      <c r="F569">
        <v>1000</v>
      </c>
      <c r="G569" s="6" t="s">
        <v>16</v>
      </c>
      <c r="H569" s="6" t="s">
        <v>306</v>
      </c>
      <c r="I569">
        <v>50</v>
      </c>
      <c r="J569">
        <v>0.02</v>
      </c>
      <c r="K569" s="6" t="s">
        <v>303</v>
      </c>
      <c r="L569">
        <v>4.4999999999999998E-2</v>
      </c>
      <c r="M569" s="6" t="s">
        <v>16</v>
      </c>
      <c r="N569" s="6" t="s">
        <v>16</v>
      </c>
      <c r="O569" s="6" t="s">
        <v>803</v>
      </c>
      <c r="Q569" s="6" t="s">
        <v>1186</v>
      </c>
      <c r="R569" s="6" t="s">
        <v>1186</v>
      </c>
      <c r="T569" s="6" t="s">
        <v>344</v>
      </c>
      <c r="U569" s="6" t="s">
        <v>1332</v>
      </c>
      <c r="V569" s="6" t="s">
        <v>1186</v>
      </c>
      <c r="W569" s="6" t="s">
        <v>303</v>
      </c>
      <c r="X569" s="6" t="s">
        <v>94</v>
      </c>
      <c r="Y569" s="6" t="s">
        <v>306</v>
      </c>
      <c r="Z569" s="6" t="s">
        <v>382</v>
      </c>
      <c r="AA569" s="6" t="s">
        <v>94</v>
      </c>
      <c r="AB569" s="6" t="s">
        <v>962</v>
      </c>
      <c r="AC569" s="6" t="s">
        <v>1186</v>
      </c>
      <c r="AD569" s="6" t="s">
        <v>1015</v>
      </c>
      <c r="AE569" s="6" t="s">
        <v>1186</v>
      </c>
      <c r="AF569" s="6" t="s">
        <v>376</v>
      </c>
      <c r="AG569" s="6" t="s">
        <v>376</v>
      </c>
      <c r="AH569" s="6" t="s">
        <v>1333</v>
      </c>
      <c r="AI569" s="6" t="s">
        <v>29</v>
      </c>
    </row>
    <row r="570" spans="1:35" x14ac:dyDescent="0.35">
      <c r="B570" s="6" t="s">
        <v>982</v>
      </c>
      <c r="C570" s="6" t="s">
        <v>94</v>
      </c>
      <c r="D570" s="6" t="s">
        <v>29</v>
      </c>
      <c r="E570" s="6" t="s">
        <v>94</v>
      </c>
      <c r="F570">
        <v>1000</v>
      </c>
      <c r="G570" s="6" t="s">
        <v>16</v>
      </c>
      <c r="H570" s="6" t="s">
        <v>306</v>
      </c>
      <c r="I570">
        <v>50</v>
      </c>
      <c r="J570">
        <v>0.02</v>
      </c>
      <c r="K570" s="6" t="s">
        <v>303</v>
      </c>
      <c r="L570">
        <v>2.5000000000000001E-2</v>
      </c>
      <c r="M570" s="6" t="s">
        <v>16</v>
      </c>
      <c r="N570" s="6" t="s">
        <v>16</v>
      </c>
      <c r="O570" s="6" t="s">
        <v>803</v>
      </c>
      <c r="Q570" s="6" t="s">
        <v>1186</v>
      </c>
      <c r="R570" s="6" t="s">
        <v>1186</v>
      </c>
      <c r="T570" s="6" t="s">
        <v>344</v>
      </c>
      <c r="U570" s="6" t="s">
        <v>1332</v>
      </c>
      <c r="V570" s="6" t="s">
        <v>1186</v>
      </c>
      <c r="W570" s="6" t="s">
        <v>303</v>
      </c>
      <c r="X570" s="6" t="s">
        <v>94</v>
      </c>
      <c r="Y570" s="6" t="s">
        <v>306</v>
      </c>
      <c r="Z570" s="6" t="s">
        <v>382</v>
      </c>
      <c r="AA570" s="6" t="s">
        <v>94</v>
      </c>
      <c r="AB570" s="6" t="s">
        <v>962</v>
      </c>
      <c r="AC570" s="6" t="s">
        <v>1186</v>
      </c>
      <c r="AD570" s="6" t="s">
        <v>1015</v>
      </c>
      <c r="AE570" s="6" t="s">
        <v>1186</v>
      </c>
      <c r="AF570" s="6" t="s">
        <v>376</v>
      </c>
      <c r="AG570" s="6" t="s">
        <v>376</v>
      </c>
      <c r="AH570" s="6" t="s">
        <v>1333</v>
      </c>
      <c r="AI570" s="6" t="s">
        <v>29</v>
      </c>
    </row>
    <row r="571" spans="1:35" x14ac:dyDescent="0.35">
      <c r="A571" s="5">
        <v>5203683005011</v>
      </c>
      <c r="B571" s="6" t="s">
        <v>983</v>
      </c>
      <c r="C571" s="6" t="s">
        <v>94</v>
      </c>
      <c r="D571" s="6" t="s">
        <v>29</v>
      </c>
      <c r="E571" s="6" t="s">
        <v>94</v>
      </c>
      <c r="F571">
        <v>1000</v>
      </c>
      <c r="G571" s="6" t="s">
        <v>16</v>
      </c>
      <c r="H571" s="6" t="s">
        <v>306</v>
      </c>
      <c r="I571">
        <v>50</v>
      </c>
      <c r="J571">
        <v>0.02</v>
      </c>
      <c r="K571" s="6" t="s">
        <v>303</v>
      </c>
      <c r="L571">
        <v>2.5000000000000001E-2</v>
      </c>
      <c r="M571" s="6" t="s">
        <v>16</v>
      </c>
      <c r="N571" s="6" t="s">
        <v>16</v>
      </c>
      <c r="O571" s="6" t="s">
        <v>803</v>
      </c>
      <c r="P571">
        <v>1620</v>
      </c>
      <c r="Q571" s="6" t="s">
        <v>804</v>
      </c>
      <c r="R571" s="6" t="s">
        <v>374</v>
      </c>
      <c r="S571">
        <v>0.6</v>
      </c>
      <c r="T571" s="6" t="s">
        <v>344</v>
      </c>
      <c r="U571" s="6" t="s">
        <v>1332</v>
      </c>
      <c r="V571" s="6" t="s">
        <v>1186</v>
      </c>
      <c r="W571" s="6" t="s">
        <v>303</v>
      </c>
      <c r="X571" s="6" t="s">
        <v>94</v>
      </c>
      <c r="Y571" s="6" t="s">
        <v>306</v>
      </c>
      <c r="Z571" s="6" t="s">
        <v>382</v>
      </c>
      <c r="AA571" s="6" t="s">
        <v>94</v>
      </c>
      <c r="AB571" s="6" t="s">
        <v>962</v>
      </c>
      <c r="AC571" s="6" t="s">
        <v>1186</v>
      </c>
      <c r="AD571" s="6" t="s">
        <v>1015</v>
      </c>
      <c r="AE571" s="6" t="s">
        <v>1186</v>
      </c>
      <c r="AF571" s="6" t="s">
        <v>346</v>
      </c>
      <c r="AG571" s="6" t="s">
        <v>376</v>
      </c>
      <c r="AH571" s="6" t="s">
        <v>1383</v>
      </c>
      <c r="AI571" s="6" t="s">
        <v>29</v>
      </c>
    </row>
    <row r="572" spans="1:35" x14ac:dyDescent="0.35">
      <c r="B572" s="6" t="s">
        <v>984</v>
      </c>
      <c r="C572" s="6" t="s">
        <v>94</v>
      </c>
      <c r="D572" s="6" t="s">
        <v>29</v>
      </c>
      <c r="E572" s="6" t="s">
        <v>94</v>
      </c>
      <c r="F572">
        <v>1000</v>
      </c>
      <c r="G572" s="6" t="s">
        <v>16</v>
      </c>
      <c r="H572" s="6" t="s">
        <v>306</v>
      </c>
      <c r="I572">
        <v>50</v>
      </c>
      <c r="J572">
        <v>0.02</v>
      </c>
      <c r="K572" s="6" t="s">
        <v>303</v>
      </c>
      <c r="L572">
        <v>2.5000000000000001E-2</v>
      </c>
      <c r="M572" s="6" t="s">
        <v>16</v>
      </c>
      <c r="N572" s="6" t="s">
        <v>16</v>
      </c>
      <c r="O572" s="6" t="s">
        <v>803</v>
      </c>
      <c r="Q572" s="6" t="s">
        <v>1186</v>
      </c>
      <c r="R572" s="6" t="s">
        <v>1186</v>
      </c>
      <c r="T572" s="6" t="s">
        <v>344</v>
      </c>
      <c r="U572" s="6" t="s">
        <v>1332</v>
      </c>
      <c r="V572" s="6" t="s">
        <v>1186</v>
      </c>
      <c r="W572" s="6" t="s">
        <v>303</v>
      </c>
      <c r="X572" s="6" t="s">
        <v>94</v>
      </c>
      <c r="Y572" s="6" t="s">
        <v>306</v>
      </c>
      <c r="Z572" s="6" t="s">
        <v>382</v>
      </c>
      <c r="AA572" s="6" t="s">
        <v>94</v>
      </c>
      <c r="AB572" s="6" t="s">
        <v>962</v>
      </c>
      <c r="AC572" s="6" t="s">
        <v>1186</v>
      </c>
      <c r="AD572" s="6" t="s">
        <v>1015</v>
      </c>
      <c r="AE572" s="6" t="s">
        <v>1186</v>
      </c>
      <c r="AF572" s="6" t="s">
        <v>376</v>
      </c>
      <c r="AG572" s="6" t="s">
        <v>376</v>
      </c>
      <c r="AH572" s="6" t="s">
        <v>1333</v>
      </c>
      <c r="AI572" s="6" t="s">
        <v>29</v>
      </c>
    </row>
    <row r="573" spans="1:35" x14ac:dyDescent="0.35">
      <c r="A573" s="5">
        <v>5203683005020</v>
      </c>
      <c r="B573" s="6" t="s">
        <v>985</v>
      </c>
      <c r="C573" s="6" t="s">
        <v>94</v>
      </c>
      <c r="D573" s="6" t="s">
        <v>29</v>
      </c>
      <c r="E573" s="6" t="s">
        <v>94</v>
      </c>
      <c r="F573">
        <v>1000</v>
      </c>
      <c r="G573" s="6" t="s">
        <v>16</v>
      </c>
      <c r="H573" s="6" t="s">
        <v>306</v>
      </c>
      <c r="I573">
        <v>50</v>
      </c>
      <c r="J573">
        <v>2.2678759965741601E-2</v>
      </c>
      <c r="K573" s="6" t="s">
        <v>303</v>
      </c>
      <c r="L573">
        <v>3.5000000000000003E-2</v>
      </c>
      <c r="M573" s="6" t="s">
        <v>16</v>
      </c>
      <c r="N573" s="6" t="s">
        <v>16</v>
      </c>
      <c r="O573" s="6" t="s">
        <v>831</v>
      </c>
      <c r="P573">
        <v>1620</v>
      </c>
      <c r="Q573" s="6" t="s">
        <v>832</v>
      </c>
      <c r="R573" s="6" t="s">
        <v>374</v>
      </c>
      <c r="S573">
        <v>0.90715000000000001</v>
      </c>
      <c r="T573" s="6" t="s">
        <v>344</v>
      </c>
      <c r="U573" s="6" t="s">
        <v>1332</v>
      </c>
      <c r="V573" s="6" t="s">
        <v>1186</v>
      </c>
      <c r="W573" s="6" t="s">
        <v>303</v>
      </c>
      <c r="X573" s="6" t="s">
        <v>94</v>
      </c>
      <c r="Y573" s="6" t="s">
        <v>306</v>
      </c>
      <c r="Z573" s="6" t="s">
        <v>382</v>
      </c>
      <c r="AA573" s="6" t="s">
        <v>94</v>
      </c>
      <c r="AB573" s="6" t="s">
        <v>962</v>
      </c>
      <c r="AC573" s="6" t="s">
        <v>1186</v>
      </c>
      <c r="AD573" s="6" t="s">
        <v>1015</v>
      </c>
      <c r="AE573" s="6" t="s">
        <v>1186</v>
      </c>
      <c r="AF573" s="6" t="s">
        <v>346</v>
      </c>
      <c r="AG573" s="6" t="s">
        <v>376</v>
      </c>
      <c r="AH573" s="6" t="s">
        <v>1383</v>
      </c>
      <c r="AI573" s="6" t="s">
        <v>29</v>
      </c>
    </row>
    <row r="574" spans="1:35" x14ac:dyDescent="0.35">
      <c r="A574" s="5">
        <v>5203683005030</v>
      </c>
      <c r="B574" s="6" t="s">
        <v>986</v>
      </c>
      <c r="C574" s="6" t="s">
        <v>94</v>
      </c>
      <c r="D574" s="6" t="s">
        <v>29</v>
      </c>
      <c r="E574" s="6" t="s">
        <v>94</v>
      </c>
      <c r="F574">
        <v>1000</v>
      </c>
      <c r="G574" s="6" t="s">
        <v>16</v>
      </c>
      <c r="H574" s="6" t="s">
        <v>306</v>
      </c>
      <c r="I574">
        <v>50</v>
      </c>
      <c r="J574">
        <v>0.5</v>
      </c>
      <c r="K574" s="6" t="s">
        <v>303</v>
      </c>
      <c r="L574">
        <v>1.25</v>
      </c>
      <c r="M574" s="6" t="s">
        <v>16</v>
      </c>
      <c r="N574" s="6" t="s">
        <v>16</v>
      </c>
      <c r="O574" s="6" t="s">
        <v>834</v>
      </c>
      <c r="P574">
        <v>1620</v>
      </c>
      <c r="Q574" s="6" t="s">
        <v>835</v>
      </c>
      <c r="R574" s="6" t="s">
        <v>374</v>
      </c>
      <c r="S574">
        <v>0.5</v>
      </c>
      <c r="T574" s="6" t="s">
        <v>344</v>
      </c>
      <c r="U574" s="6" t="s">
        <v>1332</v>
      </c>
      <c r="V574" s="6" t="s">
        <v>1186</v>
      </c>
      <c r="W574" s="6" t="s">
        <v>303</v>
      </c>
      <c r="X574" s="6" t="s">
        <v>94</v>
      </c>
      <c r="Y574" s="6" t="s">
        <v>306</v>
      </c>
      <c r="Z574" s="6" t="s">
        <v>382</v>
      </c>
      <c r="AA574" s="6" t="s">
        <v>94</v>
      </c>
      <c r="AB574" s="6" t="s">
        <v>962</v>
      </c>
      <c r="AC574" s="6" t="s">
        <v>1186</v>
      </c>
      <c r="AD574" s="6" t="s">
        <v>1015</v>
      </c>
      <c r="AE574" s="6" t="s">
        <v>1186</v>
      </c>
      <c r="AF574" s="6" t="s">
        <v>346</v>
      </c>
      <c r="AG574" s="6" t="s">
        <v>376</v>
      </c>
      <c r="AH574" s="6" t="s">
        <v>1383</v>
      </c>
      <c r="AI574" s="6" t="s">
        <v>29</v>
      </c>
    </row>
    <row r="575" spans="1:35" x14ac:dyDescent="0.35">
      <c r="B575" s="6" t="s">
        <v>987</v>
      </c>
      <c r="C575" s="6" t="s">
        <v>94</v>
      </c>
      <c r="D575" s="6" t="s">
        <v>29</v>
      </c>
      <c r="E575" s="6" t="s">
        <v>94</v>
      </c>
      <c r="F575">
        <v>1000</v>
      </c>
      <c r="G575" s="6" t="s">
        <v>16</v>
      </c>
      <c r="H575" s="6" t="s">
        <v>306</v>
      </c>
      <c r="I575">
        <v>50</v>
      </c>
      <c r="J575">
        <v>0.5</v>
      </c>
      <c r="K575" s="6" t="s">
        <v>303</v>
      </c>
      <c r="L575">
        <v>1.25</v>
      </c>
      <c r="M575" s="6" t="s">
        <v>16</v>
      </c>
      <c r="N575" s="6" t="s">
        <v>16</v>
      </c>
      <c r="O575" s="6" t="s">
        <v>834</v>
      </c>
      <c r="Q575" s="6" t="s">
        <v>1186</v>
      </c>
      <c r="R575" s="6" t="s">
        <v>1186</v>
      </c>
      <c r="T575" s="6" t="s">
        <v>344</v>
      </c>
      <c r="U575" s="6" t="s">
        <v>1332</v>
      </c>
      <c r="V575" s="6" t="s">
        <v>1186</v>
      </c>
      <c r="W575" s="6" t="s">
        <v>303</v>
      </c>
      <c r="X575" s="6" t="s">
        <v>94</v>
      </c>
      <c r="Y575" s="6" t="s">
        <v>306</v>
      </c>
      <c r="Z575" s="6" t="s">
        <v>382</v>
      </c>
      <c r="AA575" s="6" t="s">
        <v>94</v>
      </c>
      <c r="AB575" s="6" t="s">
        <v>962</v>
      </c>
      <c r="AC575" s="6" t="s">
        <v>1186</v>
      </c>
      <c r="AD575" s="6" t="s">
        <v>1015</v>
      </c>
      <c r="AE575" s="6" t="s">
        <v>1186</v>
      </c>
      <c r="AF575" s="6" t="s">
        <v>376</v>
      </c>
      <c r="AG575" s="6" t="s">
        <v>376</v>
      </c>
      <c r="AH575" s="6" t="s">
        <v>1333</v>
      </c>
      <c r="AI575" s="6" t="s">
        <v>29</v>
      </c>
    </row>
    <row r="576" spans="1:35" x14ac:dyDescent="0.35">
      <c r="B576" s="6" t="s">
        <v>988</v>
      </c>
      <c r="C576" s="6" t="s">
        <v>94</v>
      </c>
      <c r="D576" s="6" t="s">
        <v>29</v>
      </c>
      <c r="E576" s="6" t="s">
        <v>94</v>
      </c>
      <c r="F576">
        <v>1000</v>
      </c>
      <c r="G576" s="6" t="s">
        <v>16</v>
      </c>
      <c r="H576" s="6" t="s">
        <v>306</v>
      </c>
      <c r="I576">
        <v>50</v>
      </c>
      <c r="J576">
        <v>2.2678759965741601E-2</v>
      </c>
      <c r="K576" s="6" t="s">
        <v>303</v>
      </c>
      <c r="L576">
        <v>3.5000000000000003E-2</v>
      </c>
      <c r="M576" s="6" t="s">
        <v>16</v>
      </c>
      <c r="N576" s="6" t="s">
        <v>16</v>
      </c>
      <c r="O576" s="6" t="s">
        <v>831</v>
      </c>
      <c r="Q576" s="6" t="s">
        <v>1186</v>
      </c>
      <c r="R576" s="6" t="s">
        <v>1186</v>
      </c>
      <c r="T576" s="6" t="s">
        <v>344</v>
      </c>
      <c r="U576" s="6" t="s">
        <v>1332</v>
      </c>
      <c r="V576" s="6" t="s">
        <v>1186</v>
      </c>
      <c r="W576" s="6" t="s">
        <v>303</v>
      </c>
      <c r="X576" s="6" t="s">
        <v>94</v>
      </c>
      <c r="Y576" s="6" t="s">
        <v>306</v>
      </c>
      <c r="Z576" s="6" t="s">
        <v>382</v>
      </c>
      <c r="AA576" s="6" t="s">
        <v>94</v>
      </c>
      <c r="AB576" s="6" t="s">
        <v>962</v>
      </c>
      <c r="AC576" s="6" t="s">
        <v>1186</v>
      </c>
      <c r="AD576" s="6" t="s">
        <v>1015</v>
      </c>
      <c r="AE576" s="6" t="s">
        <v>1186</v>
      </c>
      <c r="AF576" s="6" t="s">
        <v>376</v>
      </c>
      <c r="AG576" s="6" t="s">
        <v>376</v>
      </c>
      <c r="AH576" s="6" t="s">
        <v>1333</v>
      </c>
      <c r="AI576" s="6" t="s">
        <v>29</v>
      </c>
    </row>
    <row r="577" spans="1:35" x14ac:dyDescent="0.35">
      <c r="B577" s="6" t="s">
        <v>989</v>
      </c>
      <c r="C577" s="6" t="s">
        <v>94</v>
      </c>
      <c r="D577" s="6" t="s">
        <v>29</v>
      </c>
      <c r="E577" s="6" t="s">
        <v>94</v>
      </c>
      <c r="F577">
        <v>3000</v>
      </c>
      <c r="G577" s="6" t="s">
        <v>16</v>
      </c>
      <c r="H577" s="6" t="s">
        <v>306</v>
      </c>
      <c r="I577">
        <v>50</v>
      </c>
      <c r="J577">
        <v>2.2678759965741601E-2</v>
      </c>
      <c r="K577" s="6" t="s">
        <v>303</v>
      </c>
      <c r="L577">
        <v>3.5000000000000003E-2</v>
      </c>
      <c r="M577" s="6" t="s">
        <v>16</v>
      </c>
      <c r="N577" s="6" t="s">
        <v>16</v>
      </c>
      <c r="O577" s="6" t="s">
        <v>831</v>
      </c>
      <c r="P577">
        <v>1620</v>
      </c>
      <c r="Q577" s="6" t="s">
        <v>832</v>
      </c>
      <c r="R577" s="6" t="s">
        <v>374</v>
      </c>
      <c r="S577">
        <v>0.90715000000000001</v>
      </c>
      <c r="T577" s="6" t="s">
        <v>344</v>
      </c>
      <c r="U577" s="6" t="s">
        <v>1332</v>
      </c>
      <c r="V577" s="6" t="s">
        <v>1186</v>
      </c>
      <c r="W577" s="6" t="s">
        <v>303</v>
      </c>
      <c r="X577" s="6" t="s">
        <v>94</v>
      </c>
      <c r="Y577" s="6" t="s">
        <v>306</v>
      </c>
      <c r="Z577" s="6" t="s">
        <v>382</v>
      </c>
      <c r="AA577" s="6" t="s">
        <v>94</v>
      </c>
      <c r="AB577" s="6" t="s">
        <v>962</v>
      </c>
      <c r="AC577" s="6" t="s">
        <v>1186</v>
      </c>
      <c r="AD577" s="6" t="s">
        <v>1015</v>
      </c>
      <c r="AE577" s="6" t="s">
        <v>1186</v>
      </c>
      <c r="AF577" s="6" t="s">
        <v>346</v>
      </c>
      <c r="AG577" s="6" t="s">
        <v>346</v>
      </c>
      <c r="AH577" s="6" t="s">
        <v>1333</v>
      </c>
      <c r="AI577" s="6" t="s">
        <v>29</v>
      </c>
    </row>
    <row r="578" spans="1:35" x14ac:dyDescent="0.35">
      <c r="A578" s="5">
        <v>5203683005040</v>
      </c>
      <c r="B578" s="6" t="s">
        <v>990</v>
      </c>
      <c r="C578" s="6" t="s">
        <v>94</v>
      </c>
      <c r="D578" s="6" t="s">
        <v>29</v>
      </c>
      <c r="E578" s="6" t="s">
        <v>94</v>
      </c>
      <c r="F578">
        <v>1000</v>
      </c>
      <c r="G578" s="6" t="s">
        <v>16</v>
      </c>
      <c r="H578" s="6" t="s">
        <v>306</v>
      </c>
      <c r="I578">
        <v>50</v>
      </c>
      <c r="J578">
        <v>0.6</v>
      </c>
      <c r="K578" s="6" t="s">
        <v>303</v>
      </c>
      <c r="L578">
        <v>1.25</v>
      </c>
      <c r="M578" s="6" t="s">
        <v>16</v>
      </c>
      <c r="N578" s="6" t="s">
        <v>16</v>
      </c>
      <c r="O578" s="6" t="s">
        <v>834</v>
      </c>
      <c r="P578">
        <v>1620</v>
      </c>
      <c r="Q578" s="6" t="s">
        <v>835</v>
      </c>
      <c r="R578" s="6" t="s">
        <v>374</v>
      </c>
      <c r="S578">
        <v>0.6</v>
      </c>
      <c r="T578" s="6" t="s">
        <v>344</v>
      </c>
      <c r="U578" s="6" t="s">
        <v>1332</v>
      </c>
      <c r="V578" s="6" t="s">
        <v>1186</v>
      </c>
      <c r="W578" s="6" t="s">
        <v>303</v>
      </c>
      <c r="X578" s="6" t="s">
        <v>94</v>
      </c>
      <c r="Y578" s="6" t="s">
        <v>306</v>
      </c>
      <c r="Z578" s="6" t="s">
        <v>382</v>
      </c>
      <c r="AA578" s="6" t="s">
        <v>94</v>
      </c>
      <c r="AB578" s="6" t="s">
        <v>962</v>
      </c>
      <c r="AC578" s="6" t="s">
        <v>1186</v>
      </c>
      <c r="AD578" s="6" t="s">
        <v>1015</v>
      </c>
      <c r="AE578" s="6" t="s">
        <v>1186</v>
      </c>
      <c r="AF578" s="6" t="s">
        <v>346</v>
      </c>
      <c r="AG578" s="6" t="s">
        <v>376</v>
      </c>
      <c r="AH578" s="6" t="s">
        <v>1333</v>
      </c>
      <c r="AI578" s="6" t="s">
        <v>29</v>
      </c>
    </row>
    <row r="579" spans="1:35" x14ac:dyDescent="0.35">
      <c r="B579" s="6" t="s">
        <v>991</v>
      </c>
      <c r="C579" s="6" t="s">
        <v>94</v>
      </c>
      <c r="D579" s="6" t="s">
        <v>29</v>
      </c>
      <c r="E579" s="6" t="s">
        <v>94</v>
      </c>
      <c r="F579">
        <v>1000</v>
      </c>
      <c r="G579" s="6" t="s">
        <v>16</v>
      </c>
      <c r="H579" s="6" t="s">
        <v>306</v>
      </c>
      <c r="I579">
        <v>50</v>
      </c>
      <c r="J579">
        <v>0.6</v>
      </c>
      <c r="K579" s="6" t="s">
        <v>303</v>
      </c>
      <c r="L579">
        <v>1.25</v>
      </c>
      <c r="M579" s="6" t="s">
        <v>16</v>
      </c>
      <c r="N579" s="6" t="s">
        <v>16</v>
      </c>
      <c r="O579" s="6" t="s">
        <v>834</v>
      </c>
      <c r="Q579" s="6" t="s">
        <v>1186</v>
      </c>
      <c r="R579" s="6" t="s">
        <v>1186</v>
      </c>
      <c r="T579" s="6" t="s">
        <v>344</v>
      </c>
      <c r="U579" s="6" t="s">
        <v>1332</v>
      </c>
      <c r="V579" s="6" t="s">
        <v>1186</v>
      </c>
      <c r="W579" s="6" t="s">
        <v>303</v>
      </c>
      <c r="X579" s="6" t="s">
        <v>94</v>
      </c>
      <c r="Y579" s="6" t="s">
        <v>306</v>
      </c>
      <c r="Z579" s="6" t="s">
        <v>382</v>
      </c>
      <c r="AA579" s="6" t="s">
        <v>94</v>
      </c>
      <c r="AB579" s="6" t="s">
        <v>962</v>
      </c>
      <c r="AC579" s="6" t="s">
        <v>1186</v>
      </c>
      <c r="AD579" s="6" t="s">
        <v>1015</v>
      </c>
      <c r="AE579" s="6" t="s">
        <v>1186</v>
      </c>
      <c r="AF579" s="6" t="s">
        <v>376</v>
      </c>
      <c r="AG579" s="6" t="s">
        <v>376</v>
      </c>
      <c r="AH579" s="6" t="s">
        <v>1333</v>
      </c>
      <c r="AI579" s="6" t="s">
        <v>29</v>
      </c>
    </row>
    <row r="580" spans="1:35" x14ac:dyDescent="0.35">
      <c r="A580" s="5">
        <v>5203683001020</v>
      </c>
      <c r="B580" s="6" t="s">
        <v>992</v>
      </c>
      <c r="C580" s="6" t="s">
        <v>94</v>
      </c>
      <c r="D580" s="6" t="s">
        <v>29</v>
      </c>
      <c r="E580" s="6" t="s">
        <v>94</v>
      </c>
      <c r="F580">
        <v>1000</v>
      </c>
      <c r="G580" s="6" t="s">
        <v>16</v>
      </c>
      <c r="H580" s="6" t="s">
        <v>300</v>
      </c>
      <c r="I580">
        <v>50</v>
      </c>
      <c r="J580">
        <v>0.16500000000000001</v>
      </c>
      <c r="K580" s="6" t="s">
        <v>300</v>
      </c>
      <c r="L580">
        <v>0.15</v>
      </c>
      <c r="M580" s="6" t="s">
        <v>16</v>
      </c>
      <c r="N580" s="6" t="s">
        <v>16</v>
      </c>
      <c r="O580" s="6" t="s">
        <v>678</v>
      </c>
      <c r="P580">
        <v>1620</v>
      </c>
      <c r="Q580" s="6" t="s">
        <v>790</v>
      </c>
      <c r="R580" s="6" t="s">
        <v>374</v>
      </c>
      <c r="S580">
        <v>0.16500000000000001</v>
      </c>
      <c r="T580" s="6" t="s">
        <v>344</v>
      </c>
      <c r="U580" s="6" t="s">
        <v>1332</v>
      </c>
      <c r="V580" s="6" t="s">
        <v>1186</v>
      </c>
      <c r="W580" s="6" t="s">
        <v>426</v>
      </c>
      <c r="X580" s="6" t="s">
        <v>94</v>
      </c>
      <c r="Y580" s="6" t="s">
        <v>407</v>
      </c>
      <c r="Z580" s="6" t="s">
        <v>382</v>
      </c>
      <c r="AA580" s="6" t="s">
        <v>94</v>
      </c>
      <c r="AB580" s="6" t="s">
        <v>962</v>
      </c>
      <c r="AC580" s="6" t="s">
        <v>1186</v>
      </c>
      <c r="AD580" s="6" t="s">
        <v>1015</v>
      </c>
      <c r="AE580" s="6" t="s">
        <v>1186</v>
      </c>
      <c r="AF580" s="6" t="s">
        <v>346</v>
      </c>
      <c r="AG580" s="6" t="s">
        <v>376</v>
      </c>
      <c r="AH580" s="6" t="s">
        <v>1383</v>
      </c>
      <c r="AI580" s="6" t="s">
        <v>29</v>
      </c>
    </row>
    <row r="581" spans="1:35" x14ac:dyDescent="0.35">
      <c r="B581" s="6" t="s">
        <v>993</v>
      </c>
      <c r="C581" s="6" t="s">
        <v>94</v>
      </c>
      <c r="D581" s="6" t="s">
        <v>29</v>
      </c>
      <c r="E581" s="6" t="s">
        <v>94</v>
      </c>
      <c r="F581">
        <v>1000</v>
      </c>
      <c r="G581" s="6" t="s">
        <v>16</v>
      </c>
      <c r="H581" s="6" t="s">
        <v>300</v>
      </c>
      <c r="I581">
        <v>50</v>
      </c>
      <c r="J581">
        <v>0.16500000000000001</v>
      </c>
      <c r="K581" s="6" t="s">
        <v>300</v>
      </c>
      <c r="L581">
        <v>0.15</v>
      </c>
      <c r="M581" s="6" t="s">
        <v>16</v>
      </c>
      <c r="N581" s="6" t="s">
        <v>16</v>
      </c>
      <c r="O581" s="6" t="s">
        <v>678</v>
      </c>
      <c r="Q581" s="6" t="s">
        <v>1186</v>
      </c>
      <c r="R581" s="6" t="s">
        <v>1186</v>
      </c>
      <c r="T581" s="6" t="s">
        <v>344</v>
      </c>
      <c r="U581" s="6" t="s">
        <v>1332</v>
      </c>
      <c r="V581" s="6" t="s">
        <v>1186</v>
      </c>
      <c r="W581" s="6" t="s">
        <v>426</v>
      </c>
      <c r="X581" s="6" t="s">
        <v>94</v>
      </c>
      <c r="Y581" s="6" t="s">
        <v>407</v>
      </c>
      <c r="Z581" s="6" t="s">
        <v>382</v>
      </c>
      <c r="AA581" s="6" t="s">
        <v>94</v>
      </c>
      <c r="AB581" s="6" t="s">
        <v>962</v>
      </c>
      <c r="AC581" s="6" t="s">
        <v>1186</v>
      </c>
      <c r="AD581" s="6" t="s">
        <v>1015</v>
      </c>
      <c r="AE581" s="6" t="s">
        <v>1186</v>
      </c>
      <c r="AF581" s="6" t="s">
        <v>376</v>
      </c>
      <c r="AG581" s="6" t="s">
        <v>376</v>
      </c>
      <c r="AH581" s="6" t="s">
        <v>1333</v>
      </c>
      <c r="AI581" s="6" t="s">
        <v>29</v>
      </c>
    </row>
    <row r="582" spans="1:35" x14ac:dyDescent="0.35">
      <c r="A582" s="5">
        <v>5203685006010</v>
      </c>
      <c r="B582" s="6" t="s">
        <v>994</v>
      </c>
      <c r="C582" s="6" t="s">
        <v>198</v>
      </c>
      <c r="D582" s="6" t="s">
        <v>29</v>
      </c>
      <c r="E582" s="6" t="s">
        <v>91</v>
      </c>
      <c r="F582">
        <v>1000</v>
      </c>
      <c r="G582" s="6" t="s">
        <v>12</v>
      </c>
      <c r="H582" s="6" t="s">
        <v>341</v>
      </c>
      <c r="I582">
        <v>50</v>
      </c>
      <c r="J582">
        <v>1</v>
      </c>
      <c r="K582" s="6" t="s">
        <v>297</v>
      </c>
      <c r="M582" s="6" t="s">
        <v>12</v>
      </c>
      <c r="N582" s="6" t="s">
        <v>12</v>
      </c>
      <c r="O582" s="6" t="s">
        <v>1186</v>
      </c>
      <c r="P582">
        <v>1620</v>
      </c>
      <c r="Q582" s="6" t="s">
        <v>1186</v>
      </c>
      <c r="R582" s="6" t="s">
        <v>343</v>
      </c>
      <c r="T582" s="6" t="s">
        <v>344</v>
      </c>
      <c r="U582" s="6" t="s">
        <v>1332</v>
      </c>
      <c r="V582" s="6" t="s">
        <v>1186</v>
      </c>
      <c r="W582" s="6" t="s">
        <v>305</v>
      </c>
      <c r="X582" s="6" t="s">
        <v>198</v>
      </c>
      <c r="Y582" s="6" t="s">
        <v>341</v>
      </c>
      <c r="Z582" s="6" t="s">
        <v>382</v>
      </c>
      <c r="AA582" s="6" t="s">
        <v>198</v>
      </c>
      <c r="AB582" s="6" t="s">
        <v>994</v>
      </c>
      <c r="AC582" s="6" t="s">
        <v>1186</v>
      </c>
      <c r="AD582" s="6" t="s">
        <v>1015</v>
      </c>
      <c r="AE582" s="6" t="s">
        <v>1186</v>
      </c>
      <c r="AF582" s="6" t="s">
        <v>346</v>
      </c>
      <c r="AG582" s="6" t="s">
        <v>376</v>
      </c>
      <c r="AH582" s="6" t="s">
        <v>1383</v>
      </c>
      <c r="AI582" s="6" t="s">
        <v>29</v>
      </c>
    </row>
    <row r="583" spans="1:35" x14ac:dyDescent="0.35">
      <c r="A583" s="5">
        <v>5203685015010</v>
      </c>
      <c r="B583" s="6" t="s">
        <v>995</v>
      </c>
      <c r="C583" s="6" t="s">
        <v>198</v>
      </c>
      <c r="D583" s="6" t="s">
        <v>29</v>
      </c>
      <c r="E583" s="6" t="s">
        <v>91</v>
      </c>
      <c r="F583">
        <v>1000</v>
      </c>
      <c r="G583" s="6" t="s">
        <v>16</v>
      </c>
      <c r="H583" s="6" t="s">
        <v>306</v>
      </c>
      <c r="I583">
        <v>50</v>
      </c>
      <c r="J583">
        <v>0.02</v>
      </c>
      <c r="K583" s="6" t="s">
        <v>303</v>
      </c>
      <c r="L583">
        <v>4.4999999999999998E-2</v>
      </c>
      <c r="M583" s="6" t="s">
        <v>16</v>
      </c>
      <c r="N583" s="6" t="s">
        <v>16</v>
      </c>
      <c r="O583" s="6" t="s">
        <v>803</v>
      </c>
      <c r="P583">
        <v>1620</v>
      </c>
      <c r="Q583" s="6" t="s">
        <v>804</v>
      </c>
      <c r="R583" s="6" t="s">
        <v>374</v>
      </c>
      <c r="S583">
        <v>0.6</v>
      </c>
      <c r="T583" s="6" t="s">
        <v>344</v>
      </c>
      <c r="U583" s="6" t="s">
        <v>1332</v>
      </c>
      <c r="V583" s="6" t="s">
        <v>1186</v>
      </c>
      <c r="W583" s="6" t="s">
        <v>303</v>
      </c>
      <c r="X583" s="6" t="s">
        <v>198</v>
      </c>
      <c r="Y583" s="6" t="s">
        <v>306</v>
      </c>
      <c r="Z583" s="6" t="s">
        <v>382</v>
      </c>
      <c r="AA583" s="6" t="s">
        <v>198</v>
      </c>
      <c r="AB583" s="6" t="s">
        <v>994</v>
      </c>
      <c r="AC583" s="6" t="s">
        <v>1186</v>
      </c>
      <c r="AD583" s="6" t="s">
        <v>1015</v>
      </c>
      <c r="AE583" s="6" t="s">
        <v>805</v>
      </c>
      <c r="AF583" s="6" t="s">
        <v>346</v>
      </c>
      <c r="AG583" s="6" t="s">
        <v>376</v>
      </c>
      <c r="AH583" s="6" t="s">
        <v>1383</v>
      </c>
      <c r="AI583" s="6" t="s">
        <v>29</v>
      </c>
    </row>
    <row r="584" spans="1:35" x14ac:dyDescent="0.35">
      <c r="A584" s="5">
        <v>5203685055010</v>
      </c>
      <c r="B584" s="6" t="s">
        <v>996</v>
      </c>
      <c r="C584" s="6" t="s">
        <v>198</v>
      </c>
      <c r="D584" s="6" t="s">
        <v>29</v>
      </c>
      <c r="E584" s="6" t="s">
        <v>91</v>
      </c>
      <c r="F584">
        <v>1000</v>
      </c>
      <c r="G584" s="6" t="s">
        <v>16</v>
      </c>
      <c r="H584" s="6" t="s">
        <v>306</v>
      </c>
      <c r="I584">
        <v>50</v>
      </c>
      <c r="J584">
        <v>0.02</v>
      </c>
      <c r="K584" s="6" t="s">
        <v>303</v>
      </c>
      <c r="L584">
        <v>4.4999999999999998E-2</v>
      </c>
      <c r="M584" s="6" t="s">
        <v>16</v>
      </c>
      <c r="N584" s="6" t="s">
        <v>16</v>
      </c>
      <c r="O584" s="6" t="s">
        <v>803</v>
      </c>
      <c r="P584">
        <v>1620</v>
      </c>
      <c r="Q584" s="6" t="s">
        <v>804</v>
      </c>
      <c r="R584" s="6" t="s">
        <v>374</v>
      </c>
      <c r="S584">
        <v>0.6</v>
      </c>
      <c r="T584" s="6" t="s">
        <v>344</v>
      </c>
      <c r="U584" s="6" t="s">
        <v>1332</v>
      </c>
      <c r="V584" s="6" t="s">
        <v>1186</v>
      </c>
      <c r="W584" s="6" t="s">
        <v>303</v>
      </c>
      <c r="X584" s="6" t="s">
        <v>198</v>
      </c>
      <c r="Y584" s="6" t="s">
        <v>306</v>
      </c>
      <c r="Z584" s="6" t="s">
        <v>382</v>
      </c>
      <c r="AA584" s="6" t="s">
        <v>198</v>
      </c>
      <c r="AB584" s="6" t="s">
        <v>994</v>
      </c>
      <c r="AC584" s="6" t="s">
        <v>1186</v>
      </c>
      <c r="AD584" s="6" t="s">
        <v>1015</v>
      </c>
      <c r="AE584" s="6" t="s">
        <v>805</v>
      </c>
      <c r="AF584" s="6" t="s">
        <v>346</v>
      </c>
      <c r="AG584" s="6" t="s">
        <v>376</v>
      </c>
      <c r="AH584" s="6" t="s">
        <v>1383</v>
      </c>
      <c r="AI584" s="6" t="s">
        <v>29</v>
      </c>
    </row>
    <row r="585" spans="1:35" x14ac:dyDescent="0.35">
      <c r="B585" s="6" t="s">
        <v>997</v>
      </c>
      <c r="C585" s="6" t="s">
        <v>198</v>
      </c>
      <c r="D585" s="6" t="s">
        <v>29</v>
      </c>
      <c r="E585" s="6" t="s">
        <v>91</v>
      </c>
      <c r="F585">
        <v>1000</v>
      </c>
      <c r="G585" s="6" t="s">
        <v>16</v>
      </c>
      <c r="H585" s="6" t="s">
        <v>306</v>
      </c>
      <c r="I585">
        <v>50</v>
      </c>
      <c r="J585">
        <v>0.02</v>
      </c>
      <c r="K585" s="6" t="s">
        <v>303</v>
      </c>
      <c r="L585">
        <v>4.4999999999999998E-2</v>
      </c>
      <c r="M585" s="6" t="s">
        <v>16</v>
      </c>
      <c r="N585" s="6" t="s">
        <v>16</v>
      </c>
      <c r="O585" s="6" t="s">
        <v>803</v>
      </c>
      <c r="Q585" s="6" t="s">
        <v>1186</v>
      </c>
      <c r="R585" s="6" t="s">
        <v>1186</v>
      </c>
      <c r="T585" s="6" t="s">
        <v>344</v>
      </c>
      <c r="U585" s="6" t="s">
        <v>1332</v>
      </c>
      <c r="V585" s="6" t="s">
        <v>1186</v>
      </c>
      <c r="W585" s="6" t="s">
        <v>303</v>
      </c>
      <c r="X585" s="6" t="s">
        <v>198</v>
      </c>
      <c r="Y585" s="6" t="s">
        <v>306</v>
      </c>
      <c r="Z585" s="6" t="s">
        <v>382</v>
      </c>
      <c r="AA585" s="6" t="s">
        <v>198</v>
      </c>
      <c r="AB585" s="6" t="s">
        <v>994</v>
      </c>
      <c r="AC585" s="6" t="s">
        <v>1186</v>
      </c>
      <c r="AD585" s="6" t="s">
        <v>1015</v>
      </c>
      <c r="AE585" s="6" t="s">
        <v>1186</v>
      </c>
      <c r="AF585" s="6" t="s">
        <v>376</v>
      </c>
      <c r="AG585" s="6" t="s">
        <v>376</v>
      </c>
      <c r="AH585" s="6" t="s">
        <v>1333</v>
      </c>
      <c r="AI585" s="6" t="s">
        <v>29</v>
      </c>
    </row>
    <row r="586" spans="1:35" x14ac:dyDescent="0.35">
      <c r="B586" s="6" t="s">
        <v>998</v>
      </c>
      <c r="C586" s="6" t="s">
        <v>198</v>
      </c>
      <c r="D586" s="6" t="s">
        <v>29</v>
      </c>
      <c r="E586" s="6" t="s">
        <v>91</v>
      </c>
      <c r="F586">
        <v>1000</v>
      </c>
      <c r="G586" s="6" t="s">
        <v>16</v>
      </c>
      <c r="H586" s="6" t="s">
        <v>306</v>
      </c>
      <c r="I586">
        <v>50</v>
      </c>
      <c r="J586">
        <v>0.02</v>
      </c>
      <c r="K586" s="6" t="s">
        <v>303</v>
      </c>
      <c r="L586">
        <v>4.4999999999999998E-2</v>
      </c>
      <c r="M586" s="6" t="s">
        <v>16</v>
      </c>
      <c r="N586" s="6" t="s">
        <v>16</v>
      </c>
      <c r="O586" s="6" t="s">
        <v>803</v>
      </c>
      <c r="Q586" s="6" t="s">
        <v>1186</v>
      </c>
      <c r="R586" s="6" t="s">
        <v>1186</v>
      </c>
      <c r="T586" s="6" t="s">
        <v>344</v>
      </c>
      <c r="U586" s="6" t="s">
        <v>1332</v>
      </c>
      <c r="V586" s="6" t="s">
        <v>1186</v>
      </c>
      <c r="W586" s="6" t="s">
        <v>303</v>
      </c>
      <c r="X586" s="6" t="s">
        <v>198</v>
      </c>
      <c r="Y586" s="6" t="s">
        <v>306</v>
      </c>
      <c r="Z586" s="6" t="s">
        <v>382</v>
      </c>
      <c r="AA586" s="6" t="s">
        <v>198</v>
      </c>
      <c r="AB586" s="6" t="s">
        <v>994</v>
      </c>
      <c r="AC586" s="6" t="s">
        <v>1186</v>
      </c>
      <c r="AD586" s="6" t="s">
        <v>1015</v>
      </c>
      <c r="AE586" s="6" t="s">
        <v>1186</v>
      </c>
      <c r="AF586" s="6" t="s">
        <v>376</v>
      </c>
      <c r="AG586" s="6" t="s">
        <v>376</v>
      </c>
      <c r="AH586" s="6" t="s">
        <v>1333</v>
      </c>
      <c r="AI586" s="6" t="s">
        <v>29</v>
      </c>
    </row>
    <row r="587" spans="1:35" x14ac:dyDescent="0.35">
      <c r="B587" s="6" t="s">
        <v>999</v>
      </c>
      <c r="C587" s="6" t="s">
        <v>198</v>
      </c>
      <c r="D587" s="6" t="s">
        <v>29</v>
      </c>
      <c r="E587" s="6" t="s">
        <v>91</v>
      </c>
      <c r="F587">
        <v>1000</v>
      </c>
      <c r="G587" s="6" t="s">
        <v>12</v>
      </c>
      <c r="H587" s="6" t="s">
        <v>341</v>
      </c>
      <c r="I587">
        <v>50</v>
      </c>
      <c r="J587">
        <v>1</v>
      </c>
      <c r="K587" s="6" t="s">
        <v>297</v>
      </c>
      <c r="L587">
        <v>0</v>
      </c>
      <c r="M587" s="6" t="s">
        <v>12</v>
      </c>
      <c r="N587" s="6" t="s">
        <v>12</v>
      </c>
      <c r="O587" s="6" t="s">
        <v>1333</v>
      </c>
      <c r="Q587" s="6" t="s">
        <v>1186</v>
      </c>
      <c r="R587" s="6" t="s">
        <v>1186</v>
      </c>
      <c r="T587" s="6" t="s">
        <v>344</v>
      </c>
      <c r="U587" s="6" t="s">
        <v>1332</v>
      </c>
      <c r="V587" s="6" t="s">
        <v>1186</v>
      </c>
      <c r="W587" s="6" t="s">
        <v>305</v>
      </c>
      <c r="X587" s="6" t="s">
        <v>198</v>
      </c>
      <c r="Y587" s="6" t="s">
        <v>341</v>
      </c>
      <c r="Z587" s="6" t="s">
        <v>382</v>
      </c>
      <c r="AA587" s="6" t="s">
        <v>198</v>
      </c>
      <c r="AB587" s="6" t="s">
        <v>994</v>
      </c>
      <c r="AC587" s="6" t="s">
        <v>1186</v>
      </c>
      <c r="AD587" s="6" t="s">
        <v>1015</v>
      </c>
      <c r="AE587" s="6" t="s">
        <v>1186</v>
      </c>
      <c r="AF587" s="6" t="s">
        <v>376</v>
      </c>
      <c r="AG587" s="6" t="s">
        <v>376</v>
      </c>
      <c r="AH587" s="6" t="s">
        <v>1333</v>
      </c>
      <c r="AI587" s="6" t="s">
        <v>29</v>
      </c>
    </row>
    <row r="588" spans="1:35" x14ac:dyDescent="0.35">
      <c r="A588" s="5">
        <v>5203685004010</v>
      </c>
      <c r="B588" s="6" t="s">
        <v>1000</v>
      </c>
      <c r="C588" s="6" t="s">
        <v>198</v>
      </c>
      <c r="D588" s="6" t="s">
        <v>29</v>
      </c>
      <c r="E588" s="6" t="s">
        <v>91</v>
      </c>
      <c r="F588">
        <v>1000</v>
      </c>
      <c r="G588" s="6" t="s">
        <v>16</v>
      </c>
      <c r="H588" s="6" t="s">
        <v>306</v>
      </c>
      <c r="I588">
        <v>50</v>
      </c>
      <c r="J588">
        <v>0.02</v>
      </c>
      <c r="K588" s="6" t="s">
        <v>304</v>
      </c>
      <c r="L588">
        <v>2.5000000000000001E-2</v>
      </c>
      <c r="M588" s="6" t="s">
        <v>16</v>
      </c>
      <c r="N588" s="6" t="s">
        <v>16</v>
      </c>
      <c r="O588" s="6" t="s">
        <v>813</v>
      </c>
      <c r="P588">
        <v>1620</v>
      </c>
      <c r="Q588" s="6" t="s">
        <v>814</v>
      </c>
      <c r="R588" s="6" t="s">
        <v>374</v>
      </c>
      <c r="S588">
        <v>0.6</v>
      </c>
      <c r="T588" s="6" t="s">
        <v>344</v>
      </c>
      <c r="U588" s="6" t="s">
        <v>1332</v>
      </c>
      <c r="V588" s="6" t="s">
        <v>1186</v>
      </c>
      <c r="W588" s="6" t="s">
        <v>815</v>
      </c>
      <c r="X588" s="6" t="s">
        <v>198</v>
      </c>
      <c r="Y588" s="6" t="s">
        <v>306</v>
      </c>
      <c r="Z588" s="6" t="s">
        <v>382</v>
      </c>
      <c r="AA588" s="6" t="s">
        <v>198</v>
      </c>
      <c r="AB588" s="6" t="s">
        <v>994</v>
      </c>
      <c r="AC588" s="6" t="s">
        <v>1186</v>
      </c>
      <c r="AD588" s="6" t="s">
        <v>1015</v>
      </c>
      <c r="AE588" s="6" t="s">
        <v>1186</v>
      </c>
      <c r="AF588" s="6" t="s">
        <v>346</v>
      </c>
      <c r="AG588" s="6" t="s">
        <v>346</v>
      </c>
      <c r="AH588" s="6" t="s">
        <v>1333</v>
      </c>
      <c r="AI588" s="6" t="s">
        <v>29</v>
      </c>
    </row>
    <row r="589" spans="1:35" x14ac:dyDescent="0.35">
      <c r="A589" s="5">
        <v>5203685004011</v>
      </c>
      <c r="B589" s="6" t="s">
        <v>1001</v>
      </c>
      <c r="C589" s="6" t="s">
        <v>198</v>
      </c>
      <c r="D589" s="6" t="s">
        <v>29</v>
      </c>
      <c r="E589" s="6" t="s">
        <v>91</v>
      </c>
      <c r="F589">
        <v>1000</v>
      </c>
      <c r="G589" s="6" t="s">
        <v>16</v>
      </c>
      <c r="H589" s="6" t="s">
        <v>306</v>
      </c>
      <c r="I589">
        <v>50</v>
      </c>
      <c r="J589">
        <v>0.02</v>
      </c>
      <c r="K589" s="6" t="s">
        <v>304</v>
      </c>
      <c r="L589">
        <v>2.5000000000000001E-2</v>
      </c>
      <c r="M589" s="6" t="s">
        <v>16</v>
      </c>
      <c r="N589" s="6" t="s">
        <v>16</v>
      </c>
      <c r="O589" s="6" t="s">
        <v>813</v>
      </c>
      <c r="P589">
        <v>1620</v>
      </c>
      <c r="Q589" s="6" t="s">
        <v>814</v>
      </c>
      <c r="R589" s="6" t="s">
        <v>374</v>
      </c>
      <c r="S589">
        <v>0.6</v>
      </c>
      <c r="T589" s="6" t="s">
        <v>344</v>
      </c>
      <c r="U589" s="6" t="s">
        <v>1332</v>
      </c>
      <c r="V589" s="6" t="s">
        <v>1186</v>
      </c>
      <c r="W589" s="6" t="s">
        <v>815</v>
      </c>
      <c r="X589" s="6" t="s">
        <v>198</v>
      </c>
      <c r="Y589" s="6" t="s">
        <v>306</v>
      </c>
      <c r="Z589" s="6" t="s">
        <v>382</v>
      </c>
      <c r="AA589" s="6" t="s">
        <v>198</v>
      </c>
      <c r="AB589" s="6" t="s">
        <v>994</v>
      </c>
      <c r="AC589" s="6" t="s">
        <v>1186</v>
      </c>
      <c r="AD589" s="6" t="s">
        <v>1015</v>
      </c>
      <c r="AE589" s="6" t="s">
        <v>1186</v>
      </c>
      <c r="AF589" s="6" t="s">
        <v>346</v>
      </c>
      <c r="AG589" s="6" t="s">
        <v>346</v>
      </c>
      <c r="AH589" s="6" t="s">
        <v>1333</v>
      </c>
      <c r="AI589" s="6" t="s">
        <v>29</v>
      </c>
    </row>
    <row r="590" spans="1:35" x14ac:dyDescent="0.35">
      <c r="A590" s="5">
        <v>5203685004020</v>
      </c>
      <c r="B590" s="6" t="s">
        <v>1002</v>
      </c>
      <c r="C590" s="6" t="s">
        <v>198</v>
      </c>
      <c r="D590" s="6" t="s">
        <v>29</v>
      </c>
      <c r="E590" s="6" t="s">
        <v>91</v>
      </c>
      <c r="F590">
        <v>1000</v>
      </c>
      <c r="G590" s="6" t="s">
        <v>16</v>
      </c>
      <c r="H590" s="6" t="s">
        <v>306</v>
      </c>
      <c r="I590">
        <v>50</v>
      </c>
      <c r="J590">
        <v>2.2678759965741601E-2</v>
      </c>
      <c r="K590" s="6" t="s">
        <v>304</v>
      </c>
      <c r="L590">
        <v>3.5000000000000003E-2</v>
      </c>
      <c r="M590" s="6" t="s">
        <v>16</v>
      </c>
      <c r="N590" s="6" t="s">
        <v>16</v>
      </c>
      <c r="O590" s="6" t="s">
        <v>818</v>
      </c>
      <c r="P590">
        <v>1620</v>
      </c>
      <c r="Q590" s="6" t="s">
        <v>819</v>
      </c>
      <c r="R590" s="6" t="s">
        <v>374</v>
      </c>
      <c r="S590">
        <v>0.90715000000000001</v>
      </c>
      <c r="T590" s="6" t="s">
        <v>344</v>
      </c>
      <c r="U590" s="6" t="s">
        <v>1332</v>
      </c>
      <c r="V590" s="6" t="s">
        <v>1186</v>
      </c>
      <c r="W590" s="6" t="s">
        <v>815</v>
      </c>
      <c r="X590" s="6" t="s">
        <v>198</v>
      </c>
      <c r="Y590" s="6" t="s">
        <v>306</v>
      </c>
      <c r="Z590" s="6" t="s">
        <v>382</v>
      </c>
      <c r="AA590" s="6" t="s">
        <v>198</v>
      </c>
      <c r="AB590" s="6" t="s">
        <v>994</v>
      </c>
      <c r="AC590" s="6" t="s">
        <v>1186</v>
      </c>
      <c r="AD590" s="6" t="s">
        <v>1015</v>
      </c>
      <c r="AE590" s="6" t="s">
        <v>1186</v>
      </c>
      <c r="AF590" s="6" t="s">
        <v>346</v>
      </c>
      <c r="AG590" s="6" t="s">
        <v>346</v>
      </c>
      <c r="AH590" s="6" t="s">
        <v>1333</v>
      </c>
      <c r="AI590" s="6" t="s">
        <v>29</v>
      </c>
    </row>
    <row r="591" spans="1:35" x14ac:dyDescent="0.35">
      <c r="A591" s="5">
        <v>5203685005010</v>
      </c>
      <c r="B591" s="6" t="s">
        <v>1003</v>
      </c>
      <c r="C591" s="6" t="s">
        <v>198</v>
      </c>
      <c r="D591" s="6" t="s">
        <v>29</v>
      </c>
      <c r="E591" s="6" t="s">
        <v>91</v>
      </c>
      <c r="F591">
        <v>1000</v>
      </c>
      <c r="G591" s="6" t="s">
        <v>16</v>
      </c>
      <c r="H591" s="6" t="s">
        <v>306</v>
      </c>
      <c r="I591">
        <v>50</v>
      </c>
      <c r="J591">
        <v>0.02</v>
      </c>
      <c r="K591" s="6" t="s">
        <v>303</v>
      </c>
      <c r="L591">
        <v>4.4999999999999998E-2</v>
      </c>
      <c r="M591" s="6" t="s">
        <v>16</v>
      </c>
      <c r="N591" s="6" t="s">
        <v>16</v>
      </c>
      <c r="O591" s="6" t="s">
        <v>803</v>
      </c>
      <c r="P591">
        <v>1620</v>
      </c>
      <c r="Q591" s="6" t="s">
        <v>804</v>
      </c>
      <c r="R591" s="6" t="s">
        <v>374</v>
      </c>
      <c r="S591">
        <v>0.6</v>
      </c>
      <c r="T591" s="6" t="s">
        <v>344</v>
      </c>
      <c r="U591" s="6" t="s">
        <v>1332</v>
      </c>
      <c r="V591" s="6" t="s">
        <v>1186</v>
      </c>
      <c r="W591" s="6" t="s">
        <v>303</v>
      </c>
      <c r="X591" s="6" t="s">
        <v>198</v>
      </c>
      <c r="Y591" s="6" t="s">
        <v>306</v>
      </c>
      <c r="Z591" s="6" t="s">
        <v>382</v>
      </c>
      <c r="AA591" s="6" t="s">
        <v>198</v>
      </c>
      <c r="AB591" s="6" t="s">
        <v>994</v>
      </c>
      <c r="AC591" s="6" t="s">
        <v>1186</v>
      </c>
      <c r="AD591" s="6" t="s">
        <v>1015</v>
      </c>
      <c r="AE591" s="6" t="s">
        <v>1186</v>
      </c>
      <c r="AF591" s="6" t="s">
        <v>346</v>
      </c>
      <c r="AG591" s="6" t="s">
        <v>376</v>
      </c>
      <c r="AH591" s="6" t="s">
        <v>1383</v>
      </c>
      <c r="AI591" s="6" t="s">
        <v>29</v>
      </c>
    </row>
    <row r="592" spans="1:35" x14ac:dyDescent="0.35">
      <c r="A592" s="5">
        <v>5203685045010</v>
      </c>
      <c r="B592" s="6" t="s">
        <v>1004</v>
      </c>
      <c r="C592" s="6" t="s">
        <v>198</v>
      </c>
      <c r="D592" s="6" t="s">
        <v>29</v>
      </c>
      <c r="E592" s="6" t="s">
        <v>91</v>
      </c>
      <c r="F592">
        <v>1000</v>
      </c>
      <c r="G592" s="6" t="s">
        <v>16</v>
      </c>
      <c r="H592" s="6" t="s">
        <v>306</v>
      </c>
      <c r="I592">
        <v>50</v>
      </c>
      <c r="J592">
        <v>0.02</v>
      </c>
      <c r="K592" s="6" t="s">
        <v>303</v>
      </c>
      <c r="L592">
        <v>4.4999999999999998E-2</v>
      </c>
      <c r="M592" s="6" t="s">
        <v>16</v>
      </c>
      <c r="N592" s="6" t="s">
        <v>16</v>
      </c>
      <c r="O592" s="6" t="s">
        <v>803</v>
      </c>
      <c r="P592">
        <v>1620</v>
      </c>
      <c r="Q592" s="6" t="s">
        <v>804</v>
      </c>
      <c r="R592" s="6" t="s">
        <v>374</v>
      </c>
      <c r="S592">
        <v>0.6</v>
      </c>
      <c r="T592" s="6" t="s">
        <v>344</v>
      </c>
      <c r="U592" s="6" t="s">
        <v>1332</v>
      </c>
      <c r="V592" s="6" t="s">
        <v>1186</v>
      </c>
      <c r="W592" s="6" t="s">
        <v>303</v>
      </c>
      <c r="X592" s="6" t="s">
        <v>198</v>
      </c>
      <c r="Y592" s="6" t="s">
        <v>306</v>
      </c>
      <c r="Z592" s="6" t="s">
        <v>382</v>
      </c>
      <c r="AA592" s="6" t="s">
        <v>198</v>
      </c>
      <c r="AB592" s="6" t="s">
        <v>994</v>
      </c>
      <c r="AC592" s="6" t="s">
        <v>1186</v>
      </c>
      <c r="AD592" s="6" t="s">
        <v>1015</v>
      </c>
      <c r="AE592" s="6" t="s">
        <v>1186</v>
      </c>
      <c r="AF592" s="6" t="s">
        <v>346</v>
      </c>
      <c r="AG592" s="6" t="s">
        <v>376</v>
      </c>
      <c r="AH592" s="6" t="s">
        <v>1383</v>
      </c>
      <c r="AI592" s="6" t="s">
        <v>29</v>
      </c>
    </row>
    <row r="593" spans="1:35" x14ac:dyDescent="0.35">
      <c r="B593" s="6" t="s">
        <v>1005</v>
      </c>
      <c r="C593" s="6" t="s">
        <v>198</v>
      </c>
      <c r="D593" s="6" t="s">
        <v>29</v>
      </c>
      <c r="E593" s="6" t="s">
        <v>91</v>
      </c>
      <c r="F593">
        <v>1000</v>
      </c>
      <c r="G593" s="6" t="s">
        <v>16</v>
      </c>
      <c r="H593" s="6" t="s">
        <v>306</v>
      </c>
      <c r="I593">
        <v>50</v>
      </c>
      <c r="J593">
        <v>0.02</v>
      </c>
      <c r="K593" s="6" t="s">
        <v>303</v>
      </c>
      <c r="L593">
        <v>4.4999999999999998E-2</v>
      </c>
      <c r="M593" s="6" t="s">
        <v>16</v>
      </c>
      <c r="N593" s="6" t="s">
        <v>16</v>
      </c>
      <c r="O593" s="6" t="s">
        <v>803</v>
      </c>
      <c r="Q593" s="6" t="s">
        <v>1186</v>
      </c>
      <c r="R593" s="6" t="s">
        <v>1186</v>
      </c>
      <c r="T593" s="6" t="s">
        <v>344</v>
      </c>
      <c r="U593" s="6" t="s">
        <v>1332</v>
      </c>
      <c r="V593" s="6" t="s">
        <v>1186</v>
      </c>
      <c r="W593" s="6" t="s">
        <v>303</v>
      </c>
      <c r="X593" s="6" t="s">
        <v>198</v>
      </c>
      <c r="Y593" s="6" t="s">
        <v>306</v>
      </c>
      <c r="Z593" s="6" t="s">
        <v>382</v>
      </c>
      <c r="AA593" s="6" t="s">
        <v>198</v>
      </c>
      <c r="AB593" s="6" t="s">
        <v>994</v>
      </c>
      <c r="AC593" s="6" t="s">
        <v>1186</v>
      </c>
      <c r="AD593" s="6" t="s">
        <v>1015</v>
      </c>
      <c r="AE593" s="6" t="s">
        <v>1186</v>
      </c>
      <c r="AF593" s="6" t="s">
        <v>376</v>
      </c>
      <c r="AG593" s="6" t="s">
        <v>376</v>
      </c>
      <c r="AH593" s="6" t="s">
        <v>1333</v>
      </c>
      <c r="AI593" s="6" t="s">
        <v>29</v>
      </c>
    </row>
    <row r="594" spans="1:35" x14ac:dyDescent="0.35">
      <c r="B594" s="6" t="s">
        <v>1006</v>
      </c>
      <c r="C594" s="6" t="s">
        <v>198</v>
      </c>
      <c r="D594" s="6" t="s">
        <v>29</v>
      </c>
      <c r="E594" s="6" t="s">
        <v>91</v>
      </c>
      <c r="F594">
        <v>1000</v>
      </c>
      <c r="G594" s="6" t="s">
        <v>16</v>
      </c>
      <c r="H594" s="6" t="s">
        <v>306</v>
      </c>
      <c r="I594">
        <v>50</v>
      </c>
      <c r="J594">
        <v>0.02</v>
      </c>
      <c r="K594" s="6" t="s">
        <v>303</v>
      </c>
      <c r="L594">
        <v>4.4999999999999998E-2</v>
      </c>
      <c r="M594" s="6" t="s">
        <v>16</v>
      </c>
      <c r="N594" s="6" t="s">
        <v>16</v>
      </c>
      <c r="O594" s="6" t="s">
        <v>803</v>
      </c>
      <c r="Q594" s="6" t="s">
        <v>1186</v>
      </c>
      <c r="R594" s="6" t="s">
        <v>1186</v>
      </c>
      <c r="T594" s="6" t="s">
        <v>344</v>
      </c>
      <c r="U594" s="6" t="s">
        <v>1332</v>
      </c>
      <c r="V594" s="6" t="s">
        <v>1186</v>
      </c>
      <c r="W594" s="6" t="s">
        <v>303</v>
      </c>
      <c r="X594" s="6" t="s">
        <v>198</v>
      </c>
      <c r="Y594" s="6" t="s">
        <v>306</v>
      </c>
      <c r="Z594" s="6" t="s">
        <v>382</v>
      </c>
      <c r="AA594" s="6" t="s">
        <v>198</v>
      </c>
      <c r="AB594" s="6" t="s">
        <v>994</v>
      </c>
      <c r="AC594" s="6" t="s">
        <v>1186</v>
      </c>
      <c r="AD594" s="6" t="s">
        <v>1015</v>
      </c>
      <c r="AE594" s="6" t="s">
        <v>1186</v>
      </c>
      <c r="AF594" s="6" t="s">
        <v>376</v>
      </c>
      <c r="AG594" s="6" t="s">
        <v>376</v>
      </c>
      <c r="AH594" s="6" t="s">
        <v>1333</v>
      </c>
      <c r="AI594" s="6" t="s">
        <v>29</v>
      </c>
    </row>
    <row r="595" spans="1:35" x14ac:dyDescent="0.35">
      <c r="A595" s="5">
        <v>5203685005011</v>
      </c>
      <c r="B595" s="6" t="s">
        <v>1007</v>
      </c>
      <c r="C595" s="6" t="s">
        <v>198</v>
      </c>
      <c r="D595" s="6" t="s">
        <v>29</v>
      </c>
      <c r="E595" s="6" t="s">
        <v>91</v>
      </c>
      <c r="F595">
        <v>1000</v>
      </c>
      <c r="G595" s="6" t="s">
        <v>16</v>
      </c>
      <c r="H595" s="6" t="s">
        <v>306</v>
      </c>
      <c r="I595">
        <v>50</v>
      </c>
      <c r="J595">
        <v>0.02</v>
      </c>
      <c r="K595" s="6" t="s">
        <v>303</v>
      </c>
      <c r="L595">
        <v>4.4999999999999998E-2</v>
      </c>
      <c r="M595" s="6" t="s">
        <v>16</v>
      </c>
      <c r="N595" s="6" t="s">
        <v>16</v>
      </c>
      <c r="O595" s="6" t="s">
        <v>803</v>
      </c>
      <c r="P595">
        <v>1620</v>
      </c>
      <c r="Q595" s="6" t="s">
        <v>804</v>
      </c>
      <c r="R595" s="6" t="s">
        <v>374</v>
      </c>
      <c r="S595">
        <v>0.6</v>
      </c>
      <c r="T595" s="6" t="s">
        <v>344</v>
      </c>
      <c r="U595" s="6" t="s">
        <v>1332</v>
      </c>
      <c r="V595" s="6" t="s">
        <v>1186</v>
      </c>
      <c r="W595" s="6" t="s">
        <v>303</v>
      </c>
      <c r="X595" s="6" t="s">
        <v>198</v>
      </c>
      <c r="Y595" s="6" t="s">
        <v>306</v>
      </c>
      <c r="Z595" s="6" t="s">
        <v>382</v>
      </c>
      <c r="AA595" s="6" t="s">
        <v>198</v>
      </c>
      <c r="AB595" s="6" t="s">
        <v>994</v>
      </c>
      <c r="AC595" s="6" t="s">
        <v>1186</v>
      </c>
      <c r="AD595" s="6" t="s">
        <v>1015</v>
      </c>
      <c r="AE595" s="6" t="s">
        <v>1186</v>
      </c>
      <c r="AF595" s="6" t="s">
        <v>346</v>
      </c>
      <c r="AG595" s="6" t="s">
        <v>376</v>
      </c>
      <c r="AH595" s="6" t="s">
        <v>1383</v>
      </c>
      <c r="AI595" s="6" t="s">
        <v>29</v>
      </c>
    </row>
    <row r="596" spans="1:35" x14ac:dyDescent="0.35">
      <c r="B596" s="6" t="s">
        <v>1008</v>
      </c>
      <c r="C596" s="6" t="s">
        <v>198</v>
      </c>
      <c r="D596" s="6" t="s">
        <v>29</v>
      </c>
      <c r="E596" s="6" t="s">
        <v>91</v>
      </c>
      <c r="F596">
        <v>1000</v>
      </c>
      <c r="G596" s="6" t="s">
        <v>16</v>
      </c>
      <c r="H596" s="6" t="s">
        <v>306</v>
      </c>
      <c r="I596">
        <v>50</v>
      </c>
      <c r="J596">
        <v>0.02</v>
      </c>
      <c r="K596" s="6" t="s">
        <v>303</v>
      </c>
      <c r="L596">
        <v>4.4999999999999998E-2</v>
      </c>
      <c r="M596" s="6" t="s">
        <v>16</v>
      </c>
      <c r="N596" s="6" t="s">
        <v>16</v>
      </c>
      <c r="O596" s="6" t="s">
        <v>803</v>
      </c>
      <c r="Q596" s="6" t="s">
        <v>1186</v>
      </c>
      <c r="R596" s="6" t="s">
        <v>1186</v>
      </c>
      <c r="T596" s="6" t="s">
        <v>344</v>
      </c>
      <c r="U596" s="6" t="s">
        <v>1332</v>
      </c>
      <c r="V596" s="6" t="s">
        <v>1186</v>
      </c>
      <c r="W596" s="6" t="s">
        <v>303</v>
      </c>
      <c r="X596" s="6" t="s">
        <v>198</v>
      </c>
      <c r="Y596" s="6" t="s">
        <v>306</v>
      </c>
      <c r="Z596" s="6" t="s">
        <v>382</v>
      </c>
      <c r="AA596" s="6" t="s">
        <v>198</v>
      </c>
      <c r="AB596" s="6" t="s">
        <v>994</v>
      </c>
      <c r="AC596" s="6" t="s">
        <v>1186</v>
      </c>
      <c r="AD596" s="6" t="s">
        <v>1015</v>
      </c>
      <c r="AE596" s="6" t="s">
        <v>1186</v>
      </c>
      <c r="AF596" s="6" t="s">
        <v>376</v>
      </c>
      <c r="AG596" s="6" t="s">
        <v>376</v>
      </c>
      <c r="AH596" s="6" t="s">
        <v>1333</v>
      </c>
      <c r="AI596" s="6" t="s">
        <v>29</v>
      </c>
    </row>
    <row r="597" spans="1:35" x14ac:dyDescent="0.35">
      <c r="A597" s="5">
        <v>5203685005020</v>
      </c>
      <c r="B597" s="6" t="s">
        <v>1009</v>
      </c>
      <c r="C597" s="6" t="s">
        <v>198</v>
      </c>
      <c r="D597" s="6" t="s">
        <v>29</v>
      </c>
      <c r="E597" s="6" t="s">
        <v>91</v>
      </c>
      <c r="F597">
        <v>1000</v>
      </c>
      <c r="G597" s="6" t="s">
        <v>16</v>
      </c>
      <c r="H597" s="6" t="s">
        <v>306</v>
      </c>
      <c r="I597">
        <v>50</v>
      </c>
      <c r="J597">
        <v>2.2678759965741601E-2</v>
      </c>
      <c r="K597" s="6" t="s">
        <v>303</v>
      </c>
      <c r="L597">
        <v>3.5000000000000003E-2</v>
      </c>
      <c r="M597" s="6" t="s">
        <v>16</v>
      </c>
      <c r="N597" s="6" t="s">
        <v>16</v>
      </c>
      <c r="O597" s="6" t="s">
        <v>831</v>
      </c>
      <c r="P597">
        <v>1620</v>
      </c>
      <c r="Q597" s="6" t="s">
        <v>832</v>
      </c>
      <c r="R597" s="6" t="s">
        <v>374</v>
      </c>
      <c r="S597">
        <v>0.90715000000000001</v>
      </c>
      <c r="T597" s="6" t="s">
        <v>344</v>
      </c>
      <c r="U597" s="6" t="s">
        <v>1332</v>
      </c>
      <c r="V597" s="6" t="s">
        <v>1186</v>
      </c>
      <c r="W597" s="6" t="s">
        <v>303</v>
      </c>
      <c r="X597" s="6" t="s">
        <v>198</v>
      </c>
      <c r="Y597" s="6" t="s">
        <v>306</v>
      </c>
      <c r="Z597" s="6" t="s">
        <v>382</v>
      </c>
      <c r="AA597" s="6" t="s">
        <v>198</v>
      </c>
      <c r="AB597" s="6" t="s">
        <v>994</v>
      </c>
      <c r="AC597" s="6" t="s">
        <v>1186</v>
      </c>
      <c r="AD597" s="6" t="s">
        <v>1015</v>
      </c>
      <c r="AE597" s="6" t="s">
        <v>1186</v>
      </c>
      <c r="AF597" s="6" t="s">
        <v>346</v>
      </c>
      <c r="AG597" s="6" t="s">
        <v>376</v>
      </c>
      <c r="AH597" s="6" t="s">
        <v>1383</v>
      </c>
      <c r="AI597" s="6" t="s">
        <v>29</v>
      </c>
    </row>
    <row r="598" spans="1:35" x14ac:dyDescent="0.35">
      <c r="A598" s="5">
        <v>5203685005030</v>
      </c>
      <c r="B598" s="6" t="s">
        <v>1010</v>
      </c>
      <c r="C598" s="6" t="s">
        <v>198</v>
      </c>
      <c r="D598" s="6" t="s">
        <v>29</v>
      </c>
      <c r="E598" s="6" t="s">
        <v>91</v>
      </c>
      <c r="F598">
        <v>1000</v>
      </c>
      <c r="G598" s="6" t="s">
        <v>16</v>
      </c>
      <c r="H598" s="6" t="s">
        <v>306</v>
      </c>
      <c r="I598">
        <v>50</v>
      </c>
      <c r="J598">
        <v>0.5</v>
      </c>
      <c r="K598" s="6" t="s">
        <v>303</v>
      </c>
      <c r="L598">
        <v>1.25</v>
      </c>
      <c r="M598" s="6" t="s">
        <v>16</v>
      </c>
      <c r="N598" s="6" t="s">
        <v>16</v>
      </c>
      <c r="O598" s="6" t="s">
        <v>834</v>
      </c>
      <c r="P598">
        <v>1620</v>
      </c>
      <c r="Q598" s="6" t="s">
        <v>835</v>
      </c>
      <c r="R598" s="6" t="s">
        <v>374</v>
      </c>
      <c r="S598">
        <v>0.5</v>
      </c>
      <c r="T598" s="6" t="s">
        <v>344</v>
      </c>
      <c r="U598" s="6" t="s">
        <v>1332</v>
      </c>
      <c r="V598" s="6" t="s">
        <v>1186</v>
      </c>
      <c r="W598" s="6" t="s">
        <v>303</v>
      </c>
      <c r="X598" s="6" t="s">
        <v>198</v>
      </c>
      <c r="Y598" s="6" t="s">
        <v>306</v>
      </c>
      <c r="Z598" s="6" t="s">
        <v>382</v>
      </c>
      <c r="AA598" s="6" t="s">
        <v>198</v>
      </c>
      <c r="AB598" s="6" t="s">
        <v>994</v>
      </c>
      <c r="AC598" s="6" t="s">
        <v>1186</v>
      </c>
      <c r="AD598" s="6" t="s">
        <v>1015</v>
      </c>
      <c r="AE598" s="6" t="s">
        <v>1186</v>
      </c>
      <c r="AF598" s="6" t="s">
        <v>346</v>
      </c>
      <c r="AG598" s="6" t="s">
        <v>376</v>
      </c>
      <c r="AH598" s="6" t="s">
        <v>1383</v>
      </c>
      <c r="AI598" s="6" t="s">
        <v>29</v>
      </c>
    </row>
    <row r="599" spans="1:35" x14ac:dyDescent="0.35">
      <c r="B599" s="6" t="s">
        <v>1011</v>
      </c>
      <c r="C599" s="6" t="s">
        <v>198</v>
      </c>
      <c r="D599" s="6" t="s">
        <v>29</v>
      </c>
      <c r="E599" s="6" t="s">
        <v>91</v>
      </c>
      <c r="F599">
        <v>1000</v>
      </c>
      <c r="G599" s="6" t="s">
        <v>16</v>
      </c>
      <c r="H599" s="6" t="s">
        <v>306</v>
      </c>
      <c r="I599">
        <v>50</v>
      </c>
      <c r="J599">
        <v>0.5</v>
      </c>
      <c r="K599" s="6" t="s">
        <v>303</v>
      </c>
      <c r="L599">
        <v>1.25</v>
      </c>
      <c r="M599" s="6" t="s">
        <v>16</v>
      </c>
      <c r="N599" s="6" t="s">
        <v>16</v>
      </c>
      <c r="O599" s="6" t="s">
        <v>834</v>
      </c>
      <c r="Q599" s="6" t="s">
        <v>1186</v>
      </c>
      <c r="R599" s="6" t="s">
        <v>1186</v>
      </c>
      <c r="T599" s="6" t="s">
        <v>344</v>
      </c>
      <c r="U599" s="6" t="s">
        <v>1332</v>
      </c>
      <c r="V599" s="6" t="s">
        <v>1186</v>
      </c>
      <c r="W599" s="6" t="s">
        <v>303</v>
      </c>
      <c r="X599" s="6" t="s">
        <v>198</v>
      </c>
      <c r="Y599" s="6" t="s">
        <v>306</v>
      </c>
      <c r="Z599" s="6" t="s">
        <v>382</v>
      </c>
      <c r="AA599" s="6" t="s">
        <v>198</v>
      </c>
      <c r="AB599" s="6" t="s">
        <v>994</v>
      </c>
      <c r="AC599" s="6" t="s">
        <v>1186</v>
      </c>
      <c r="AD599" s="6" t="s">
        <v>1015</v>
      </c>
      <c r="AE599" s="6" t="s">
        <v>1186</v>
      </c>
      <c r="AF599" s="6" t="s">
        <v>376</v>
      </c>
      <c r="AG599" s="6" t="s">
        <v>376</v>
      </c>
      <c r="AH599" s="6" t="s">
        <v>1333</v>
      </c>
      <c r="AI599" s="6" t="s">
        <v>29</v>
      </c>
    </row>
    <row r="600" spans="1:35" x14ac:dyDescent="0.35">
      <c r="B600" s="6" t="s">
        <v>1012</v>
      </c>
      <c r="C600" s="6" t="s">
        <v>198</v>
      </c>
      <c r="D600" s="6" t="s">
        <v>29</v>
      </c>
      <c r="E600" s="6" t="s">
        <v>91</v>
      </c>
      <c r="F600">
        <v>1000</v>
      </c>
      <c r="G600" s="6" t="s">
        <v>16</v>
      </c>
      <c r="H600" s="6" t="s">
        <v>306</v>
      </c>
      <c r="I600">
        <v>50</v>
      </c>
      <c r="J600">
        <v>2.2678759965741601E-2</v>
      </c>
      <c r="K600" s="6" t="s">
        <v>303</v>
      </c>
      <c r="L600">
        <v>3.5000000000000003E-2</v>
      </c>
      <c r="M600" s="6" t="s">
        <v>16</v>
      </c>
      <c r="N600" s="6" t="s">
        <v>16</v>
      </c>
      <c r="O600" s="6" t="s">
        <v>831</v>
      </c>
      <c r="Q600" s="6" t="s">
        <v>1186</v>
      </c>
      <c r="R600" s="6" t="s">
        <v>1186</v>
      </c>
      <c r="T600" s="6" t="s">
        <v>344</v>
      </c>
      <c r="U600" s="6" t="s">
        <v>1332</v>
      </c>
      <c r="V600" s="6" t="s">
        <v>1186</v>
      </c>
      <c r="W600" s="6" t="s">
        <v>303</v>
      </c>
      <c r="X600" s="6" t="s">
        <v>198</v>
      </c>
      <c r="Y600" s="6" t="s">
        <v>306</v>
      </c>
      <c r="Z600" s="6" t="s">
        <v>382</v>
      </c>
      <c r="AA600" s="6" t="s">
        <v>198</v>
      </c>
      <c r="AB600" s="6" t="s">
        <v>994</v>
      </c>
      <c r="AC600" s="6" t="s">
        <v>1186</v>
      </c>
      <c r="AD600" s="6" t="s">
        <v>1015</v>
      </c>
      <c r="AE600" s="6" t="s">
        <v>1186</v>
      </c>
      <c r="AF600" s="6" t="s">
        <v>376</v>
      </c>
      <c r="AG600" s="6" t="s">
        <v>376</v>
      </c>
      <c r="AH600" s="6" t="s">
        <v>1333</v>
      </c>
      <c r="AI600" s="6" t="s">
        <v>29</v>
      </c>
    </row>
    <row r="601" spans="1:35" x14ac:dyDescent="0.35">
      <c r="B601" s="6" t="s">
        <v>1013</v>
      </c>
      <c r="C601" s="6" t="s">
        <v>198</v>
      </c>
      <c r="D601" s="6" t="s">
        <v>29</v>
      </c>
      <c r="E601" s="6" t="s">
        <v>91</v>
      </c>
      <c r="F601">
        <v>3000</v>
      </c>
      <c r="G601" s="6" t="s">
        <v>16</v>
      </c>
      <c r="H601" s="6" t="s">
        <v>306</v>
      </c>
      <c r="I601">
        <v>50</v>
      </c>
      <c r="J601">
        <v>2.2678759965741601E-2</v>
      </c>
      <c r="K601" s="6" t="s">
        <v>303</v>
      </c>
      <c r="L601">
        <v>3.5000000000000003E-2</v>
      </c>
      <c r="M601" s="6" t="s">
        <v>16</v>
      </c>
      <c r="N601" s="6" t="s">
        <v>16</v>
      </c>
      <c r="O601" s="6" t="s">
        <v>831</v>
      </c>
      <c r="P601">
        <v>1620</v>
      </c>
      <c r="Q601" s="6" t="s">
        <v>832</v>
      </c>
      <c r="R601" s="6" t="s">
        <v>374</v>
      </c>
      <c r="S601">
        <v>0.90715000000000001</v>
      </c>
      <c r="T601" s="6" t="s">
        <v>344</v>
      </c>
      <c r="U601" s="6" t="s">
        <v>1332</v>
      </c>
      <c r="V601" s="6" t="s">
        <v>1186</v>
      </c>
      <c r="W601" s="6" t="s">
        <v>303</v>
      </c>
      <c r="X601" s="6" t="s">
        <v>198</v>
      </c>
      <c r="Y601" s="6" t="s">
        <v>306</v>
      </c>
      <c r="Z601" s="6" t="s">
        <v>382</v>
      </c>
      <c r="AA601" s="6" t="s">
        <v>198</v>
      </c>
      <c r="AB601" s="6" t="s">
        <v>994</v>
      </c>
      <c r="AC601" s="6" t="s">
        <v>1186</v>
      </c>
      <c r="AD601" s="6" t="s">
        <v>1015</v>
      </c>
      <c r="AE601" s="6" t="s">
        <v>1186</v>
      </c>
      <c r="AF601" s="6" t="s">
        <v>346</v>
      </c>
      <c r="AG601" s="6" t="s">
        <v>346</v>
      </c>
      <c r="AH601" s="6" t="s">
        <v>1333</v>
      </c>
      <c r="AI601" s="6" t="s">
        <v>29</v>
      </c>
    </row>
    <row r="602" spans="1:35" x14ac:dyDescent="0.35">
      <c r="B602" s="6" t="s">
        <v>1014</v>
      </c>
      <c r="C602" s="6" t="s">
        <v>198</v>
      </c>
      <c r="D602" s="6" t="s">
        <v>29</v>
      </c>
      <c r="E602" s="6" t="s">
        <v>91</v>
      </c>
      <c r="F602">
        <v>1000</v>
      </c>
      <c r="G602" s="6" t="s">
        <v>16</v>
      </c>
      <c r="H602" s="6" t="s">
        <v>306</v>
      </c>
      <c r="I602">
        <v>50</v>
      </c>
      <c r="J602">
        <v>0.5</v>
      </c>
      <c r="K602" s="6" t="s">
        <v>303</v>
      </c>
      <c r="L602">
        <v>1.25</v>
      </c>
      <c r="M602" s="6" t="s">
        <v>16</v>
      </c>
      <c r="N602" s="6" t="s">
        <v>16</v>
      </c>
      <c r="O602" s="6" t="s">
        <v>840</v>
      </c>
      <c r="Q602" s="6" t="s">
        <v>1186</v>
      </c>
      <c r="R602" s="6" t="s">
        <v>1186</v>
      </c>
      <c r="T602" s="6" t="s">
        <v>344</v>
      </c>
      <c r="U602" s="6" t="s">
        <v>1332</v>
      </c>
      <c r="V602" s="6" t="s">
        <v>1186</v>
      </c>
      <c r="W602" s="6" t="s">
        <v>303</v>
      </c>
      <c r="X602" s="6" t="s">
        <v>198</v>
      </c>
      <c r="Y602" s="6" t="s">
        <v>306</v>
      </c>
      <c r="Z602" s="6" t="s">
        <v>382</v>
      </c>
      <c r="AA602" s="6" t="s">
        <v>198</v>
      </c>
      <c r="AB602" s="6" t="s">
        <v>994</v>
      </c>
      <c r="AC602" s="6" t="s">
        <v>1186</v>
      </c>
      <c r="AD602" s="6" t="s">
        <v>1015</v>
      </c>
      <c r="AE602" s="6" t="s">
        <v>1186</v>
      </c>
      <c r="AF602" s="6" t="s">
        <v>376</v>
      </c>
      <c r="AG602" s="6" t="s">
        <v>376</v>
      </c>
      <c r="AH602" s="6" t="s">
        <v>1333</v>
      </c>
      <c r="AI602" s="6" t="s">
        <v>29</v>
      </c>
    </row>
    <row r="603" spans="1:35" x14ac:dyDescent="0.35">
      <c r="A603" s="5">
        <v>5203685001020</v>
      </c>
      <c r="B603" s="6" t="s">
        <v>1016</v>
      </c>
      <c r="C603" s="6" t="s">
        <v>198</v>
      </c>
      <c r="D603" s="6" t="s">
        <v>29</v>
      </c>
      <c r="E603" s="6" t="s">
        <v>91</v>
      </c>
      <c r="F603">
        <v>1000</v>
      </c>
      <c r="G603" s="6" t="s">
        <v>16</v>
      </c>
      <c r="H603" s="6" t="s">
        <v>300</v>
      </c>
      <c r="I603">
        <v>50</v>
      </c>
      <c r="J603">
        <v>0.16500000000000001</v>
      </c>
      <c r="K603" s="6" t="s">
        <v>300</v>
      </c>
      <c r="L603">
        <v>0.15</v>
      </c>
      <c r="M603" s="6" t="s">
        <v>16</v>
      </c>
      <c r="N603" s="6" t="s">
        <v>16</v>
      </c>
      <c r="O603" s="6" t="s">
        <v>678</v>
      </c>
      <c r="P603">
        <v>1620</v>
      </c>
      <c r="Q603" s="6" t="s">
        <v>790</v>
      </c>
      <c r="R603" s="6" t="s">
        <v>374</v>
      </c>
      <c r="S603">
        <v>0.16500000000000001</v>
      </c>
      <c r="T603" s="6" t="s">
        <v>344</v>
      </c>
      <c r="U603" s="6" t="s">
        <v>1332</v>
      </c>
      <c r="V603" s="6" t="s">
        <v>1186</v>
      </c>
      <c r="W603" s="6" t="s">
        <v>426</v>
      </c>
      <c r="X603" s="6" t="s">
        <v>198</v>
      </c>
      <c r="Y603" s="6" t="s">
        <v>407</v>
      </c>
      <c r="Z603" s="6" t="s">
        <v>382</v>
      </c>
      <c r="AA603" s="6" t="s">
        <v>198</v>
      </c>
      <c r="AB603" s="6" t="s">
        <v>994</v>
      </c>
      <c r="AC603" s="6" t="s">
        <v>1186</v>
      </c>
      <c r="AD603" s="6" t="s">
        <v>1015</v>
      </c>
      <c r="AE603" s="6" t="s">
        <v>1186</v>
      </c>
      <c r="AF603" s="6" t="s">
        <v>346</v>
      </c>
      <c r="AG603" s="6" t="s">
        <v>376</v>
      </c>
      <c r="AH603" s="6" t="s">
        <v>1383</v>
      </c>
      <c r="AI603" s="6" t="s">
        <v>29</v>
      </c>
    </row>
    <row r="604" spans="1:35" x14ac:dyDescent="0.35">
      <c r="B604" s="6" t="s">
        <v>1017</v>
      </c>
      <c r="C604" s="6" t="s">
        <v>198</v>
      </c>
      <c r="D604" s="6" t="s">
        <v>29</v>
      </c>
      <c r="E604" s="6" t="s">
        <v>91</v>
      </c>
      <c r="F604">
        <v>1000</v>
      </c>
      <c r="G604" s="6" t="s">
        <v>16</v>
      </c>
      <c r="H604" s="6" t="s">
        <v>300</v>
      </c>
      <c r="I604">
        <v>50</v>
      </c>
      <c r="J604">
        <v>0.16500000000000001</v>
      </c>
      <c r="K604" s="6" t="s">
        <v>300</v>
      </c>
      <c r="L604">
        <v>0.15</v>
      </c>
      <c r="M604" s="6" t="s">
        <v>16</v>
      </c>
      <c r="N604" s="6" t="s">
        <v>16</v>
      </c>
      <c r="O604" s="6" t="s">
        <v>678</v>
      </c>
      <c r="Q604" s="6" t="s">
        <v>1186</v>
      </c>
      <c r="R604" s="6" t="s">
        <v>1186</v>
      </c>
      <c r="T604" s="6" t="s">
        <v>344</v>
      </c>
      <c r="U604" s="6" t="s">
        <v>1332</v>
      </c>
      <c r="V604" s="6" t="s">
        <v>1186</v>
      </c>
      <c r="W604" s="6" t="s">
        <v>426</v>
      </c>
      <c r="X604" s="6" t="s">
        <v>198</v>
      </c>
      <c r="Y604" s="6" t="s">
        <v>407</v>
      </c>
      <c r="Z604" s="6" t="s">
        <v>382</v>
      </c>
      <c r="AA604" s="6" t="s">
        <v>198</v>
      </c>
      <c r="AB604" s="6" t="s">
        <v>994</v>
      </c>
      <c r="AC604" s="6" t="s">
        <v>1186</v>
      </c>
      <c r="AD604" s="6" t="s">
        <v>1015</v>
      </c>
      <c r="AE604" s="6" t="s">
        <v>1186</v>
      </c>
      <c r="AF604" s="6" t="s">
        <v>376</v>
      </c>
      <c r="AG604" s="6" t="s">
        <v>376</v>
      </c>
      <c r="AH604" s="6" t="s">
        <v>1333</v>
      </c>
      <c r="AI604" s="6" t="s">
        <v>29</v>
      </c>
    </row>
    <row r="605" spans="1:35" x14ac:dyDescent="0.35">
      <c r="A605" s="5">
        <v>5203686006010</v>
      </c>
      <c r="B605" s="6" t="s">
        <v>1018</v>
      </c>
      <c r="C605" s="6" t="s">
        <v>200</v>
      </c>
      <c r="D605" s="6" t="s">
        <v>29</v>
      </c>
      <c r="E605" s="6" t="s">
        <v>91</v>
      </c>
      <c r="F605">
        <v>1000</v>
      </c>
      <c r="G605" s="6" t="s">
        <v>12</v>
      </c>
      <c r="H605" s="6" t="s">
        <v>341</v>
      </c>
      <c r="I605">
        <v>50</v>
      </c>
      <c r="J605">
        <v>1</v>
      </c>
      <c r="K605" s="6" t="s">
        <v>297</v>
      </c>
      <c r="L605">
        <v>0</v>
      </c>
      <c r="M605" s="6" t="s">
        <v>12</v>
      </c>
      <c r="N605" s="6" t="s">
        <v>12</v>
      </c>
      <c r="O605" s="6" t="s">
        <v>1186</v>
      </c>
      <c r="P605">
        <v>1620</v>
      </c>
      <c r="Q605" s="6" t="s">
        <v>790</v>
      </c>
      <c r="R605" s="6" t="s">
        <v>374</v>
      </c>
      <c r="T605" s="6" t="s">
        <v>344</v>
      </c>
      <c r="U605" s="6" t="s">
        <v>1332</v>
      </c>
      <c r="V605" s="6" t="s">
        <v>1186</v>
      </c>
      <c r="W605" s="6" t="s">
        <v>305</v>
      </c>
      <c r="X605" s="6" t="s">
        <v>200</v>
      </c>
      <c r="Y605" s="6" t="s">
        <v>341</v>
      </c>
      <c r="Z605" s="6" t="s">
        <v>382</v>
      </c>
      <c r="AA605" s="6" t="s">
        <v>200</v>
      </c>
      <c r="AB605" s="6" t="s">
        <v>1018</v>
      </c>
      <c r="AC605" s="6" t="s">
        <v>1186</v>
      </c>
      <c r="AD605" s="6" t="s">
        <v>1015</v>
      </c>
      <c r="AE605" s="6" t="s">
        <v>1186</v>
      </c>
      <c r="AF605" s="6" t="s">
        <v>346</v>
      </c>
      <c r="AG605" s="6" t="s">
        <v>376</v>
      </c>
      <c r="AH605" s="6" t="s">
        <v>1383</v>
      </c>
      <c r="AI605" s="6" t="s">
        <v>29</v>
      </c>
    </row>
    <row r="606" spans="1:35" x14ac:dyDescent="0.35">
      <c r="B606" s="6" t="s">
        <v>1019</v>
      </c>
      <c r="C606" s="6" t="s">
        <v>200</v>
      </c>
      <c r="D606" s="6" t="s">
        <v>29</v>
      </c>
      <c r="E606" s="6" t="s">
        <v>91</v>
      </c>
      <c r="F606">
        <v>1000</v>
      </c>
      <c r="G606" s="6" t="s">
        <v>12</v>
      </c>
      <c r="H606" s="6" t="s">
        <v>341</v>
      </c>
      <c r="I606">
        <v>50</v>
      </c>
      <c r="J606">
        <v>1</v>
      </c>
      <c r="K606" s="6" t="s">
        <v>297</v>
      </c>
      <c r="L606">
        <v>0</v>
      </c>
      <c r="M606" s="6" t="s">
        <v>12</v>
      </c>
      <c r="N606" s="6" t="s">
        <v>12</v>
      </c>
      <c r="O606" s="6" t="s">
        <v>1333</v>
      </c>
      <c r="Q606" s="6" t="s">
        <v>1186</v>
      </c>
      <c r="R606" s="6" t="s">
        <v>1186</v>
      </c>
      <c r="T606" s="6" t="s">
        <v>344</v>
      </c>
      <c r="U606" s="6" t="s">
        <v>1332</v>
      </c>
      <c r="V606" s="6" t="s">
        <v>1186</v>
      </c>
      <c r="W606" s="6" t="s">
        <v>305</v>
      </c>
      <c r="X606" s="6" t="s">
        <v>200</v>
      </c>
      <c r="Y606" s="6" t="s">
        <v>341</v>
      </c>
      <c r="Z606" s="6" t="s">
        <v>382</v>
      </c>
      <c r="AA606" s="6" t="s">
        <v>200</v>
      </c>
      <c r="AB606" s="6" t="s">
        <v>1018</v>
      </c>
      <c r="AC606" s="6" t="s">
        <v>1186</v>
      </c>
      <c r="AD606" s="6" t="s">
        <v>1015</v>
      </c>
      <c r="AE606" s="6" t="s">
        <v>1186</v>
      </c>
      <c r="AF606" s="6" t="s">
        <v>376</v>
      </c>
      <c r="AG606" s="6" t="s">
        <v>376</v>
      </c>
      <c r="AH606" s="6" t="s">
        <v>1333</v>
      </c>
      <c r="AI606" s="6" t="s">
        <v>29</v>
      </c>
    </row>
    <row r="607" spans="1:35" x14ac:dyDescent="0.35">
      <c r="A607" s="5">
        <v>5203686005010</v>
      </c>
      <c r="B607" s="6" t="s">
        <v>1020</v>
      </c>
      <c r="C607" s="6" t="s">
        <v>200</v>
      </c>
      <c r="D607" s="6" t="s">
        <v>29</v>
      </c>
      <c r="E607" s="6" t="s">
        <v>91</v>
      </c>
      <c r="F607">
        <v>1000</v>
      </c>
      <c r="G607" s="6" t="s">
        <v>16</v>
      </c>
      <c r="H607" s="6" t="s">
        <v>306</v>
      </c>
      <c r="I607">
        <v>50</v>
      </c>
      <c r="J607">
        <v>0.02</v>
      </c>
      <c r="K607" s="6" t="s">
        <v>303</v>
      </c>
      <c r="L607">
        <v>4.4999999999999998E-2</v>
      </c>
      <c r="M607" s="6" t="s">
        <v>16</v>
      </c>
      <c r="N607" s="6" t="s">
        <v>16</v>
      </c>
      <c r="O607" s="6" t="s">
        <v>803</v>
      </c>
      <c r="P607">
        <v>1620</v>
      </c>
      <c r="Q607" s="6" t="s">
        <v>804</v>
      </c>
      <c r="R607" s="6" t="s">
        <v>374</v>
      </c>
      <c r="S607">
        <v>0.6</v>
      </c>
      <c r="T607" s="6" t="s">
        <v>344</v>
      </c>
      <c r="U607" s="6" t="s">
        <v>1332</v>
      </c>
      <c r="V607" s="6" t="s">
        <v>1186</v>
      </c>
      <c r="W607" s="6" t="s">
        <v>303</v>
      </c>
      <c r="X607" s="6" t="s">
        <v>198</v>
      </c>
      <c r="Y607" s="6" t="s">
        <v>306</v>
      </c>
      <c r="Z607" s="6" t="s">
        <v>382</v>
      </c>
      <c r="AA607" s="6" t="s">
        <v>200</v>
      </c>
      <c r="AB607" s="6" t="s">
        <v>1018</v>
      </c>
      <c r="AC607" s="6" t="s">
        <v>1186</v>
      </c>
      <c r="AD607" s="6" t="s">
        <v>1015</v>
      </c>
      <c r="AE607" s="6" t="s">
        <v>1186</v>
      </c>
      <c r="AF607" s="6" t="s">
        <v>346</v>
      </c>
      <c r="AG607" s="6" t="s">
        <v>376</v>
      </c>
      <c r="AH607" s="6" t="s">
        <v>1383</v>
      </c>
      <c r="AI607" s="6" t="s">
        <v>29</v>
      </c>
    </row>
    <row r="608" spans="1:35" x14ac:dyDescent="0.35">
      <c r="B608" s="6" t="s">
        <v>1021</v>
      </c>
      <c r="C608" s="6" t="s">
        <v>200</v>
      </c>
      <c r="D608" s="6" t="s">
        <v>29</v>
      </c>
      <c r="E608" s="6" t="s">
        <v>91</v>
      </c>
      <c r="F608">
        <v>1000</v>
      </c>
      <c r="G608" s="6" t="s">
        <v>16</v>
      </c>
      <c r="H608" s="6" t="s">
        <v>306</v>
      </c>
      <c r="I608">
        <v>50</v>
      </c>
      <c r="J608">
        <v>0.02</v>
      </c>
      <c r="K608" s="6" t="s">
        <v>303</v>
      </c>
      <c r="L608">
        <v>4.4999999999999998E-2</v>
      </c>
      <c r="M608" s="6" t="s">
        <v>16</v>
      </c>
      <c r="N608" s="6" t="s">
        <v>16</v>
      </c>
      <c r="O608" s="6" t="s">
        <v>803</v>
      </c>
      <c r="Q608" s="6" t="s">
        <v>1186</v>
      </c>
      <c r="R608" s="6" t="s">
        <v>1186</v>
      </c>
      <c r="T608" s="6" t="s">
        <v>344</v>
      </c>
      <c r="U608" s="6" t="s">
        <v>1332</v>
      </c>
      <c r="V608" s="6" t="s">
        <v>1186</v>
      </c>
      <c r="W608" s="6" t="s">
        <v>303</v>
      </c>
      <c r="X608" s="6" t="s">
        <v>198</v>
      </c>
      <c r="Y608" s="6" t="s">
        <v>306</v>
      </c>
      <c r="Z608" s="6" t="s">
        <v>382</v>
      </c>
      <c r="AA608" s="6" t="s">
        <v>200</v>
      </c>
      <c r="AB608" s="6" t="s">
        <v>1018</v>
      </c>
      <c r="AC608" s="6" t="s">
        <v>1186</v>
      </c>
      <c r="AD608" s="6" t="s">
        <v>1015</v>
      </c>
      <c r="AE608" s="6" t="s">
        <v>1186</v>
      </c>
      <c r="AF608" s="6" t="s">
        <v>376</v>
      </c>
      <c r="AG608" s="6" t="s">
        <v>376</v>
      </c>
      <c r="AH608" s="6" t="s">
        <v>1333</v>
      </c>
      <c r="AI608" s="6" t="s">
        <v>29</v>
      </c>
    </row>
    <row r="609" spans="1:35" x14ac:dyDescent="0.35">
      <c r="A609" s="5">
        <v>5203686001020</v>
      </c>
      <c r="B609" s="6" t="s">
        <v>1022</v>
      </c>
      <c r="C609" s="6" t="s">
        <v>200</v>
      </c>
      <c r="D609" s="6" t="s">
        <v>29</v>
      </c>
      <c r="E609" s="6" t="s">
        <v>91</v>
      </c>
      <c r="F609">
        <v>1000</v>
      </c>
      <c r="G609" s="6" t="s">
        <v>16</v>
      </c>
      <c r="H609" s="6" t="s">
        <v>300</v>
      </c>
      <c r="I609">
        <v>50</v>
      </c>
      <c r="J609">
        <v>0.16500000000000001</v>
      </c>
      <c r="K609" s="6" t="s">
        <v>300</v>
      </c>
      <c r="L609">
        <v>0.15</v>
      </c>
      <c r="M609" s="6" t="s">
        <v>16</v>
      </c>
      <c r="N609" s="6" t="s">
        <v>16</v>
      </c>
      <c r="O609" s="6" t="s">
        <v>678</v>
      </c>
      <c r="P609">
        <v>1620</v>
      </c>
      <c r="Q609" s="6" t="s">
        <v>790</v>
      </c>
      <c r="R609" s="6" t="s">
        <v>374</v>
      </c>
      <c r="S609">
        <v>0.16500000000000001</v>
      </c>
      <c r="T609" s="6" t="s">
        <v>344</v>
      </c>
      <c r="U609" s="6" t="s">
        <v>1332</v>
      </c>
      <c r="V609" s="6" t="s">
        <v>1186</v>
      </c>
      <c r="W609" s="6" t="s">
        <v>426</v>
      </c>
      <c r="X609" s="6" t="s">
        <v>200</v>
      </c>
      <c r="Y609" s="6" t="s">
        <v>407</v>
      </c>
      <c r="Z609" s="6" t="s">
        <v>382</v>
      </c>
      <c r="AA609" s="6" t="s">
        <v>200</v>
      </c>
      <c r="AB609" s="6" t="s">
        <v>1018</v>
      </c>
      <c r="AC609" s="6" t="s">
        <v>1186</v>
      </c>
      <c r="AD609" s="6" t="s">
        <v>1015</v>
      </c>
      <c r="AE609" s="6" t="s">
        <v>1186</v>
      </c>
      <c r="AF609" s="6" t="s">
        <v>346</v>
      </c>
      <c r="AG609" s="6" t="s">
        <v>376</v>
      </c>
      <c r="AH609" s="6" t="s">
        <v>1383</v>
      </c>
      <c r="AI609" s="6" t="s">
        <v>29</v>
      </c>
    </row>
    <row r="610" spans="1:35" x14ac:dyDescent="0.35">
      <c r="B610" s="6" t="s">
        <v>1023</v>
      </c>
      <c r="C610" s="6" t="s">
        <v>200</v>
      </c>
      <c r="D610" s="6" t="s">
        <v>29</v>
      </c>
      <c r="E610" s="6" t="s">
        <v>91</v>
      </c>
      <c r="F610">
        <v>1000</v>
      </c>
      <c r="G610" s="6" t="s">
        <v>16</v>
      </c>
      <c r="H610" s="6" t="s">
        <v>300</v>
      </c>
      <c r="I610">
        <v>50</v>
      </c>
      <c r="J610">
        <v>0.16500000000000001</v>
      </c>
      <c r="K610" s="6" t="s">
        <v>300</v>
      </c>
      <c r="L610">
        <v>0.15</v>
      </c>
      <c r="M610" s="6" t="s">
        <v>16</v>
      </c>
      <c r="N610" s="6" t="s">
        <v>16</v>
      </c>
      <c r="O610" s="6" t="s">
        <v>678</v>
      </c>
      <c r="Q610" s="6" t="s">
        <v>1186</v>
      </c>
      <c r="R610" s="6" t="s">
        <v>1186</v>
      </c>
      <c r="T610" s="6" t="s">
        <v>344</v>
      </c>
      <c r="U610" s="6" t="s">
        <v>1332</v>
      </c>
      <c r="V610" s="6" t="s">
        <v>1186</v>
      </c>
      <c r="W610" s="6" t="s">
        <v>426</v>
      </c>
      <c r="X610" s="6" t="s">
        <v>200</v>
      </c>
      <c r="Y610" s="6" t="s">
        <v>407</v>
      </c>
      <c r="Z610" s="6" t="s">
        <v>382</v>
      </c>
      <c r="AA610" s="6" t="s">
        <v>200</v>
      </c>
      <c r="AB610" s="6" t="s">
        <v>1018</v>
      </c>
      <c r="AC610" s="6" t="s">
        <v>1186</v>
      </c>
      <c r="AD610" s="6" t="s">
        <v>1015</v>
      </c>
      <c r="AE610" s="6" t="s">
        <v>1186</v>
      </c>
      <c r="AF610" s="6" t="s">
        <v>376</v>
      </c>
      <c r="AG610" s="6" t="s">
        <v>376</v>
      </c>
      <c r="AH610" s="6" t="s">
        <v>1333</v>
      </c>
      <c r="AI610" s="6" t="s">
        <v>29</v>
      </c>
    </row>
    <row r="611" spans="1:35" x14ac:dyDescent="0.35">
      <c r="A611" s="5">
        <v>5203686506010</v>
      </c>
      <c r="B611" s="6" t="s">
        <v>1024</v>
      </c>
      <c r="C611" s="6" t="s">
        <v>202</v>
      </c>
      <c r="D611" s="6" t="s">
        <v>29</v>
      </c>
      <c r="E611" s="6" t="s">
        <v>91</v>
      </c>
      <c r="F611">
        <v>1000</v>
      </c>
      <c r="G611" s="6" t="s">
        <v>12</v>
      </c>
      <c r="H611" s="6" t="s">
        <v>341</v>
      </c>
      <c r="I611">
        <v>50</v>
      </c>
      <c r="J611">
        <v>1</v>
      </c>
      <c r="K611" s="6" t="s">
        <v>297</v>
      </c>
      <c r="M611" s="6" t="s">
        <v>12</v>
      </c>
      <c r="N611" s="6" t="s">
        <v>12</v>
      </c>
      <c r="O611" s="6" t="s">
        <v>1186</v>
      </c>
      <c r="P611">
        <v>1620</v>
      </c>
      <c r="Q611" s="6" t="s">
        <v>342</v>
      </c>
      <c r="R611" s="6" t="s">
        <v>343</v>
      </c>
      <c r="T611" s="6" t="s">
        <v>344</v>
      </c>
      <c r="U611" s="6" t="s">
        <v>1332</v>
      </c>
      <c r="V611" s="6" t="s">
        <v>1186</v>
      </c>
      <c r="W611" s="6" t="s">
        <v>305</v>
      </c>
      <c r="X611" s="6" t="s">
        <v>202</v>
      </c>
      <c r="Y611" s="6" t="s">
        <v>341</v>
      </c>
      <c r="Z611" s="6" t="s">
        <v>382</v>
      </c>
      <c r="AA611" s="6" t="s">
        <v>202</v>
      </c>
      <c r="AB611" s="6" t="s">
        <v>1024</v>
      </c>
      <c r="AC611" s="6" t="s">
        <v>1186</v>
      </c>
      <c r="AD611" s="6" t="s">
        <v>1015</v>
      </c>
      <c r="AE611" s="6" t="s">
        <v>1186</v>
      </c>
      <c r="AF611" s="6" t="s">
        <v>346</v>
      </c>
      <c r="AG611" s="6" t="s">
        <v>376</v>
      </c>
      <c r="AH611" s="6" t="s">
        <v>1388</v>
      </c>
      <c r="AI611" s="6" t="s">
        <v>29</v>
      </c>
    </row>
    <row r="612" spans="1:35" x14ac:dyDescent="0.35">
      <c r="B612" s="6" t="s">
        <v>1025</v>
      </c>
      <c r="C612" s="6" t="s">
        <v>202</v>
      </c>
      <c r="D612" s="6" t="s">
        <v>29</v>
      </c>
      <c r="E612" s="6" t="s">
        <v>91</v>
      </c>
      <c r="F612">
        <v>1000</v>
      </c>
      <c r="G612" s="6" t="s">
        <v>12</v>
      </c>
      <c r="H612" s="6" t="s">
        <v>341</v>
      </c>
      <c r="I612">
        <v>50</v>
      </c>
      <c r="J612">
        <v>1</v>
      </c>
      <c r="K612" s="6" t="s">
        <v>297</v>
      </c>
      <c r="L612">
        <v>0</v>
      </c>
      <c r="M612" s="6" t="s">
        <v>12</v>
      </c>
      <c r="N612" s="6" t="s">
        <v>12</v>
      </c>
      <c r="O612" s="6" t="s">
        <v>1333</v>
      </c>
      <c r="Q612" s="6" t="s">
        <v>1186</v>
      </c>
      <c r="R612" s="6" t="s">
        <v>1186</v>
      </c>
      <c r="T612" s="6" t="s">
        <v>344</v>
      </c>
      <c r="U612" s="6" t="s">
        <v>1332</v>
      </c>
      <c r="V612" s="6" t="s">
        <v>1186</v>
      </c>
      <c r="W612" s="6" t="s">
        <v>305</v>
      </c>
      <c r="X612" s="6" t="s">
        <v>202</v>
      </c>
      <c r="Y612" s="6" t="s">
        <v>341</v>
      </c>
      <c r="Z612" s="6" t="s">
        <v>382</v>
      </c>
      <c r="AA612" s="6" t="s">
        <v>202</v>
      </c>
      <c r="AB612" s="6" t="s">
        <v>1024</v>
      </c>
      <c r="AC612" s="6" t="s">
        <v>1186</v>
      </c>
      <c r="AD612" s="6" t="s">
        <v>1015</v>
      </c>
      <c r="AE612" s="6" t="s">
        <v>1186</v>
      </c>
      <c r="AF612" s="6" t="s">
        <v>376</v>
      </c>
      <c r="AG612" s="6" t="s">
        <v>376</v>
      </c>
      <c r="AH612" s="6" t="s">
        <v>1333</v>
      </c>
      <c r="AI612" s="6" t="s">
        <v>29</v>
      </c>
    </row>
    <row r="613" spans="1:35" x14ac:dyDescent="0.35">
      <c r="A613" s="5">
        <v>5203686505010</v>
      </c>
      <c r="B613" s="6" t="s">
        <v>1026</v>
      </c>
      <c r="C613" s="6" t="s">
        <v>202</v>
      </c>
      <c r="D613" s="6" t="s">
        <v>29</v>
      </c>
      <c r="E613" s="6" t="s">
        <v>91</v>
      </c>
      <c r="F613">
        <v>1000</v>
      </c>
      <c r="G613" s="6" t="s">
        <v>16</v>
      </c>
      <c r="H613" s="6" t="s">
        <v>306</v>
      </c>
      <c r="I613">
        <v>50</v>
      </c>
      <c r="J613">
        <v>0.02</v>
      </c>
      <c r="K613" s="6" t="s">
        <v>303</v>
      </c>
      <c r="L613">
        <v>4.4999999999999998E-2</v>
      </c>
      <c r="M613" s="6" t="s">
        <v>16</v>
      </c>
      <c r="N613" s="6" t="s">
        <v>16</v>
      </c>
      <c r="O613" s="6" t="s">
        <v>803</v>
      </c>
      <c r="P613">
        <v>1620</v>
      </c>
      <c r="Q613" s="6" t="s">
        <v>804</v>
      </c>
      <c r="R613" s="6" t="s">
        <v>374</v>
      </c>
      <c r="S613">
        <v>0.6</v>
      </c>
      <c r="T613" s="6" t="s">
        <v>344</v>
      </c>
      <c r="U613" s="6" t="s">
        <v>1332</v>
      </c>
      <c r="V613" s="6" t="s">
        <v>1186</v>
      </c>
      <c r="W613" s="6" t="s">
        <v>303</v>
      </c>
      <c r="X613" s="6" t="s">
        <v>202</v>
      </c>
      <c r="Y613" s="6" t="s">
        <v>306</v>
      </c>
      <c r="Z613" s="6" t="s">
        <v>382</v>
      </c>
      <c r="AA613" s="6" t="s">
        <v>202</v>
      </c>
      <c r="AB613" s="6" t="s">
        <v>1024</v>
      </c>
      <c r="AC613" s="6" t="s">
        <v>1186</v>
      </c>
      <c r="AD613" s="6" t="s">
        <v>1015</v>
      </c>
      <c r="AE613" s="6" t="s">
        <v>1186</v>
      </c>
      <c r="AF613" s="6" t="s">
        <v>346</v>
      </c>
      <c r="AG613" s="6" t="s">
        <v>376</v>
      </c>
      <c r="AH613" s="6" t="s">
        <v>1383</v>
      </c>
      <c r="AI613" s="6" t="s">
        <v>29</v>
      </c>
    </row>
    <row r="614" spans="1:35" x14ac:dyDescent="0.35">
      <c r="B614" s="6" t="s">
        <v>1027</v>
      </c>
      <c r="C614" s="6" t="s">
        <v>202</v>
      </c>
      <c r="D614" s="6" t="s">
        <v>29</v>
      </c>
      <c r="E614" s="6" t="s">
        <v>91</v>
      </c>
      <c r="F614">
        <v>1000</v>
      </c>
      <c r="G614" s="6" t="s">
        <v>16</v>
      </c>
      <c r="H614" s="6" t="s">
        <v>306</v>
      </c>
      <c r="I614">
        <v>50</v>
      </c>
      <c r="J614">
        <v>0.02</v>
      </c>
      <c r="K614" s="6" t="s">
        <v>303</v>
      </c>
      <c r="L614">
        <v>4.4999999999999998E-2</v>
      </c>
      <c r="M614" s="6" t="s">
        <v>16</v>
      </c>
      <c r="N614" s="6" t="s">
        <v>16</v>
      </c>
      <c r="O614" s="6" t="s">
        <v>803</v>
      </c>
      <c r="Q614" s="6" t="s">
        <v>1186</v>
      </c>
      <c r="R614" s="6" t="s">
        <v>1186</v>
      </c>
      <c r="T614" s="6" t="s">
        <v>344</v>
      </c>
      <c r="U614" s="6" t="s">
        <v>1332</v>
      </c>
      <c r="V614" s="6" t="s">
        <v>1186</v>
      </c>
      <c r="W614" s="6" t="s">
        <v>303</v>
      </c>
      <c r="X614" s="6" t="s">
        <v>202</v>
      </c>
      <c r="Y614" s="6" t="s">
        <v>306</v>
      </c>
      <c r="Z614" s="6" t="s">
        <v>382</v>
      </c>
      <c r="AA614" s="6" t="s">
        <v>202</v>
      </c>
      <c r="AB614" s="6" t="s">
        <v>1024</v>
      </c>
      <c r="AC614" s="6" t="s">
        <v>1186</v>
      </c>
      <c r="AD614" s="6" t="s">
        <v>1015</v>
      </c>
      <c r="AE614" s="6" t="s">
        <v>1186</v>
      </c>
      <c r="AF614" s="6" t="s">
        <v>376</v>
      </c>
      <c r="AG614" s="6" t="s">
        <v>376</v>
      </c>
      <c r="AH614" s="6" t="s">
        <v>1333</v>
      </c>
      <c r="AI614" s="6" t="s">
        <v>29</v>
      </c>
    </row>
    <row r="615" spans="1:35" x14ac:dyDescent="0.35">
      <c r="A615" s="5">
        <v>5203687006010</v>
      </c>
      <c r="B615" s="6" t="s">
        <v>1028</v>
      </c>
      <c r="C615" s="6" t="s">
        <v>203</v>
      </c>
      <c r="D615" s="6" t="s">
        <v>29</v>
      </c>
      <c r="E615" s="6" t="s">
        <v>91</v>
      </c>
      <c r="F615">
        <v>1000</v>
      </c>
      <c r="G615" s="6" t="s">
        <v>12</v>
      </c>
      <c r="H615" s="6" t="s">
        <v>341</v>
      </c>
      <c r="I615">
        <v>50</v>
      </c>
      <c r="J615">
        <v>1</v>
      </c>
      <c r="K615" s="6" t="s">
        <v>297</v>
      </c>
      <c r="M615" s="6" t="s">
        <v>12</v>
      </c>
      <c r="N615" s="6" t="s">
        <v>12</v>
      </c>
      <c r="O615" s="6" t="s">
        <v>1186</v>
      </c>
      <c r="P615">
        <v>1620</v>
      </c>
      <c r="Q615" s="6" t="s">
        <v>1186</v>
      </c>
      <c r="R615" s="6" t="s">
        <v>343</v>
      </c>
      <c r="T615" s="6" t="s">
        <v>344</v>
      </c>
      <c r="U615" s="6" t="s">
        <v>1332</v>
      </c>
      <c r="V615" s="6" t="s">
        <v>1186</v>
      </c>
      <c r="W615" s="6" t="s">
        <v>305</v>
      </c>
      <c r="X615" s="6" t="s">
        <v>203</v>
      </c>
      <c r="Y615" s="6" t="s">
        <v>341</v>
      </c>
      <c r="Z615" s="6" t="s">
        <v>382</v>
      </c>
      <c r="AA615" s="6" t="s">
        <v>203</v>
      </c>
      <c r="AB615" s="6" t="s">
        <v>1028</v>
      </c>
      <c r="AC615" s="6" t="s">
        <v>1186</v>
      </c>
      <c r="AD615" s="6" t="s">
        <v>1015</v>
      </c>
      <c r="AE615" s="6" t="s">
        <v>1186</v>
      </c>
      <c r="AF615" s="6" t="s">
        <v>346</v>
      </c>
      <c r="AG615" s="6" t="s">
        <v>376</v>
      </c>
      <c r="AH615" s="6" t="s">
        <v>1383</v>
      </c>
      <c r="AI615" s="6" t="s">
        <v>29</v>
      </c>
    </row>
    <row r="616" spans="1:35" x14ac:dyDescent="0.35">
      <c r="B616" s="6" t="s">
        <v>1029</v>
      </c>
      <c r="C616" s="6" t="s">
        <v>203</v>
      </c>
      <c r="D616" s="6" t="s">
        <v>29</v>
      </c>
      <c r="E616" s="6" t="s">
        <v>91</v>
      </c>
      <c r="F616">
        <v>1000</v>
      </c>
      <c r="G616" s="6" t="s">
        <v>12</v>
      </c>
      <c r="H616" s="6" t="s">
        <v>341</v>
      </c>
      <c r="I616">
        <v>50</v>
      </c>
      <c r="J616">
        <v>1</v>
      </c>
      <c r="K616" s="6" t="s">
        <v>297</v>
      </c>
      <c r="L616">
        <v>0</v>
      </c>
      <c r="M616" s="6" t="s">
        <v>12</v>
      </c>
      <c r="N616" s="6" t="s">
        <v>12</v>
      </c>
      <c r="O616" s="6" t="s">
        <v>1333</v>
      </c>
      <c r="Q616" s="6" t="s">
        <v>1186</v>
      </c>
      <c r="R616" s="6" t="s">
        <v>1186</v>
      </c>
      <c r="T616" s="6" t="s">
        <v>344</v>
      </c>
      <c r="U616" s="6" t="s">
        <v>1332</v>
      </c>
      <c r="V616" s="6" t="s">
        <v>1186</v>
      </c>
      <c r="W616" s="6" t="s">
        <v>305</v>
      </c>
      <c r="X616" s="6" t="s">
        <v>203</v>
      </c>
      <c r="Y616" s="6" t="s">
        <v>341</v>
      </c>
      <c r="Z616" s="6" t="s">
        <v>382</v>
      </c>
      <c r="AA616" s="6" t="s">
        <v>203</v>
      </c>
      <c r="AB616" s="6" t="s">
        <v>1028</v>
      </c>
      <c r="AC616" s="6" t="s">
        <v>1186</v>
      </c>
      <c r="AD616" s="6" t="s">
        <v>1015</v>
      </c>
      <c r="AE616" s="6" t="s">
        <v>1186</v>
      </c>
      <c r="AF616" s="6" t="s">
        <v>376</v>
      </c>
      <c r="AG616" s="6" t="s">
        <v>376</v>
      </c>
      <c r="AH616" s="6" t="s">
        <v>1333</v>
      </c>
      <c r="AI616" s="6" t="s">
        <v>29</v>
      </c>
    </row>
    <row r="617" spans="1:35" x14ac:dyDescent="0.35">
      <c r="A617" s="5">
        <v>5203687004010</v>
      </c>
      <c r="B617" s="6" t="s">
        <v>1030</v>
      </c>
      <c r="C617" s="6" t="s">
        <v>203</v>
      </c>
      <c r="D617" s="6" t="s">
        <v>29</v>
      </c>
      <c r="E617" s="6" t="s">
        <v>91</v>
      </c>
      <c r="F617">
        <v>1000</v>
      </c>
      <c r="G617" s="6" t="s">
        <v>16</v>
      </c>
      <c r="H617" s="6" t="s">
        <v>306</v>
      </c>
      <c r="I617">
        <v>50</v>
      </c>
      <c r="J617">
        <v>0.02</v>
      </c>
      <c r="K617" s="6" t="s">
        <v>304</v>
      </c>
      <c r="L617">
        <v>2.5000000000000001E-2</v>
      </c>
      <c r="M617" s="6" t="s">
        <v>16</v>
      </c>
      <c r="N617" s="6" t="s">
        <v>16</v>
      </c>
      <c r="O617" s="6" t="s">
        <v>813</v>
      </c>
      <c r="P617">
        <v>1620</v>
      </c>
      <c r="Q617" s="6" t="s">
        <v>814</v>
      </c>
      <c r="R617" s="6" t="s">
        <v>374</v>
      </c>
      <c r="S617">
        <v>0.6</v>
      </c>
      <c r="T617" s="6" t="s">
        <v>344</v>
      </c>
      <c r="U617" s="6" t="s">
        <v>1332</v>
      </c>
      <c r="V617" s="6" t="s">
        <v>1186</v>
      </c>
      <c r="W617" s="6" t="s">
        <v>815</v>
      </c>
      <c r="X617" s="6" t="s">
        <v>203</v>
      </c>
      <c r="Y617" s="6" t="s">
        <v>306</v>
      </c>
      <c r="Z617" s="6" t="s">
        <v>382</v>
      </c>
      <c r="AA617" s="6" t="s">
        <v>203</v>
      </c>
      <c r="AB617" s="6" t="s">
        <v>1028</v>
      </c>
      <c r="AC617" s="6" t="s">
        <v>1186</v>
      </c>
      <c r="AD617" s="6" t="s">
        <v>1015</v>
      </c>
      <c r="AE617" s="6" t="s">
        <v>1186</v>
      </c>
      <c r="AF617" s="6" t="s">
        <v>346</v>
      </c>
      <c r="AG617" s="6" t="s">
        <v>346</v>
      </c>
      <c r="AH617" s="6" t="s">
        <v>1333</v>
      </c>
      <c r="AI617" s="6" t="s">
        <v>29</v>
      </c>
    </row>
    <row r="618" spans="1:35" x14ac:dyDescent="0.35">
      <c r="A618" s="5">
        <v>5203687007020</v>
      </c>
      <c r="B618" s="6" t="s">
        <v>1031</v>
      </c>
      <c r="C618" s="6" t="s">
        <v>203</v>
      </c>
      <c r="D618" s="6" t="s">
        <v>29</v>
      </c>
      <c r="E618" s="6" t="s">
        <v>91</v>
      </c>
      <c r="F618">
        <v>1000</v>
      </c>
      <c r="G618" s="6" t="s">
        <v>16</v>
      </c>
      <c r="H618" s="6" t="s">
        <v>341</v>
      </c>
      <c r="I618">
        <v>50</v>
      </c>
      <c r="J618">
        <v>1</v>
      </c>
      <c r="K618" s="6" t="s">
        <v>298</v>
      </c>
      <c r="M618" s="6" t="s">
        <v>12</v>
      </c>
      <c r="N618" s="6" t="s">
        <v>12</v>
      </c>
      <c r="O618" s="6" t="s">
        <v>370</v>
      </c>
      <c r="P618">
        <v>1620</v>
      </c>
      <c r="Q618" s="6" t="s">
        <v>342</v>
      </c>
      <c r="R618" s="6" t="s">
        <v>374</v>
      </c>
      <c r="S618">
        <v>19.7</v>
      </c>
      <c r="T618" s="6" t="s">
        <v>344</v>
      </c>
      <c r="U618" s="6" t="s">
        <v>1332</v>
      </c>
      <c r="V618" s="6" t="s">
        <v>1186</v>
      </c>
      <c r="W618" s="6" t="s">
        <v>298</v>
      </c>
      <c r="X618" s="6" t="s">
        <v>203</v>
      </c>
      <c r="Y618" s="6" t="s">
        <v>341</v>
      </c>
      <c r="Z618" s="6" t="s">
        <v>382</v>
      </c>
      <c r="AA618" s="6" t="s">
        <v>203</v>
      </c>
      <c r="AB618" s="6" t="s">
        <v>1028</v>
      </c>
      <c r="AC618" s="6" t="s">
        <v>1186</v>
      </c>
      <c r="AD618" s="6" t="s">
        <v>1015</v>
      </c>
      <c r="AE618" s="6" t="s">
        <v>371</v>
      </c>
      <c r="AF618" s="6" t="s">
        <v>346</v>
      </c>
      <c r="AG618" s="6" t="s">
        <v>376</v>
      </c>
      <c r="AH618" s="6" t="s">
        <v>1383</v>
      </c>
      <c r="AI618" s="6" t="s">
        <v>29</v>
      </c>
    </row>
    <row r="619" spans="1:35" x14ac:dyDescent="0.35">
      <c r="B619" s="6" t="s">
        <v>1032</v>
      </c>
      <c r="C619" s="6" t="s">
        <v>203</v>
      </c>
      <c r="D619" s="6" t="s">
        <v>29</v>
      </c>
      <c r="E619" s="6" t="s">
        <v>91</v>
      </c>
      <c r="F619">
        <v>1000</v>
      </c>
      <c r="G619" s="6" t="s">
        <v>16</v>
      </c>
      <c r="H619" s="6" t="s">
        <v>341</v>
      </c>
      <c r="I619">
        <v>50</v>
      </c>
      <c r="J619">
        <v>1</v>
      </c>
      <c r="K619" s="6" t="s">
        <v>298</v>
      </c>
      <c r="L619">
        <v>0</v>
      </c>
      <c r="M619" s="6" t="s">
        <v>12</v>
      </c>
      <c r="N619" s="6" t="s">
        <v>12</v>
      </c>
      <c r="O619" s="6" t="s">
        <v>370</v>
      </c>
      <c r="Q619" s="6" t="s">
        <v>1186</v>
      </c>
      <c r="R619" s="6" t="s">
        <v>1186</v>
      </c>
      <c r="T619" s="6" t="s">
        <v>344</v>
      </c>
      <c r="U619" s="6" t="s">
        <v>1332</v>
      </c>
      <c r="V619" s="6" t="s">
        <v>1186</v>
      </c>
      <c r="W619" s="6" t="s">
        <v>298</v>
      </c>
      <c r="X619" s="6" t="s">
        <v>203</v>
      </c>
      <c r="Y619" s="6" t="s">
        <v>341</v>
      </c>
      <c r="Z619" s="6" t="s">
        <v>382</v>
      </c>
      <c r="AA619" s="6" t="s">
        <v>203</v>
      </c>
      <c r="AB619" s="6" t="s">
        <v>1028</v>
      </c>
      <c r="AC619" s="6" t="s">
        <v>1186</v>
      </c>
      <c r="AD619" s="6" t="s">
        <v>1015</v>
      </c>
      <c r="AE619" s="6" t="s">
        <v>1186</v>
      </c>
      <c r="AF619" s="6" t="s">
        <v>376</v>
      </c>
      <c r="AG619" s="6" t="s">
        <v>376</v>
      </c>
      <c r="AH619" s="6" t="s">
        <v>1333</v>
      </c>
      <c r="AI619" s="6" t="s">
        <v>29</v>
      </c>
    </row>
    <row r="620" spans="1:35" x14ac:dyDescent="0.35">
      <c r="A620" s="5">
        <v>5203687077040</v>
      </c>
      <c r="B620" s="6" t="s">
        <v>1033</v>
      </c>
      <c r="C620" s="6" t="s">
        <v>203</v>
      </c>
      <c r="D620" s="6" t="s">
        <v>29</v>
      </c>
      <c r="E620" s="6" t="s">
        <v>91</v>
      </c>
      <c r="F620">
        <v>1000</v>
      </c>
      <c r="G620" s="6" t="s">
        <v>16</v>
      </c>
      <c r="H620" s="6" t="s">
        <v>306</v>
      </c>
      <c r="I620">
        <v>50</v>
      </c>
      <c r="J620">
        <v>0.02</v>
      </c>
      <c r="K620" s="6" t="s">
        <v>304</v>
      </c>
      <c r="L620">
        <v>2.5000000000000001E-2</v>
      </c>
      <c r="M620" s="6" t="s">
        <v>16</v>
      </c>
      <c r="N620" s="6" t="s">
        <v>16</v>
      </c>
      <c r="O620" s="6" t="s">
        <v>813</v>
      </c>
      <c r="P620">
        <v>1620</v>
      </c>
      <c r="Q620" s="6" t="s">
        <v>814</v>
      </c>
      <c r="R620" s="6" t="s">
        <v>374</v>
      </c>
      <c r="S620">
        <v>0.6</v>
      </c>
      <c r="T620" s="6" t="s">
        <v>344</v>
      </c>
      <c r="U620" s="6" t="s">
        <v>1332</v>
      </c>
      <c r="V620" s="6" t="s">
        <v>1186</v>
      </c>
      <c r="W620" s="6" t="s">
        <v>815</v>
      </c>
      <c r="X620" s="6" t="s">
        <v>203</v>
      </c>
      <c r="Y620" s="6" t="s">
        <v>306</v>
      </c>
      <c r="Z620" s="6" t="s">
        <v>382</v>
      </c>
      <c r="AA620" s="6" t="s">
        <v>203</v>
      </c>
      <c r="AB620" s="6" t="s">
        <v>1028</v>
      </c>
      <c r="AC620" s="6" t="s">
        <v>1186</v>
      </c>
      <c r="AD620" s="6" t="s">
        <v>1015</v>
      </c>
      <c r="AE620" s="6" t="s">
        <v>1186</v>
      </c>
      <c r="AF620" s="6" t="s">
        <v>346</v>
      </c>
      <c r="AG620" s="6" t="s">
        <v>346</v>
      </c>
      <c r="AH620" s="6" t="s">
        <v>1333</v>
      </c>
      <c r="AI620" s="6" t="s">
        <v>29</v>
      </c>
    </row>
    <row r="621" spans="1:35" x14ac:dyDescent="0.35">
      <c r="A621" s="5">
        <v>5203687705010</v>
      </c>
      <c r="B621" s="6" t="s">
        <v>1034</v>
      </c>
      <c r="C621" s="6" t="s">
        <v>203</v>
      </c>
      <c r="D621" s="6" t="s">
        <v>29</v>
      </c>
      <c r="E621" s="6" t="s">
        <v>91</v>
      </c>
      <c r="F621">
        <v>1000</v>
      </c>
      <c r="G621" s="6" t="s">
        <v>16</v>
      </c>
      <c r="H621" s="6" t="s">
        <v>306</v>
      </c>
      <c r="I621">
        <v>50</v>
      </c>
      <c r="J621">
        <v>0.02</v>
      </c>
      <c r="K621" s="6" t="s">
        <v>303</v>
      </c>
      <c r="L621">
        <v>2.5000000000000001E-2</v>
      </c>
      <c r="M621" s="6" t="s">
        <v>16</v>
      </c>
      <c r="N621" s="6" t="s">
        <v>16</v>
      </c>
      <c r="O621" s="6" t="s">
        <v>803</v>
      </c>
      <c r="P621">
        <v>1620</v>
      </c>
      <c r="Q621" s="6" t="s">
        <v>804</v>
      </c>
      <c r="R621" s="6" t="s">
        <v>374</v>
      </c>
      <c r="S621">
        <v>0.6</v>
      </c>
      <c r="T621" s="6" t="s">
        <v>344</v>
      </c>
      <c r="U621" s="6" t="s">
        <v>1332</v>
      </c>
      <c r="V621" s="6" t="s">
        <v>1186</v>
      </c>
      <c r="W621" s="6" t="s">
        <v>303</v>
      </c>
      <c r="X621" s="6" t="s">
        <v>203</v>
      </c>
      <c r="Y621" s="6" t="s">
        <v>306</v>
      </c>
      <c r="Z621" s="6" t="s">
        <v>382</v>
      </c>
      <c r="AA621" s="6" t="s">
        <v>203</v>
      </c>
      <c r="AB621" s="6" t="s">
        <v>1028</v>
      </c>
      <c r="AC621" s="6" t="s">
        <v>1186</v>
      </c>
      <c r="AD621" s="6" t="s">
        <v>1015</v>
      </c>
      <c r="AE621" s="6" t="s">
        <v>1186</v>
      </c>
      <c r="AF621" s="6" t="s">
        <v>346</v>
      </c>
      <c r="AG621" s="6" t="s">
        <v>376</v>
      </c>
      <c r="AH621" s="6" t="s">
        <v>1383</v>
      </c>
      <c r="AI621" s="6" t="s">
        <v>29</v>
      </c>
    </row>
    <row r="622" spans="1:35" x14ac:dyDescent="0.35">
      <c r="B622" s="6" t="s">
        <v>1035</v>
      </c>
      <c r="C622" s="6" t="s">
        <v>203</v>
      </c>
      <c r="D622" s="6" t="s">
        <v>29</v>
      </c>
      <c r="E622" s="6" t="s">
        <v>91</v>
      </c>
      <c r="F622">
        <v>1000</v>
      </c>
      <c r="G622" s="6" t="s">
        <v>16</v>
      </c>
      <c r="H622" s="6" t="s">
        <v>306</v>
      </c>
      <c r="I622">
        <v>50</v>
      </c>
      <c r="J622">
        <v>0.02</v>
      </c>
      <c r="K622" s="6" t="s">
        <v>303</v>
      </c>
      <c r="L622">
        <v>2.5000000000000001E-2</v>
      </c>
      <c r="M622" s="6" t="s">
        <v>16</v>
      </c>
      <c r="N622" s="6" t="s">
        <v>16</v>
      </c>
      <c r="O622" s="6" t="s">
        <v>803</v>
      </c>
      <c r="Q622" s="6" t="s">
        <v>1186</v>
      </c>
      <c r="R622" s="6" t="s">
        <v>1186</v>
      </c>
      <c r="T622" s="6" t="s">
        <v>344</v>
      </c>
      <c r="U622" s="6" t="s">
        <v>1332</v>
      </c>
      <c r="V622" s="6" t="s">
        <v>1186</v>
      </c>
      <c r="W622" s="6" t="s">
        <v>303</v>
      </c>
      <c r="X622" s="6" t="s">
        <v>203</v>
      </c>
      <c r="Y622" s="6" t="s">
        <v>306</v>
      </c>
      <c r="Z622" s="6" t="s">
        <v>382</v>
      </c>
      <c r="AA622" s="6" t="s">
        <v>203</v>
      </c>
      <c r="AB622" s="6" t="s">
        <v>1028</v>
      </c>
      <c r="AC622" s="6" t="s">
        <v>1186</v>
      </c>
      <c r="AD622" s="6" t="s">
        <v>1015</v>
      </c>
      <c r="AE622" s="6" t="s">
        <v>1186</v>
      </c>
      <c r="AF622" s="6" t="s">
        <v>376</v>
      </c>
      <c r="AG622" s="6" t="s">
        <v>376</v>
      </c>
      <c r="AH622" s="6" t="s">
        <v>1333</v>
      </c>
      <c r="AI622" s="6" t="s">
        <v>29</v>
      </c>
    </row>
    <row r="623" spans="1:35" x14ac:dyDescent="0.35">
      <c r="A623" s="5">
        <v>5203687005010</v>
      </c>
      <c r="B623" s="6" t="s">
        <v>1036</v>
      </c>
      <c r="C623" s="6" t="s">
        <v>203</v>
      </c>
      <c r="D623" s="6" t="s">
        <v>29</v>
      </c>
      <c r="E623" s="6" t="s">
        <v>91</v>
      </c>
      <c r="F623">
        <v>1000</v>
      </c>
      <c r="G623" s="6" t="s">
        <v>16</v>
      </c>
      <c r="H623" s="6" t="s">
        <v>306</v>
      </c>
      <c r="I623">
        <v>50</v>
      </c>
      <c r="J623">
        <v>0.02</v>
      </c>
      <c r="K623" s="6" t="s">
        <v>303</v>
      </c>
      <c r="L623">
        <v>2.5000000000000001E-2</v>
      </c>
      <c r="M623" s="6" t="s">
        <v>16</v>
      </c>
      <c r="N623" s="6" t="s">
        <v>16</v>
      </c>
      <c r="O623" s="6" t="s">
        <v>803</v>
      </c>
      <c r="P623">
        <v>1620</v>
      </c>
      <c r="Q623" s="6" t="s">
        <v>804</v>
      </c>
      <c r="R623" s="6" t="s">
        <v>374</v>
      </c>
      <c r="S623">
        <v>0.6</v>
      </c>
      <c r="T623" s="6" t="s">
        <v>344</v>
      </c>
      <c r="U623" s="6" t="s">
        <v>1332</v>
      </c>
      <c r="V623" s="6" t="s">
        <v>1186</v>
      </c>
      <c r="W623" s="6" t="s">
        <v>303</v>
      </c>
      <c r="X623" s="6" t="s">
        <v>203</v>
      </c>
      <c r="Y623" s="6" t="s">
        <v>306</v>
      </c>
      <c r="Z623" s="6" t="s">
        <v>382</v>
      </c>
      <c r="AA623" s="6" t="s">
        <v>203</v>
      </c>
      <c r="AB623" s="6" t="s">
        <v>1028</v>
      </c>
      <c r="AC623" s="6" t="s">
        <v>1186</v>
      </c>
      <c r="AD623" s="6" t="s">
        <v>1015</v>
      </c>
      <c r="AE623" s="6" t="s">
        <v>1186</v>
      </c>
      <c r="AF623" s="6" t="s">
        <v>346</v>
      </c>
      <c r="AG623" s="6" t="s">
        <v>376</v>
      </c>
      <c r="AH623" s="6" t="s">
        <v>1383</v>
      </c>
      <c r="AI623" s="6" t="s">
        <v>29</v>
      </c>
    </row>
    <row r="624" spans="1:35" x14ac:dyDescent="0.35">
      <c r="A624" s="5">
        <v>5203687045010</v>
      </c>
      <c r="B624" s="6" t="s">
        <v>1037</v>
      </c>
      <c r="C624" s="6" t="s">
        <v>203</v>
      </c>
      <c r="D624" s="6" t="s">
        <v>29</v>
      </c>
      <c r="E624" s="6" t="s">
        <v>91</v>
      </c>
      <c r="F624">
        <v>1000</v>
      </c>
      <c r="G624" s="6" t="s">
        <v>16</v>
      </c>
      <c r="H624" s="6" t="s">
        <v>306</v>
      </c>
      <c r="I624">
        <v>50</v>
      </c>
      <c r="J624">
        <v>0.02</v>
      </c>
      <c r="K624" s="6" t="s">
        <v>303</v>
      </c>
      <c r="L624">
        <v>4.4999999999999998E-2</v>
      </c>
      <c r="M624" s="6" t="s">
        <v>16</v>
      </c>
      <c r="N624" s="6" t="s">
        <v>16</v>
      </c>
      <c r="O624" s="6" t="s">
        <v>803</v>
      </c>
      <c r="P624">
        <v>1620</v>
      </c>
      <c r="Q624" s="6" t="s">
        <v>804</v>
      </c>
      <c r="R624" s="6" t="s">
        <v>374</v>
      </c>
      <c r="S624">
        <v>0.6</v>
      </c>
      <c r="T624" s="6" t="s">
        <v>344</v>
      </c>
      <c r="U624" s="6" t="s">
        <v>1332</v>
      </c>
      <c r="V624" s="6" t="s">
        <v>1186</v>
      </c>
      <c r="W624" s="6" t="s">
        <v>303</v>
      </c>
      <c r="X624" s="6" t="s">
        <v>203</v>
      </c>
      <c r="Y624" s="6" t="s">
        <v>306</v>
      </c>
      <c r="Z624" s="6" t="s">
        <v>382</v>
      </c>
      <c r="AA624" s="6" t="s">
        <v>203</v>
      </c>
      <c r="AB624" s="6" t="s">
        <v>1028</v>
      </c>
      <c r="AC624" s="6" t="s">
        <v>1186</v>
      </c>
      <c r="AD624" s="6" t="s">
        <v>1015</v>
      </c>
      <c r="AE624" s="6" t="s">
        <v>1186</v>
      </c>
      <c r="AF624" s="6" t="s">
        <v>346</v>
      </c>
      <c r="AG624" s="6" t="s">
        <v>376</v>
      </c>
      <c r="AH624" s="6" t="s">
        <v>1333</v>
      </c>
      <c r="AI624" s="6" t="s">
        <v>29</v>
      </c>
    </row>
    <row r="625" spans="1:35" x14ac:dyDescent="0.35">
      <c r="B625" s="6" t="s">
        <v>1038</v>
      </c>
      <c r="C625" s="6" t="s">
        <v>203</v>
      </c>
      <c r="D625" s="6" t="s">
        <v>29</v>
      </c>
      <c r="E625" s="6" t="s">
        <v>91</v>
      </c>
      <c r="F625">
        <v>1000</v>
      </c>
      <c r="G625" s="6" t="s">
        <v>16</v>
      </c>
      <c r="H625" s="6" t="s">
        <v>306</v>
      </c>
      <c r="I625">
        <v>50</v>
      </c>
      <c r="J625">
        <v>0.02</v>
      </c>
      <c r="K625" s="6" t="s">
        <v>303</v>
      </c>
      <c r="L625">
        <v>4.4999999999999998E-2</v>
      </c>
      <c r="M625" s="6" t="s">
        <v>16</v>
      </c>
      <c r="N625" s="6" t="s">
        <v>16</v>
      </c>
      <c r="O625" s="6" t="s">
        <v>803</v>
      </c>
      <c r="Q625" s="6" t="s">
        <v>1186</v>
      </c>
      <c r="R625" s="6" t="s">
        <v>1186</v>
      </c>
      <c r="T625" s="6" t="s">
        <v>344</v>
      </c>
      <c r="U625" s="6" t="s">
        <v>1332</v>
      </c>
      <c r="V625" s="6" t="s">
        <v>1186</v>
      </c>
      <c r="W625" s="6" t="s">
        <v>303</v>
      </c>
      <c r="X625" s="6" t="s">
        <v>203</v>
      </c>
      <c r="Y625" s="6" t="s">
        <v>306</v>
      </c>
      <c r="Z625" s="6" t="s">
        <v>382</v>
      </c>
      <c r="AA625" s="6" t="s">
        <v>203</v>
      </c>
      <c r="AB625" s="6" t="s">
        <v>1028</v>
      </c>
      <c r="AC625" s="6" t="s">
        <v>1186</v>
      </c>
      <c r="AD625" s="6" t="s">
        <v>1015</v>
      </c>
      <c r="AE625" s="6" t="s">
        <v>1186</v>
      </c>
      <c r="AF625" s="6" t="s">
        <v>376</v>
      </c>
      <c r="AG625" s="6" t="s">
        <v>376</v>
      </c>
      <c r="AH625" s="6" t="s">
        <v>1333</v>
      </c>
      <c r="AI625" s="6" t="s">
        <v>29</v>
      </c>
    </row>
    <row r="626" spans="1:35" x14ac:dyDescent="0.35">
      <c r="B626" s="6" t="s">
        <v>1039</v>
      </c>
      <c r="C626" s="6" t="s">
        <v>203</v>
      </c>
      <c r="D626" s="6" t="s">
        <v>29</v>
      </c>
      <c r="E626" s="6" t="s">
        <v>91</v>
      </c>
      <c r="F626">
        <v>1000</v>
      </c>
      <c r="G626" s="6" t="s">
        <v>16</v>
      </c>
      <c r="H626" s="6" t="s">
        <v>306</v>
      </c>
      <c r="I626">
        <v>50</v>
      </c>
      <c r="J626">
        <v>0.02</v>
      </c>
      <c r="K626" s="6" t="s">
        <v>303</v>
      </c>
      <c r="L626">
        <v>2.5000000000000001E-2</v>
      </c>
      <c r="M626" s="6" t="s">
        <v>16</v>
      </c>
      <c r="N626" s="6" t="s">
        <v>16</v>
      </c>
      <c r="O626" s="6" t="s">
        <v>803</v>
      </c>
      <c r="Q626" s="6" t="s">
        <v>1186</v>
      </c>
      <c r="R626" s="6" t="s">
        <v>1186</v>
      </c>
      <c r="T626" s="6" t="s">
        <v>344</v>
      </c>
      <c r="U626" s="6" t="s">
        <v>1332</v>
      </c>
      <c r="V626" s="6" t="s">
        <v>1186</v>
      </c>
      <c r="W626" s="6" t="s">
        <v>303</v>
      </c>
      <c r="X626" s="6" t="s">
        <v>203</v>
      </c>
      <c r="Y626" s="6" t="s">
        <v>306</v>
      </c>
      <c r="Z626" s="6" t="s">
        <v>382</v>
      </c>
      <c r="AA626" s="6" t="s">
        <v>203</v>
      </c>
      <c r="AB626" s="6" t="s">
        <v>1028</v>
      </c>
      <c r="AC626" s="6" t="s">
        <v>1186</v>
      </c>
      <c r="AD626" s="6" t="s">
        <v>1015</v>
      </c>
      <c r="AE626" s="6" t="s">
        <v>1186</v>
      </c>
      <c r="AF626" s="6" t="s">
        <v>376</v>
      </c>
      <c r="AG626" s="6" t="s">
        <v>376</v>
      </c>
      <c r="AH626" s="6" t="s">
        <v>1333</v>
      </c>
      <c r="AI626" s="6" t="s">
        <v>29</v>
      </c>
    </row>
    <row r="627" spans="1:35" x14ac:dyDescent="0.35">
      <c r="A627" s="5">
        <v>5203687005011</v>
      </c>
      <c r="B627" s="6" t="s">
        <v>1040</v>
      </c>
      <c r="C627" s="6" t="s">
        <v>203</v>
      </c>
      <c r="D627" s="6" t="s">
        <v>29</v>
      </c>
      <c r="E627" s="6" t="s">
        <v>91</v>
      </c>
      <c r="F627">
        <v>1000</v>
      </c>
      <c r="G627" s="6" t="s">
        <v>16</v>
      </c>
      <c r="H627" s="6" t="s">
        <v>306</v>
      </c>
      <c r="I627">
        <v>50</v>
      </c>
      <c r="J627">
        <v>0.02</v>
      </c>
      <c r="K627" s="6" t="s">
        <v>303</v>
      </c>
      <c r="L627">
        <v>2.5000000000000001E-2</v>
      </c>
      <c r="M627" s="6" t="s">
        <v>16</v>
      </c>
      <c r="N627" s="6" t="s">
        <v>16</v>
      </c>
      <c r="O627" s="6" t="s">
        <v>803</v>
      </c>
      <c r="P627">
        <v>1620</v>
      </c>
      <c r="Q627" s="6" t="s">
        <v>804</v>
      </c>
      <c r="R627" s="6" t="s">
        <v>374</v>
      </c>
      <c r="S627">
        <v>0.6</v>
      </c>
      <c r="T627" s="6" t="s">
        <v>344</v>
      </c>
      <c r="U627" s="6" t="s">
        <v>1332</v>
      </c>
      <c r="V627" s="6" t="s">
        <v>1186</v>
      </c>
      <c r="W627" s="6" t="s">
        <v>303</v>
      </c>
      <c r="X627" s="6" t="s">
        <v>203</v>
      </c>
      <c r="Y627" s="6" t="s">
        <v>306</v>
      </c>
      <c r="Z627" s="6" t="s">
        <v>382</v>
      </c>
      <c r="AA627" s="6" t="s">
        <v>203</v>
      </c>
      <c r="AB627" s="6" t="s">
        <v>1028</v>
      </c>
      <c r="AC627" s="6" t="s">
        <v>1186</v>
      </c>
      <c r="AD627" s="6" t="s">
        <v>1015</v>
      </c>
      <c r="AE627" s="6" t="s">
        <v>1186</v>
      </c>
      <c r="AF627" s="6" t="s">
        <v>346</v>
      </c>
      <c r="AG627" s="6" t="s">
        <v>376</v>
      </c>
      <c r="AH627" s="6" t="s">
        <v>1383</v>
      </c>
      <c r="AI627" s="6" t="s">
        <v>29</v>
      </c>
    </row>
    <row r="628" spans="1:35" x14ac:dyDescent="0.35">
      <c r="B628" s="6" t="s">
        <v>1041</v>
      </c>
      <c r="C628" s="6" t="s">
        <v>203</v>
      </c>
      <c r="D628" s="6" t="s">
        <v>29</v>
      </c>
      <c r="E628" s="6" t="s">
        <v>91</v>
      </c>
      <c r="F628">
        <v>1000</v>
      </c>
      <c r="G628" s="6" t="s">
        <v>16</v>
      </c>
      <c r="H628" s="6" t="s">
        <v>306</v>
      </c>
      <c r="I628">
        <v>50</v>
      </c>
      <c r="J628">
        <v>0.02</v>
      </c>
      <c r="K628" s="6" t="s">
        <v>303</v>
      </c>
      <c r="L628">
        <v>2.5000000000000001E-2</v>
      </c>
      <c r="M628" s="6" t="s">
        <v>16</v>
      </c>
      <c r="N628" s="6" t="s">
        <v>16</v>
      </c>
      <c r="O628" s="6" t="s">
        <v>803</v>
      </c>
      <c r="Q628" s="6" t="s">
        <v>1186</v>
      </c>
      <c r="R628" s="6" t="s">
        <v>1186</v>
      </c>
      <c r="T628" s="6" t="s">
        <v>344</v>
      </c>
      <c r="U628" s="6" t="s">
        <v>1332</v>
      </c>
      <c r="V628" s="6" t="s">
        <v>1186</v>
      </c>
      <c r="W628" s="6" t="s">
        <v>303</v>
      </c>
      <c r="X628" s="6" t="s">
        <v>203</v>
      </c>
      <c r="Y628" s="6" t="s">
        <v>306</v>
      </c>
      <c r="Z628" s="6" t="s">
        <v>382</v>
      </c>
      <c r="AA628" s="6" t="s">
        <v>203</v>
      </c>
      <c r="AB628" s="6" t="s">
        <v>1028</v>
      </c>
      <c r="AC628" s="6" t="s">
        <v>1186</v>
      </c>
      <c r="AD628" s="6" t="s">
        <v>1015</v>
      </c>
      <c r="AE628" s="6" t="s">
        <v>1186</v>
      </c>
      <c r="AF628" s="6" t="s">
        <v>376</v>
      </c>
      <c r="AG628" s="6" t="s">
        <v>376</v>
      </c>
      <c r="AH628" s="6" t="s">
        <v>1333</v>
      </c>
      <c r="AI628" s="6" t="s">
        <v>29</v>
      </c>
    </row>
    <row r="629" spans="1:35" x14ac:dyDescent="0.35">
      <c r="A629" s="5">
        <v>5203687005030</v>
      </c>
      <c r="B629" s="6" t="s">
        <v>1042</v>
      </c>
      <c r="C629" s="6" t="s">
        <v>203</v>
      </c>
      <c r="D629" s="6" t="s">
        <v>29</v>
      </c>
      <c r="E629" s="6" t="s">
        <v>91</v>
      </c>
      <c r="F629">
        <v>1000</v>
      </c>
      <c r="G629" s="6" t="s">
        <v>16</v>
      </c>
      <c r="H629" s="6" t="s">
        <v>306</v>
      </c>
      <c r="I629">
        <v>50</v>
      </c>
      <c r="J629">
        <v>0.5</v>
      </c>
      <c r="K629" s="6" t="s">
        <v>303</v>
      </c>
      <c r="L629">
        <v>1.25</v>
      </c>
      <c r="M629" s="6" t="s">
        <v>16</v>
      </c>
      <c r="N629" s="6" t="s">
        <v>16</v>
      </c>
      <c r="O629" s="6" t="s">
        <v>834</v>
      </c>
      <c r="P629">
        <v>1620</v>
      </c>
      <c r="Q629" s="6" t="s">
        <v>835</v>
      </c>
      <c r="R629" s="6" t="s">
        <v>374</v>
      </c>
      <c r="S629">
        <v>0.5</v>
      </c>
      <c r="T629" s="6" t="s">
        <v>344</v>
      </c>
      <c r="U629" s="6" t="s">
        <v>1332</v>
      </c>
      <c r="V629" s="6" t="s">
        <v>1186</v>
      </c>
      <c r="W629" s="6" t="s">
        <v>303</v>
      </c>
      <c r="X629" s="6" t="s">
        <v>203</v>
      </c>
      <c r="Y629" s="6" t="s">
        <v>306</v>
      </c>
      <c r="Z629" s="6" t="s">
        <v>382</v>
      </c>
      <c r="AA629" s="6" t="s">
        <v>203</v>
      </c>
      <c r="AB629" s="6" t="s">
        <v>1028</v>
      </c>
      <c r="AC629" s="6" t="s">
        <v>1186</v>
      </c>
      <c r="AD629" s="6" t="s">
        <v>1015</v>
      </c>
      <c r="AE629" s="6" t="s">
        <v>1186</v>
      </c>
      <c r="AF629" s="6" t="s">
        <v>346</v>
      </c>
      <c r="AG629" s="6" t="s">
        <v>376</v>
      </c>
      <c r="AH629" s="6" t="s">
        <v>1383</v>
      </c>
      <c r="AI629" s="6" t="s">
        <v>29</v>
      </c>
    </row>
    <row r="630" spans="1:35" x14ac:dyDescent="0.35">
      <c r="B630" s="6" t="s">
        <v>1043</v>
      </c>
      <c r="C630" s="6" t="s">
        <v>203</v>
      </c>
      <c r="D630" s="6" t="s">
        <v>29</v>
      </c>
      <c r="E630" s="6" t="s">
        <v>91</v>
      </c>
      <c r="F630">
        <v>1000</v>
      </c>
      <c r="G630" s="6" t="s">
        <v>16</v>
      </c>
      <c r="H630" s="6" t="s">
        <v>306</v>
      </c>
      <c r="I630">
        <v>50</v>
      </c>
      <c r="J630">
        <v>0.5</v>
      </c>
      <c r="K630" s="6" t="s">
        <v>303</v>
      </c>
      <c r="L630">
        <v>1.25</v>
      </c>
      <c r="M630" s="6" t="s">
        <v>16</v>
      </c>
      <c r="N630" s="6" t="s">
        <v>16</v>
      </c>
      <c r="O630" s="6" t="s">
        <v>834</v>
      </c>
      <c r="Q630" s="6" t="s">
        <v>1186</v>
      </c>
      <c r="R630" s="6" t="s">
        <v>1186</v>
      </c>
      <c r="T630" s="6" t="s">
        <v>344</v>
      </c>
      <c r="U630" s="6" t="s">
        <v>1332</v>
      </c>
      <c r="V630" s="6" t="s">
        <v>1186</v>
      </c>
      <c r="W630" s="6" t="s">
        <v>303</v>
      </c>
      <c r="X630" s="6" t="s">
        <v>203</v>
      </c>
      <c r="Y630" s="6" t="s">
        <v>306</v>
      </c>
      <c r="Z630" s="6" t="s">
        <v>382</v>
      </c>
      <c r="AA630" s="6" t="s">
        <v>203</v>
      </c>
      <c r="AB630" s="6" t="s">
        <v>1028</v>
      </c>
      <c r="AC630" s="6" t="s">
        <v>1186</v>
      </c>
      <c r="AD630" s="6" t="s">
        <v>1015</v>
      </c>
      <c r="AE630" s="6" t="s">
        <v>1186</v>
      </c>
      <c r="AF630" s="6" t="s">
        <v>376</v>
      </c>
      <c r="AG630" s="6" t="s">
        <v>376</v>
      </c>
      <c r="AH630" s="6" t="s">
        <v>1333</v>
      </c>
      <c r="AI630" s="6" t="s">
        <v>29</v>
      </c>
    </row>
    <row r="631" spans="1:35" x14ac:dyDescent="0.35">
      <c r="A631" s="5">
        <v>5203687005040</v>
      </c>
      <c r="B631" s="6" t="s">
        <v>1044</v>
      </c>
      <c r="C631" s="6" t="s">
        <v>203</v>
      </c>
      <c r="D631" s="6" t="s">
        <v>29</v>
      </c>
      <c r="E631" s="6" t="s">
        <v>91</v>
      </c>
      <c r="F631">
        <v>1000</v>
      </c>
      <c r="G631" s="6" t="s">
        <v>16</v>
      </c>
      <c r="H631" s="6" t="s">
        <v>306</v>
      </c>
      <c r="I631">
        <v>50</v>
      </c>
      <c r="J631">
        <v>0.6</v>
      </c>
      <c r="K631" s="6" t="s">
        <v>303</v>
      </c>
      <c r="L631">
        <v>1.25</v>
      </c>
      <c r="M631" s="6" t="s">
        <v>16</v>
      </c>
      <c r="N631" s="6" t="s">
        <v>16</v>
      </c>
      <c r="O631" s="6" t="s">
        <v>840</v>
      </c>
      <c r="P631">
        <v>1620</v>
      </c>
      <c r="Q631" s="6" t="s">
        <v>978</v>
      </c>
      <c r="R631" s="6" t="s">
        <v>374</v>
      </c>
      <c r="S631">
        <v>0.6</v>
      </c>
      <c r="T631" s="6" t="s">
        <v>344</v>
      </c>
      <c r="U631" s="6" t="s">
        <v>1332</v>
      </c>
      <c r="V631" s="6" t="s">
        <v>1186</v>
      </c>
      <c r="W631" s="6" t="s">
        <v>303</v>
      </c>
      <c r="X631" s="6" t="s">
        <v>203</v>
      </c>
      <c r="Y631" s="6" t="s">
        <v>306</v>
      </c>
      <c r="Z631" s="6" t="s">
        <v>382</v>
      </c>
      <c r="AA631" s="6" t="s">
        <v>203</v>
      </c>
      <c r="AB631" s="6" t="s">
        <v>1028</v>
      </c>
      <c r="AC631" s="6" t="s">
        <v>1186</v>
      </c>
      <c r="AD631" s="6" t="s">
        <v>1015</v>
      </c>
      <c r="AE631" s="6" t="s">
        <v>1186</v>
      </c>
      <c r="AF631" s="6" t="s">
        <v>346</v>
      </c>
      <c r="AG631" s="6" t="s">
        <v>376</v>
      </c>
      <c r="AH631" s="6" t="s">
        <v>1383</v>
      </c>
      <c r="AI631" s="6" t="s">
        <v>29</v>
      </c>
    </row>
    <row r="632" spans="1:35" x14ac:dyDescent="0.35">
      <c r="B632" s="6" t="s">
        <v>1045</v>
      </c>
      <c r="C632" s="6" t="s">
        <v>203</v>
      </c>
      <c r="D632" s="6" t="s">
        <v>29</v>
      </c>
      <c r="E632" s="6" t="s">
        <v>91</v>
      </c>
      <c r="F632">
        <v>1000</v>
      </c>
      <c r="G632" s="6" t="s">
        <v>16</v>
      </c>
      <c r="H632" s="6" t="s">
        <v>306</v>
      </c>
      <c r="I632">
        <v>50</v>
      </c>
      <c r="J632">
        <v>0.6</v>
      </c>
      <c r="K632" s="6" t="s">
        <v>303</v>
      </c>
      <c r="L632">
        <v>1.25</v>
      </c>
      <c r="M632" s="6" t="s">
        <v>16</v>
      </c>
      <c r="N632" s="6" t="s">
        <v>16</v>
      </c>
      <c r="O632" s="6" t="s">
        <v>840</v>
      </c>
      <c r="Q632" s="6" t="s">
        <v>1186</v>
      </c>
      <c r="R632" s="6" t="s">
        <v>1186</v>
      </c>
      <c r="T632" s="6" t="s">
        <v>344</v>
      </c>
      <c r="U632" s="6" t="s">
        <v>1332</v>
      </c>
      <c r="V632" s="6" t="s">
        <v>1186</v>
      </c>
      <c r="W632" s="6" t="s">
        <v>303</v>
      </c>
      <c r="X632" s="6" t="s">
        <v>203</v>
      </c>
      <c r="Y632" s="6" t="s">
        <v>306</v>
      </c>
      <c r="Z632" s="6" t="s">
        <v>382</v>
      </c>
      <c r="AA632" s="6" t="s">
        <v>203</v>
      </c>
      <c r="AB632" s="6" t="s">
        <v>1028</v>
      </c>
      <c r="AC632" s="6" t="s">
        <v>1186</v>
      </c>
      <c r="AD632" s="6" t="s">
        <v>1015</v>
      </c>
      <c r="AE632" s="6" t="s">
        <v>1186</v>
      </c>
      <c r="AF632" s="6" t="s">
        <v>376</v>
      </c>
      <c r="AG632" s="6" t="s">
        <v>376</v>
      </c>
      <c r="AH632" s="6" t="s">
        <v>1333</v>
      </c>
      <c r="AI632" s="6" t="s">
        <v>29</v>
      </c>
    </row>
    <row r="633" spans="1:35" x14ac:dyDescent="0.35">
      <c r="A633" s="5">
        <v>5203687001020</v>
      </c>
      <c r="B633" s="6" t="s">
        <v>1046</v>
      </c>
      <c r="C633" s="6" t="s">
        <v>203</v>
      </c>
      <c r="D633" s="6" t="s">
        <v>29</v>
      </c>
      <c r="E633" s="6" t="s">
        <v>91</v>
      </c>
      <c r="F633">
        <v>1000</v>
      </c>
      <c r="G633" s="6" t="s">
        <v>16</v>
      </c>
      <c r="H633" s="6" t="s">
        <v>300</v>
      </c>
      <c r="I633">
        <v>50</v>
      </c>
      <c r="J633">
        <v>0.16500000000000001</v>
      </c>
      <c r="K633" s="6" t="s">
        <v>300</v>
      </c>
      <c r="L633">
        <v>0.15</v>
      </c>
      <c r="M633" s="6" t="s">
        <v>16</v>
      </c>
      <c r="N633" s="6" t="s">
        <v>16</v>
      </c>
      <c r="O633" s="6" t="s">
        <v>678</v>
      </c>
      <c r="P633">
        <v>1620</v>
      </c>
      <c r="Q633" s="6" t="s">
        <v>790</v>
      </c>
      <c r="R633" s="6" t="s">
        <v>374</v>
      </c>
      <c r="S633">
        <v>0.16500000000000001</v>
      </c>
      <c r="T633" s="6" t="s">
        <v>344</v>
      </c>
      <c r="U633" s="6" t="s">
        <v>1332</v>
      </c>
      <c r="V633" s="6" t="s">
        <v>1186</v>
      </c>
      <c r="W633" s="6" t="s">
        <v>426</v>
      </c>
      <c r="X633" s="6" t="s">
        <v>203</v>
      </c>
      <c r="Y633" s="6" t="s">
        <v>407</v>
      </c>
      <c r="Z633" s="6" t="s">
        <v>382</v>
      </c>
      <c r="AA633" s="6" t="s">
        <v>203</v>
      </c>
      <c r="AB633" s="6" t="s">
        <v>1028</v>
      </c>
      <c r="AC633" s="6" t="s">
        <v>1186</v>
      </c>
      <c r="AD633" s="6" t="s">
        <v>1015</v>
      </c>
      <c r="AE633" s="6" t="s">
        <v>1186</v>
      </c>
      <c r="AF633" s="6" t="s">
        <v>346</v>
      </c>
      <c r="AG633" s="6" t="s">
        <v>376</v>
      </c>
      <c r="AH633" s="6" t="s">
        <v>1383</v>
      </c>
      <c r="AI633" s="6" t="s">
        <v>29</v>
      </c>
    </row>
    <row r="634" spans="1:35" x14ac:dyDescent="0.35">
      <c r="B634" s="6" t="s">
        <v>1047</v>
      </c>
      <c r="C634" s="6" t="s">
        <v>203</v>
      </c>
      <c r="D634" s="6" t="s">
        <v>29</v>
      </c>
      <c r="E634" s="6" t="s">
        <v>91</v>
      </c>
      <c r="F634">
        <v>1000</v>
      </c>
      <c r="G634" s="6" t="s">
        <v>16</v>
      </c>
      <c r="H634" s="6" t="s">
        <v>300</v>
      </c>
      <c r="I634">
        <v>50</v>
      </c>
      <c r="J634">
        <v>0.16500000000000001</v>
      </c>
      <c r="K634" s="6" t="s">
        <v>300</v>
      </c>
      <c r="L634">
        <v>0.15</v>
      </c>
      <c r="M634" s="6" t="s">
        <v>16</v>
      </c>
      <c r="N634" s="6" t="s">
        <v>16</v>
      </c>
      <c r="O634" s="6" t="s">
        <v>678</v>
      </c>
      <c r="Q634" s="6" t="s">
        <v>1186</v>
      </c>
      <c r="R634" s="6" t="s">
        <v>1186</v>
      </c>
      <c r="T634" s="6" t="s">
        <v>344</v>
      </c>
      <c r="U634" s="6" t="s">
        <v>1332</v>
      </c>
      <c r="V634" s="6" t="s">
        <v>1186</v>
      </c>
      <c r="W634" s="6" t="s">
        <v>426</v>
      </c>
      <c r="X634" s="6" t="s">
        <v>203</v>
      </c>
      <c r="Y634" s="6" t="s">
        <v>407</v>
      </c>
      <c r="Z634" s="6" t="s">
        <v>382</v>
      </c>
      <c r="AA634" s="6" t="s">
        <v>203</v>
      </c>
      <c r="AB634" s="6" t="s">
        <v>1028</v>
      </c>
      <c r="AC634" s="6" t="s">
        <v>1186</v>
      </c>
      <c r="AD634" s="6" t="s">
        <v>1015</v>
      </c>
      <c r="AE634" s="6" t="s">
        <v>1186</v>
      </c>
      <c r="AF634" s="6" t="s">
        <v>376</v>
      </c>
      <c r="AG634" s="6" t="s">
        <v>376</v>
      </c>
      <c r="AH634" s="6" t="s">
        <v>1333</v>
      </c>
      <c r="AI634" s="6" t="s">
        <v>29</v>
      </c>
    </row>
    <row r="635" spans="1:35" x14ac:dyDescent="0.35">
      <c r="A635" s="5">
        <v>5203069803010</v>
      </c>
      <c r="B635" s="6" t="s">
        <v>1048</v>
      </c>
      <c r="C635" s="6" t="s">
        <v>194</v>
      </c>
      <c r="D635" s="6" t="s">
        <v>37</v>
      </c>
      <c r="E635" s="6" t="s">
        <v>36</v>
      </c>
      <c r="F635">
        <v>1000</v>
      </c>
      <c r="G635" s="6" t="s">
        <v>16</v>
      </c>
      <c r="H635" s="6" t="s">
        <v>299</v>
      </c>
      <c r="I635">
        <v>10</v>
      </c>
      <c r="J635">
        <v>0.8</v>
      </c>
      <c r="K635" s="6" t="s">
        <v>299</v>
      </c>
      <c r="L635">
        <v>1.25</v>
      </c>
      <c r="M635" s="6" t="s">
        <v>16</v>
      </c>
      <c r="N635" s="6" t="s">
        <v>16</v>
      </c>
      <c r="O635" s="6" t="s">
        <v>745</v>
      </c>
      <c r="Q635" s="6" t="s">
        <v>746</v>
      </c>
      <c r="R635" s="6" t="s">
        <v>374</v>
      </c>
      <c r="S635">
        <v>0.8</v>
      </c>
      <c r="T635" s="6" t="s">
        <v>344</v>
      </c>
      <c r="U635" s="6" t="s">
        <v>1332</v>
      </c>
      <c r="V635" s="6" t="s">
        <v>1186</v>
      </c>
      <c r="W635" s="6" t="s">
        <v>426</v>
      </c>
      <c r="X635" s="6" t="s">
        <v>194</v>
      </c>
      <c r="Y635" s="6" t="s">
        <v>299</v>
      </c>
      <c r="Z635" s="6" t="s">
        <v>382</v>
      </c>
      <c r="AA635" s="6" t="s">
        <v>205</v>
      </c>
      <c r="AB635" s="6" t="s">
        <v>954</v>
      </c>
      <c r="AC635" s="6" t="s">
        <v>1186</v>
      </c>
      <c r="AD635" s="6" t="s">
        <v>1387</v>
      </c>
      <c r="AE635" s="6" t="s">
        <v>1186</v>
      </c>
      <c r="AF635" s="6" t="s">
        <v>346</v>
      </c>
      <c r="AG635" s="6" t="s">
        <v>346</v>
      </c>
      <c r="AH635" s="6" t="s">
        <v>1333</v>
      </c>
      <c r="AI635" s="6" t="s">
        <v>37</v>
      </c>
    </row>
    <row r="636" spans="1:35" x14ac:dyDescent="0.35">
      <c r="A636" s="5">
        <v>5203069801030</v>
      </c>
      <c r="B636" s="6" t="s">
        <v>1049</v>
      </c>
      <c r="C636" s="6" t="s">
        <v>234</v>
      </c>
      <c r="D636" s="6" t="s">
        <v>37</v>
      </c>
      <c r="E636" s="6" t="s">
        <v>36</v>
      </c>
      <c r="F636">
        <v>1000</v>
      </c>
      <c r="G636" s="6" t="s">
        <v>16</v>
      </c>
      <c r="H636" s="6" t="s">
        <v>300</v>
      </c>
      <c r="I636">
        <v>10</v>
      </c>
      <c r="J636">
        <v>0.17</v>
      </c>
      <c r="K636" s="6" t="s">
        <v>300</v>
      </c>
      <c r="L636">
        <v>0.15</v>
      </c>
      <c r="M636" s="6" t="s">
        <v>16</v>
      </c>
      <c r="N636" s="6" t="s">
        <v>16</v>
      </c>
      <c r="O636" s="6" t="s">
        <v>678</v>
      </c>
      <c r="Q636" s="6" t="s">
        <v>679</v>
      </c>
      <c r="R636" s="6" t="s">
        <v>374</v>
      </c>
      <c r="S636">
        <v>0.17</v>
      </c>
      <c r="T636" s="6" t="s">
        <v>344</v>
      </c>
      <c r="U636" s="6" t="s">
        <v>1332</v>
      </c>
      <c r="V636" s="6" t="s">
        <v>1186</v>
      </c>
      <c r="W636" s="6" t="s">
        <v>426</v>
      </c>
      <c r="X636" s="6" t="s">
        <v>194</v>
      </c>
      <c r="Y636" s="6" t="s">
        <v>407</v>
      </c>
      <c r="Z636" s="6" t="s">
        <v>382</v>
      </c>
      <c r="AA636" s="6" t="s">
        <v>194</v>
      </c>
      <c r="AB636" s="6" t="s">
        <v>955</v>
      </c>
      <c r="AC636" s="6" t="s">
        <v>1186</v>
      </c>
      <c r="AD636" s="6" t="s">
        <v>1387</v>
      </c>
      <c r="AE636" s="6" t="s">
        <v>1186</v>
      </c>
      <c r="AF636" s="6" t="s">
        <v>346</v>
      </c>
      <c r="AG636" s="6" t="s">
        <v>346</v>
      </c>
      <c r="AH636" s="6" t="s">
        <v>1376</v>
      </c>
      <c r="AI636" s="6" t="s">
        <v>37</v>
      </c>
    </row>
    <row r="637" spans="1:35" x14ac:dyDescent="0.35">
      <c r="A637" s="5">
        <v>5203089806010</v>
      </c>
      <c r="B637" s="6" t="s">
        <v>1050</v>
      </c>
      <c r="C637" s="6" t="s">
        <v>97</v>
      </c>
      <c r="D637" s="6" t="s">
        <v>37</v>
      </c>
      <c r="E637" s="6" t="s">
        <v>97</v>
      </c>
      <c r="F637">
        <v>1000</v>
      </c>
      <c r="G637" s="6" t="s">
        <v>12</v>
      </c>
      <c r="H637" s="6" t="s">
        <v>341</v>
      </c>
      <c r="I637">
        <v>34</v>
      </c>
      <c r="J637">
        <v>1</v>
      </c>
      <c r="K637" s="6" t="s">
        <v>297</v>
      </c>
      <c r="M637" s="6" t="s">
        <v>12</v>
      </c>
      <c r="N637" s="6" t="s">
        <v>12</v>
      </c>
      <c r="O637" s="6" t="s">
        <v>678</v>
      </c>
      <c r="P637">
        <v>4190</v>
      </c>
      <c r="Q637" s="6" t="s">
        <v>1186</v>
      </c>
      <c r="R637" s="6" t="s">
        <v>343</v>
      </c>
      <c r="T637" s="6" t="s">
        <v>344</v>
      </c>
      <c r="U637" s="6" t="s">
        <v>1332</v>
      </c>
      <c r="V637" s="6" t="s">
        <v>1186</v>
      </c>
      <c r="W637" s="6" t="s">
        <v>305</v>
      </c>
      <c r="X637" s="6" t="s">
        <v>97</v>
      </c>
      <c r="Y637" s="6" t="s">
        <v>341</v>
      </c>
      <c r="Z637" s="6" t="s">
        <v>382</v>
      </c>
      <c r="AA637" s="6" t="s">
        <v>97</v>
      </c>
      <c r="AB637" s="6" t="s">
        <v>1050</v>
      </c>
      <c r="AC637" s="6" t="s">
        <v>1186</v>
      </c>
      <c r="AD637" s="6" t="s">
        <v>1389</v>
      </c>
      <c r="AE637" s="6" t="s">
        <v>1186</v>
      </c>
      <c r="AF637" s="6" t="s">
        <v>346</v>
      </c>
      <c r="AG637" s="6" t="s">
        <v>346</v>
      </c>
      <c r="AH637" s="6" t="s">
        <v>1390</v>
      </c>
      <c r="AI637" s="6" t="s">
        <v>37</v>
      </c>
    </row>
    <row r="638" spans="1:35" x14ac:dyDescent="0.35">
      <c r="B638" s="6" t="s">
        <v>1051</v>
      </c>
      <c r="C638" s="6" t="s">
        <v>97</v>
      </c>
      <c r="D638" s="6" t="s">
        <v>37</v>
      </c>
      <c r="E638" s="6" t="s">
        <v>97</v>
      </c>
      <c r="F638">
        <v>1000</v>
      </c>
      <c r="G638" s="6" t="s">
        <v>12</v>
      </c>
      <c r="H638" s="6" t="s">
        <v>341</v>
      </c>
      <c r="I638">
        <v>34</v>
      </c>
      <c r="J638">
        <v>1</v>
      </c>
      <c r="K638" s="6" t="s">
        <v>297</v>
      </c>
      <c r="L638">
        <v>0</v>
      </c>
      <c r="M638" s="6" t="s">
        <v>12</v>
      </c>
      <c r="N638" s="6" t="s">
        <v>12</v>
      </c>
      <c r="O638" s="6" t="s">
        <v>678</v>
      </c>
      <c r="Q638" s="6" t="s">
        <v>1186</v>
      </c>
      <c r="R638" s="6" t="s">
        <v>1186</v>
      </c>
      <c r="T638" s="6" t="s">
        <v>344</v>
      </c>
      <c r="U638" s="6" t="s">
        <v>1332</v>
      </c>
      <c r="V638" s="6" t="s">
        <v>1186</v>
      </c>
      <c r="W638" s="6" t="s">
        <v>305</v>
      </c>
      <c r="X638" s="6" t="s">
        <v>97</v>
      </c>
      <c r="Y638" s="6" t="s">
        <v>341</v>
      </c>
      <c r="Z638" s="6" t="s">
        <v>382</v>
      </c>
      <c r="AA638" s="6" t="s">
        <v>97</v>
      </c>
      <c r="AB638" s="6" t="s">
        <v>1050</v>
      </c>
      <c r="AC638" s="6" t="s">
        <v>1186</v>
      </c>
      <c r="AD638" s="6" t="s">
        <v>1389</v>
      </c>
      <c r="AE638" s="6" t="s">
        <v>1186</v>
      </c>
      <c r="AF638" s="6" t="s">
        <v>376</v>
      </c>
      <c r="AG638" s="6" t="s">
        <v>376</v>
      </c>
      <c r="AH638" s="6" t="s">
        <v>1333</v>
      </c>
      <c r="AI638" s="6" t="s">
        <v>37</v>
      </c>
    </row>
    <row r="639" spans="1:35" x14ac:dyDescent="0.35">
      <c r="A639" s="5">
        <v>5203089807020</v>
      </c>
      <c r="B639" s="6" t="s">
        <v>1052</v>
      </c>
      <c r="C639" s="6" t="s">
        <v>97</v>
      </c>
      <c r="D639" s="6" t="s">
        <v>37</v>
      </c>
      <c r="E639" s="6" t="s">
        <v>97</v>
      </c>
      <c r="F639">
        <v>1000</v>
      </c>
      <c r="G639" s="6" t="s">
        <v>16</v>
      </c>
      <c r="H639" s="6" t="s">
        <v>341</v>
      </c>
      <c r="I639">
        <v>34</v>
      </c>
      <c r="J639">
        <v>1</v>
      </c>
      <c r="K639" s="6" t="s">
        <v>298</v>
      </c>
      <c r="M639" s="6" t="s">
        <v>12</v>
      </c>
      <c r="N639" s="6" t="s">
        <v>12</v>
      </c>
      <c r="O639" s="6" t="s">
        <v>370</v>
      </c>
      <c r="P639">
        <v>4190</v>
      </c>
      <c r="Q639" s="6" t="s">
        <v>342</v>
      </c>
      <c r="R639" s="6" t="s">
        <v>374</v>
      </c>
      <c r="S639">
        <v>19.7</v>
      </c>
      <c r="T639" s="6" t="s">
        <v>344</v>
      </c>
      <c r="U639" s="6" t="s">
        <v>1332</v>
      </c>
      <c r="V639" s="6" t="s">
        <v>1186</v>
      </c>
      <c r="W639" s="6" t="s">
        <v>298</v>
      </c>
      <c r="X639" s="6" t="s">
        <v>97</v>
      </c>
      <c r="Y639" s="6" t="s">
        <v>341</v>
      </c>
      <c r="Z639" s="6" t="s">
        <v>382</v>
      </c>
      <c r="AA639" s="6" t="s">
        <v>97</v>
      </c>
      <c r="AB639" s="6" t="s">
        <v>1050</v>
      </c>
      <c r="AC639" s="6" t="s">
        <v>1186</v>
      </c>
      <c r="AD639" s="6" t="s">
        <v>1389</v>
      </c>
      <c r="AE639" s="6" t="s">
        <v>371</v>
      </c>
      <c r="AF639" s="6" t="s">
        <v>346</v>
      </c>
      <c r="AG639" s="6" t="s">
        <v>346</v>
      </c>
      <c r="AH639" s="6" t="s">
        <v>1390</v>
      </c>
      <c r="AI639" s="6" t="s">
        <v>37</v>
      </c>
    </row>
    <row r="640" spans="1:35" x14ac:dyDescent="0.35">
      <c r="B640" s="6" t="s">
        <v>1053</v>
      </c>
      <c r="C640" s="6" t="s">
        <v>97</v>
      </c>
      <c r="D640" s="6" t="s">
        <v>37</v>
      </c>
      <c r="E640" s="6" t="s">
        <v>97</v>
      </c>
      <c r="F640">
        <v>1000</v>
      </c>
      <c r="G640" s="6" t="s">
        <v>16</v>
      </c>
      <c r="H640" s="6" t="s">
        <v>341</v>
      </c>
      <c r="I640">
        <v>34</v>
      </c>
      <c r="J640">
        <v>1</v>
      </c>
      <c r="K640" s="6" t="s">
        <v>298</v>
      </c>
      <c r="L640">
        <v>0</v>
      </c>
      <c r="M640" s="6" t="s">
        <v>12</v>
      </c>
      <c r="N640" s="6" t="s">
        <v>12</v>
      </c>
      <c r="O640" s="6" t="s">
        <v>370</v>
      </c>
      <c r="Q640" s="6" t="s">
        <v>1186</v>
      </c>
      <c r="R640" s="6" t="s">
        <v>1186</v>
      </c>
      <c r="T640" s="6" t="s">
        <v>344</v>
      </c>
      <c r="U640" s="6" t="s">
        <v>1332</v>
      </c>
      <c r="V640" s="6" t="s">
        <v>1186</v>
      </c>
      <c r="W640" s="6" t="s">
        <v>298</v>
      </c>
      <c r="X640" s="6" t="s">
        <v>97</v>
      </c>
      <c r="Y640" s="6" t="s">
        <v>341</v>
      </c>
      <c r="Z640" s="6" t="s">
        <v>382</v>
      </c>
      <c r="AA640" s="6" t="s">
        <v>97</v>
      </c>
      <c r="AB640" s="6" t="s">
        <v>1050</v>
      </c>
      <c r="AC640" s="6" t="s">
        <v>1186</v>
      </c>
      <c r="AD640" s="6" t="s">
        <v>1389</v>
      </c>
      <c r="AE640" s="6" t="s">
        <v>1186</v>
      </c>
      <c r="AF640" s="6" t="s">
        <v>376</v>
      </c>
      <c r="AG640" s="6" t="s">
        <v>376</v>
      </c>
      <c r="AH640" s="6" t="s">
        <v>1333</v>
      </c>
      <c r="AI640" s="6" t="s">
        <v>37</v>
      </c>
    </row>
    <row r="641" spans="1:35" x14ac:dyDescent="0.35">
      <c r="A641" s="5">
        <v>5203089803010</v>
      </c>
      <c r="B641" s="6" t="s">
        <v>1054</v>
      </c>
      <c r="C641" s="6" t="s">
        <v>97</v>
      </c>
      <c r="D641" s="6" t="s">
        <v>37</v>
      </c>
      <c r="E641" s="6" t="s">
        <v>97</v>
      </c>
      <c r="F641">
        <v>1000</v>
      </c>
      <c r="G641" s="6" t="s">
        <v>16</v>
      </c>
      <c r="H641" s="6" t="s">
        <v>299</v>
      </c>
      <c r="I641">
        <v>34</v>
      </c>
      <c r="J641">
        <v>0.8</v>
      </c>
      <c r="K641" s="6" t="s">
        <v>299</v>
      </c>
      <c r="L641">
        <v>1.25</v>
      </c>
      <c r="M641" s="6" t="s">
        <v>16</v>
      </c>
      <c r="N641" s="6" t="s">
        <v>16</v>
      </c>
      <c r="O641" s="6" t="s">
        <v>745</v>
      </c>
      <c r="P641">
        <v>4190</v>
      </c>
      <c r="Q641" s="6" t="s">
        <v>746</v>
      </c>
      <c r="R641" s="6" t="s">
        <v>374</v>
      </c>
      <c r="S641">
        <v>0.8</v>
      </c>
      <c r="T641" s="6" t="s">
        <v>344</v>
      </c>
      <c r="U641" s="6" t="s">
        <v>1332</v>
      </c>
      <c r="V641" s="6" t="s">
        <v>1186</v>
      </c>
      <c r="W641" s="6" t="s">
        <v>426</v>
      </c>
      <c r="X641" s="6" t="s">
        <v>97</v>
      </c>
      <c r="Y641" s="6" t="s">
        <v>299</v>
      </c>
      <c r="Z641" s="6" t="s">
        <v>382</v>
      </c>
      <c r="AA641" s="6" t="s">
        <v>97</v>
      </c>
      <c r="AB641" s="6" t="s">
        <v>1050</v>
      </c>
      <c r="AC641" s="6" t="s">
        <v>1186</v>
      </c>
      <c r="AD641" s="6" t="s">
        <v>1389</v>
      </c>
      <c r="AE641" s="6" t="s">
        <v>1186</v>
      </c>
      <c r="AF641" s="6" t="s">
        <v>346</v>
      </c>
      <c r="AG641" s="6" t="s">
        <v>346</v>
      </c>
      <c r="AH641" s="6" t="s">
        <v>1390</v>
      </c>
      <c r="AI641" s="6" t="s">
        <v>37</v>
      </c>
    </row>
    <row r="642" spans="1:35" x14ac:dyDescent="0.35">
      <c r="B642" s="6" t="s">
        <v>1055</v>
      </c>
      <c r="C642" s="6" t="s">
        <v>97</v>
      </c>
      <c r="D642" s="6" t="s">
        <v>37</v>
      </c>
      <c r="E642" s="6" t="s">
        <v>97</v>
      </c>
      <c r="F642">
        <v>1000</v>
      </c>
      <c r="G642" s="6" t="s">
        <v>16</v>
      </c>
      <c r="H642" s="6" t="s">
        <v>299</v>
      </c>
      <c r="I642">
        <v>34</v>
      </c>
      <c r="J642">
        <v>0.8</v>
      </c>
      <c r="K642" s="6" t="s">
        <v>299</v>
      </c>
      <c r="L642">
        <v>1.25</v>
      </c>
      <c r="M642" s="6" t="s">
        <v>16</v>
      </c>
      <c r="N642" s="6" t="s">
        <v>16</v>
      </c>
      <c r="O642" s="6" t="s">
        <v>745</v>
      </c>
      <c r="Q642" s="6" t="s">
        <v>1186</v>
      </c>
      <c r="R642" s="6" t="s">
        <v>1186</v>
      </c>
      <c r="T642" s="6" t="s">
        <v>344</v>
      </c>
      <c r="U642" s="6" t="s">
        <v>1332</v>
      </c>
      <c r="V642" s="6" t="s">
        <v>1186</v>
      </c>
      <c r="W642" s="6" t="s">
        <v>426</v>
      </c>
      <c r="X642" s="6" t="s">
        <v>97</v>
      </c>
      <c r="Y642" s="6" t="s">
        <v>299</v>
      </c>
      <c r="Z642" s="6" t="s">
        <v>382</v>
      </c>
      <c r="AA642" s="6" t="s">
        <v>97</v>
      </c>
      <c r="AB642" s="6" t="s">
        <v>1050</v>
      </c>
      <c r="AC642" s="6" t="s">
        <v>1186</v>
      </c>
      <c r="AD642" s="6" t="s">
        <v>1389</v>
      </c>
      <c r="AE642" s="6" t="s">
        <v>1186</v>
      </c>
      <c r="AF642" s="6" t="s">
        <v>376</v>
      </c>
      <c r="AG642" s="6" t="s">
        <v>376</v>
      </c>
      <c r="AH642" s="6" t="s">
        <v>1333</v>
      </c>
      <c r="AI642" s="6" t="s">
        <v>37</v>
      </c>
    </row>
    <row r="643" spans="1:35" x14ac:dyDescent="0.35">
      <c r="A643" s="5">
        <v>5203089801030</v>
      </c>
      <c r="B643" s="6" t="s">
        <v>1056</v>
      </c>
      <c r="C643" s="6" t="s">
        <v>97</v>
      </c>
      <c r="D643" s="6" t="s">
        <v>37</v>
      </c>
      <c r="E643" s="6" t="s">
        <v>97</v>
      </c>
      <c r="F643">
        <v>1000</v>
      </c>
      <c r="G643" s="6" t="s">
        <v>16</v>
      </c>
      <c r="H643" s="6" t="s">
        <v>300</v>
      </c>
      <c r="I643">
        <v>34</v>
      </c>
      <c r="J643">
        <v>0.17</v>
      </c>
      <c r="K643" s="6" t="s">
        <v>300</v>
      </c>
      <c r="L643">
        <v>0.15</v>
      </c>
      <c r="M643" s="6" t="s">
        <v>16</v>
      </c>
      <c r="N643" s="6" t="s">
        <v>16</v>
      </c>
      <c r="O643" s="6" t="s">
        <v>678</v>
      </c>
      <c r="P643">
        <v>4190</v>
      </c>
      <c r="Q643" s="6" t="s">
        <v>679</v>
      </c>
      <c r="R643" s="6" t="s">
        <v>374</v>
      </c>
      <c r="S643">
        <v>0.17</v>
      </c>
      <c r="T643" s="6" t="s">
        <v>344</v>
      </c>
      <c r="U643" s="6" t="s">
        <v>1332</v>
      </c>
      <c r="V643" s="6" t="s">
        <v>1186</v>
      </c>
      <c r="W643" s="6" t="s">
        <v>426</v>
      </c>
      <c r="X643" s="6" t="s">
        <v>97</v>
      </c>
      <c r="Y643" s="6" t="s">
        <v>407</v>
      </c>
      <c r="Z643" s="6" t="s">
        <v>382</v>
      </c>
      <c r="AA643" s="6" t="s">
        <v>97</v>
      </c>
      <c r="AB643" s="6" t="s">
        <v>1050</v>
      </c>
      <c r="AC643" s="6" t="s">
        <v>1186</v>
      </c>
      <c r="AD643" s="6" t="s">
        <v>1389</v>
      </c>
      <c r="AE643" s="6" t="s">
        <v>1186</v>
      </c>
      <c r="AF643" s="6" t="s">
        <v>346</v>
      </c>
      <c r="AG643" s="6" t="s">
        <v>346</v>
      </c>
      <c r="AH643" s="6" t="s">
        <v>1390</v>
      </c>
      <c r="AI643" s="6" t="s">
        <v>37</v>
      </c>
    </row>
    <row r="644" spans="1:35" x14ac:dyDescent="0.35">
      <c r="B644" s="6" t="s">
        <v>1057</v>
      </c>
      <c r="C644" s="6" t="s">
        <v>97</v>
      </c>
      <c r="D644" s="6" t="s">
        <v>37</v>
      </c>
      <c r="E644" s="6" t="s">
        <v>97</v>
      </c>
      <c r="F644">
        <v>1000</v>
      </c>
      <c r="G644" s="6" t="s">
        <v>16</v>
      </c>
      <c r="H644" s="6" t="s">
        <v>300</v>
      </c>
      <c r="I644">
        <v>34</v>
      </c>
      <c r="J644">
        <v>0.17</v>
      </c>
      <c r="K644" s="6" t="s">
        <v>300</v>
      </c>
      <c r="L644">
        <v>0.15</v>
      </c>
      <c r="M644" s="6" t="s">
        <v>16</v>
      </c>
      <c r="N644" s="6" t="s">
        <v>16</v>
      </c>
      <c r="O644" s="6" t="s">
        <v>678</v>
      </c>
      <c r="Q644" s="6" t="s">
        <v>1186</v>
      </c>
      <c r="R644" s="6" t="s">
        <v>1186</v>
      </c>
      <c r="T644" s="6" t="s">
        <v>344</v>
      </c>
      <c r="U644" s="6" t="s">
        <v>1332</v>
      </c>
      <c r="V644" s="6" t="s">
        <v>1186</v>
      </c>
      <c r="W644" s="6" t="s">
        <v>426</v>
      </c>
      <c r="X644" s="6" t="s">
        <v>97</v>
      </c>
      <c r="Y644" s="6" t="s">
        <v>407</v>
      </c>
      <c r="Z644" s="6" t="s">
        <v>382</v>
      </c>
      <c r="AA644" s="6" t="s">
        <v>97</v>
      </c>
      <c r="AB644" s="6" t="s">
        <v>1050</v>
      </c>
      <c r="AC644" s="6" t="s">
        <v>1186</v>
      </c>
      <c r="AD644" s="6" t="s">
        <v>1389</v>
      </c>
      <c r="AE644" s="6" t="s">
        <v>1186</v>
      </c>
      <c r="AF644" s="6" t="s">
        <v>376</v>
      </c>
      <c r="AG644" s="6" t="s">
        <v>376</v>
      </c>
      <c r="AH644" s="6" t="s">
        <v>1333</v>
      </c>
      <c r="AI644" s="6" t="s">
        <v>37</v>
      </c>
    </row>
    <row r="645" spans="1:35" x14ac:dyDescent="0.35">
      <c r="A645" s="5">
        <v>5203089906010</v>
      </c>
      <c r="B645" s="6" t="s">
        <v>1058</v>
      </c>
      <c r="C645" s="6" t="s">
        <v>249</v>
      </c>
      <c r="D645" s="6" t="s">
        <v>37</v>
      </c>
      <c r="E645" s="6" t="s">
        <v>97</v>
      </c>
      <c r="F645">
        <v>1000</v>
      </c>
      <c r="G645" s="6" t="s">
        <v>12</v>
      </c>
      <c r="H645" s="6" t="s">
        <v>341</v>
      </c>
      <c r="I645">
        <v>34</v>
      </c>
      <c r="J645">
        <v>1</v>
      </c>
      <c r="K645" s="6" t="s">
        <v>297</v>
      </c>
      <c r="M645" s="6" t="s">
        <v>12</v>
      </c>
      <c r="N645" s="6" t="s">
        <v>12</v>
      </c>
      <c r="O645" s="6" t="s">
        <v>678</v>
      </c>
      <c r="P645">
        <v>4190</v>
      </c>
      <c r="Q645" s="6" t="s">
        <v>1186</v>
      </c>
      <c r="R645" s="6" t="s">
        <v>343</v>
      </c>
      <c r="T645" s="6" t="s">
        <v>344</v>
      </c>
      <c r="U645" s="6" t="s">
        <v>1332</v>
      </c>
      <c r="V645" s="6" t="s">
        <v>1186</v>
      </c>
      <c r="W645" s="6" t="s">
        <v>305</v>
      </c>
      <c r="X645" s="6" t="s">
        <v>97</v>
      </c>
      <c r="Y645" s="6" t="s">
        <v>341</v>
      </c>
      <c r="Z645" s="6" t="s">
        <v>382</v>
      </c>
      <c r="AA645" s="6" t="s">
        <v>97</v>
      </c>
      <c r="AB645" s="6" t="s">
        <v>1058</v>
      </c>
      <c r="AC645" s="6" t="s">
        <v>1186</v>
      </c>
      <c r="AD645" s="6" t="s">
        <v>1389</v>
      </c>
      <c r="AE645" s="6" t="s">
        <v>1186</v>
      </c>
      <c r="AF645" s="6" t="s">
        <v>346</v>
      </c>
      <c r="AG645" s="6" t="s">
        <v>346</v>
      </c>
      <c r="AH645" s="6" t="s">
        <v>1390</v>
      </c>
      <c r="AI645" s="6" t="s">
        <v>37</v>
      </c>
    </row>
    <row r="646" spans="1:35" x14ac:dyDescent="0.35">
      <c r="B646" s="6" t="s">
        <v>1059</v>
      </c>
      <c r="C646" s="6" t="s">
        <v>249</v>
      </c>
      <c r="D646" s="6" t="s">
        <v>37</v>
      </c>
      <c r="E646" s="6" t="s">
        <v>97</v>
      </c>
      <c r="F646">
        <v>1000</v>
      </c>
      <c r="G646" s="6" t="s">
        <v>12</v>
      </c>
      <c r="H646" s="6" t="s">
        <v>341</v>
      </c>
      <c r="I646">
        <v>34</v>
      </c>
      <c r="J646">
        <v>1</v>
      </c>
      <c r="K646" s="6" t="s">
        <v>297</v>
      </c>
      <c r="L646">
        <v>0</v>
      </c>
      <c r="M646" s="6" t="s">
        <v>12</v>
      </c>
      <c r="N646" s="6" t="s">
        <v>12</v>
      </c>
      <c r="O646" s="6" t="s">
        <v>678</v>
      </c>
      <c r="Q646" s="6" t="s">
        <v>1186</v>
      </c>
      <c r="R646" s="6" t="s">
        <v>1186</v>
      </c>
      <c r="T646" s="6" t="s">
        <v>344</v>
      </c>
      <c r="U646" s="6" t="s">
        <v>1332</v>
      </c>
      <c r="V646" s="6" t="s">
        <v>1186</v>
      </c>
      <c r="W646" s="6" t="s">
        <v>305</v>
      </c>
      <c r="X646" s="6" t="s">
        <v>97</v>
      </c>
      <c r="Y646" s="6" t="s">
        <v>341</v>
      </c>
      <c r="Z646" s="6" t="s">
        <v>382</v>
      </c>
      <c r="AA646" s="6" t="s">
        <v>97</v>
      </c>
      <c r="AB646" s="6" t="s">
        <v>1058</v>
      </c>
      <c r="AC646" s="6" t="s">
        <v>1186</v>
      </c>
      <c r="AD646" s="6" t="s">
        <v>1389</v>
      </c>
      <c r="AE646" s="6" t="s">
        <v>1186</v>
      </c>
      <c r="AF646" s="6" t="s">
        <v>376</v>
      </c>
      <c r="AG646" s="6" t="s">
        <v>376</v>
      </c>
      <c r="AH646" s="6" t="s">
        <v>1333</v>
      </c>
      <c r="AI646" s="6" t="s">
        <v>37</v>
      </c>
    </row>
    <row r="647" spans="1:35" x14ac:dyDescent="0.35">
      <c r="A647" s="5">
        <v>5203089907020</v>
      </c>
      <c r="B647" s="6" t="s">
        <v>1060</v>
      </c>
      <c r="C647" s="6" t="s">
        <v>249</v>
      </c>
      <c r="D647" s="6" t="s">
        <v>37</v>
      </c>
      <c r="E647" s="6" t="s">
        <v>97</v>
      </c>
      <c r="F647">
        <v>1000</v>
      </c>
      <c r="G647" s="6" t="s">
        <v>16</v>
      </c>
      <c r="H647" s="6" t="s">
        <v>341</v>
      </c>
      <c r="I647">
        <v>34</v>
      </c>
      <c r="J647">
        <v>1</v>
      </c>
      <c r="K647" s="6" t="s">
        <v>298</v>
      </c>
      <c r="M647" s="6" t="s">
        <v>12</v>
      </c>
      <c r="N647" s="6" t="s">
        <v>12</v>
      </c>
      <c r="O647" s="6" t="s">
        <v>370</v>
      </c>
      <c r="P647">
        <v>4190</v>
      </c>
      <c r="Q647" s="6" t="s">
        <v>342</v>
      </c>
      <c r="R647" s="6" t="s">
        <v>374</v>
      </c>
      <c r="S647">
        <v>19.7</v>
      </c>
      <c r="T647" s="6" t="s">
        <v>344</v>
      </c>
      <c r="U647" s="6" t="s">
        <v>1332</v>
      </c>
      <c r="V647" s="6" t="s">
        <v>1186</v>
      </c>
      <c r="W647" s="6" t="s">
        <v>298</v>
      </c>
      <c r="X647" s="6" t="s">
        <v>97</v>
      </c>
      <c r="Y647" s="6" t="s">
        <v>341</v>
      </c>
      <c r="Z647" s="6" t="s">
        <v>382</v>
      </c>
      <c r="AA647" s="6" t="s">
        <v>97</v>
      </c>
      <c r="AB647" s="6" t="s">
        <v>1058</v>
      </c>
      <c r="AC647" s="6" t="s">
        <v>1186</v>
      </c>
      <c r="AD647" s="6" t="s">
        <v>1389</v>
      </c>
      <c r="AE647" s="6" t="s">
        <v>371</v>
      </c>
      <c r="AF647" s="6" t="s">
        <v>346</v>
      </c>
      <c r="AG647" s="6" t="s">
        <v>346</v>
      </c>
      <c r="AH647" s="6" t="s">
        <v>1390</v>
      </c>
      <c r="AI647" s="6" t="s">
        <v>37</v>
      </c>
    </row>
    <row r="648" spans="1:35" x14ac:dyDescent="0.35">
      <c r="B648" s="6" t="s">
        <v>1061</v>
      </c>
      <c r="C648" s="6" t="s">
        <v>249</v>
      </c>
      <c r="D648" s="6" t="s">
        <v>37</v>
      </c>
      <c r="E648" s="6" t="s">
        <v>97</v>
      </c>
      <c r="F648">
        <v>1000</v>
      </c>
      <c r="G648" s="6" t="s">
        <v>16</v>
      </c>
      <c r="H648" s="6" t="s">
        <v>341</v>
      </c>
      <c r="I648">
        <v>34</v>
      </c>
      <c r="J648">
        <v>1</v>
      </c>
      <c r="K648" s="6" t="s">
        <v>298</v>
      </c>
      <c r="L648">
        <v>0</v>
      </c>
      <c r="M648" s="6" t="s">
        <v>12</v>
      </c>
      <c r="N648" s="6" t="s">
        <v>12</v>
      </c>
      <c r="O648" s="6" t="s">
        <v>370</v>
      </c>
      <c r="Q648" s="6" t="s">
        <v>1186</v>
      </c>
      <c r="R648" s="6" t="s">
        <v>1186</v>
      </c>
      <c r="T648" s="6" t="s">
        <v>344</v>
      </c>
      <c r="U648" s="6" t="s">
        <v>1332</v>
      </c>
      <c r="V648" s="6" t="s">
        <v>1186</v>
      </c>
      <c r="W648" s="6" t="s">
        <v>298</v>
      </c>
      <c r="X648" s="6" t="s">
        <v>97</v>
      </c>
      <c r="Y648" s="6" t="s">
        <v>341</v>
      </c>
      <c r="Z648" s="6" t="s">
        <v>382</v>
      </c>
      <c r="AA648" s="6" t="s">
        <v>97</v>
      </c>
      <c r="AB648" s="6" t="s">
        <v>1058</v>
      </c>
      <c r="AC648" s="6" t="s">
        <v>1186</v>
      </c>
      <c r="AD648" s="6" t="s">
        <v>1389</v>
      </c>
      <c r="AE648" s="6" t="s">
        <v>1186</v>
      </c>
      <c r="AF648" s="6" t="s">
        <v>376</v>
      </c>
      <c r="AG648" s="6" t="s">
        <v>376</v>
      </c>
      <c r="AH648" s="6" t="s">
        <v>1333</v>
      </c>
      <c r="AI648" s="6" t="s">
        <v>37</v>
      </c>
    </row>
    <row r="649" spans="1:35" x14ac:dyDescent="0.35">
      <c r="A649" s="5">
        <v>5203089903010</v>
      </c>
      <c r="B649" s="6" t="s">
        <v>1062</v>
      </c>
      <c r="C649" s="6" t="s">
        <v>249</v>
      </c>
      <c r="D649" s="6" t="s">
        <v>37</v>
      </c>
      <c r="E649" s="6" t="s">
        <v>97</v>
      </c>
      <c r="F649">
        <v>1000</v>
      </c>
      <c r="G649" s="6" t="s">
        <v>16</v>
      </c>
      <c r="H649" s="6" t="s">
        <v>299</v>
      </c>
      <c r="I649">
        <v>34</v>
      </c>
      <c r="J649">
        <v>0.8</v>
      </c>
      <c r="K649" s="6" t="s">
        <v>299</v>
      </c>
      <c r="L649">
        <v>1.25</v>
      </c>
      <c r="M649" s="6" t="s">
        <v>16</v>
      </c>
      <c r="N649" s="6" t="s">
        <v>16</v>
      </c>
      <c r="O649" s="6" t="s">
        <v>745</v>
      </c>
      <c r="P649">
        <v>4190</v>
      </c>
      <c r="Q649" s="6" t="s">
        <v>746</v>
      </c>
      <c r="R649" s="6" t="s">
        <v>374</v>
      </c>
      <c r="S649">
        <v>0.8</v>
      </c>
      <c r="T649" s="6" t="s">
        <v>344</v>
      </c>
      <c r="U649" s="6" t="s">
        <v>1332</v>
      </c>
      <c r="V649" s="6" t="s">
        <v>1186</v>
      </c>
      <c r="W649" s="6" t="s">
        <v>426</v>
      </c>
      <c r="X649" s="6" t="s">
        <v>97</v>
      </c>
      <c r="Y649" s="6" t="s">
        <v>299</v>
      </c>
      <c r="Z649" s="6" t="s">
        <v>382</v>
      </c>
      <c r="AA649" s="6" t="s">
        <v>97</v>
      </c>
      <c r="AB649" s="6" t="s">
        <v>1050</v>
      </c>
      <c r="AC649" s="6" t="s">
        <v>1186</v>
      </c>
      <c r="AD649" s="6" t="s">
        <v>1389</v>
      </c>
      <c r="AE649" s="6" t="s">
        <v>1186</v>
      </c>
      <c r="AF649" s="6" t="s">
        <v>346</v>
      </c>
      <c r="AG649" s="6" t="s">
        <v>346</v>
      </c>
      <c r="AH649" s="6" t="s">
        <v>1333</v>
      </c>
      <c r="AI649" s="6" t="s">
        <v>37</v>
      </c>
    </row>
    <row r="650" spans="1:35" x14ac:dyDescent="0.35">
      <c r="A650" s="5">
        <v>5203089901030</v>
      </c>
      <c r="B650" s="6" t="s">
        <v>1063</v>
      </c>
      <c r="C650" s="6" t="s">
        <v>249</v>
      </c>
      <c r="D650" s="6" t="s">
        <v>37</v>
      </c>
      <c r="E650" s="6" t="s">
        <v>97</v>
      </c>
      <c r="F650">
        <v>1000</v>
      </c>
      <c r="G650" s="6" t="s">
        <v>16</v>
      </c>
      <c r="H650" s="6" t="s">
        <v>300</v>
      </c>
      <c r="I650">
        <v>34</v>
      </c>
      <c r="J650">
        <v>0.17</v>
      </c>
      <c r="K650" s="6" t="s">
        <v>300</v>
      </c>
      <c r="L650">
        <v>0.15</v>
      </c>
      <c r="M650" s="6" t="s">
        <v>16</v>
      </c>
      <c r="N650" s="6" t="s">
        <v>16</v>
      </c>
      <c r="O650" s="6" t="s">
        <v>678</v>
      </c>
      <c r="P650">
        <v>4190</v>
      </c>
      <c r="Q650" s="6" t="s">
        <v>679</v>
      </c>
      <c r="R650" s="6" t="s">
        <v>374</v>
      </c>
      <c r="S650">
        <v>0.17</v>
      </c>
      <c r="T650" s="6" t="s">
        <v>344</v>
      </c>
      <c r="U650" s="6" t="s">
        <v>1332</v>
      </c>
      <c r="V650" s="6" t="s">
        <v>1186</v>
      </c>
      <c r="W650" s="6" t="s">
        <v>426</v>
      </c>
      <c r="X650" s="6" t="s">
        <v>97</v>
      </c>
      <c r="Y650" s="6" t="s">
        <v>407</v>
      </c>
      <c r="Z650" s="6" t="s">
        <v>382</v>
      </c>
      <c r="AA650" s="6" t="s">
        <v>97</v>
      </c>
      <c r="AB650" s="6" t="s">
        <v>1058</v>
      </c>
      <c r="AC650" s="6" t="s">
        <v>1186</v>
      </c>
      <c r="AD650" s="6" t="s">
        <v>1389</v>
      </c>
      <c r="AE650" s="6" t="s">
        <v>1186</v>
      </c>
      <c r="AF650" s="6" t="s">
        <v>346</v>
      </c>
      <c r="AG650" s="6" t="s">
        <v>346</v>
      </c>
      <c r="AH650" s="6" t="s">
        <v>1390</v>
      </c>
      <c r="AI650" s="6" t="s">
        <v>37</v>
      </c>
    </row>
    <row r="651" spans="1:35" x14ac:dyDescent="0.35">
      <c r="B651" s="6" t="s">
        <v>1064</v>
      </c>
      <c r="C651" s="6" t="s">
        <v>249</v>
      </c>
      <c r="D651" s="6" t="s">
        <v>37</v>
      </c>
      <c r="E651" s="6" t="s">
        <v>97</v>
      </c>
      <c r="F651">
        <v>1000</v>
      </c>
      <c r="G651" s="6" t="s">
        <v>16</v>
      </c>
      <c r="H651" s="6" t="s">
        <v>300</v>
      </c>
      <c r="I651">
        <v>34</v>
      </c>
      <c r="J651">
        <v>0.17</v>
      </c>
      <c r="K651" s="6" t="s">
        <v>300</v>
      </c>
      <c r="L651">
        <v>0.15</v>
      </c>
      <c r="M651" s="6" t="s">
        <v>16</v>
      </c>
      <c r="N651" s="6" t="s">
        <v>16</v>
      </c>
      <c r="O651" s="6" t="s">
        <v>678</v>
      </c>
      <c r="Q651" s="6" t="s">
        <v>1186</v>
      </c>
      <c r="R651" s="6" t="s">
        <v>1186</v>
      </c>
      <c r="T651" s="6" t="s">
        <v>344</v>
      </c>
      <c r="U651" s="6" t="s">
        <v>1332</v>
      </c>
      <c r="V651" s="6" t="s">
        <v>1186</v>
      </c>
      <c r="W651" s="6" t="s">
        <v>426</v>
      </c>
      <c r="X651" s="6" t="s">
        <v>97</v>
      </c>
      <c r="Y651" s="6" t="s">
        <v>407</v>
      </c>
      <c r="Z651" s="6" t="s">
        <v>382</v>
      </c>
      <c r="AA651" s="6" t="s">
        <v>97</v>
      </c>
      <c r="AB651" s="6" t="s">
        <v>1058</v>
      </c>
      <c r="AC651" s="6" t="s">
        <v>1186</v>
      </c>
      <c r="AD651" s="6" t="s">
        <v>1389</v>
      </c>
      <c r="AE651" s="6" t="s">
        <v>1186</v>
      </c>
      <c r="AF651" s="6" t="s">
        <v>376</v>
      </c>
      <c r="AG651" s="6" t="s">
        <v>376</v>
      </c>
      <c r="AH651" s="6" t="s">
        <v>1333</v>
      </c>
      <c r="AI651" s="6" t="s">
        <v>37</v>
      </c>
    </row>
    <row r="652" spans="1:35" x14ac:dyDescent="0.35">
      <c r="A652" s="5">
        <v>5203800006010</v>
      </c>
      <c r="B652" s="6" t="s">
        <v>1065</v>
      </c>
      <c r="C652" s="6" t="s">
        <v>205</v>
      </c>
      <c r="D652" s="6" t="s">
        <v>37</v>
      </c>
      <c r="E652" s="6" t="s">
        <v>36</v>
      </c>
      <c r="F652">
        <v>1000</v>
      </c>
      <c r="G652" s="6" t="s">
        <v>12</v>
      </c>
      <c r="H652" s="6" t="s">
        <v>341</v>
      </c>
      <c r="I652">
        <v>20</v>
      </c>
      <c r="J652">
        <v>1</v>
      </c>
      <c r="K652" s="6" t="s">
        <v>297</v>
      </c>
      <c r="M652" s="6" t="s">
        <v>12</v>
      </c>
      <c r="N652" s="6" t="s">
        <v>12</v>
      </c>
      <c r="O652" s="6" t="s">
        <v>1186</v>
      </c>
      <c r="P652">
        <v>4258</v>
      </c>
      <c r="Q652" s="6" t="s">
        <v>1186</v>
      </c>
      <c r="R652" s="6" t="s">
        <v>343</v>
      </c>
      <c r="T652" s="6" t="s">
        <v>344</v>
      </c>
      <c r="U652" s="6" t="s">
        <v>1332</v>
      </c>
      <c r="V652" s="6" t="s">
        <v>1186</v>
      </c>
      <c r="W652" s="6" t="s">
        <v>305</v>
      </c>
      <c r="X652" s="6" t="s">
        <v>205</v>
      </c>
      <c r="Y652" s="6" t="s">
        <v>341</v>
      </c>
      <c r="Z652" s="6" t="s">
        <v>382</v>
      </c>
      <c r="AA652" s="6" t="s">
        <v>205</v>
      </c>
      <c r="AB652" s="6" t="s">
        <v>1065</v>
      </c>
      <c r="AC652" s="6" t="s">
        <v>1186</v>
      </c>
      <c r="AD652" s="6" t="s">
        <v>1391</v>
      </c>
      <c r="AE652" s="6" t="s">
        <v>1186</v>
      </c>
      <c r="AF652" s="6" t="s">
        <v>346</v>
      </c>
      <c r="AG652" s="6" t="s">
        <v>376</v>
      </c>
      <c r="AH652" s="6" t="s">
        <v>1383</v>
      </c>
      <c r="AI652" s="6" t="s">
        <v>37</v>
      </c>
    </row>
    <row r="653" spans="1:35" x14ac:dyDescent="0.35">
      <c r="A653" s="5">
        <v>5203800006010</v>
      </c>
      <c r="B653" s="6" t="s">
        <v>1066</v>
      </c>
      <c r="C653" s="6" t="s">
        <v>205</v>
      </c>
      <c r="D653" s="6" t="s">
        <v>37</v>
      </c>
      <c r="E653" s="6" t="s">
        <v>36</v>
      </c>
      <c r="F653">
        <v>1000</v>
      </c>
      <c r="G653" s="6" t="s">
        <v>12</v>
      </c>
      <c r="H653" s="6" t="s">
        <v>341</v>
      </c>
      <c r="I653">
        <v>20</v>
      </c>
      <c r="J653">
        <v>1</v>
      </c>
      <c r="K653" s="6" t="s">
        <v>297</v>
      </c>
      <c r="M653" s="6" t="s">
        <v>12</v>
      </c>
      <c r="N653" s="6" t="s">
        <v>12</v>
      </c>
      <c r="O653" s="6" t="s">
        <v>1186</v>
      </c>
      <c r="P653">
        <v>4258</v>
      </c>
      <c r="Q653" s="6" t="s">
        <v>1186</v>
      </c>
      <c r="R653" s="6" t="s">
        <v>343</v>
      </c>
      <c r="T653" s="6" t="s">
        <v>344</v>
      </c>
      <c r="U653" s="6" t="s">
        <v>1332</v>
      </c>
      <c r="V653" s="6" t="s">
        <v>1186</v>
      </c>
      <c r="W653" s="6" t="s">
        <v>305</v>
      </c>
      <c r="X653" s="6" t="s">
        <v>205</v>
      </c>
      <c r="Y653" s="6" t="s">
        <v>341</v>
      </c>
      <c r="Z653" s="6" t="s">
        <v>382</v>
      </c>
      <c r="AA653" s="6" t="s">
        <v>205</v>
      </c>
      <c r="AB653" s="6" t="s">
        <v>1065</v>
      </c>
      <c r="AC653" s="6" t="s">
        <v>1186</v>
      </c>
      <c r="AD653" s="6" t="s">
        <v>1391</v>
      </c>
      <c r="AE653" s="6" t="s">
        <v>1186</v>
      </c>
      <c r="AF653" s="6" t="s">
        <v>376</v>
      </c>
      <c r="AG653" s="6" t="s">
        <v>376</v>
      </c>
      <c r="AH653" s="6" t="s">
        <v>1333</v>
      </c>
      <c r="AI653" s="6" t="s">
        <v>37</v>
      </c>
    </row>
    <row r="654" spans="1:35" x14ac:dyDescent="0.35">
      <c r="A654" s="5">
        <v>5203800007020</v>
      </c>
      <c r="B654" s="6" t="s">
        <v>1067</v>
      </c>
      <c r="C654" s="6" t="s">
        <v>205</v>
      </c>
      <c r="D654" s="6" t="s">
        <v>37</v>
      </c>
      <c r="E654" s="6" t="s">
        <v>36</v>
      </c>
      <c r="F654">
        <v>1000</v>
      </c>
      <c r="G654" s="6" t="s">
        <v>16</v>
      </c>
      <c r="H654" s="6" t="s">
        <v>341</v>
      </c>
      <c r="I654">
        <v>20</v>
      </c>
      <c r="J654">
        <v>1</v>
      </c>
      <c r="K654" s="6" t="s">
        <v>298</v>
      </c>
      <c r="M654" s="6" t="s">
        <v>12</v>
      </c>
      <c r="N654" s="6" t="s">
        <v>12</v>
      </c>
      <c r="O654" s="6" t="s">
        <v>370</v>
      </c>
      <c r="P654">
        <v>4258</v>
      </c>
      <c r="Q654" s="6" t="s">
        <v>1186</v>
      </c>
      <c r="R654" s="6" t="s">
        <v>374</v>
      </c>
      <c r="S654">
        <v>19.7</v>
      </c>
      <c r="T654" s="6" t="s">
        <v>344</v>
      </c>
      <c r="U654" s="6" t="s">
        <v>1332</v>
      </c>
      <c r="V654" s="6" t="s">
        <v>1186</v>
      </c>
      <c r="W654" s="6" t="s">
        <v>298</v>
      </c>
      <c r="X654" s="6" t="s">
        <v>205</v>
      </c>
      <c r="Y654" s="6" t="s">
        <v>341</v>
      </c>
      <c r="Z654" s="6" t="s">
        <v>382</v>
      </c>
      <c r="AA654" s="6" t="s">
        <v>205</v>
      </c>
      <c r="AB654" s="6" t="s">
        <v>1065</v>
      </c>
      <c r="AC654" s="6" t="s">
        <v>1186</v>
      </c>
      <c r="AD654" s="6" t="s">
        <v>1391</v>
      </c>
      <c r="AE654" s="6" t="s">
        <v>371</v>
      </c>
      <c r="AF654" s="6" t="s">
        <v>346</v>
      </c>
      <c r="AG654" s="6" t="s">
        <v>376</v>
      </c>
      <c r="AH654" s="6" t="s">
        <v>1383</v>
      </c>
      <c r="AI654" s="6" t="s">
        <v>37</v>
      </c>
    </row>
    <row r="655" spans="1:35" x14ac:dyDescent="0.35">
      <c r="A655" s="5">
        <v>5203800003010</v>
      </c>
      <c r="B655" s="6" t="s">
        <v>1068</v>
      </c>
      <c r="C655" s="6" t="s">
        <v>205</v>
      </c>
      <c r="D655" s="6" t="s">
        <v>37</v>
      </c>
      <c r="E655" s="6" t="s">
        <v>36</v>
      </c>
      <c r="F655">
        <v>1000</v>
      </c>
      <c r="G655" s="6" t="s">
        <v>16</v>
      </c>
      <c r="H655" s="6" t="s">
        <v>299</v>
      </c>
      <c r="I655">
        <v>20</v>
      </c>
      <c r="J655">
        <v>0.8</v>
      </c>
      <c r="K655" s="6" t="s">
        <v>299</v>
      </c>
      <c r="L655">
        <v>1.25</v>
      </c>
      <c r="M655" s="6" t="s">
        <v>16</v>
      </c>
      <c r="N655" s="6" t="s">
        <v>16</v>
      </c>
      <c r="O655" s="6" t="s">
        <v>745</v>
      </c>
      <c r="P655">
        <v>4258</v>
      </c>
      <c r="Q655" s="6" t="s">
        <v>746</v>
      </c>
      <c r="R655" s="6" t="s">
        <v>374</v>
      </c>
      <c r="S655">
        <v>0.8</v>
      </c>
      <c r="T655" s="6" t="s">
        <v>344</v>
      </c>
      <c r="U655" s="6" t="s">
        <v>1332</v>
      </c>
      <c r="V655" s="6" t="s">
        <v>1186</v>
      </c>
      <c r="W655" s="6" t="s">
        <v>426</v>
      </c>
      <c r="X655" s="6" t="s">
        <v>205</v>
      </c>
      <c r="Y655" s="6" t="s">
        <v>299</v>
      </c>
      <c r="Z655" s="6" t="s">
        <v>382</v>
      </c>
      <c r="AA655" s="6" t="s">
        <v>205</v>
      </c>
      <c r="AB655" s="6" t="s">
        <v>1065</v>
      </c>
      <c r="AC655" s="6" t="s">
        <v>1186</v>
      </c>
      <c r="AD655" s="6" t="s">
        <v>1391</v>
      </c>
      <c r="AE655" s="6" t="s">
        <v>1186</v>
      </c>
      <c r="AF655" s="6" t="s">
        <v>346</v>
      </c>
      <c r="AG655" s="6" t="s">
        <v>376</v>
      </c>
      <c r="AH655" s="6" t="s">
        <v>1383</v>
      </c>
      <c r="AI655" s="6" t="s">
        <v>37</v>
      </c>
    </row>
    <row r="656" spans="1:35" x14ac:dyDescent="0.35">
      <c r="A656" s="5">
        <v>5203800001030</v>
      </c>
      <c r="B656" s="6" t="s">
        <v>1069</v>
      </c>
      <c r="C656" s="6" t="s">
        <v>205</v>
      </c>
      <c r="D656" s="6" t="s">
        <v>37</v>
      </c>
      <c r="E656" s="6" t="s">
        <v>36</v>
      </c>
      <c r="F656">
        <v>1000</v>
      </c>
      <c r="G656" s="6" t="s">
        <v>16</v>
      </c>
      <c r="H656" s="6" t="s">
        <v>300</v>
      </c>
      <c r="I656">
        <v>20</v>
      </c>
      <c r="J656">
        <v>0.17</v>
      </c>
      <c r="K656" s="6" t="s">
        <v>300</v>
      </c>
      <c r="L656">
        <v>0.15</v>
      </c>
      <c r="M656" s="6" t="s">
        <v>16</v>
      </c>
      <c r="N656" s="6" t="s">
        <v>16</v>
      </c>
      <c r="O656" s="6" t="s">
        <v>678</v>
      </c>
      <c r="P656">
        <v>4258</v>
      </c>
      <c r="Q656" s="6" t="s">
        <v>679</v>
      </c>
      <c r="R656" s="6" t="s">
        <v>374</v>
      </c>
      <c r="S656">
        <v>0.17</v>
      </c>
      <c r="T656" s="6" t="s">
        <v>344</v>
      </c>
      <c r="U656" s="6" t="s">
        <v>1332</v>
      </c>
      <c r="V656" s="6" t="s">
        <v>1186</v>
      </c>
      <c r="W656" s="6" t="s">
        <v>426</v>
      </c>
      <c r="X656" s="6" t="s">
        <v>205</v>
      </c>
      <c r="Y656" s="6" t="s">
        <v>407</v>
      </c>
      <c r="Z656" s="6" t="s">
        <v>382</v>
      </c>
      <c r="AA656" s="6" t="s">
        <v>205</v>
      </c>
      <c r="AB656" s="6" t="s">
        <v>1065</v>
      </c>
      <c r="AC656" s="6" t="s">
        <v>1186</v>
      </c>
      <c r="AD656" s="6" t="s">
        <v>1391</v>
      </c>
      <c r="AE656" s="6" t="s">
        <v>1186</v>
      </c>
      <c r="AF656" s="6" t="s">
        <v>346</v>
      </c>
      <c r="AG656" s="6" t="s">
        <v>376</v>
      </c>
      <c r="AH656" s="6" t="s">
        <v>1383</v>
      </c>
      <c r="AI656" s="6" t="s">
        <v>37</v>
      </c>
    </row>
    <row r="657" spans="1:35" x14ac:dyDescent="0.35">
      <c r="A657" s="5">
        <v>5203880006010</v>
      </c>
      <c r="B657" s="6" t="s">
        <v>1070</v>
      </c>
      <c r="C657" s="6" t="s">
        <v>208</v>
      </c>
      <c r="D657" s="6" t="s">
        <v>34</v>
      </c>
      <c r="E657" s="6" t="s">
        <v>89</v>
      </c>
      <c r="F657">
        <v>1000</v>
      </c>
      <c r="G657" s="6" t="s">
        <v>12</v>
      </c>
      <c r="H657" s="6" t="s">
        <v>341</v>
      </c>
      <c r="I657">
        <v>100</v>
      </c>
      <c r="J657">
        <v>1</v>
      </c>
      <c r="K657" s="6" t="s">
        <v>297</v>
      </c>
      <c r="M657" s="6" t="s">
        <v>12</v>
      </c>
      <c r="N657" s="6" t="s">
        <v>12</v>
      </c>
      <c r="O657" s="6" t="s">
        <v>1186</v>
      </c>
      <c r="P657">
        <v>0</v>
      </c>
      <c r="Q657" s="6" t="s">
        <v>1186</v>
      </c>
      <c r="R657" s="6" t="s">
        <v>343</v>
      </c>
      <c r="T657" s="6" t="s">
        <v>344</v>
      </c>
      <c r="U657" s="6" t="s">
        <v>1332</v>
      </c>
      <c r="V657" s="6" t="s">
        <v>1186</v>
      </c>
      <c r="W657" s="6" t="s">
        <v>305</v>
      </c>
      <c r="X657" s="6" t="s">
        <v>208</v>
      </c>
      <c r="Y657" s="6" t="s">
        <v>341</v>
      </c>
      <c r="Z657" s="6" t="s">
        <v>382</v>
      </c>
      <c r="AA657" s="6" t="s">
        <v>208</v>
      </c>
      <c r="AB657" s="6" t="s">
        <v>1070</v>
      </c>
      <c r="AC657" s="6" t="s">
        <v>1186</v>
      </c>
      <c r="AD657" s="6" t="s">
        <v>1392</v>
      </c>
      <c r="AE657" s="6" t="s">
        <v>1186</v>
      </c>
      <c r="AF657" s="6" t="s">
        <v>346</v>
      </c>
      <c r="AG657" s="6" t="s">
        <v>376</v>
      </c>
      <c r="AH657" s="6" t="s">
        <v>1333</v>
      </c>
      <c r="AI657" s="6" t="s">
        <v>34</v>
      </c>
    </row>
    <row r="658" spans="1:35" x14ac:dyDescent="0.35">
      <c r="B658" s="6" t="s">
        <v>1071</v>
      </c>
      <c r="C658" s="6" t="s">
        <v>208</v>
      </c>
      <c r="D658" s="6" t="s">
        <v>34</v>
      </c>
      <c r="E658" s="6" t="s">
        <v>89</v>
      </c>
      <c r="F658">
        <v>1000</v>
      </c>
      <c r="G658" s="6" t="s">
        <v>12</v>
      </c>
      <c r="H658" s="6" t="s">
        <v>341</v>
      </c>
      <c r="I658">
        <v>100</v>
      </c>
      <c r="J658">
        <v>1</v>
      </c>
      <c r="K658" s="6" t="s">
        <v>297</v>
      </c>
      <c r="L658">
        <v>0</v>
      </c>
      <c r="M658" s="6" t="s">
        <v>12</v>
      </c>
      <c r="N658" s="6" t="s">
        <v>12</v>
      </c>
      <c r="O658" s="6" t="s">
        <v>1333</v>
      </c>
      <c r="Q658" s="6" t="s">
        <v>1186</v>
      </c>
      <c r="R658" s="6" t="s">
        <v>1186</v>
      </c>
      <c r="T658" s="6" t="s">
        <v>344</v>
      </c>
      <c r="U658" s="6" t="s">
        <v>1332</v>
      </c>
      <c r="V658" s="6" t="s">
        <v>1186</v>
      </c>
      <c r="W658" s="6" t="s">
        <v>305</v>
      </c>
      <c r="X658" s="6" t="s">
        <v>208</v>
      </c>
      <c r="Y658" s="6" t="s">
        <v>341</v>
      </c>
      <c r="Z658" s="6" t="s">
        <v>382</v>
      </c>
      <c r="AA658" s="6" t="s">
        <v>208</v>
      </c>
      <c r="AB658" s="6" t="s">
        <v>1070</v>
      </c>
      <c r="AC658" s="6" t="s">
        <v>1186</v>
      </c>
      <c r="AD658" s="6" t="s">
        <v>1392</v>
      </c>
      <c r="AE658" s="6" t="s">
        <v>1186</v>
      </c>
      <c r="AF658" s="6" t="s">
        <v>376</v>
      </c>
      <c r="AG658" s="6" t="s">
        <v>376</v>
      </c>
      <c r="AH658" s="6" t="s">
        <v>1333</v>
      </c>
      <c r="AI658" s="6" t="s">
        <v>34</v>
      </c>
    </row>
    <row r="659" spans="1:35" x14ac:dyDescent="0.35">
      <c r="A659" s="5">
        <v>5303010206010</v>
      </c>
      <c r="B659" s="6" t="s">
        <v>1072</v>
      </c>
      <c r="C659" s="6" t="s">
        <v>68</v>
      </c>
      <c r="D659" s="6" t="s">
        <v>41</v>
      </c>
      <c r="E659" s="6" t="s">
        <v>68</v>
      </c>
      <c r="F659">
        <v>1000</v>
      </c>
      <c r="G659" s="6" t="s">
        <v>12</v>
      </c>
      <c r="H659" s="6" t="s">
        <v>341</v>
      </c>
      <c r="I659">
        <v>5</v>
      </c>
      <c r="J659">
        <v>1</v>
      </c>
      <c r="K659" s="6" t="s">
        <v>297</v>
      </c>
      <c r="M659" s="6" t="s">
        <v>41</v>
      </c>
      <c r="N659" s="6" t="s">
        <v>41</v>
      </c>
      <c r="O659" s="6" t="s">
        <v>1186</v>
      </c>
      <c r="P659">
        <v>0</v>
      </c>
      <c r="Q659" s="6" t="s">
        <v>1186</v>
      </c>
      <c r="R659" s="6" t="s">
        <v>343</v>
      </c>
      <c r="T659" s="6" t="s">
        <v>344</v>
      </c>
      <c r="U659" s="6" t="s">
        <v>1332</v>
      </c>
      <c r="V659" s="6" t="s">
        <v>1186</v>
      </c>
      <c r="W659" s="6" t="s">
        <v>305</v>
      </c>
      <c r="X659" s="6" t="s">
        <v>68</v>
      </c>
      <c r="Y659" s="6" t="s">
        <v>341</v>
      </c>
      <c r="Z659" s="6" t="s">
        <v>367</v>
      </c>
      <c r="AA659" s="6" t="s">
        <v>175</v>
      </c>
      <c r="AB659" s="6" t="s">
        <v>68</v>
      </c>
      <c r="AC659" s="6" t="s">
        <v>1186</v>
      </c>
      <c r="AD659" s="6" t="s">
        <v>1186</v>
      </c>
      <c r="AE659" s="6" t="s">
        <v>1186</v>
      </c>
      <c r="AF659" s="6" t="s">
        <v>346</v>
      </c>
      <c r="AG659" s="6" t="s">
        <v>346</v>
      </c>
      <c r="AH659" s="6" t="s">
        <v>1333</v>
      </c>
      <c r="AI659" s="6" t="s">
        <v>41</v>
      </c>
    </row>
    <row r="660" spans="1:35" x14ac:dyDescent="0.35">
      <c r="A660" s="5">
        <v>5303010207020</v>
      </c>
      <c r="B660" s="6" t="s">
        <v>1073</v>
      </c>
      <c r="C660" s="6" t="s">
        <v>68</v>
      </c>
      <c r="D660" s="6" t="s">
        <v>41</v>
      </c>
      <c r="E660" s="6" t="s">
        <v>68</v>
      </c>
      <c r="F660">
        <v>1000</v>
      </c>
      <c r="G660" s="6" t="s">
        <v>16</v>
      </c>
      <c r="H660" s="6" t="s">
        <v>341</v>
      </c>
      <c r="I660">
        <v>5</v>
      </c>
      <c r="J660">
        <v>1</v>
      </c>
      <c r="K660" s="6" t="s">
        <v>297</v>
      </c>
      <c r="M660" s="6" t="s">
        <v>41</v>
      </c>
      <c r="N660" s="6" t="s">
        <v>41</v>
      </c>
      <c r="O660" s="6" t="s">
        <v>370</v>
      </c>
      <c r="P660">
        <v>0</v>
      </c>
      <c r="Q660" s="6" t="s">
        <v>1186</v>
      </c>
      <c r="R660" s="6" t="s">
        <v>374</v>
      </c>
      <c r="S660">
        <v>20</v>
      </c>
      <c r="T660" s="6" t="s">
        <v>344</v>
      </c>
      <c r="U660" s="6" t="s">
        <v>1332</v>
      </c>
      <c r="V660" s="6" t="s">
        <v>1186</v>
      </c>
      <c r="W660" s="6" t="s">
        <v>297</v>
      </c>
      <c r="X660" s="6" t="s">
        <v>68</v>
      </c>
      <c r="Y660" s="6" t="s">
        <v>341</v>
      </c>
      <c r="Z660" s="6" t="s">
        <v>367</v>
      </c>
      <c r="AA660" s="6" t="s">
        <v>175</v>
      </c>
      <c r="AB660" s="6" t="s">
        <v>68</v>
      </c>
      <c r="AC660" s="6" t="s">
        <v>1186</v>
      </c>
      <c r="AD660" s="6" t="s">
        <v>1186</v>
      </c>
      <c r="AE660" s="6" t="s">
        <v>1186</v>
      </c>
      <c r="AF660" s="6" t="s">
        <v>346</v>
      </c>
      <c r="AG660" s="6" t="s">
        <v>346</v>
      </c>
      <c r="AH660" s="6" t="s">
        <v>1333</v>
      </c>
      <c r="AI660" s="6" t="s">
        <v>41</v>
      </c>
    </row>
    <row r="661" spans="1:35" x14ac:dyDescent="0.35">
      <c r="A661" s="5">
        <v>5303010006010</v>
      </c>
      <c r="B661" s="6" t="s">
        <v>1074</v>
      </c>
      <c r="C661" s="6" t="s">
        <v>68</v>
      </c>
      <c r="D661" s="6" t="s">
        <v>41</v>
      </c>
      <c r="E661" s="6" t="s">
        <v>68</v>
      </c>
      <c r="F661">
        <v>1000</v>
      </c>
      <c r="G661" s="6" t="s">
        <v>12</v>
      </c>
      <c r="H661" s="6" t="s">
        <v>341</v>
      </c>
      <c r="I661">
        <v>5</v>
      </c>
      <c r="J661">
        <v>1</v>
      </c>
      <c r="K661" s="6" t="s">
        <v>297</v>
      </c>
      <c r="M661" s="6" t="s">
        <v>41</v>
      </c>
      <c r="N661" s="6" t="s">
        <v>41</v>
      </c>
      <c r="O661" s="6" t="s">
        <v>1186</v>
      </c>
      <c r="P661">
        <v>0</v>
      </c>
      <c r="Q661" s="6" t="s">
        <v>1186</v>
      </c>
      <c r="R661" s="6" t="s">
        <v>343</v>
      </c>
      <c r="T661" s="6" t="s">
        <v>344</v>
      </c>
      <c r="U661" s="6" t="s">
        <v>1332</v>
      </c>
      <c r="V661" s="6" t="s">
        <v>1186</v>
      </c>
      <c r="W661" s="6" t="s">
        <v>305</v>
      </c>
      <c r="X661" s="6" t="s">
        <v>68</v>
      </c>
      <c r="Y661" s="6" t="s">
        <v>341</v>
      </c>
      <c r="Z661" s="6" t="s">
        <v>367</v>
      </c>
      <c r="AA661" s="6" t="s">
        <v>175</v>
      </c>
      <c r="AB661" s="6" t="s">
        <v>68</v>
      </c>
      <c r="AC661" s="6" t="s">
        <v>1186</v>
      </c>
      <c r="AD661" s="6" t="s">
        <v>1186</v>
      </c>
      <c r="AE661" s="6" t="s">
        <v>1186</v>
      </c>
      <c r="AF661" s="6" t="s">
        <v>346</v>
      </c>
      <c r="AG661" s="6" t="s">
        <v>346</v>
      </c>
      <c r="AH661" s="6" t="s">
        <v>1333</v>
      </c>
      <c r="AI661" s="6" t="s">
        <v>41</v>
      </c>
    </row>
    <row r="662" spans="1:35" x14ac:dyDescent="0.35">
      <c r="A662" s="5">
        <v>5303010007020</v>
      </c>
      <c r="B662" s="6" t="s">
        <v>1075</v>
      </c>
      <c r="C662" s="6" t="s">
        <v>68</v>
      </c>
      <c r="D662" s="6" t="s">
        <v>41</v>
      </c>
      <c r="E662" s="6" t="s">
        <v>68</v>
      </c>
      <c r="F662">
        <v>1000</v>
      </c>
      <c r="G662" s="6" t="s">
        <v>16</v>
      </c>
      <c r="H662" s="6" t="s">
        <v>341</v>
      </c>
      <c r="I662">
        <v>5</v>
      </c>
      <c r="J662">
        <v>1</v>
      </c>
      <c r="K662" s="6" t="s">
        <v>298</v>
      </c>
      <c r="M662" s="6" t="s">
        <v>41</v>
      </c>
      <c r="N662" s="6" t="s">
        <v>41</v>
      </c>
      <c r="O662" s="6" t="s">
        <v>370</v>
      </c>
      <c r="P662">
        <v>0</v>
      </c>
      <c r="Q662" s="6" t="s">
        <v>1186</v>
      </c>
      <c r="R662" s="6" t="s">
        <v>374</v>
      </c>
      <c r="S662">
        <v>19.7</v>
      </c>
      <c r="T662" s="6" t="s">
        <v>344</v>
      </c>
      <c r="U662" s="6" t="s">
        <v>1332</v>
      </c>
      <c r="V662" s="6" t="s">
        <v>1186</v>
      </c>
      <c r="W662" s="6" t="s">
        <v>298</v>
      </c>
      <c r="X662" s="6" t="s">
        <v>68</v>
      </c>
      <c r="Y662" s="6" t="s">
        <v>341</v>
      </c>
      <c r="Z662" s="6" t="s">
        <v>367</v>
      </c>
      <c r="AA662" s="6" t="s">
        <v>175</v>
      </c>
      <c r="AB662" s="6" t="s">
        <v>68</v>
      </c>
      <c r="AC662" s="6" t="s">
        <v>1186</v>
      </c>
      <c r="AD662" s="6" t="s">
        <v>1186</v>
      </c>
      <c r="AE662" s="6" t="s">
        <v>371</v>
      </c>
      <c r="AF662" s="6" t="s">
        <v>346</v>
      </c>
      <c r="AG662" s="6" t="s">
        <v>346</v>
      </c>
      <c r="AH662" s="6" t="s">
        <v>1333</v>
      </c>
      <c r="AI662" s="6" t="s">
        <v>41</v>
      </c>
    </row>
    <row r="663" spans="1:35" x14ac:dyDescent="0.35">
      <c r="B663" s="6" t="s">
        <v>1076</v>
      </c>
      <c r="C663" s="6" t="s">
        <v>105</v>
      </c>
      <c r="D663" s="6" t="s">
        <v>41</v>
      </c>
      <c r="E663" s="6" t="s">
        <v>40</v>
      </c>
      <c r="F663">
        <v>1000</v>
      </c>
      <c r="G663" s="6" t="s">
        <v>16</v>
      </c>
      <c r="H663" s="6" t="s">
        <v>299</v>
      </c>
      <c r="I663">
        <v>0.85</v>
      </c>
      <c r="J663">
        <v>0.85</v>
      </c>
      <c r="K663" s="6" t="s">
        <v>299</v>
      </c>
      <c r="L663">
        <v>1.25</v>
      </c>
      <c r="M663" s="6" t="s">
        <v>41</v>
      </c>
      <c r="N663" s="6" t="s">
        <v>41</v>
      </c>
      <c r="O663" s="6" t="s">
        <v>1077</v>
      </c>
      <c r="P663">
        <v>267</v>
      </c>
      <c r="Q663" s="6" t="s">
        <v>1186</v>
      </c>
      <c r="R663" s="6" t="s">
        <v>374</v>
      </c>
      <c r="S663">
        <v>0.85</v>
      </c>
      <c r="T663" s="6" t="s">
        <v>344</v>
      </c>
      <c r="U663" s="6" t="s">
        <v>1332</v>
      </c>
      <c r="V663" s="6" t="s">
        <v>1186</v>
      </c>
      <c r="W663" s="6" t="s">
        <v>426</v>
      </c>
      <c r="X663" s="6" t="s">
        <v>105</v>
      </c>
      <c r="Y663" s="6" t="s">
        <v>299</v>
      </c>
      <c r="Z663" s="6" t="s">
        <v>367</v>
      </c>
      <c r="AA663" s="6" t="s">
        <v>105</v>
      </c>
      <c r="AB663" s="6" t="s">
        <v>105</v>
      </c>
      <c r="AC663" s="6" t="s">
        <v>1186</v>
      </c>
      <c r="AD663" s="6" t="s">
        <v>1186</v>
      </c>
      <c r="AE663" s="6" t="s">
        <v>1186</v>
      </c>
      <c r="AF663" s="6" t="s">
        <v>346</v>
      </c>
      <c r="AG663" s="6" t="s">
        <v>346</v>
      </c>
      <c r="AH663" s="6" t="s">
        <v>1336</v>
      </c>
      <c r="AI663" s="6" t="s">
        <v>41</v>
      </c>
    </row>
    <row r="664" spans="1:35" x14ac:dyDescent="0.35">
      <c r="A664" s="5">
        <v>5303020606010</v>
      </c>
      <c r="B664" s="6" t="s">
        <v>1078</v>
      </c>
      <c r="C664" s="6" t="s">
        <v>62</v>
      </c>
      <c r="D664" s="6" t="s">
        <v>41</v>
      </c>
      <c r="E664" s="6" t="s">
        <v>62</v>
      </c>
      <c r="F664">
        <v>1000</v>
      </c>
      <c r="G664" s="6" t="s">
        <v>12</v>
      </c>
      <c r="H664" s="6" t="s">
        <v>341</v>
      </c>
      <c r="I664">
        <v>60</v>
      </c>
      <c r="J664">
        <v>1</v>
      </c>
      <c r="K664" s="6" t="s">
        <v>297</v>
      </c>
      <c r="M664" s="6" t="s">
        <v>41</v>
      </c>
      <c r="N664" s="6" t="s">
        <v>41</v>
      </c>
      <c r="O664" s="6" t="s">
        <v>1186</v>
      </c>
      <c r="P664">
        <v>1232</v>
      </c>
      <c r="Q664" s="6" t="s">
        <v>1186</v>
      </c>
      <c r="R664" s="6" t="s">
        <v>343</v>
      </c>
      <c r="T664" s="6" t="s">
        <v>344</v>
      </c>
      <c r="U664" s="6" t="s">
        <v>1332</v>
      </c>
      <c r="V664" s="6" t="s">
        <v>1186</v>
      </c>
      <c r="W664" s="6" t="s">
        <v>305</v>
      </c>
      <c r="X664" s="6" t="s">
        <v>62</v>
      </c>
      <c r="Y664" s="6" t="s">
        <v>341</v>
      </c>
      <c r="Z664" s="6" t="s">
        <v>367</v>
      </c>
      <c r="AA664" s="6" t="s">
        <v>175</v>
      </c>
      <c r="AB664" s="6" t="s">
        <v>62</v>
      </c>
      <c r="AC664" s="6" t="s">
        <v>1186</v>
      </c>
      <c r="AD664" s="6" t="s">
        <v>1186</v>
      </c>
      <c r="AE664" s="6" t="s">
        <v>1186</v>
      </c>
      <c r="AF664" s="6" t="s">
        <v>346</v>
      </c>
      <c r="AG664" s="6" t="s">
        <v>346</v>
      </c>
      <c r="AH664" s="6" t="s">
        <v>1333</v>
      </c>
      <c r="AI664" s="6" t="s">
        <v>41</v>
      </c>
    </row>
    <row r="665" spans="1:35" x14ac:dyDescent="0.35">
      <c r="A665" s="5">
        <v>5303020506010</v>
      </c>
      <c r="B665" s="6" t="s">
        <v>1079</v>
      </c>
      <c r="C665" s="6" t="s">
        <v>62</v>
      </c>
      <c r="D665" s="6" t="s">
        <v>41</v>
      </c>
      <c r="E665" s="6" t="s">
        <v>62</v>
      </c>
      <c r="F665">
        <v>1000</v>
      </c>
      <c r="G665" s="6" t="s">
        <v>12</v>
      </c>
      <c r="H665" s="6" t="s">
        <v>341</v>
      </c>
      <c r="I665">
        <v>20</v>
      </c>
      <c r="J665">
        <v>1</v>
      </c>
      <c r="K665" s="6" t="s">
        <v>297</v>
      </c>
      <c r="M665" s="6" t="s">
        <v>41</v>
      </c>
      <c r="N665" s="6" t="s">
        <v>41</v>
      </c>
      <c r="O665" s="6" t="s">
        <v>1186</v>
      </c>
      <c r="P665">
        <v>1232</v>
      </c>
      <c r="Q665" s="6" t="s">
        <v>1186</v>
      </c>
      <c r="R665" s="6" t="s">
        <v>343</v>
      </c>
      <c r="T665" s="6" t="s">
        <v>344</v>
      </c>
      <c r="U665" s="6" t="s">
        <v>1332</v>
      </c>
      <c r="V665" s="6" t="s">
        <v>1186</v>
      </c>
      <c r="W665" s="6" t="s">
        <v>305</v>
      </c>
      <c r="X665" s="6" t="s">
        <v>62</v>
      </c>
      <c r="Y665" s="6" t="s">
        <v>341</v>
      </c>
      <c r="Z665" s="6" t="s">
        <v>367</v>
      </c>
      <c r="AA665" s="6" t="s">
        <v>175</v>
      </c>
      <c r="AB665" s="6" t="s">
        <v>62</v>
      </c>
      <c r="AC665" s="6" t="s">
        <v>1186</v>
      </c>
      <c r="AD665" s="6" t="s">
        <v>1186</v>
      </c>
      <c r="AE665" s="6" t="s">
        <v>1186</v>
      </c>
      <c r="AF665" s="6" t="s">
        <v>346</v>
      </c>
      <c r="AG665" s="6" t="s">
        <v>346</v>
      </c>
      <c r="AH665" s="6" t="s">
        <v>1333</v>
      </c>
      <c r="AI665" s="6" t="s">
        <v>41</v>
      </c>
    </row>
    <row r="666" spans="1:35" x14ac:dyDescent="0.35">
      <c r="A666" s="5">
        <v>5303020406010</v>
      </c>
      <c r="B666" s="6" t="s">
        <v>1080</v>
      </c>
      <c r="C666" s="6" t="s">
        <v>65</v>
      </c>
      <c r="D666" s="6" t="s">
        <v>41</v>
      </c>
      <c r="E666" s="6" t="s">
        <v>65</v>
      </c>
      <c r="F666">
        <v>1000</v>
      </c>
      <c r="G666" s="6" t="s">
        <v>12</v>
      </c>
      <c r="H666" s="6" t="s">
        <v>341</v>
      </c>
      <c r="I666">
        <v>18</v>
      </c>
      <c r="J666">
        <v>1</v>
      </c>
      <c r="K666" s="6" t="s">
        <v>297</v>
      </c>
      <c r="M666" s="6" t="s">
        <v>41</v>
      </c>
      <c r="N666" s="6" t="s">
        <v>41</v>
      </c>
      <c r="O666" s="6" t="s">
        <v>1186</v>
      </c>
      <c r="P666">
        <v>542</v>
      </c>
      <c r="Q666" s="6" t="s">
        <v>1186</v>
      </c>
      <c r="R666" s="6" t="s">
        <v>343</v>
      </c>
      <c r="T666" s="6" t="s">
        <v>344</v>
      </c>
      <c r="U666" s="6" t="s">
        <v>1332</v>
      </c>
      <c r="V666" s="6" t="s">
        <v>1186</v>
      </c>
      <c r="W666" s="6" t="s">
        <v>305</v>
      </c>
      <c r="X666" s="6" t="s">
        <v>62</v>
      </c>
      <c r="Y666" s="6" t="s">
        <v>341</v>
      </c>
      <c r="Z666" s="6" t="s">
        <v>367</v>
      </c>
      <c r="AA666" s="6" t="s">
        <v>175</v>
      </c>
      <c r="AB666" s="6" t="s">
        <v>65</v>
      </c>
      <c r="AC666" s="6" t="s">
        <v>1186</v>
      </c>
      <c r="AD666" s="6" t="s">
        <v>1186</v>
      </c>
      <c r="AE666" s="6" t="s">
        <v>1186</v>
      </c>
      <c r="AF666" s="6" t="s">
        <v>346</v>
      </c>
      <c r="AG666" s="6" t="s">
        <v>376</v>
      </c>
      <c r="AH666" s="6" t="s">
        <v>1383</v>
      </c>
      <c r="AI666" s="6" t="s">
        <v>41</v>
      </c>
    </row>
    <row r="667" spans="1:35" x14ac:dyDescent="0.35">
      <c r="B667" s="6" t="s">
        <v>1081</v>
      </c>
      <c r="C667" s="6" t="s">
        <v>65</v>
      </c>
      <c r="D667" s="6" t="s">
        <v>41</v>
      </c>
      <c r="E667" s="6" t="s">
        <v>65</v>
      </c>
      <c r="F667">
        <v>1000</v>
      </c>
      <c r="G667" s="6" t="s">
        <v>26</v>
      </c>
      <c r="H667" s="6" t="s">
        <v>341</v>
      </c>
      <c r="I667">
        <v>18</v>
      </c>
      <c r="J667">
        <v>1</v>
      </c>
      <c r="K667" s="6" t="s">
        <v>297</v>
      </c>
      <c r="L667">
        <v>0</v>
      </c>
      <c r="M667" s="6" t="s">
        <v>41</v>
      </c>
      <c r="N667" s="6" t="s">
        <v>41</v>
      </c>
      <c r="O667" s="6" t="s">
        <v>1333</v>
      </c>
      <c r="Q667" s="6" t="s">
        <v>1186</v>
      </c>
      <c r="R667" s="6" t="s">
        <v>1186</v>
      </c>
      <c r="T667" s="6" t="s">
        <v>344</v>
      </c>
      <c r="U667" s="6" t="s">
        <v>1332</v>
      </c>
      <c r="V667" s="6" t="s">
        <v>1186</v>
      </c>
      <c r="W667" s="6" t="s">
        <v>305</v>
      </c>
      <c r="X667" s="6" t="s">
        <v>62</v>
      </c>
      <c r="Y667" s="6" t="s">
        <v>341</v>
      </c>
      <c r="Z667" s="6" t="s">
        <v>367</v>
      </c>
      <c r="AA667" s="6" t="s">
        <v>175</v>
      </c>
      <c r="AB667" s="6" t="s">
        <v>65</v>
      </c>
      <c r="AC667" s="6" t="s">
        <v>1186</v>
      </c>
      <c r="AD667" s="6" t="s">
        <v>1186</v>
      </c>
      <c r="AE667" s="6" t="s">
        <v>1186</v>
      </c>
      <c r="AF667" s="6" t="s">
        <v>376</v>
      </c>
      <c r="AG667" s="6" t="s">
        <v>376</v>
      </c>
      <c r="AH667" s="6" t="s">
        <v>1333</v>
      </c>
      <c r="AI667" s="6" t="s">
        <v>41</v>
      </c>
    </row>
    <row r="668" spans="1:35" x14ac:dyDescent="0.35">
      <c r="A668" s="5">
        <v>5303020407020</v>
      </c>
      <c r="B668" s="6" t="s">
        <v>1082</v>
      </c>
      <c r="C668" s="6" t="s">
        <v>65</v>
      </c>
      <c r="D668" s="6" t="s">
        <v>41</v>
      </c>
      <c r="E668" s="6" t="s">
        <v>65</v>
      </c>
      <c r="F668">
        <v>1000</v>
      </c>
      <c r="G668" s="6" t="s">
        <v>16</v>
      </c>
      <c r="H668" s="6" t="s">
        <v>341</v>
      </c>
      <c r="I668">
        <v>18</v>
      </c>
      <c r="J668">
        <v>1</v>
      </c>
      <c r="K668" s="6" t="s">
        <v>298</v>
      </c>
      <c r="M668" s="6" t="s">
        <v>41</v>
      </c>
      <c r="N668" s="6" t="s">
        <v>41</v>
      </c>
      <c r="O668" s="6" t="s">
        <v>370</v>
      </c>
      <c r="P668">
        <v>542</v>
      </c>
      <c r="Q668" s="6" t="s">
        <v>342</v>
      </c>
      <c r="R668" s="6" t="s">
        <v>374</v>
      </c>
      <c r="S668">
        <v>19.7</v>
      </c>
      <c r="T668" s="6" t="s">
        <v>344</v>
      </c>
      <c r="U668" s="6" t="s">
        <v>1332</v>
      </c>
      <c r="V668" s="6" t="s">
        <v>1186</v>
      </c>
      <c r="W668" s="6" t="s">
        <v>298</v>
      </c>
      <c r="X668" s="6" t="s">
        <v>62</v>
      </c>
      <c r="Y668" s="6" t="s">
        <v>341</v>
      </c>
      <c r="Z668" s="6" t="s">
        <v>367</v>
      </c>
      <c r="AA668" s="6" t="s">
        <v>175</v>
      </c>
      <c r="AB668" s="6" t="s">
        <v>65</v>
      </c>
      <c r="AC668" s="6" t="s">
        <v>1186</v>
      </c>
      <c r="AD668" s="6" t="s">
        <v>1186</v>
      </c>
      <c r="AE668" s="6" t="s">
        <v>371</v>
      </c>
      <c r="AF668" s="6" t="s">
        <v>346</v>
      </c>
      <c r="AG668" s="6" t="s">
        <v>376</v>
      </c>
      <c r="AH668" s="6" t="s">
        <v>1383</v>
      </c>
      <c r="AI668" s="6" t="s">
        <v>41</v>
      </c>
    </row>
    <row r="669" spans="1:35" x14ac:dyDescent="0.35">
      <c r="B669" s="6" t="s">
        <v>1083</v>
      </c>
      <c r="C669" s="6" t="s">
        <v>65</v>
      </c>
      <c r="D669" s="6" t="s">
        <v>41</v>
      </c>
      <c r="E669" s="6" t="s">
        <v>65</v>
      </c>
      <c r="F669">
        <v>1000</v>
      </c>
      <c r="G669" s="6" t="s">
        <v>16</v>
      </c>
      <c r="H669" s="6" t="s">
        <v>341</v>
      </c>
      <c r="I669">
        <v>18</v>
      </c>
      <c r="J669">
        <v>1</v>
      </c>
      <c r="K669" s="6" t="s">
        <v>298</v>
      </c>
      <c r="L669">
        <v>0</v>
      </c>
      <c r="M669" s="6" t="s">
        <v>41</v>
      </c>
      <c r="N669" s="6" t="s">
        <v>41</v>
      </c>
      <c r="O669" s="6" t="s">
        <v>370</v>
      </c>
      <c r="Q669" s="6" t="s">
        <v>1186</v>
      </c>
      <c r="R669" s="6" t="s">
        <v>1186</v>
      </c>
      <c r="T669" s="6" t="s">
        <v>344</v>
      </c>
      <c r="U669" s="6" t="s">
        <v>1332</v>
      </c>
      <c r="V669" s="6" t="s">
        <v>1186</v>
      </c>
      <c r="W669" s="6" t="s">
        <v>298</v>
      </c>
      <c r="X669" s="6" t="s">
        <v>62</v>
      </c>
      <c r="Y669" s="6" t="s">
        <v>341</v>
      </c>
      <c r="Z669" s="6" t="s">
        <v>367</v>
      </c>
      <c r="AA669" s="6" t="s">
        <v>175</v>
      </c>
      <c r="AB669" s="6" t="s">
        <v>65</v>
      </c>
      <c r="AC669" s="6" t="s">
        <v>1186</v>
      </c>
      <c r="AD669" s="6" t="s">
        <v>1186</v>
      </c>
      <c r="AE669" s="6" t="s">
        <v>1186</v>
      </c>
      <c r="AF669" s="6" t="s">
        <v>376</v>
      </c>
      <c r="AG669" s="6" t="s">
        <v>376</v>
      </c>
      <c r="AH669" s="6" t="s">
        <v>1333</v>
      </c>
      <c r="AI669" s="6" t="s">
        <v>41</v>
      </c>
    </row>
    <row r="670" spans="1:35" x14ac:dyDescent="0.35">
      <c r="A670" s="5">
        <v>5303020107020</v>
      </c>
      <c r="B670" s="6" t="s">
        <v>1084</v>
      </c>
      <c r="C670" s="6" t="s">
        <v>62</v>
      </c>
      <c r="D670" s="6" t="s">
        <v>41</v>
      </c>
      <c r="E670" s="6" t="s">
        <v>62</v>
      </c>
      <c r="F670">
        <v>1000</v>
      </c>
      <c r="G670" s="6" t="s">
        <v>16</v>
      </c>
      <c r="H670" s="6" t="s">
        <v>341</v>
      </c>
      <c r="I670">
        <v>18</v>
      </c>
      <c r="J670">
        <v>1</v>
      </c>
      <c r="K670" s="6" t="s">
        <v>298</v>
      </c>
      <c r="M670" s="6" t="s">
        <v>41</v>
      </c>
      <c r="N670" s="6" t="s">
        <v>41</v>
      </c>
      <c r="O670" s="6" t="s">
        <v>370</v>
      </c>
      <c r="P670">
        <v>1232</v>
      </c>
      <c r="Q670" s="6" t="s">
        <v>342</v>
      </c>
      <c r="R670" s="6" t="s">
        <v>374</v>
      </c>
      <c r="S670">
        <v>19.7</v>
      </c>
      <c r="T670" s="6" t="s">
        <v>344</v>
      </c>
      <c r="U670" s="6" t="s">
        <v>1332</v>
      </c>
      <c r="V670" s="6" t="s">
        <v>1186</v>
      </c>
      <c r="W670" s="6" t="s">
        <v>298</v>
      </c>
      <c r="X670" s="6" t="s">
        <v>62</v>
      </c>
      <c r="Y670" s="6" t="s">
        <v>341</v>
      </c>
      <c r="Z670" s="6" t="s">
        <v>367</v>
      </c>
      <c r="AA670" s="6" t="s">
        <v>175</v>
      </c>
      <c r="AB670" s="6" t="s">
        <v>62</v>
      </c>
      <c r="AC670" s="6" t="s">
        <v>1186</v>
      </c>
      <c r="AD670" s="6" t="s">
        <v>1186</v>
      </c>
      <c r="AE670" s="6" t="s">
        <v>371</v>
      </c>
      <c r="AF670" s="6" t="s">
        <v>346</v>
      </c>
      <c r="AG670" s="6" t="s">
        <v>376</v>
      </c>
      <c r="AH670" s="6" t="s">
        <v>1393</v>
      </c>
      <c r="AI670" s="6" t="s">
        <v>41</v>
      </c>
    </row>
    <row r="671" spans="1:35" x14ac:dyDescent="0.35">
      <c r="A671" s="5">
        <v>5303010306010</v>
      </c>
      <c r="B671" s="6" t="s">
        <v>1085</v>
      </c>
      <c r="C671" s="6" t="s">
        <v>196</v>
      </c>
      <c r="D671" s="6" t="s">
        <v>41</v>
      </c>
      <c r="E671" s="6" t="s">
        <v>40</v>
      </c>
      <c r="F671">
        <v>1000</v>
      </c>
      <c r="G671" s="6" t="s">
        <v>12</v>
      </c>
      <c r="H671" s="6" t="s">
        <v>341</v>
      </c>
      <c r="I671">
        <v>5</v>
      </c>
      <c r="J671">
        <v>1</v>
      </c>
      <c r="K671" s="6" t="s">
        <v>297</v>
      </c>
      <c r="M671" s="6" t="s">
        <v>41</v>
      </c>
      <c r="N671" s="6" t="s">
        <v>41</v>
      </c>
      <c r="O671" s="6" t="s">
        <v>1186</v>
      </c>
      <c r="P671">
        <v>0</v>
      </c>
      <c r="Q671" s="6" t="s">
        <v>1186</v>
      </c>
      <c r="R671" s="6" t="s">
        <v>343</v>
      </c>
      <c r="T671" s="6" t="s">
        <v>344</v>
      </c>
      <c r="U671" s="6" t="s">
        <v>1332</v>
      </c>
      <c r="V671" s="6" t="s">
        <v>1186</v>
      </c>
      <c r="W671" s="6" t="s">
        <v>305</v>
      </c>
      <c r="X671" s="6" t="s">
        <v>162</v>
      </c>
      <c r="Y671" s="6" t="s">
        <v>341</v>
      </c>
      <c r="Z671" s="6" t="s">
        <v>367</v>
      </c>
      <c r="AA671" s="6" t="s">
        <v>175</v>
      </c>
      <c r="AB671" s="6" t="s">
        <v>196</v>
      </c>
      <c r="AC671" s="6" t="s">
        <v>1186</v>
      </c>
      <c r="AD671" s="6" t="s">
        <v>1186</v>
      </c>
      <c r="AE671" s="6" t="s">
        <v>1186</v>
      </c>
      <c r="AF671" s="6" t="s">
        <v>346</v>
      </c>
      <c r="AG671" s="6" t="s">
        <v>376</v>
      </c>
      <c r="AH671" s="6" t="s">
        <v>1333</v>
      </c>
      <c r="AI671" s="6" t="s">
        <v>41</v>
      </c>
    </row>
    <row r="672" spans="1:35" x14ac:dyDescent="0.35">
      <c r="A672" s="5">
        <v>5303010307020</v>
      </c>
      <c r="B672" s="6" t="s">
        <v>1086</v>
      </c>
      <c r="C672" s="6" t="s">
        <v>196</v>
      </c>
      <c r="D672" s="6" t="s">
        <v>41</v>
      </c>
      <c r="E672" s="6" t="s">
        <v>40</v>
      </c>
      <c r="F672">
        <v>1000</v>
      </c>
      <c r="G672" s="6" t="s">
        <v>16</v>
      </c>
      <c r="H672" s="6" t="s">
        <v>341</v>
      </c>
      <c r="I672">
        <v>5</v>
      </c>
      <c r="J672">
        <v>1</v>
      </c>
      <c r="K672" s="6" t="s">
        <v>298</v>
      </c>
      <c r="M672" s="6" t="s">
        <v>41</v>
      </c>
      <c r="N672" s="6" t="s">
        <v>41</v>
      </c>
      <c r="O672" s="6" t="s">
        <v>370</v>
      </c>
      <c r="Q672" s="6" t="s">
        <v>1186</v>
      </c>
      <c r="R672" s="6" t="s">
        <v>374</v>
      </c>
      <c r="S672">
        <v>19.7</v>
      </c>
      <c r="T672" s="6" t="s">
        <v>344</v>
      </c>
      <c r="U672" s="6" t="s">
        <v>1332</v>
      </c>
      <c r="V672" s="6" t="s">
        <v>1186</v>
      </c>
      <c r="W672" s="6" t="s">
        <v>298</v>
      </c>
      <c r="X672" s="6" t="s">
        <v>62</v>
      </c>
      <c r="Y672" s="6" t="s">
        <v>341</v>
      </c>
      <c r="Z672" s="6" t="s">
        <v>367</v>
      </c>
      <c r="AA672" s="6" t="s">
        <v>175</v>
      </c>
      <c r="AB672" s="6" t="s">
        <v>196</v>
      </c>
      <c r="AC672" s="6" t="s">
        <v>1186</v>
      </c>
      <c r="AD672" s="6" t="s">
        <v>1186</v>
      </c>
      <c r="AE672" s="6" t="s">
        <v>371</v>
      </c>
      <c r="AF672" s="6" t="s">
        <v>346</v>
      </c>
      <c r="AG672" s="6" t="s">
        <v>376</v>
      </c>
      <c r="AH672" s="6" t="s">
        <v>1333</v>
      </c>
      <c r="AI672" s="6" t="s">
        <v>41</v>
      </c>
    </row>
    <row r="673" spans="1:35" x14ac:dyDescent="0.35">
      <c r="A673" s="5">
        <v>5303020101020</v>
      </c>
      <c r="B673" s="6" t="s">
        <v>1087</v>
      </c>
      <c r="C673" s="6" t="s">
        <v>62</v>
      </c>
      <c r="D673" s="6" t="s">
        <v>41</v>
      </c>
      <c r="E673" s="6" t="s">
        <v>62</v>
      </c>
      <c r="F673">
        <v>1000</v>
      </c>
      <c r="G673" s="6" t="s">
        <v>16</v>
      </c>
      <c r="H673" s="6" t="s">
        <v>300</v>
      </c>
      <c r="I673">
        <v>5</v>
      </c>
      <c r="J673">
        <v>0.16500000000000001</v>
      </c>
      <c r="K673" s="6" t="s">
        <v>300</v>
      </c>
      <c r="L673">
        <v>0.15</v>
      </c>
      <c r="M673" s="6" t="s">
        <v>16</v>
      </c>
      <c r="N673" s="6" t="s">
        <v>41</v>
      </c>
      <c r="O673" s="6" t="s">
        <v>1186</v>
      </c>
      <c r="P673">
        <v>1232</v>
      </c>
      <c r="Q673" s="6" t="s">
        <v>1186</v>
      </c>
      <c r="R673" s="6" t="s">
        <v>374</v>
      </c>
      <c r="S673">
        <v>0.16500000000000001</v>
      </c>
      <c r="T673" s="6" t="s">
        <v>344</v>
      </c>
      <c r="U673" s="6" t="s">
        <v>1332</v>
      </c>
      <c r="V673" s="6" t="s">
        <v>1186</v>
      </c>
      <c r="W673" s="6" t="s">
        <v>426</v>
      </c>
      <c r="X673" s="6" t="s">
        <v>62</v>
      </c>
      <c r="Y673" s="6" t="s">
        <v>407</v>
      </c>
      <c r="Z673" s="6" t="s">
        <v>367</v>
      </c>
      <c r="AA673" s="6" t="s">
        <v>175</v>
      </c>
      <c r="AB673" s="6" t="s">
        <v>62</v>
      </c>
      <c r="AC673" s="6" t="s">
        <v>1186</v>
      </c>
      <c r="AD673" s="6" t="s">
        <v>1186</v>
      </c>
      <c r="AE673" s="6" t="s">
        <v>1186</v>
      </c>
      <c r="AF673" s="6" t="s">
        <v>346</v>
      </c>
      <c r="AG673" s="6" t="s">
        <v>346</v>
      </c>
      <c r="AH673" s="6" t="s">
        <v>1333</v>
      </c>
      <c r="AI673" s="6" t="s">
        <v>41</v>
      </c>
    </row>
    <row r="674" spans="1:35" x14ac:dyDescent="0.35">
      <c r="A674" s="5">
        <v>5304000020610</v>
      </c>
      <c r="B674" s="6" t="s">
        <v>187</v>
      </c>
      <c r="C674" s="6" t="s">
        <v>187</v>
      </c>
      <c r="D674" s="6" t="s">
        <v>41</v>
      </c>
      <c r="E674" s="6" t="s">
        <v>40</v>
      </c>
      <c r="F674">
        <v>1000</v>
      </c>
      <c r="G674" s="6" t="s">
        <v>12</v>
      </c>
      <c r="H674" s="6" t="s">
        <v>341</v>
      </c>
      <c r="I674">
        <v>5</v>
      </c>
      <c r="J674">
        <v>1</v>
      </c>
      <c r="K674" s="6" t="s">
        <v>297</v>
      </c>
      <c r="M674" s="6" t="s">
        <v>41</v>
      </c>
      <c r="N674" s="6" t="s">
        <v>41</v>
      </c>
      <c r="O674" s="6" t="s">
        <v>1186</v>
      </c>
      <c r="P674">
        <v>1232</v>
      </c>
      <c r="Q674" s="6" t="s">
        <v>342</v>
      </c>
      <c r="R674" s="6" t="s">
        <v>343</v>
      </c>
      <c r="T674" s="6" t="s">
        <v>344</v>
      </c>
      <c r="U674" s="6" t="s">
        <v>1332</v>
      </c>
      <c r="V674" s="6" t="s">
        <v>1186</v>
      </c>
      <c r="W674" s="6" t="s">
        <v>305</v>
      </c>
      <c r="X674" s="6" t="s">
        <v>187</v>
      </c>
      <c r="Y674" s="6" t="s">
        <v>341</v>
      </c>
      <c r="Z674" s="6" t="s">
        <v>367</v>
      </c>
      <c r="AA674" s="6" t="s">
        <v>175</v>
      </c>
      <c r="AB674" s="6" t="s">
        <v>105</v>
      </c>
      <c r="AC674" s="6" t="s">
        <v>1186</v>
      </c>
      <c r="AD674" s="6" t="s">
        <v>1186</v>
      </c>
      <c r="AE674" s="6" t="s">
        <v>1186</v>
      </c>
      <c r="AF674" s="6" t="s">
        <v>346</v>
      </c>
      <c r="AG674" s="6" t="s">
        <v>346</v>
      </c>
      <c r="AH674" s="6" t="s">
        <v>1333</v>
      </c>
      <c r="AI674" s="6" t="s">
        <v>41</v>
      </c>
    </row>
    <row r="675" spans="1:35" x14ac:dyDescent="0.35">
      <c r="A675" s="5">
        <v>5303020106010</v>
      </c>
      <c r="B675" s="6" t="s">
        <v>62</v>
      </c>
      <c r="C675" s="6" t="s">
        <v>62</v>
      </c>
      <c r="D675" s="6" t="s">
        <v>41</v>
      </c>
      <c r="E675" s="6" t="s">
        <v>62</v>
      </c>
      <c r="F675">
        <v>1000</v>
      </c>
      <c r="G675" s="6" t="s">
        <v>12</v>
      </c>
      <c r="H675" s="6" t="s">
        <v>341</v>
      </c>
      <c r="I675">
        <v>5</v>
      </c>
      <c r="J675">
        <v>1</v>
      </c>
      <c r="K675" s="6" t="s">
        <v>297</v>
      </c>
      <c r="M675" s="6" t="s">
        <v>41</v>
      </c>
      <c r="N675" s="6" t="s">
        <v>41</v>
      </c>
      <c r="O675" s="6" t="s">
        <v>1186</v>
      </c>
      <c r="P675">
        <v>1232</v>
      </c>
      <c r="Q675" s="6" t="s">
        <v>1186</v>
      </c>
      <c r="R675" s="6" t="s">
        <v>343</v>
      </c>
      <c r="T675" s="6" t="s">
        <v>344</v>
      </c>
      <c r="U675" s="6" t="s">
        <v>1332</v>
      </c>
      <c r="V675" s="6" t="s">
        <v>1186</v>
      </c>
      <c r="W675" s="6" t="s">
        <v>305</v>
      </c>
      <c r="X675" s="6" t="s">
        <v>62</v>
      </c>
      <c r="Y675" s="6" t="s">
        <v>341</v>
      </c>
      <c r="Z675" s="6" t="s">
        <v>367</v>
      </c>
      <c r="AA675" s="6" t="s">
        <v>175</v>
      </c>
      <c r="AB675" s="6" t="s">
        <v>62</v>
      </c>
      <c r="AC675" s="6" t="s">
        <v>1186</v>
      </c>
      <c r="AD675" s="6" t="s">
        <v>1186</v>
      </c>
      <c r="AE675" s="6" t="s">
        <v>1186</v>
      </c>
      <c r="AF675" s="6" t="s">
        <v>346</v>
      </c>
      <c r="AG675" s="6" t="s">
        <v>376</v>
      </c>
      <c r="AH675" s="6" t="s">
        <v>1393</v>
      </c>
      <c r="AI675" s="6" t="s">
        <v>41</v>
      </c>
    </row>
    <row r="676" spans="1:35" x14ac:dyDescent="0.35">
      <c r="A676" s="5">
        <v>5303020106010</v>
      </c>
      <c r="B676" s="6" t="s">
        <v>1088</v>
      </c>
      <c r="C676" s="6" t="s">
        <v>62</v>
      </c>
      <c r="D676" s="6" t="s">
        <v>41</v>
      </c>
      <c r="E676" s="6" t="s">
        <v>62</v>
      </c>
      <c r="F676">
        <v>1000</v>
      </c>
      <c r="G676" s="6" t="s">
        <v>12</v>
      </c>
      <c r="H676" s="6" t="s">
        <v>341</v>
      </c>
      <c r="I676">
        <v>5</v>
      </c>
      <c r="J676">
        <v>1</v>
      </c>
      <c r="K676" s="6" t="s">
        <v>297</v>
      </c>
      <c r="M676" s="6" t="s">
        <v>41</v>
      </c>
      <c r="N676" s="6" t="s">
        <v>41</v>
      </c>
      <c r="O676" s="6" t="s">
        <v>1186</v>
      </c>
      <c r="P676">
        <v>1232</v>
      </c>
      <c r="Q676" s="6" t="s">
        <v>1186</v>
      </c>
      <c r="R676" s="6" t="s">
        <v>343</v>
      </c>
      <c r="T676" s="6" t="s">
        <v>344</v>
      </c>
      <c r="U676" s="6" t="s">
        <v>1332</v>
      </c>
      <c r="V676" s="6" t="s">
        <v>1186</v>
      </c>
      <c r="W676" s="6" t="s">
        <v>305</v>
      </c>
      <c r="X676" s="6" t="s">
        <v>62</v>
      </c>
      <c r="Y676" s="6" t="s">
        <v>341</v>
      </c>
      <c r="Z676" s="6" t="s">
        <v>367</v>
      </c>
      <c r="AA676" s="6" t="s">
        <v>175</v>
      </c>
      <c r="AB676" s="6" t="s">
        <v>62</v>
      </c>
      <c r="AC676" s="6" t="s">
        <v>1186</v>
      </c>
      <c r="AD676" s="6" t="s">
        <v>1186</v>
      </c>
      <c r="AE676" s="6" t="s">
        <v>1186</v>
      </c>
      <c r="AF676" s="6" t="s">
        <v>346</v>
      </c>
      <c r="AG676" s="6" t="s">
        <v>346</v>
      </c>
      <c r="AH676" s="6" t="s">
        <v>1333</v>
      </c>
      <c r="AI676" s="6" t="s">
        <v>41</v>
      </c>
    </row>
    <row r="677" spans="1:35" x14ac:dyDescent="0.35">
      <c r="A677" s="5">
        <v>5103020006010</v>
      </c>
      <c r="B677" s="6" t="s">
        <v>190</v>
      </c>
      <c r="C677" s="6" t="s">
        <v>190</v>
      </c>
      <c r="D677" s="6" t="s">
        <v>26</v>
      </c>
      <c r="E677" s="6" t="s">
        <v>26</v>
      </c>
      <c r="F677">
        <v>1000</v>
      </c>
      <c r="G677" s="6" t="s">
        <v>26</v>
      </c>
      <c r="H677" s="6" t="s">
        <v>341</v>
      </c>
      <c r="I677">
        <v>5</v>
      </c>
      <c r="J677">
        <v>1</v>
      </c>
      <c r="K677" s="6" t="s">
        <v>297</v>
      </c>
      <c r="M677" s="6" t="s">
        <v>26</v>
      </c>
      <c r="N677" s="6" t="s">
        <v>26</v>
      </c>
      <c r="O677" s="6" t="s">
        <v>1186</v>
      </c>
      <c r="P677">
        <v>958</v>
      </c>
      <c r="Q677" s="6" t="s">
        <v>342</v>
      </c>
      <c r="R677" s="6" t="s">
        <v>343</v>
      </c>
      <c r="T677" s="6" t="s">
        <v>344</v>
      </c>
      <c r="U677" s="6" t="s">
        <v>1332</v>
      </c>
      <c r="V677" s="6" t="s">
        <v>1186</v>
      </c>
      <c r="W677" s="6" t="s">
        <v>305</v>
      </c>
      <c r="X677" s="6" t="s">
        <v>190</v>
      </c>
      <c r="Y677" s="6" t="s">
        <v>341</v>
      </c>
      <c r="Z677" s="6" t="s">
        <v>26</v>
      </c>
      <c r="AA677" s="6" t="s">
        <v>175</v>
      </c>
      <c r="AB677" s="6" t="s">
        <v>62</v>
      </c>
      <c r="AC677" s="6" t="s">
        <v>1186</v>
      </c>
      <c r="AD677" s="6" t="s">
        <v>1186</v>
      </c>
      <c r="AE677" s="6" t="s">
        <v>1186</v>
      </c>
      <c r="AF677" s="6" t="s">
        <v>346</v>
      </c>
      <c r="AG677" s="6" t="s">
        <v>346</v>
      </c>
      <c r="AH677" s="6" t="s">
        <v>1333</v>
      </c>
      <c r="AI677" s="6" t="s">
        <v>26</v>
      </c>
    </row>
    <row r="678" spans="1:35" x14ac:dyDescent="0.35">
      <c r="B678" s="6" t="s">
        <v>1089</v>
      </c>
      <c r="C678" s="6" t="s">
        <v>62</v>
      </c>
      <c r="D678" s="6" t="s">
        <v>41</v>
      </c>
      <c r="E678" s="6" t="s">
        <v>62</v>
      </c>
      <c r="F678">
        <v>1000</v>
      </c>
      <c r="G678" s="6" t="s">
        <v>26</v>
      </c>
      <c r="H678" s="6" t="s">
        <v>341</v>
      </c>
      <c r="I678">
        <v>5</v>
      </c>
      <c r="J678">
        <v>1</v>
      </c>
      <c r="K678" s="6" t="s">
        <v>297</v>
      </c>
      <c r="L678">
        <v>0</v>
      </c>
      <c r="M678" s="6" t="s">
        <v>41</v>
      </c>
      <c r="N678" s="6" t="s">
        <v>41</v>
      </c>
      <c r="O678" s="6" t="s">
        <v>1333</v>
      </c>
      <c r="Q678" s="6" t="s">
        <v>1186</v>
      </c>
      <c r="R678" s="6" t="s">
        <v>1186</v>
      </c>
      <c r="T678" s="6" t="s">
        <v>344</v>
      </c>
      <c r="U678" s="6" t="s">
        <v>1332</v>
      </c>
      <c r="V678" s="6" t="s">
        <v>1186</v>
      </c>
      <c r="W678" s="6" t="s">
        <v>305</v>
      </c>
      <c r="X678" s="6" t="s">
        <v>62</v>
      </c>
      <c r="Y678" s="6" t="s">
        <v>341</v>
      </c>
      <c r="Z678" s="6" t="s">
        <v>367</v>
      </c>
      <c r="AA678" s="6" t="s">
        <v>175</v>
      </c>
      <c r="AB678" s="6" t="s">
        <v>62</v>
      </c>
      <c r="AC678" s="6" t="s">
        <v>1186</v>
      </c>
      <c r="AD678" s="6" t="s">
        <v>1186</v>
      </c>
      <c r="AE678" s="6" t="s">
        <v>1186</v>
      </c>
      <c r="AF678" s="6" t="s">
        <v>376</v>
      </c>
      <c r="AG678" s="6" t="s">
        <v>376</v>
      </c>
      <c r="AH678" s="6" t="s">
        <v>1333</v>
      </c>
      <c r="AI678" s="6" t="s">
        <v>41</v>
      </c>
    </row>
    <row r="679" spans="1:35" x14ac:dyDescent="0.35">
      <c r="A679" s="5">
        <v>5303020103080</v>
      </c>
      <c r="B679" s="6" t="s">
        <v>1090</v>
      </c>
      <c r="C679" s="6" t="s">
        <v>62</v>
      </c>
      <c r="D679" s="6" t="s">
        <v>41</v>
      </c>
      <c r="E679" s="6" t="s">
        <v>62</v>
      </c>
      <c r="F679">
        <v>1000</v>
      </c>
      <c r="G679" s="6" t="s">
        <v>16</v>
      </c>
      <c r="H679" s="6" t="s">
        <v>299</v>
      </c>
      <c r="I679">
        <v>5</v>
      </c>
      <c r="J679">
        <v>0.82</v>
      </c>
      <c r="K679" s="6" t="s">
        <v>299</v>
      </c>
      <c r="L679">
        <v>1.25</v>
      </c>
      <c r="M679" s="6" t="s">
        <v>16</v>
      </c>
      <c r="N679" s="6" t="s">
        <v>16</v>
      </c>
      <c r="O679" s="6" t="s">
        <v>755</v>
      </c>
      <c r="P679">
        <v>1232</v>
      </c>
      <c r="Q679" s="6" t="s">
        <v>679</v>
      </c>
      <c r="R679" s="6" t="s">
        <v>374</v>
      </c>
      <c r="S679">
        <v>0.82</v>
      </c>
      <c r="T679" s="6" t="s">
        <v>344</v>
      </c>
      <c r="U679" s="6" t="s">
        <v>1332</v>
      </c>
      <c r="V679" s="6" t="s">
        <v>1186</v>
      </c>
      <c r="W679" s="6" t="s">
        <v>426</v>
      </c>
      <c r="X679" s="6" t="s">
        <v>62</v>
      </c>
      <c r="Y679" s="6" t="s">
        <v>407</v>
      </c>
      <c r="Z679" s="6" t="s">
        <v>367</v>
      </c>
      <c r="AA679" s="6" t="s">
        <v>175</v>
      </c>
      <c r="AB679" s="6" t="s">
        <v>62</v>
      </c>
      <c r="AC679" s="6" t="s">
        <v>1186</v>
      </c>
      <c r="AD679" s="6" t="s">
        <v>1186</v>
      </c>
      <c r="AE679" s="6" t="s">
        <v>1186</v>
      </c>
      <c r="AF679" s="6" t="s">
        <v>346</v>
      </c>
      <c r="AG679" s="6" t="s">
        <v>376</v>
      </c>
      <c r="AH679" s="6" t="s">
        <v>1393</v>
      </c>
      <c r="AI679" s="6" t="s">
        <v>41</v>
      </c>
    </row>
    <row r="680" spans="1:35" x14ac:dyDescent="0.35">
      <c r="A680" s="5">
        <v>5303010106010</v>
      </c>
      <c r="B680" s="6" t="s">
        <v>68</v>
      </c>
      <c r="C680" s="6" t="s">
        <v>68</v>
      </c>
      <c r="D680" s="6" t="s">
        <v>41</v>
      </c>
      <c r="E680" s="6" t="s">
        <v>68</v>
      </c>
      <c r="F680">
        <v>1000</v>
      </c>
      <c r="G680" s="6" t="s">
        <v>12</v>
      </c>
      <c r="H680" s="6" t="s">
        <v>341</v>
      </c>
      <c r="I680">
        <v>5</v>
      </c>
      <c r="J680">
        <v>1</v>
      </c>
      <c r="K680" s="6" t="s">
        <v>297</v>
      </c>
      <c r="M680" s="6" t="s">
        <v>41</v>
      </c>
      <c r="N680" s="6" t="s">
        <v>41</v>
      </c>
      <c r="O680" s="6" t="s">
        <v>1186</v>
      </c>
      <c r="P680">
        <v>0</v>
      </c>
      <c r="Q680" s="6" t="s">
        <v>1186</v>
      </c>
      <c r="R680" s="6" t="s">
        <v>343</v>
      </c>
      <c r="T680" s="6" t="s">
        <v>344</v>
      </c>
      <c r="U680" s="6" t="s">
        <v>1332</v>
      </c>
      <c r="V680" s="6" t="s">
        <v>1186</v>
      </c>
      <c r="W680" s="6" t="s">
        <v>305</v>
      </c>
      <c r="X680" s="6" t="s">
        <v>68</v>
      </c>
      <c r="Y680" s="6" t="s">
        <v>341</v>
      </c>
      <c r="Z680" s="6" t="s">
        <v>367</v>
      </c>
      <c r="AA680" s="6" t="s">
        <v>175</v>
      </c>
      <c r="AB680" s="6" t="s">
        <v>68</v>
      </c>
      <c r="AC680" s="6" t="s">
        <v>1186</v>
      </c>
      <c r="AD680" s="6" t="s">
        <v>1186</v>
      </c>
      <c r="AE680" s="6" t="s">
        <v>1186</v>
      </c>
      <c r="AF680" s="6" t="s">
        <v>346</v>
      </c>
      <c r="AG680" s="6" t="s">
        <v>376</v>
      </c>
      <c r="AH680" s="6" t="s">
        <v>1333</v>
      </c>
      <c r="AI680" s="6" t="s">
        <v>41</v>
      </c>
    </row>
    <row r="681" spans="1:35" x14ac:dyDescent="0.35">
      <c r="A681" s="5">
        <v>5303010107020</v>
      </c>
      <c r="B681" s="6" t="s">
        <v>1091</v>
      </c>
      <c r="C681" s="6" t="s">
        <v>68</v>
      </c>
      <c r="D681" s="6" t="s">
        <v>41</v>
      </c>
      <c r="E681" s="6" t="s">
        <v>68</v>
      </c>
      <c r="F681">
        <v>1000</v>
      </c>
      <c r="G681" s="6" t="s">
        <v>16</v>
      </c>
      <c r="H681" s="6" t="s">
        <v>341</v>
      </c>
      <c r="I681">
        <v>5</v>
      </c>
      <c r="J681">
        <v>1</v>
      </c>
      <c r="K681" s="6" t="s">
        <v>297</v>
      </c>
      <c r="M681" s="6" t="s">
        <v>41</v>
      </c>
      <c r="N681" s="6" t="s">
        <v>41</v>
      </c>
      <c r="O681" s="6" t="s">
        <v>370</v>
      </c>
      <c r="P681">
        <v>0</v>
      </c>
      <c r="Q681" s="6" t="s">
        <v>1186</v>
      </c>
      <c r="R681" s="6" t="s">
        <v>374</v>
      </c>
      <c r="S681">
        <v>20</v>
      </c>
      <c r="T681" s="6" t="s">
        <v>344</v>
      </c>
      <c r="U681" s="6" t="s">
        <v>1332</v>
      </c>
      <c r="V681" s="6" t="s">
        <v>1186</v>
      </c>
      <c r="W681" s="6" t="s">
        <v>297</v>
      </c>
      <c r="X681" s="6" t="s">
        <v>68</v>
      </c>
      <c r="Y681" s="6" t="s">
        <v>341</v>
      </c>
      <c r="Z681" s="6" t="s">
        <v>367</v>
      </c>
      <c r="AA681" s="6" t="s">
        <v>175</v>
      </c>
      <c r="AB681" s="6" t="s">
        <v>68</v>
      </c>
      <c r="AC681" s="6" t="s">
        <v>1186</v>
      </c>
      <c r="AD681" s="6" t="s">
        <v>1186</v>
      </c>
      <c r="AE681" s="6" t="s">
        <v>1186</v>
      </c>
      <c r="AF681" s="6" t="s">
        <v>346</v>
      </c>
      <c r="AG681" s="6" t="s">
        <v>376</v>
      </c>
      <c r="AH681" s="6" t="s">
        <v>1333</v>
      </c>
      <c r="AI681" s="6" t="s">
        <v>41</v>
      </c>
    </row>
    <row r="682" spans="1:35" x14ac:dyDescent="0.35">
      <c r="A682" s="5">
        <v>5303010101030</v>
      </c>
      <c r="B682" s="6" t="s">
        <v>1092</v>
      </c>
      <c r="C682" s="6" t="s">
        <v>68</v>
      </c>
      <c r="D682" s="6" t="s">
        <v>41</v>
      </c>
      <c r="E682" s="6" t="s">
        <v>68</v>
      </c>
      <c r="F682">
        <v>1000</v>
      </c>
      <c r="G682" s="6" t="s">
        <v>16</v>
      </c>
      <c r="H682" s="6" t="s">
        <v>300</v>
      </c>
      <c r="I682">
        <v>5</v>
      </c>
      <c r="J682">
        <v>0.17</v>
      </c>
      <c r="K682" s="6" t="s">
        <v>300</v>
      </c>
      <c r="L682">
        <v>0.15</v>
      </c>
      <c r="M682" s="6" t="s">
        <v>16</v>
      </c>
      <c r="N682" s="6" t="s">
        <v>41</v>
      </c>
      <c r="O682" s="6" t="s">
        <v>1186</v>
      </c>
      <c r="P682">
        <v>0</v>
      </c>
      <c r="Q682" s="6" t="s">
        <v>1186</v>
      </c>
      <c r="R682" s="6" t="s">
        <v>374</v>
      </c>
      <c r="S682">
        <v>0.17</v>
      </c>
      <c r="T682" s="6" t="s">
        <v>344</v>
      </c>
      <c r="U682" s="6" t="s">
        <v>1332</v>
      </c>
      <c r="V682" s="6" t="s">
        <v>1186</v>
      </c>
      <c r="W682" s="6" t="s">
        <v>426</v>
      </c>
      <c r="X682" s="6" t="s">
        <v>68</v>
      </c>
      <c r="Y682" s="6" t="s">
        <v>407</v>
      </c>
      <c r="Z682" s="6" t="s">
        <v>367</v>
      </c>
      <c r="AA682" s="6" t="s">
        <v>175</v>
      </c>
      <c r="AB682" s="6" t="s">
        <v>68</v>
      </c>
      <c r="AC682" s="6" t="s">
        <v>1186</v>
      </c>
      <c r="AD682" s="6" t="s">
        <v>1186</v>
      </c>
      <c r="AE682" s="6" t="s">
        <v>1186</v>
      </c>
      <c r="AF682" s="6" t="s">
        <v>346</v>
      </c>
      <c r="AG682" s="6" t="s">
        <v>376</v>
      </c>
      <c r="AH682" s="6" t="s">
        <v>1333</v>
      </c>
      <c r="AI682" s="6" t="s">
        <v>41</v>
      </c>
    </row>
    <row r="683" spans="1:35" x14ac:dyDescent="0.35">
      <c r="B683" s="6" t="s">
        <v>1093</v>
      </c>
      <c r="C683" s="6" t="s">
        <v>10</v>
      </c>
      <c r="D683" s="6" t="s">
        <v>45</v>
      </c>
      <c r="E683" s="6" t="s">
        <v>45</v>
      </c>
      <c r="F683">
        <v>1000</v>
      </c>
      <c r="G683" s="6" t="s">
        <v>10</v>
      </c>
      <c r="H683" s="6" t="s">
        <v>341</v>
      </c>
      <c r="I683">
        <v>1</v>
      </c>
      <c r="J683">
        <v>1</v>
      </c>
      <c r="K683" s="6" t="s">
        <v>297</v>
      </c>
      <c r="M683" s="6" t="s">
        <v>10</v>
      </c>
      <c r="N683" s="6" t="s">
        <v>10</v>
      </c>
      <c r="O683" s="6" t="s">
        <v>1186</v>
      </c>
      <c r="Q683" s="6" t="s">
        <v>342</v>
      </c>
      <c r="R683" s="6" t="s">
        <v>343</v>
      </c>
      <c r="T683" s="6" t="s">
        <v>413</v>
      </c>
      <c r="U683" s="6" t="s">
        <v>1332</v>
      </c>
      <c r="V683" s="6" t="s">
        <v>1186</v>
      </c>
      <c r="W683" s="6" t="s">
        <v>305</v>
      </c>
      <c r="X683" s="6" t="s">
        <v>10</v>
      </c>
      <c r="Y683" s="6" t="s">
        <v>341</v>
      </c>
      <c r="Z683" s="6" t="s">
        <v>45</v>
      </c>
      <c r="AA683" s="6" t="s">
        <v>10</v>
      </c>
      <c r="AB683" s="6" t="s">
        <v>1093</v>
      </c>
      <c r="AC683" s="6" t="s">
        <v>1186</v>
      </c>
      <c r="AD683" s="6" t="s">
        <v>1186</v>
      </c>
      <c r="AE683" s="6" t="s">
        <v>1186</v>
      </c>
      <c r="AF683" s="6" t="s">
        <v>346</v>
      </c>
      <c r="AG683" s="6" t="s">
        <v>346</v>
      </c>
      <c r="AH683" s="6" t="s">
        <v>1333</v>
      </c>
      <c r="AI683" s="6" t="s">
        <v>45</v>
      </c>
    </row>
    <row r="684" spans="1:35" x14ac:dyDescent="0.35">
      <c r="B684" s="6" t="s">
        <v>1094</v>
      </c>
      <c r="C684" s="6" t="s">
        <v>176</v>
      </c>
      <c r="D684" s="6" t="s">
        <v>26</v>
      </c>
      <c r="E684" s="6" t="s">
        <v>26</v>
      </c>
      <c r="F684">
        <v>1000</v>
      </c>
      <c r="G684" s="6" t="s">
        <v>12</v>
      </c>
      <c r="H684" s="6" t="s">
        <v>341</v>
      </c>
      <c r="I684">
        <v>15</v>
      </c>
      <c r="J684">
        <v>1</v>
      </c>
      <c r="K684" s="6" t="s">
        <v>297</v>
      </c>
      <c r="M684" s="6" t="s">
        <v>26</v>
      </c>
      <c r="N684" s="6" t="s">
        <v>26</v>
      </c>
      <c r="O684" s="6" t="s">
        <v>1186</v>
      </c>
      <c r="P684">
        <v>958</v>
      </c>
      <c r="Q684" s="6" t="s">
        <v>1186</v>
      </c>
      <c r="R684" s="6" t="s">
        <v>343</v>
      </c>
      <c r="T684" s="6" t="s">
        <v>344</v>
      </c>
      <c r="U684" s="6" t="s">
        <v>1186</v>
      </c>
      <c r="V684" s="6" t="s">
        <v>1186</v>
      </c>
      <c r="W684" s="6" t="s">
        <v>305</v>
      </c>
      <c r="X684" s="6" t="s">
        <v>176</v>
      </c>
      <c r="Y684" s="6" t="s">
        <v>341</v>
      </c>
      <c r="Z684" s="6" t="s">
        <v>26</v>
      </c>
      <c r="AA684" s="6" t="s">
        <v>176</v>
      </c>
      <c r="AB684" s="6" t="s">
        <v>1094</v>
      </c>
      <c r="AC684" s="6" t="s">
        <v>1186</v>
      </c>
      <c r="AD684" s="6" t="s">
        <v>1186</v>
      </c>
      <c r="AE684" s="6" t="s">
        <v>1186</v>
      </c>
      <c r="AF684" s="6" t="s">
        <v>346</v>
      </c>
      <c r="AG684" s="6" t="s">
        <v>346</v>
      </c>
      <c r="AH684" s="6" t="s">
        <v>1333</v>
      </c>
      <c r="AI684" s="6" t="s">
        <v>26</v>
      </c>
    </row>
    <row r="685" spans="1:35" x14ac:dyDescent="0.35">
      <c r="A685" s="5">
        <v>24000566</v>
      </c>
      <c r="B685" s="6" t="s">
        <v>1095</v>
      </c>
      <c r="C685" s="6" t="s">
        <v>167</v>
      </c>
      <c r="D685" s="6" t="s">
        <v>26</v>
      </c>
      <c r="E685" s="6" t="s">
        <v>26</v>
      </c>
      <c r="F685">
        <v>1000</v>
      </c>
      <c r="G685" s="6" t="s">
        <v>12</v>
      </c>
      <c r="H685" s="6" t="s">
        <v>341</v>
      </c>
      <c r="I685">
        <v>0.6</v>
      </c>
      <c r="J685">
        <v>1</v>
      </c>
      <c r="K685" s="6" t="s">
        <v>297</v>
      </c>
      <c r="M685" s="6" t="s">
        <v>12</v>
      </c>
      <c r="N685" s="6" t="s">
        <v>12</v>
      </c>
      <c r="O685" s="6" t="s">
        <v>1186</v>
      </c>
      <c r="P685">
        <v>0</v>
      </c>
      <c r="Q685" s="6" t="s">
        <v>342</v>
      </c>
      <c r="R685" s="6" t="s">
        <v>343</v>
      </c>
      <c r="T685" s="6" t="s">
        <v>1186</v>
      </c>
      <c r="U685" s="6" t="s">
        <v>1186</v>
      </c>
      <c r="V685" s="6" t="s">
        <v>1186</v>
      </c>
      <c r="W685" s="6" t="s">
        <v>305</v>
      </c>
      <c r="X685" s="6" t="s">
        <v>1186</v>
      </c>
      <c r="Y685" s="6" t="s">
        <v>1186</v>
      </c>
      <c r="Z685" s="6" t="s">
        <v>26</v>
      </c>
      <c r="AA685" s="6" t="s">
        <v>167</v>
      </c>
      <c r="AB685" s="6" t="s">
        <v>1095</v>
      </c>
      <c r="AC685" s="6" t="s">
        <v>1186</v>
      </c>
      <c r="AD685" s="6" t="s">
        <v>1186</v>
      </c>
      <c r="AE685" s="6" t="s">
        <v>1186</v>
      </c>
      <c r="AF685" s="6" t="s">
        <v>346</v>
      </c>
      <c r="AG685" s="6" t="s">
        <v>346</v>
      </c>
      <c r="AH685" s="6" t="s">
        <v>1333</v>
      </c>
      <c r="AI685" s="6" t="s">
        <v>26</v>
      </c>
    </row>
    <row r="686" spans="1:35" x14ac:dyDescent="0.35">
      <c r="B686" s="6" t="s">
        <v>1096</v>
      </c>
      <c r="C686" s="6" t="s">
        <v>71</v>
      </c>
      <c r="D686" s="6" t="s">
        <v>21</v>
      </c>
      <c r="E686" s="6" t="s">
        <v>71</v>
      </c>
      <c r="F686">
        <v>2000</v>
      </c>
      <c r="G686" s="6" t="s">
        <v>21</v>
      </c>
      <c r="H686" s="6" t="s">
        <v>341</v>
      </c>
      <c r="I686">
        <v>1</v>
      </c>
      <c r="J686">
        <v>1</v>
      </c>
      <c r="K686" s="6" t="s">
        <v>297</v>
      </c>
      <c r="M686" s="6" t="s">
        <v>21</v>
      </c>
      <c r="N686" s="6" t="s">
        <v>21</v>
      </c>
      <c r="O686" s="6" t="s">
        <v>1186</v>
      </c>
      <c r="Q686" s="6" t="s">
        <v>342</v>
      </c>
      <c r="R686" s="6" t="s">
        <v>343</v>
      </c>
      <c r="T686" s="6" t="s">
        <v>344</v>
      </c>
      <c r="U686" s="6" t="s">
        <v>1332</v>
      </c>
      <c r="V686" s="6" t="s">
        <v>1186</v>
      </c>
      <c r="W686" s="6" t="s">
        <v>305</v>
      </c>
      <c r="X686" s="6" t="s">
        <v>21</v>
      </c>
      <c r="Y686" s="6" t="s">
        <v>341</v>
      </c>
      <c r="Z686" s="6" t="s">
        <v>21</v>
      </c>
      <c r="AA686" s="6" t="s">
        <v>71</v>
      </c>
      <c r="AB686" s="6" t="s">
        <v>1096</v>
      </c>
      <c r="AC686" s="6" t="s">
        <v>1186</v>
      </c>
      <c r="AD686" s="6" t="s">
        <v>1186</v>
      </c>
      <c r="AE686" s="6" t="s">
        <v>1186</v>
      </c>
      <c r="AF686" s="6" t="s">
        <v>346</v>
      </c>
      <c r="AG686" s="6" t="s">
        <v>346</v>
      </c>
      <c r="AH686" s="6" t="s">
        <v>1333</v>
      </c>
      <c r="AI686" s="6" t="s">
        <v>21</v>
      </c>
    </row>
    <row r="687" spans="1:35" x14ac:dyDescent="0.35">
      <c r="B687" s="6" t="s">
        <v>183</v>
      </c>
      <c r="C687" s="6" t="s">
        <v>183</v>
      </c>
      <c r="D687" s="6" t="s">
        <v>29</v>
      </c>
      <c r="E687" s="6" t="s">
        <v>91</v>
      </c>
      <c r="F687">
        <v>1000</v>
      </c>
      <c r="G687" s="6" t="s">
        <v>12</v>
      </c>
      <c r="H687" s="6" t="s">
        <v>341</v>
      </c>
      <c r="I687">
        <v>1</v>
      </c>
      <c r="J687">
        <v>1</v>
      </c>
      <c r="K687" s="6" t="s">
        <v>297</v>
      </c>
      <c r="M687" s="6" t="s">
        <v>12</v>
      </c>
      <c r="N687" s="6" t="s">
        <v>12</v>
      </c>
      <c r="O687" s="6" t="s">
        <v>1186</v>
      </c>
      <c r="P687">
        <v>1350</v>
      </c>
      <c r="Q687" s="6" t="s">
        <v>1186</v>
      </c>
      <c r="R687" s="6" t="s">
        <v>343</v>
      </c>
      <c r="T687" s="6" t="s">
        <v>344</v>
      </c>
      <c r="U687" s="6" t="s">
        <v>1186</v>
      </c>
      <c r="V687" s="6" t="s">
        <v>1186</v>
      </c>
      <c r="W687" s="6" t="s">
        <v>305</v>
      </c>
      <c r="X687" s="6" t="s">
        <v>183</v>
      </c>
      <c r="Y687" s="6" t="s">
        <v>1186</v>
      </c>
      <c r="Z687" s="6" t="s">
        <v>382</v>
      </c>
      <c r="AA687" s="6" t="s">
        <v>183</v>
      </c>
      <c r="AB687" s="6" t="s">
        <v>183</v>
      </c>
      <c r="AC687" s="6" t="s">
        <v>1186</v>
      </c>
      <c r="AD687" s="6" t="s">
        <v>1186</v>
      </c>
      <c r="AE687" s="6" t="s">
        <v>1186</v>
      </c>
      <c r="AF687" s="6" t="s">
        <v>346</v>
      </c>
      <c r="AG687" s="6" t="s">
        <v>346</v>
      </c>
      <c r="AH687" s="6" t="s">
        <v>1333</v>
      </c>
      <c r="AI687" s="6" t="s">
        <v>29</v>
      </c>
    </row>
    <row r="688" spans="1:35" x14ac:dyDescent="0.35">
      <c r="B688" s="6" t="s">
        <v>184</v>
      </c>
      <c r="C688" s="6" t="s">
        <v>184</v>
      </c>
      <c r="D688" s="6" t="s">
        <v>29</v>
      </c>
      <c r="E688" s="6" t="s">
        <v>91</v>
      </c>
      <c r="F688">
        <v>1000</v>
      </c>
      <c r="G688" s="6" t="s">
        <v>12</v>
      </c>
      <c r="H688" s="6" t="s">
        <v>341</v>
      </c>
      <c r="I688">
        <v>1</v>
      </c>
      <c r="J688">
        <v>1</v>
      </c>
      <c r="K688" s="6" t="s">
        <v>297</v>
      </c>
      <c r="M688" s="6" t="s">
        <v>12</v>
      </c>
      <c r="N688" s="6" t="s">
        <v>12</v>
      </c>
      <c r="O688" s="6" t="s">
        <v>1186</v>
      </c>
      <c r="P688">
        <v>1350</v>
      </c>
      <c r="Q688" s="6" t="s">
        <v>1186</v>
      </c>
      <c r="R688" s="6" t="s">
        <v>343</v>
      </c>
      <c r="T688" s="6" t="s">
        <v>344</v>
      </c>
      <c r="U688" s="6" t="s">
        <v>1186</v>
      </c>
      <c r="V688" s="6" t="s">
        <v>1186</v>
      </c>
      <c r="W688" s="6" t="s">
        <v>305</v>
      </c>
      <c r="X688" s="6" t="s">
        <v>184</v>
      </c>
      <c r="Y688" s="6" t="s">
        <v>1186</v>
      </c>
      <c r="Z688" s="6" t="s">
        <v>382</v>
      </c>
      <c r="AA688" s="6" t="s">
        <v>184</v>
      </c>
      <c r="AB688" s="6" t="s">
        <v>184</v>
      </c>
      <c r="AC688" s="6" t="s">
        <v>1186</v>
      </c>
      <c r="AD688" s="6" t="s">
        <v>1186</v>
      </c>
      <c r="AE688" s="6" t="s">
        <v>1186</v>
      </c>
      <c r="AF688" s="6" t="s">
        <v>346</v>
      </c>
      <c r="AG688" s="6" t="s">
        <v>346</v>
      </c>
      <c r="AH688" s="6" t="s">
        <v>1333</v>
      </c>
      <c r="AI688" s="6" t="s">
        <v>29</v>
      </c>
    </row>
    <row r="689" spans="1:35" x14ac:dyDescent="0.35">
      <c r="A689" s="5">
        <v>5541240106010</v>
      </c>
      <c r="B689" s="6" t="s">
        <v>1097</v>
      </c>
      <c r="C689" s="6" t="s">
        <v>108</v>
      </c>
      <c r="D689" s="6" t="s">
        <v>22</v>
      </c>
      <c r="E689" s="6" t="s">
        <v>22</v>
      </c>
      <c r="F689">
        <v>2000</v>
      </c>
      <c r="G689" s="6" t="s">
        <v>12</v>
      </c>
      <c r="H689" s="6" t="s">
        <v>341</v>
      </c>
      <c r="I689">
        <v>1</v>
      </c>
      <c r="J689">
        <v>1</v>
      </c>
      <c r="K689" s="6" t="s">
        <v>297</v>
      </c>
      <c r="M689" s="6" t="s">
        <v>12</v>
      </c>
      <c r="N689" s="6" t="s">
        <v>12</v>
      </c>
      <c r="O689" s="6" t="s">
        <v>1186</v>
      </c>
      <c r="Q689" s="6" t="s">
        <v>342</v>
      </c>
      <c r="R689" s="6" t="s">
        <v>343</v>
      </c>
      <c r="T689" s="6" t="s">
        <v>516</v>
      </c>
      <c r="U689" s="6" t="s">
        <v>1332</v>
      </c>
      <c r="V689" s="6" t="s">
        <v>1186</v>
      </c>
      <c r="W689" s="6" t="s">
        <v>305</v>
      </c>
      <c r="X689" s="6" t="s">
        <v>108</v>
      </c>
      <c r="Y689" s="6" t="s">
        <v>341</v>
      </c>
      <c r="Z689" s="6" t="s">
        <v>517</v>
      </c>
      <c r="AA689" s="6" t="s">
        <v>108</v>
      </c>
      <c r="AB689" s="6" t="s">
        <v>1097</v>
      </c>
      <c r="AC689" s="6" t="s">
        <v>1186</v>
      </c>
      <c r="AD689" s="6" t="s">
        <v>1186</v>
      </c>
      <c r="AE689" s="6" t="s">
        <v>1186</v>
      </c>
      <c r="AF689" s="6" t="s">
        <v>346</v>
      </c>
      <c r="AG689" s="6" t="s">
        <v>346</v>
      </c>
      <c r="AH689" s="6" t="s">
        <v>1333</v>
      </c>
      <c r="AI689" s="6" t="s">
        <v>22</v>
      </c>
    </row>
    <row r="690" spans="1:35" x14ac:dyDescent="0.35">
      <c r="A690" s="5">
        <v>5541240109010</v>
      </c>
      <c r="B690" s="6" t="s">
        <v>1098</v>
      </c>
      <c r="C690" s="6" t="s">
        <v>108</v>
      </c>
      <c r="D690" s="6" t="s">
        <v>22</v>
      </c>
      <c r="E690" s="6" t="s">
        <v>22</v>
      </c>
      <c r="F690">
        <v>2000</v>
      </c>
      <c r="G690" s="6" t="s">
        <v>16</v>
      </c>
      <c r="H690" s="6" t="s">
        <v>300</v>
      </c>
      <c r="I690">
        <v>1</v>
      </c>
      <c r="J690">
        <v>1</v>
      </c>
      <c r="K690" s="6" t="s">
        <v>301</v>
      </c>
      <c r="M690" s="6" t="s">
        <v>16</v>
      </c>
      <c r="N690" s="6" t="s">
        <v>16</v>
      </c>
      <c r="O690" s="6" t="s">
        <v>1186</v>
      </c>
      <c r="Q690" s="6" t="s">
        <v>1186</v>
      </c>
      <c r="R690" s="6" t="s">
        <v>374</v>
      </c>
      <c r="T690" s="6" t="s">
        <v>516</v>
      </c>
      <c r="U690" s="6" t="s">
        <v>1332</v>
      </c>
      <c r="V690" s="6" t="s">
        <v>1186</v>
      </c>
      <c r="W690" s="6" t="s">
        <v>305</v>
      </c>
      <c r="X690" s="6" t="s">
        <v>108</v>
      </c>
      <c r="Y690" s="6" t="s">
        <v>341</v>
      </c>
      <c r="Z690" s="6" t="s">
        <v>517</v>
      </c>
      <c r="AA690" s="6" t="s">
        <v>108</v>
      </c>
      <c r="AB690" s="6" t="s">
        <v>1097</v>
      </c>
      <c r="AC690" s="6" t="s">
        <v>1186</v>
      </c>
      <c r="AD690" s="6" t="s">
        <v>1186</v>
      </c>
      <c r="AE690" s="6" t="s">
        <v>1186</v>
      </c>
      <c r="AF690" s="6" t="s">
        <v>346</v>
      </c>
      <c r="AG690" s="6" t="s">
        <v>346</v>
      </c>
      <c r="AH690" s="6" t="s">
        <v>1333</v>
      </c>
      <c r="AI690" s="6" t="s">
        <v>22</v>
      </c>
    </row>
    <row r="691" spans="1:35" x14ac:dyDescent="0.35">
      <c r="A691" s="5">
        <v>5541240110010</v>
      </c>
      <c r="B691" s="6" t="s">
        <v>1099</v>
      </c>
      <c r="C691" s="6" t="s">
        <v>108</v>
      </c>
      <c r="D691" s="6" t="s">
        <v>22</v>
      </c>
      <c r="E691" s="6" t="s">
        <v>22</v>
      </c>
      <c r="F691">
        <v>2000</v>
      </c>
      <c r="G691" s="6" t="s">
        <v>16</v>
      </c>
      <c r="H691" s="6" t="s">
        <v>300</v>
      </c>
      <c r="I691">
        <v>1</v>
      </c>
      <c r="J691">
        <v>1</v>
      </c>
      <c r="K691" s="6" t="s">
        <v>300</v>
      </c>
      <c r="M691" s="6" t="s">
        <v>16</v>
      </c>
      <c r="N691" s="6" t="s">
        <v>16</v>
      </c>
      <c r="O691" s="6" t="s">
        <v>1186</v>
      </c>
      <c r="Q691" s="6" t="s">
        <v>1186</v>
      </c>
      <c r="R691" s="6" t="s">
        <v>374</v>
      </c>
      <c r="T691" s="6" t="s">
        <v>516</v>
      </c>
      <c r="U691" s="6" t="s">
        <v>1332</v>
      </c>
      <c r="V691" s="6" t="s">
        <v>1186</v>
      </c>
      <c r="W691" s="6" t="s">
        <v>1348</v>
      </c>
      <c r="X691" s="6" t="s">
        <v>108</v>
      </c>
      <c r="Y691" s="6" t="s">
        <v>407</v>
      </c>
      <c r="Z691" s="6" t="s">
        <v>517</v>
      </c>
      <c r="AA691" s="6" t="s">
        <v>108</v>
      </c>
      <c r="AB691" s="6" t="s">
        <v>1097</v>
      </c>
      <c r="AC691" s="6" t="s">
        <v>1186</v>
      </c>
      <c r="AD691" s="6" t="s">
        <v>1186</v>
      </c>
      <c r="AE691" s="6" t="s">
        <v>1186</v>
      </c>
      <c r="AF691" s="6" t="s">
        <v>346</v>
      </c>
      <c r="AG691" s="6" t="s">
        <v>346</v>
      </c>
      <c r="AH691" s="6" t="s">
        <v>1333</v>
      </c>
      <c r="AI691" s="6" t="s">
        <v>22</v>
      </c>
    </row>
    <row r="692" spans="1:35" x14ac:dyDescent="0.35">
      <c r="A692" s="5">
        <v>5541240110012</v>
      </c>
      <c r="B692" s="6" t="s">
        <v>1100</v>
      </c>
      <c r="C692" s="6" t="s">
        <v>108</v>
      </c>
      <c r="D692" s="6" t="s">
        <v>22</v>
      </c>
      <c r="E692" s="6" t="s">
        <v>22</v>
      </c>
      <c r="F692">
        <v>2000</v>
      </c>
      <c r="G692" s="6" t="s">
        <v>16</v>
      </c>
      <c r="H692" s="6" t="s">
        <v>300</v>
      </c>
      <c r="I692">
        <v>1</v>
      </c>
      <c r="J692">
        <v>1</v>
      </c>
      <c r="K692" s="6" t="s">
        <v>300</v>
      </c>
      <c r="M692" s="6" t="s">
        <v>16</v>
      </c>
      <c r="N692" s="6" t="s">
        <v>16</v>
      </c>
      <c r="O692" s="6" t="s">
        <v>1186</v>
      </c>
      <c r="Q692" s="6" t="s">
        <v>1186</v>
      </c>
      <c r="R692" s="6" t="s">
        <v>374</v>
      </c>
      <c r="T692" s="6" t="s">
        <v>516</v>
      </c>
      <c r="U692" s="6" t="s">
        <v>1332</v>
      </c>
      <c r="V692" s="6" t="s">
        <v>1186</v>
      </c>
      <c r="W692" s="6" t="s">
        <v>1348</v>
      </c>
      <c r="X692" s="6" t="s">
        <v>108</v>
      </c>
      <c r="Y692" s="6" t="s">
        <v>407</v>
      </c>
      <c r="Z692" s="6" t="s">
        <v>517</v>
      </c>
      <c r="AA692" s="6" t="s">
        <v>108</v>
      </c>
      <c r="AB692" s="6" t="s">
        <v>1097</v>
      </c>
      <c r="AC692" s="6" t="s">
        <v>1186</v>
      </c>
      <c r="AD692" s="6" t="s">
        <v>1186</v>
      </c>
      <c r="AE692" s="6" t="s">
        <v>1186</v>
      </c>
      <c r="AF692" s="6" t="s">
        <v>346</v>
      </c>
      <c r="AG692" s="6" t="s">
        <v>346</v>
      </c>
      <c r="AH692" s="6" t="s">
        <v>1333</v>
      </c>
      <c r="AI692" s="6" t="s">
        <v>22</v>
      </c>
    </row>
    <row r="693" spans="1:35" x14ac:dyDescent="0.35">
      <c r="A693" s="5">
        <v>5401280006010</v>
      </c>
      <c r="B693" s="6" t="s">
        <v>1101</v>
      </c>
      <c r="C693" s="6" t="s">
        <v>48</v>
      </c>
      <c r="D693" s="6" t="s">
        <v>26</v>
      </c>
      <c r="E693" s="6" t="s">
        <v>26</v>
      </c>
      <c r="F693">
        <v>1000</v>
      </c>
      <c r="G693" s="6" t="s">
        <v>12</v>
      </c>
      <c r="H693" s="6" t="s">
        <v>341</v>
      </c>
      <c r="I693">
        <v>5</v>
      </c>
      <c r="J693">
        <v>1</v>
      </c>
      <c r="K693" s="6" t="s">
        <v>297</v>
      </c>
      <c r="M693" s="6" t="s">
        <v>26</v>
      </c>
      <c r="N693" s="6" t="s">
        <v>26</v>
      </c>
      <c r="O693" s="6" t="s">
        <v>1186</v>
      </c>
      <c r="P693">
        <v>1588</v>
      </c>
      <c r="Q693" s="6" t="s">
        <v>342</v>
      </c>
      <c r="R693" s="6" t="s">
        <v>343</v>
      </c>
      <c r="T693" s="6" t="s">
        <v>344</v>
      </c>
      <c r="U693" s="6" t="s">
        <v>1332</v>
      </c>
      <c r="V693" s="6" t="s">
        <v>1186</v>
      </c>
      <c r="W693" s="6" t="s">
        <v>305</v>
      </c>
      <c r="X693" s="6" t="s">
        <v>48</v>
      </c>
      <c r="Y693" s="6" t="s">
        <v>341</v>
      </c>
      <c r="Z693" s="6" t="s">
        <v>26</v>
      </c>
      <c r="AA693" s="6" t="s">
        <v>48</v>
      </c>
      <c r="AB693" s="6" t="s">
        <v>355</v>
      </c>
      <c r="AC693" s="6" t="s">
        <v>1186</v>
      </c>
      <c r="AD693" s="6" t="s">
        <v>1186</v>
      </c>
      <c r="AE693" s="6" t="s">
        <v>1186</v>
      </c>
      <c r="AF693" s="6" t="s">
        <v>346</v>
      </c>
      <c r="AG693" s="6" t="s">
        <v>346</v>
      </c>
      <c r="AH693" s="6" t="s">
        <v>1333</v>
      </c>
      <c r="AI693" s="6" t="s">
        <v>26</v>
      </c>
    </row>
    <row r="694" spans="1:35" x14ac:dyDescent="0.35">
      <c r="A694" s="5">
        <v>5303020706010</v>
      </c>
      <c r="B694" s="6" t="s">
        <v>1102</v>
      </c>
      <c r="C694" s="6" t="s">
        <v>65</v>
      </c>
      <c r="D694" s="6" t="s">
        <v>41</v>
      </c>
      <c r="E694" s="6" t="s">
        <v>65</v>
      </c>
      <c r="F694">
        <v>1000</v>
      </c>
      <c r="G694" s="6" t="s">
        <v>12</v>
      </c>
      <c r="H694" s="6" t="s">
        <v>341</v>
      </c>
      <c r="I694">
        <v>5</v>
      </c>
      <c r="J694">
        <v>1</v>
      </c>
      <c r="K694" s="6" t="s">
        <v>297</v>
      </c>
      <c r="M694" s="6" t="s">
        <v>41</v>
      </c>
      <c r="N694" s="6" t="s">
        <v>41</v>
      </c>
      <c r="O694" s="6" t="s">
        <v>1186</v>
      </c>
      <c r="P694">
        <v>542</v>
      </c>
      <c r="Q694" s="6" t="s">
        <v>1186</v>
      </c>
      <c r="R694" s="6" t="s">
        <v>343</v>
      </c>
      <c r="T694" s="6" t="s">
        <v>344</v>
      </c>
      <c r="U694" s="6" t="s">
        <v>1332</v>
      </c>
      <c r="V694" s="6" t="s">
        <v>1186</v>
      </c>
      <c r="W694" s="6" t="s">
        <v>305</v>
      </c>
      <c r="X694" s="6" t="s">
        <v>62</v>
      </c>
      <c r="Y694" s="6" t="s">
        <v>341</v>
      </c>
      <c r="Z694" s="6" t="s">
        <v>367</v>
      </c>
      <c r="AA694" s="6" t="s">
        <v>175</v>
      </c>
      <c r="AB694" s="6" t="s">
        <v>65</v>
      </c>
      <c r="AC694" s="6" t="s">
        <v>1186</v>
      </c>
      <c r="AD694" s="6" t="s">
        <v>1186</v>
      </c>
      <c r="AE694" s="6" t="s">
        <v>1186</v>
      </c>
      <c r="AF694" s="6" t="s">
        <v>346</v>
      </c>
      <c r="AG694" s="6" t="s">
        <v>376</v>
      </c>
      <c r="AH694" s="6" t="s">
        <v>1383</v>
      </c>
      <c r="AI694" s="6" t="s">
        <v>41</v>
      </c>
    </row>
    <row r="695" spans="1:35" x14ac:dyDescent="0.35">
      <c r="A695" s="5">
        <v>5303020806010</v>
      </c>
      <c r="B695" s="6" t="s">
        <v>1103</v>
      </c>
      <c r="C695" s="6" t="s">
        <v>209</v>
      </c>
      <c r="D695" s="6" t="s">
        <v>41</v>
      </c>
      <c r="E695" s="6" t="s">
        <v>40</v>
      </c>
      <c r="F695">
        <v>1000</v>
      </c>
      <c r="G695" s="6" t="s">
        <v>12</v>
      </c>
      <c r="H695" s="6" t="s">
        <v>341</v>
      </c>
      <c r="I695">
        <v>6</v>
      </c>
      <c r="J695">
        <v>1</v>
      </c>
      <c r="K695" s="6" t="s">
        <v>297</v>
      </c>
      <c r="M695" s="6" t="s">
        <v>41</v>
      </c>
      <c r="N695" s="6" t="s">
        <v>41</v>
      </c>
      <c r="O695" s="6" t="s">
        <v>1186</v>
      </c>
      <c r="P695">
        <v>541</v>
      </c>
      <c r="Q695" s="6" t="s">
        <v>1186</v>
      </c>
      <c r="R695" s="6" t="s">
        <v>343</v>
      </c>
      <c r="T695" s="6" t="s">
        <v>344</v>
      </c>
      <c r="U695" s="6" t="s">
        <v>1332</v>
      </c>
      <c r="V695" s="6" t="s">
        <v>1186</v>
      </c>
      <c r="W695" s="6" t="s">
        <v>305</v>
      </c>
      <c r="X695" s="6" t="s">
        <v>62</v>
      </c>
      <c r="Y695" s="6" t="s">
        <v>341</v>
      </c>
      <c r="Z695" s="6" t="s">
        <v>367</v>
      </c>
      <c r="AA695" s="6" t="s">
        <v>209</v>
      </c>
      <c r="AB695" s="6" t="s">
        <v>1103</v>
      </c>
      <c r="AC695" s="6" t="s">
        <v>1186</v>
      </c>
      <c r="AD695" s="6" t="s">
        <v>1186</v>
      </c>
      <c r="AE695" s="6" t="s">
        <v>1186</v>
      </c>
      <c r="AF695" s="6" t="s">
        <v>346</v>
      </c>
      <c r="AG695" s="6" t="s">
        <v>376</v>
      </c>
      <c r="AH695" s="6" t="s">
        <v>1383</v>
      </c>
      <c r="AI695" s="6" t="s">
        <v>41</v>
      </c>
    </row>
    <row r="696" spans="1:35" x14ac:dyDescent="0.35">
      <c r="A696" s="5">
        <v>5303020806010</v>
      </c>
      <c r="B696" s="6" t="s">
        <v>1104</v>
      </c>
      <c r="C696" s="6" t="s">
        <v>209</v>
      </c>
      <c r="D696" s="6" t="s">
        <v>41</v>
      </c>
      <c r="E696" s="6" t="s">
        <v>40</v>
      </c>
      <c r="F696">
        <v>1000</v>
      </c>
      <c r="G696" s="6" t="s">
        <v>16</v>
      </c>
      <c r="H696" s="6" t="s">
        <v>341</v>
      </c>
      <c r="I696">
        <v>6</v>
      </c>
      <c r="J696">
        <v>1</v>
      </c>
      <c r="K696" s="6" t="s">
        <v>298</v>
      </c>
      <c r="M696" s="6" t="s">
        <v>41</v>
      </c>
      <c r="N696" s="6" t="s">
        <v>41</v>
      </c>
      <c r="O696" s="6" t="s">
        <v>370</v>
      </c>
      <c r="P696">
        <v>541</v>
      </c>
      <c r="Q696" s="6" t="s">
        <v>342</v>
      </c>
      <c r="R696" s="6" t="s">
        <v>374</v>
      </c>
      <c r="S696">
        <v>19.7</v>
      </c>
      <c r="T696" s="6" t="s">
        <v>344</v>
      </c>
      <c r="U696" s="6" t="s">
        <v>1332</v>
      </c>
      <c r="V696" s="6" t="s">
        <v>1186</v>
      </c>
      <c r="W696" s="6" t="s">
        <v>298</v>
      </c>
      <c r="X696" s="6" t="s">
        <v>62</v>
      </c>
      <c r="Y696" s="6" t="s">
        <v>341</v>
      </c>
      <c r="Z696" s="6" t="s">
        <v>367</v>
      </c>
      <c r="AA696" s="6" t="s">
        <v>209</v>
      </c>
      <c r="AB696" s="6" t="s">
        <v>1103</v>
      </c>
      <c r="AC696" s="6" t="s">
        <v>1186</v>
      </c>
      <c r="AD696" s="6" t="s">
        <v>1186</v>
      </c>
      <c r="AE696" s="6" t="s">
        <v>371</v>
      </c>
      <c r="AF696" s="6" t="s">
        <v>346</v>
      </c>
      <c r="AG696" s="6" t="s">
        <v>376</v>
      </c>
      <c r="AH696" s="6" t="s">
        <v>1383</v>
      </c>
      <c r="AI696" s="6" t="s">
        <v>41</v>
      </c>
    </row>
    <row r="697" spans="1:35" x14ac:dyDescent="0.35">
      <c r="A697" s="5">
        <v>5303020707020</v>
      </c>
      <c r="B697" s="6" t="s">
        <v>1105</v>
      </c>
      <c r="C697" s="6" t="s">
        <v>65</v>
      </c>
      <c r="D697" s="6" t="s">
        <v>41</v>
      </c>
      <c r="E697" s="6" t="s">
        <v>65</v>
      </c>
      <c r="F697">
        <v>1000</v>
      </c>
      <c r="G697" s="6" t="s">
        <v>16</v>
      </c>
      <c r="H697" s="6" t="s">
        <v>341</v>
      </c>
      <c r="I697">
        <v>18</v>
      </c>
      <c r="J697">
        <v>1</v>
      </c>
      <c r="K697" s="6" t="s">
        <v>298</v>
      </c>
      <c r="M697" s="6" t="s">
        <v>41</v>
      </c>
      <c r="N697" s="6" t="s">
        <v>41</v>
      </c>
      <c r="O697" s="6" t="s">
        <v>370</v>
      </c>
      <c r="P697">
        <v>542</v>
      </c>
      <c r="Q697" s="6" t="s">
        <v>342</v>
      </c>
      <c r="R697" s="6" t="s">
        <v>374</v>
      </c>
      <c r="S697">
        <v>19.7</v>
      </c>
      <c r="T697" s="6" t="s">
        <v>344</v>
      </c>
      <c r="U697" s="6" t="s">
        <v>1332</v>
      </c>
      <c r="V697" s="6" t="s">
        <v>1186</v>
      </c>
      <c r="W697" s="6" t="s">
        <v>298</v>
      </c>
      <c r="X697" s="6" t="s">
        <v>62</v>
      </c>
      <c r="Y697" s="6" t="s">
        <v>341</v>
      </c>
      <c r="Z697" s="6" t="s">
        <v>367</v>
      </c>
      <c r="AA697" s="6" t="s">
        <v>175</v>
      </c>
      <c r="AB697" s="6" t="s">
        <v>65</v>
      </c>
      <c r="AC697" s="6" t="s">
        <v>1186</v>
      </c>
      <c r="AD697" s="6" t="s">
        <v>1186</v>
      </c>
      <c r="AE697" s="6" t="s">
        <v>371</v>
      </c>
      <c r="AF697" s="6" t="s">
        <v>346</v>
      </c>
      <c r="AG697" s="6" t="s">
        <v>376</v>
      </c>
      <c r="AH697" s="6" t="s">
        <v>1383</v>
      </c>
      <c r="AI697" s="6" t="s">
        <v>41</v>
      </c>
    </row>
    <row r="698" spans="1:35" x14ac:dyDescent="0.35">
      <c r="A698" s="5">
        <v>24000155</v>
      </c>
      <c r="B698" s="6" t="s">
        <v>1106</v>
      </c>
      <c r="C698" s="6" t="s">
        <v>210</v>
      </c>
      <c r="D698" s="6" t="s">
        <v>45</v>
      </c>
      <c r="E698" s="6" t="s">
        <v>45</v>
      </c>
      <c r="F698">
        <v>1000</v>
      </c>
      <c r="G698" s="6" t="s">
        <v>10</v>
      </c>
      <c r="H698" s="6" t="s">
        <v>341</v>
      </c>
      <c r="I698">
        <v>1</v>
      </c>
      <c r="J698">
        <v>1</v>
      </c>
      <c r="K698" s="6" t="s">
        <v>297</v>
      </c>
      <c r="M698" s="6" t="s">
        <v>10</v>
      </c>
      <c r="N698" s="6" t="s">
        <v>10</v>
      </c>
      <c r="O698" s="6" t="s">
        <v>1186</v>
      </c>
      <c r="Q698" s="6" t="s">
        <v>1186</v>
      </c>
      <c r="R698" s="6" t="s">
        <v>1186</v>
      </c>
      <c r="T698" s="6" t="s">
        <v>1186</v>
      </c>
      <c r="U698" s="6" t="s">
        <v>1186</v>
      </c>
      <c r="V698" s="6" t="s">
        <v>1186</v>
      </c>
      <c r="W698" s="6" t="s">
        <v>305</v>
      </c>
      <c r="X698" s="6" t="s">
        <v>45</v>
      </c>
      <c r="Y698" s="6" t="s">
        <v>341</v>
      </c>
      <c r="Z698" s="6" t="s">
        <v>45</v>
      </c>
      <c r="AA698" s="6" t="s">
        <v>210</v>
      </c>
      <c r="AB698" s="6" t="s">
        <v>1106</v>
      </c>
      <c r="AC698" s="6" t="s">
        <v>1186</v>
      </c>
      <c r="AD698" s="6" t="s">
        <v>1186</v>
      </c>
      <c r="AE698" s="6" t="s">
        <v>1186</v>
      </c>
      <c r="AF698" s="6" t="s">
        <v>346</v>
      </c>
      <c r="AG698" s="6" t="s">
        <v>346</v>
      </c>
      <c r="AH698" s="6" t="s">
        <v>1333</v>
      </c>
      <c r="AI698" s="6" t="s">
        <v>45</v>
      </c>
    </row>
    <row r="699" spans="1:35" x14ac:dyDescent="0.35">
      <c r="A699" s="5">
        <v>24000296</v>
      </c>
      <c r="B699" s="6" t="s">
        <v>212</v>
      </c>
      <c r="C699" s="6" t="s">
        <v>212</v>
      </c>
      <c r="D699" s="6" t="s">
        <v>45</v>
      </c>
      <c r="E699" s="6" t="s">
        <v>45</v>
      </c>
      <c r="F699">
        <v>1000</v>
      </c>
      <c r="G699" s="6" t="s">
        <v>10</v>
      </c>
      <c r="H699" s="6" t="s">
        <v>341</v>
      </c>
      <c r="I699">
        <v>1</v>
      </c>
      <c r="J699">
        <v>1</v>
      </c>
      <c r="K699" s="6" t="s">
        <v>297</v>
      </c>
      <c r="M699" s="6" t="s">
        <v>10</v>
      </c>
      <c r="N699" s="6" t="s">
        <v>10</v>
      </c>
      <c r="O699" s="6" t="s">
        <v>1186</v>
      </c>
      <c r="Q699" s="6" t="s">
        <v>1186</v>
      </c>
      <c r="R699" s="6" t="s">
        <v>1186</v>
      </c>
      <c r="T699" s="6" t="s">
        <v>1186</v>
      </c>
      <c r="U699" s="6" t="s">
        <v>1186</v>
      </c>
      <c r="V699" s="6" t="s">
        <v>1186</v>
      </c>
      <c r="W699" s="6" t="s">
        <v>305</v>
      </c>
      <c r="X699" s="6" t="s">
        <v>45</v>
      </c>
      <c r="Y699" s="6" t="s">
        <v>341</v>
      </c>
      <c r="Z699" s="6" t="s">
        <v>45</v>
      </c>
      <c r="AA699" s="6" t="s">
        <v>212</v>
      </c>
      <c r="AB699" s="6" t="s">
        <v>212</v>
      </c>
      <c r="AC699" s="6" t="s">
        <v>1186</v>
      </c>
      <c r="AD699" s="6" t="s">
        <v>1186</v>
      </c>
      <c r="AE699" s="6" t="s">
        <v>1186</v>
      </c>
      <c r="AF699" s="6" t="s">
        <v>346</v>
      </c>
      <c r="AG699" s="6" t="s">
        <v>346</v>
      </c>
      <c r="AH699" s="6" t="s">
        <v>1333</v>
      </c>
      <c r="AI699" s="6" t="s">
        <v>45</v>
      </c>
    </row>
    <row r="700" spans="1:35" x14ac:dyDescent="0.35">
      <c r="B700" s="6" t="s">
        <v>213</v>
      </c>
      <c r="C700" s="6" t="s">
        <v>213</v>
      </c>
      <c r="D700" s="6" t="s">
        <v>41</v>
      </c>
      <c r="E700" s="6" t="s">
        <v>40</v>
      </c>
      <c r="F700">
        <v>1000</v>
      </c>
      <c r="G700" s="6" t="s">
        <v>12</v>
      </c>
      <c r="H700" s="6" t="s">
        <v>341</v>
      </c>
      <c r="I700">
        <v>1</v>
      </c>
      <c r="J700">
        <v>1</v>
      </c>
      <c r="K700" s="6" t="s">
        <v>297</v>
      </c>
      <c r="M700" s="6" t="s">
        <v>12</v>
      </c>
      <c r="N700" s="6" t="s">
        <v>12</v>
      </c>
      <c r="O700" s="6" t="s">
        <v>1186</v>
      </c>
      <c r="Q700" s="6" t="s">
        <v>1186</v>
      </c>
      <c r="R700" s="6" t="s">
        <v>1186</v>
      </c>
      <c r="T700" s="6" t="s">
        <v>1186</v>
      </c>
      <c r="U700" s="6" t="s">
        <v>1186</v>
      </c>
      <c r="V700" s="6" t="s">
        <v>1186</v>
      </c>
      <c r="W700" s="6" t="s">
        <v>305</v>
      </c>
      <c r="X700" s="6" t="s">
        <v>213</v>
      </c>
      <c r="Y700" s="6" t="s">
        <v>1186</v>
      </c>
      <c r="Z700" s="6" t="s">
        <v>41</v>
      </c>
      <c r="AA700" s="6" t="s">
        <v>213</v>
      </c>
      <c r="AB700" s="6" t="s">
        <v>213</v>
      </c>
      <c r="AC700" s="6" t="s">
        <v>1186</v>
      </c>
      <c r="AD700" s="6" t="s">
        <v>1186</v>
      </c>
      <c r="AE700" s="6" t="s">
        <v>1186</v>
      </c>
      <c r="AF700" s="6" t="s">
        <v>346</v>
      </c>
      <c r="AG700" s="6" t="s">
        <v>346</v>
      </c>
      <c r="AH700" s="6" t="s">
        <v>1333</v>
      </c>
      <c r="AI700" s="6" t="s">
        <v>41</v>
      </c>
    </row>
    <row r="701" spans="1:35" x14ac:dyDescent="0.35">
      <c r="A701" s="5">
        <v>5309000006010</v>
      </c>
      <c r="B701" s="6" t="s">
        <v>1107</v>
      </c>
      <c r="C701" s="6" t="s">
        <v>142</v>
      </c>
      <c r="D701" s="6" t="s">
        <v>41</v>
      </c>
      <c r="E701" s="6" t="s">
        <v>40</v>
      </c>
      <c r="F701">
        <v>1000</v>
      </c>
      <c r="G701" s="6" t="s">
        <v>12</v>
      </c>
      <c r="H701" s="6" t="s">
        <v>341</v>
      </c>
      <c r="I701">
        <v>5</v>
      </c>
      <c r="J701">
        <v>1</v>
      </c>
      <c r="K701" s="6" t="s">
        <v>297</v>
      </c>
      <c r="M701" s="6" t="s">
        <v>12</v>
      </c>
      <c r="N701" s="6" t="s">
        <v>12</v>
      </c>
      <c r="O701" s="6" t="s">
        <v>1186</v>
      </c>
      <c r="P701">
        <v>-66</v>
      </c>
      <c r="Q701" s="6" t="s">
        <v>1186</v>
      </c>
      <c r="R701" s="6" t="s">
        <v>343</v>
      </c>
      <c r="T701" s="6" t="s">
        <v>344</v>
      </c>
      <c r="U701" s="6" t="s">
        <v>1332</v>
      </c>
      <c r="V701" s="6" t="s">
        <v>1186</v>
      </c>
      <c r="W701" s="6" t="s">
        <v>305</v>
      </c>
      <c r="X701" s="6" t="s">
        <v>142</v>
      </c>
      <c r="Y701" s="6" t="s">
        <v>341</v>
      </c>
      <c r="Z701" s="6" t="s">
        <v>367</v>
      </c>
      <c r="AA701" s="6" t="s">
        <v>142</v>
      </c>
      <c r="AB701" s="6" t="s">
        <v>420</v>
      </c>
      <c r="AC701" s="6" t="s">
        <v>1186</v>
      </c>
      <c r="AD701" s="6" t="s">
        <v>1186</v>
      </c>
      <c r="AE701" s="6" t="s">
        <v>1186</v>
      </c>
      <c r="AF701" s="6" t="s">
        <v>346</v>
      </c>
      <c r="AG701" s="6" t="s">
        <v>346</v>
      </c>
      <c r="AH701" s="6" t="s">
        <v>1333</v>
      </c>
      <c r="AI701" s="6" t="s">
        <v>41</v>
      </c>
    </row>
    <row r="702" spans="1:35" x14ac:dyDescent="0.35">
      <c r="A702" s="5">
        <v>5202991106010</v>
      </c>
      <c r="B702" s="6" t="s">
        <v>1108</v>
      </c>
      <c r="C702" s="6" t="s">
        <v>214</v>
      </c>
      <c r="D702" s="6" t="s">
        <v>60</v>
      </c>
      <c r="E702" s="6" t="s">
        <v>60</v>
      </c>
      <c r="F702">
        <v>1000</v>
      </c>
      <c r="G702" s="6" t="s">
        <v>12</v>
      </c>
      <c r="H702" s="6" t="s">
        <v>341</v>
      </c>
      <c r="I702">
        <v>26</v>
      </c>
      <c r="J702">
        <v>1</v>
      </c>
      <c r="K702" s="6" t="s">
        <v>297</v>
      </c>
      <c r="M702" s="6" t="s">
        <v>12</v>
      </c>
      <c r="N702" s="6" t="s">
        <v>12</v>
      </c>
      <c r="O702" s="6" t="s">
        <v>467</v>
      </c>
      <c r="P702">
        <v>430</v>
      </c>
      <c r="Q702" s="6" t="s">
        <v>342</v>
      </c>
      <c r="R702" s="6" t="s">
        <v>343</v>
      </c>
      <c r="T702" s="6" t="s">
        <v>344</v>
      </c>
      <c r="U702" s="6" t="s">
        <v>1332</v>
      </c>
      <c r="V702" s="6" t="s">
        <v>1186</v>
      </c>
      <c r="W702" s="6" t="s">
        <v>305</v>
      </c>
      <c r="X702" s="6" t="s">
        <v>214</v>
      </c>
      <c r="Y702" s="6" t="s">
        <v>341</v>
      </c>
      <c r="Z702" s="6" t="s">
        <v>60</v>
      </c>
      <c r="AA702" s="6" t="s">
        <v>214</v>
      </c>
      <c r="AB702" s="6" t="s">
        <v>466</v>
      </c>
      <c r="AC702" s="6" t="s">
        <v>1186</v>
      </c>
      <c r="AD702" s="6" t="s">
        <v>1344</v>
      </c>
      <c r="AE702" s="6" t="s">
        <v>1186</v>
      </c>
      <c r="AF702" s="6" t="s">
        <v>346</v>
      </c>
      <c r="AG702" s="6" t="s">
        <v>346</v>
      </c>
      <c r="AH702" s="6" t="s">
        <v>1333</v>
      </c>
      <c r="AI702" s="6" t="s">
        <v>60</v>
      </c>
    </row>
    <row r="703" spans="1:35" x14ac:dyDescent="0.35">
      <c r="B703" s="6" t="s">
        <v>1109</v>
      </c>
      <c r="C703" s="6" t="s">
        <v>214</v>
      </c>
      <c r="D703" s="6" t="s">
        <v>60</v>
      </c>
      <c r="E703" s="6" t="s">
        <v>60</v>
      </c>
      <c r="F703">
        <v>1000</v>
      </c>
      <c r="G703" s="6" t="s">
        <v>12</v>
      </c>
      <c r="H703" s="6" t="s">
        <v>341</v>
      </c>
      <c r="I703">
        <v>26</v>
      </c>
      <c r="J703">
        <v>1</v>
      </c>
      <c r="K703" s="6" t="s">
        <v>297</v>
      </c>
      <c r="L703">
        <v>0</v>
      </c>
      <c r="M703" s="6" t="s">
        <v>12</v>
      </c>
      <c r="N703" s="6" t="s">
        <v>12</v>
      </c>
      <c r="O703" s="6" t="s">
        <v>467</v>
      </c>
      <c r="Q703" s="6" t="s">
        <v>1186</v>
      </c>
      <c r="R703" s="6" t="s">
        <v>1186</v>
      </c>
      <c r="T703" s="6" t="s">
        <v>344</v>
      </c>
      <c r="U703" s="6" t="s">
        <v>1332</v>
      </c>
      <c r="V703" s="6" t="s">
        <v>1186</v>
      </c>
      <c r="W703" s="6" t="s">
        <v>305</v>
      </c>
      <c r="X703" s="6" t="s">
        <v>214</v>
      </c>
      <c r="Y703" s="6" t="s">
        <v>341</v>
      </c>
      <c r="Z703" s="6" t="s">
        <v>60</v>
      </c>
      <c r="AA703" s="6" t="s">
        <v>214</v>
      </c>
      <c r="AB703" s="6" t="s">
        <v>466</v>
      </c>
      <c r="AC703" s="6" t="s">
        <v>1186</v>
      </c>
      <c r="AD703" s="6" t="s">
        <v>1344</v>
      </c>
      <c r="AE703" s="6" t="s">
        <v>1186</v>
      </c>
      <c r="AF703" s="6" t="s">
        <v>376</v>
      </c>
      <c r="AG703" s="6" t="s">
        <v>376</v>
      </c>
      <c r="AH703" s="6" t="s">
        <v>1333</v>
      </c>
      <c r="AI703" s="6" t="s">
        <v>60</v>
      </c>
    </row>
    <row r="704" spans="1:35" x14ac:dyDescent="0.35">
      <c r="A704" s="5">
        <v>5202991606010</v>
      </c>
      <c r="B704" s="6" t="s">
        <v>260</v>
      </c>
      <c r="C704" s="6" t="s">
        <v>260</v>
      </c>
      <c r="D704" s="6" t="s">
        <v>60</v>
      </c>
      <c r="E704" s="6" t="s">
        <v>60</v>
      </c>
      <c r="F704">
        <v>1000</v>
      </c>
      <c r="G704" s="6" t="s">
        <v>12</v>
      </c>
      <c r="H704" s="6" t="s">
        <v>341</v>
      </c>
      <c r="I704">
        <v>10</v>
      </c>
      <c r="J704">
        <v>1</v>
      </c>
      <c r="K704" s="6" t="s">
        <v>297</v>
      </c>
      <c r="M704" s="6" t="s">
        <v>12</v>
      </c>
      <c r="N704" s="6" t="s">
        <v>12</v>
      </c>
      <c r="O704" s="6" t="s">
        <v>467</v>
      </c>
      <c r="P704">
        <v>0</v>
      </c>
      <c r="Q704" s="6" t="s">
        <v>342</v>
      </c>
      <c r="R704" s="6" t="s">
        <v>343</v>
      </c>
      <c r="T704" s="6" t="s">
        <v>344</v>
      </c>
      <c r="U704" s="6" t="s">
        <v>1332</v>
      </c>
      <c r="V704" s="6" t="s">
        <v>1186</v>
      </c>
      <c r="W704" s="6" t="s">
        <v>305</v>
      </c>
      <c r="X704" s="6" t="s">
        <v>260</v>
      </c>
      <c r="Y704" s="6" t="s">
        <v>341</v>
      </c>
      <c r="Z704" s="6" t="s">
        <v>60</v>
      </c>
      <c r="AA704" s="6" t="s">
        <v>214</v>
      </c>
      <c r="AB704" s="6" t="s">
        <v>466</v>
      </c>
      <c r="AC704" s="6" t="s">
        <v>1186</v>
      </c>
      <c r="AD704" s="6" t="s">
        <v>1186</v>
      </c>
      <c r="AE704" s="6" t="s">
        <v>1186</v>
      </c>
      <c r="AF704" s="6" t="s">
        <v>346</v>
      </c>
      <c r="AG704" s="6" t="s">
        <v>346</v>
      </c>
      <c r="AH704" s="6" t="s">
        <v>1333</v>
      </c>
      <c r="AI704" s="6" t="s">
        <v>60</v>
      </c>
    </row>
    <row r="705" spans="1:35" x14ac:dyDescent="0.35">
      <c r="B705" s="6" t="s">
        <v>1110</v>
      </c>
      <c r="C705" s="6" t="s">
        <v>260</v>
      </c>
      <c r="D705" s="6" t="s">
        <v>60</v>
      </c>
      <c r="E705" s="6" t="s">
        <v>60</v>
      </c>
      <c r="F705">
        <v>1000</v>
      </c>
      <c r="G705" s="6" t="s">
        <v>12</v>
      </c>
      <c r="H705" s="6" t="s">
        <v>341</v>
      </c>
      <c r="I705">
        <v>10</v>
      </c>
      <c r="J705">
        <v>1</v>
      </c>
      <c r="K705" s="6" t="s">
        <v>297</v>
      </c>
      <c r="L705">
        <v>0</v>
      </c>
      <c r="M705" s="6" t="s">
        <v>12</v>
      </c>
      <c r="N705" s="6" t="s">
        <v>12</v>
      </c>
      <c r="O705" s="6" t="s">
        <v>467</v>
      </c>
      <c r="Q705" s="6" t="s">
        <v>1186</v>
      </c>
      <c r="R705" s="6" t="s">
        <v>1186</v>
      </c>
      <c r="T705" s="6" t="s">
        <v>344</v>
      </c>
      <c r="U705" s="6" t="s">
        <v>1332</v>
      </c>
      <c r="V705" s="6" t="s">
        <v>1186</v>
      </c>
      <c r="W705" s="6" t="s">
        <v>305</v>
      </c>
      <c r="X705" s="6" t="s">
        <v>260</v>
      </c>
      <c r="Y705" s="6" t="s">
        <v>341</v>
      </c>
      <c r="Z705" s="6" t="s">
        <v>60</v>
      </c>
      <c r="AA705" s="6" t="s">
        <v>214</v>
      </c>
      <c r="AB705" s="6" t="s">
        <v>466</v>
      </c>
      <c r="AC705" s="6" t="s">
        <v>1186</v>
      </c>
      <c r="AD705" s="6" t="s">
        <v>1186</v>
      </c>
      <c r="AE705" s="6" t="s">
        <v>1186</v>
      </c>
      <c r="AF705" s="6" t="s">
        <v>376</v>
      </c>
      <c r="AG705" s="6" t="s">
        <v>376</v>
      </c>
      <c r="AH705" s="6" t="s">
        <v>1333</v>
      </c>
      <c r="AI705" s="6" t="s">
        <v>60</v>
      </c>
    </row>
    <row r="706" spans="1:35" x14ac:dyDescent="0.35">
      <c r="A706" s="5">
        <v>5302800006010</v>
      </c>
      <c r="B706" s="6" t="s">
        <v>1111</v>
      </c>
      <c r="C706" s="6" t="s">
        <v>217</v>
      </c>
      <c r="D706" s="6" t="s">
        <v>26</v>
      </c>
      <c r="E706" s="6" t="s">
        <v>26</v>
      </c>
      <c r="F706">
        <v>1000</v>
      </c>
      <c r="G706" s="6" t="s">
        <v>12</v>
      </c>
      <c r="H706" s="6" t="s">
        <v>341</v>
      </c>
      <c r="I706">
        <v>50</v>
      </c>
      <c r="J706">
        <v>1</v>
      </c>
      <c r="K706" s="6" t="s">
        <v>297</v>
      </c>
      <c r="M706" s="6" t="s">
        <v>26</v>
      </c>
      <c r="N706" s="6" t="s">
        <v>26</v>
      </c>
      <c r="O706" s="6" t="s">
        <v>1186</v>
      </c>
      <c r="P706">
        <v>252</v>
      </c>
      <c r="Q706" s="6" t="s">
        <v>342</v>
      </c>
      <c r="R706" s="6" t="s">
        <v>343</v>
      </c>
      <c r="T706" s="6" t="s">
        <v>344</v>
      </c>
      <c r="U706" s="6" t="s">
        <v>1332</v>
      </c>
      <c r="V706" s="6" t="s">
        <v>1186</v>
      </c>
      <c r="W706" s="6" t="s">
        <v>305</v>
      </c>
      <c r="X706" s="6" t="s">
        <v>217</v>
      </c>
      <c r="Y706" s="6" t="s">
        <v>341</v>
      </c>
      <c r="Z706" s="6" t="s">
        <v>26</v>
      </c>
      <c r="AA706" s="6" t="s">
        <v>217</v>
      </c>
      <c r="AB706" s="6" t="s">
        <v>1112</v>
      </c>
      <c r="AC706" s="6" t="s">
        <v>1186</v>
      </c>
      <c r="AD706" s="6" t="s">
        <v>1186</v>
      </c>
      <c r="AE706" s="6" t="s">
        <v>1186</v>
      </c>
      <c r="AF706" s="6" t="s">
        <v>346</v>
      </c>
      <c r="AG706" s="6" t="s">
        <v>346</v>
      </c>
      <c r="AH706" s="6" t="s">
        <v>1333</v>
      </c>
      <c r="AI706" s="6" t="s">
        <v>26</v>
      </c>
    </row>
    <row r="707" spans="1:35" x14ac:dyDescent="0.35">
      <c r="A707" s="5">
        <v>5102600006010</v>
      </c>
      <c r="B707" s="6" t="s">
        <v>1113</v>
      </c>
      <c r="C707" s="6" t="s">
        <v>217</v>
      </c>
      <c r="D707" s="6" t="s">
        <v>26</v>
      </c>
      <c r="E707" s="6" t="s">
        <v>26</v>
      </c>
      <c r="F707">
        <v>1000</v>
      </c>
      <c r="G707" s="6" t="s">
        <v>12</v>
      </c>
      <c r="H707" s="6" t="s">
        <v>341</v>
      </c>
      <c r="I707">
        <v>14776</v>
      </c>
      <c r="J707">
        <v>1</v>
      </c>
      <c r="K707" s="6" t="s">
        <v>297</v>
      </c>
      <c r="M707" s="6" t="s">
        <v>26</v>
      </c>
      <c r="N707" s="6" t="s">
        <v>26</v>
      </c>
      <c r="O707" s="6" t="s">
        <v>1186</v>
      </c>
      <c r="P707">
        <v>760</v>
      </c>
      <c r="Q707" s="6" t="s">
        <v>342</v>
      </c>
      <c r="R707" s="6" t="s">
        <v>343</v>
      </c>
      <c r="T707" s="6" t="s">
        <v>344</v>
      </c>
      <c r="U707" s="6" t="s">
        <v>1332</v>
      </c>
      <c r="V707" s="6" t="s">
        <v>1186</v>
      </c>
      <c r="W707" s="6" t="s">
        <v>305</v>
      </c>
      <c r="X707" s="6" t="s">
        <v>217</v>
      </c>
      <c r="Y707" s="6" t="s">
        <v>341</v>
      </c>
      <c r="Z707" s="6" t="s">
        <v>26</v>
      </c>
      <c r="AA707" s="6" t="s">
        <v>217</v>
      </c>
      <c r="AB707" s="6" t="s">
        <v>1113</v>
      </c>
      <c r="AC707" s="6" t="s">
        <v>1186</v>
      </c>
      <c r="AD707" s="6" t="s">
        <v>1186</v>
      </c>
      <c r="AE707" s="6" t="s">
        <v>1186</v>
      </c>
      <c r="AF707" s="6" t="s">
        <v>346</v>
      </c>
      <c r="AG707" s="6" t="s">
        <v>346</v>
      </c>
      <c r="AH707" s="6" t="s">
        <v>1333</v>
      </c>
      <c r="AI707" s="6" t="s">
        <v>26</v>
      </c>
    </row>
    <row r="708" spans="1:35" x14ac:dyDescent="0.35">
      <c r="A708" s="5">
        <v>5102800066010</v>
      </c>
      <c r="B708" s="6" t="s">
        <v>1114</v>
      </c>
      <c r="C708" s="6" t="s">
        <v>219</v>
      </c>
      <c r="D708" s="6" t="s">
        <v>26</v>
      </c>
      <c r="E708" s="6" t="s">
        <v>26</v>
      </c>
      <c r="F708">
        <v>1000</v>
      </c>
      <c r="G708" s="6" t="s">
        <v>12</v>
      </c>
      <c r="H708" s="6" t="s">
        <v>341</v>
      </c>
      <c r="I708">
        <v>14776</v>
      </c>
      <c r="J708">
        <v>1</v>
      </c>
      <c r="K708" s="6" t="s">
        <v>297</v>
      </c>
      <c r="M708" s="6" t="s">
        <v>26</v>
      </c>
      <c r="N708" s="6" t="s">
        <v>26</v>
      </c>
      <c r="O708" s="6" t="s">
        <v>1186</v>
      </c>
      <c r="P708">
        <v>760</v>
      </c>
      <c r="Q708" s="6" t="s">
        <v>342</v>
      </c>
      <c r="R708" s="6" t="s">
        <v>343</v>
      </c>
      <c r="T708" s="6" t="s">
        <v>344</v>
      </c>
      <c r="U708" s="6" t="s">
        <v>1332</v>
      </c>
      <c r="V708" s="6" t="s">
        <v>1186</v>
      </c>
      <c r="W708" s="6" t="s">
        <v>305</v>
      </c>
      <c r="X708" s="6" t="s">
        <v>219</v>
      </c>
      <c r="Y708" s="6" t="s">
        <v>341</v>
      </c>
      <c r="Z708" s="6" t="s">
        <v>26</v>
      </c>
      <c r="AA708" s="6" t="s">
        <v>219</v>
      </c>
      <c r="AB708" s="6" t="s">
        <v>1114</v>
      </c>
      <c r="AC708" s="6" t="s">
        <v>1186</v>
      </c>
      <c r="AD708" s="6" t="s">
        <v>1186</v>
      </c>
      <c r="AE708" s="6" t="s">
        <v>1186</v>
      </c>
      <c r="AF708" s="6" t="s">
        <v>346</v>
      </c>
      <c r="AG708" s="6" t="s">
        <v>346</v>
      </c>
      <c r="AH708" s="6" t="s">
        <v>1333</v>
      </c>
      <c r="AI708" s="6" t="s">
        <v>26</v>
      </c>
    </row>
    <row r="709" spans="1:35" x14ac:dyDescent="0.35">
      <c r="A709" s="5">
        <v>5102800006010</v>
      </c>
      <c r="B709" s="6" t="s">
        <v>1112</v>
      </c>
      <c r="C709" s="6" t="s">
        <v>217</v>
      </c>
      <c r="D709" s="6" t="s">
        <v>26</v>
      </c>
      <c r="E709" s="6" t="s">
        <v>26</v>
      </c>
      <c r="F709">
        <v>1000</v>
      </c>
      <c r="G709" s="6" t="s">
        <v>12</v>
      </c>
      <c r="H709" s="6" t="s">
        <v>341</v>
      </c>
      <c r="I709">
        <v>177.46</v>
      </c>
      <c r="J709">
        <v>1</v>
      </c>
      <c r="K709" s="6" t="s">
        <v>297</v>
      </c>
      <c r="M709" s="6" t="s">
        <v>26</v>
      </c>
      <c r="N709" s="6" t="s">
        <v>26</v>
      </c>
      <c r="O709" s="6" t="s">
        <v>1186</v>
      </c>
      <c r="P709">
        <v>252</v>
      </c>
      <c r="Q709" s="6" t="s">
        <v>342</v>
      </c>
      <c r="R709" s="6" t="s">
        <v>343</v>
      </c>
      <c r="T709" s="6" t="s">
        <v>344</v>
      </c>
      <c r="U709" s="6" t="s">
        <v>1332</v>
      </c>
      <c r="V709" s="6" t="s">
        <v>1186</v>
      </c>
      <c r="W709" s="6" t="s">
        <v>305</v>
      </c>
      <c r="X709" s="6" t="s">
        <v>217</v>
      </c>
      <c r="Y709" s="6" t="s">
        <v>341</v>
      </c>
      <c r="Z709" s="6" t="s">
        <v>26</v>
      </c>
      <c r="AA709" s="6" t="s">
        <v>217</v>
      </c>
      <c r="AB709" s="6" t="s">
        <v>1112</v>
      </c>
      <c r="AC709" s="6" t="s">
        <v>1186</v>
      </c>
      <c r="AD709" s="6" t="s">
        <v>1186</v>
      </c>
      <c r="AE709" s="6" t="s">
        <v>1186</v>
      </c>
      <c r="AF709" s="6" t="s">
        <v>346</v>
      </c>
      <c r="AG709" s="6" t="s">
        <v>346</v>
      </c>
      <c r="AH709" s="6" t="s">
        <v>1333</v>
      </c>
      <c r="AI709" s="6" t="s">
        <v>26</v>
      </c>
    </row>
    <row r="710" spans="1:35" x14ac:dyDescent="0.35">
      <c r="B710" s="6" t="s">
        <v>1115</v>
      </c>
      <c r="C710" s="6" t="s">
        <v>217</v>
      </c>
      <c r="D710" s="6" t="s">
        <v>26</v>
      </c>
      <c r="E710" s="6" t="s">
        <v>26</v>
      </c>
      <c r="F710">
        <v>1000</v>
      </c>
      <c r="G710" s="6" t="s">
        <v>26</v>
      </c>
      <c r="H710" s="6" t="s">
        <v>341</v>
      </c>
      <c r="I710">
        <v>177.46</v>
      </c>
      <c r="J710">
        <v>1</v>
      </c>
      <c r="K710" s="6" t="s">
        <v>297</v>
      </c>
      <c r="L710">
        <v>0</v>
      </c>
      <c r="M710" s="6" t="s">
        <v>26</v>
      </c>
      <c r="N710" s="6" t="s">
        <v>26</v>
      </c>
      <c r="O710" s="6" t="s">
        <v>1333</v>
      </c>
      <c r="Q710" s="6" t="s">
        <v>1186</v>
      </c>
      <c r="R710" s="6" t="s">
        <v>1186</v>
      </c>
      <c r="T710" s="6" t="s">
        <v>344</v>
      </c>
      <c r="U710" s="6" t="s">
        <v>1332</v>
      </c>
      <c r="V710" s="6" t="s">
        <v>1186</v>
      </c>
      <c r="W710" s="6" t="s">
        <v>305</v>
      </c>
      <c r="X710" s="6" t="s">
        <v>217</v>
      </c>
      <c r="Y710" s="6" t="s">
        <v>341</v>
      </c>
      <c r="Z710" s="6" t="s">
        <v>26</v>
      </c>
      <c r="AA710" s="6" t="s">
        <v>217</v>
      </c>
      <c r="AB710" s="6" t="s">
        <v>1112</v>
      </c>
      <c r="AC710" s="6" t="s">
        <v>1186</v>
      </c>
      <c r="AD710" s="6" t="s">
        <v>1186</v>
      </c>
      <c r="AE710" s="6" t="s">
        <v>1186</v>
      </c>
      <c r="AF710" s="6" t="s">
        <v>376</v>
      </c>
      <c r="AG710" s="6" t="s">
        <v>376</v>
      </c>
      <c r="AH710" s="6" t="s">
        <v>1333</v>
      </c>
      <c r="AI710" s="6" t="s">
        <v>26</v>
      </c>
    </row>
    <row r="711" spans="1:35" x14ac:dyDescent="0.35">
      <c r="A711" s="5">
        <v>5102880006010</v>
      </c>
      <c r="B711" s="6" t="s">
        <v>1116</v>
      </c>
      <c r="C711" s="6" t="s">
        <v>217</v>
      </c>
      <c r="D711" s="6" t="s">
        <v>26</v>
      </c>
      <c r="E711" s="6" t="s">
        <v>26</v>
      </c>
      <c r="F711">
        <v>1000</v>
      </c>
      <c r="G711" s="6" t="s">
        <v>12</v>
      </c>
      <c r="H711" s="6" t="s">
        <v>341</v>
      </c>
      <c r="I711">
        <v>14776</v>
      </c>
      <c r="J711">
        <v>1</v>
      </c>
      <c r="K711" s="6" t="s">
        <v>297</v>
      </c>
      <c r="M711" s="6" t="s">
        <v>26</v>
      </c>
      <c r="N711" s="6" t="s">
        <v>26</v>
      </c>
      <c r="O711" s="6" t="s">
        <v>1186</v>
      </c>
      <c r="P711">
        <v>252</v>
      </c>
      <c r="Q711" s="6" t="s">
        <v>342</v>
      </c>
      <c r="R711" s="6" t="s">
        <v>343</v>
      </c>
      <c r="T711" s="6" t="s">
        <v>344</v>
      </c>
      <c r="U711" s="6" t="s">
        <v>1332</v>
      </c>
      <c r="V711" s="6" t="s">
        <v>1186</v>
      </c>
      <c r="W711" s="6" t="s">
        <v>305</v>
      </c>
      <c r="X711" s="6" t="s">
        <v>217</v>
      </c>
      <c r="Y711" s="6" t="s">
        <v>341</v>
      </c>
      <c r="Z711" s="6" t="s">
        <v>26</v>
      </c>
      <c r="AA711" s="6" t="s">
        <v>217</v>
      </c>
      <c r="AB711" s="6" t="s">
        <v>1116</v>
      </c>
      <c r="AC711" s="6" t="s">
        <v>1186</v>
      </c>
      <c r="AD711" s="6" t="s">
        <v>1186</v>
      </c>
      <c r="AE711" s="6" t="s">
        <v>1186</v>
      </c>
      <c r="AF711" s="6" t="s">
        <v>346</v>
      </c>
      <c r="AG711" s="6" t="s">
        <v>346</v>
      </c>
      <c r="AH711" s="6" t="s">
        <v>1333</v>
      </c>
      <c r="AI711" s="6" t="s">
        <v>26</v>
      </c>
    </row>
    <row r="712" spans="1:35" x14ac:dyDescent="0.35">
      <c r="A712" s="5">
        <v>5102880066010</v>
      </c>
      <c r="B712" s="6" t="s">
        <v>1117</v>
      </c>
      <c r="C712" s="6" t="s">
        <v>219</v>
      </c>
      <c r="D712" s="6" t="s">
        <v>26</v>
      </c>
      <c r="E712" s="6" t="s">
        <v>26</v>
      </c>
      <c r="F712">
        <v>1000</v>
      </c>
      <c r="G712" s="6" t="s">
        <v>12</v>
      </c>
      <c r="H712" s="6" t="s">
        <v>341</v>
      </c>
      <c r="I712">
        <v>14776</v>
      </c>
      <c r="J712">
        <v>1</v>
      </c>
      <c r="K712" s="6" t="s">
        <v>297</v>
      </c>
      <c r="M712" s="6" t="s">
        <v>26</v>
      </c>
      <c r="N712" s="6" t="s">
        <v>26</v>
      </c>
      <c r="O712" s="6" t="s">
        <v>1186</v>
      </c>
      <c r="P712">
        <v>760</v>
      </c>
      <c r="Q712" s="6" t="s">
        <v>342</v>
      </c>
      <c r="R712" s="6" t="s">
        <v>343</v>
      </c>
      <c r="T712" s="6" t="s">
        <v>344</v>
      </c>
      <c r="U712" s="6" t="s">
        <v>1332</v>
      </c>
      <c r="V712" s="6" t="s">
        <v>1186</v>
      </c>
      <c r="W712" s="6" t="s">
        <v>305</v>
      </c>
      <c r="X712" s="6" t="s">
        <v>217</v>
      </c>
      <c r="Y712" s="6" t="s">
        <v>341</v>
      </c>
      <c r="Z712" s="6" t="s">
        <v>26</v>
      </c>
      <c r="AA712" s="6" t="s">
        <v>219</v>
      </c>
      <c r="AB712" s="6" t="s">
        <v>1117</v>
      </c>
      <c r="AC712" s="6" t="s">
        <v>1186</v>
      </c>
      <c r="AD712" s="6" t="s">
        <v>1186</v>
      </c>
      <c r="AE712" s="6" t="s">
        <v>1186</v>
      </c>
      <c r="AF712" s="6" t="s">
        <v>346</v>
      </c>
      <c r="AG712" s="6" t="s">
        <v>346</v>
      </c>
      <c r="AH712" s="6" t="s">
        <v>1333</v>
      </c>
      <c r="AI712" s="6" t="s">
        <v>26</v>
      </c>
    </row>
    <row r="713" spans="1:35" x14ac:dyDescent="0.35">
      <c r="A713" s="5">
        <v>5302800007030</v>
      </c>
      <c r="B713" s="6" t="s">
        <v>1118</v>
      </c>
      <c r="C713" s="6" t="s">
        <v>217</v>
      </c>
      <c r="D713" s="6" t="s">
        <v>26</v>
      </c>
      <c r="E713" s="6" t="s">
        <v>26</v>
      </c>
      <c r="F713">
        <v>1000</v>
      </c>
      <c r="G713" s="6" t="s">
        <v>16</v>
      </c>
      <c r="H713" s="6" t="s">
        <v>341</v>
      </c>
      <c r="I713">
        <v>177.46</v>
      </c>
      <c r="J713">
        <v>1</v>
      </c>
      <c r="K713" s="6" t="s">
        <v>298</v>
      </c>
      <c r="M713" s="6" t="s">
        <v>26</v>
      </c>
      <c r="N713" s="6" t="s">
        <v>26</v>
      </c>
      <c r="O713" s="6" t="s">
        <v>488</v>
      </c>
      <c r="P713">
        <v>252</v>
      </c>
      <c r="Q713" s="6" t="s">
        <v>1186</v>
      </c>
      <c r="R713" s="6" t="s">
        <v>374</v>
      </c>
      <c r="S713">
        <v>20</v>
      </c>
      <c r="T713" s="6" t="s">
        <v>344</v>
      </c>
      <c r="U713" s="6" t="s">
        <v>1332</v>
      </c>
      <c r="V713" s="6" t="s">
        <v>1186</v>
      </c>
      <c r="W713" s="6" t="s">
        <v>298</v>
      </c>
      <c r="X713" s="6" t="s">
        <v>217</v>
      </c>
      <c r="Y713" s="6" t="s">
        <v>341</v>
      </c>
      <c r="Z713" s="6" t="s">
        <v>26</v>
      </c>
      <c r="AA713" s="6" t="s">
        <v>217</v>
      </c>
      <c r="AB713" s="6" t="s">
        <v>1112</v>
      </c>
      <c r="AC713" s="6" t="s">
        <v>1186</v>
      </c>
      <c r="AD713" s="6" t="s">
        <v>1186</v>
      </c>
      <c r="AE713" s="6" t="s">
        <v>371</v>
      </c>
      <c r="AF713" s="6" t="s">
        <v>346</v>
      </c>
      <c r="AG713" s="6" t="s">
        <v>346</v>
      </c>
      <c r="AH713" s="6" t="s">
        <v>1342</v>
      </c>
      <c r="AI713" s="6" t="s">
        <v>26</v>
      </c>
    </row>
    <row r="714" spans="1:35" x14ac:dyDescent="0.35">
      <c r="A714" s="5">
        <v>5302800007010</v>
      </c>
      <c r="B714" s="6" t="s">
        <v>1119</v>
      </c>
      <c r="C714" s="6" t="s">
        <v>217</v>
      </c>
      <c r="D714" s="6" t="s">
        <v>26</v>
      </c>
      <c r="E714" s="6" t="s">
        <v>26</v>
      </c>
      <c r="F714">
        <v>1000</v>
      </c>
      <c r="G714" s="6" t="s">
        <v>16</v>
      </c>
      <c r="H714" s="6" t="s">
        <v>341</v>
      </c>
      <c r="I714">
        <v>177.46</v>
      </c>
      <c r="J714">
        <v>1</v>
      </c>
      <c r="K714" s="6" t="s">
        <v>298</v>
      </c>
      <c r="M714" s="6" t="s">
        <v>26</v>
      </c>
      <c r="N714" s="6" t="s">
        <v>26</v>
      </c>
      <c r="O714" s="6" t="s">
        <v>478</v>
      </c>
      <c r="P714">
        <v>252</v>
      </c>
      <c r="Q714" s="6" t="s">
        <v>1186</v>
      </c>
      <c r="R714" s="6" t="s">
        <v>374</v>
      </c>
      <c r="S714">
        <v>22.3</v>
      </c>
      <c r="T714" s="6" t="s">
        <v>344</v>
      </c>
      <c r="U714" s="6" t="s">
        <v>1332</v>
      </c>
      <c r="V714" s="6" t="s">
        <v>1186</v>
      </c>
      <c r="W714" s="6" t="s">
        <v>298</v>
      </c>
      <c r="X714" s="6" t="s">
        <v>217</v>
      </c>
      <c r="Y714" s="6" t="s">
        <v>341</v>
      </c>
      <c r="Z714" s="6" t="s">
        <v>26</v>
      </c>
      <c r="AA714" s="6" t="s">
        <v>217</v>
      </c>
      <c r="AB714" s="6" t="s">
        <v>1112</v>
      </c>
      <c r="AC714" s="6" t="s">
        <v>1186</v>
      </c>
      <c r="AD714" s="6" t="s">
        <v>1186</v>
      </c>
      <c r="AE714" s="6" t="s">
        <v>371</v>
      </c>
      <c r="AF714" s="6" t="s">
        <v>346</v>
      </c>
      <c r="AG714" s="6" t="s">
        <v>346</v>
      </c>
      <c r="AH714" s="6" t="s">
        <v>1333</v>
      </c>
      <c r="AI714" s="6" t="s">
        <v>26</v>
      </c>
    </row>
    <row r="715" spans="1:35" x14ac:dyDescent="0.35">
      <c r="A715" s="5">
        <v>5102950006010</v>
      </c>
      <c r="B715" s="6" t="s">
        <v>1120</v>
      </c>
      <c r="C715" s="6" t="s">
        <v>221</v>
      </c>
      <c r="D715" s="6" t="s">
        <v>26</v>
      </c>
      <c r="E715" s="6" t="s">
        <v>26</v>
      </c>
      <c r="F715">
        <v>1000</v>
      </c>
      <c r="G715" s="6" t="s">
        <v>12</v>
      </c>
      <c r="H715" s="6" t="s">
        <v>341</v>
      </c>
      <c r="I715">
        <v>11</v>
      </c>
      <c r="J715">
        <v>1</v>
      </c>
      <c r="K715" s="6" t="s">
        <v>297</v>
      </c>
      <c r="M715" s="6" t="s">
        <v>26</v>
      </c>
      <c r="N715" s="6" t="s">
        <v>26</v>
      </c>
      <c r="O715" s="6" t="s">
        <v>1186</v>
      </c>
      <c r="P715">
        <v>760</v>
      </c>
      <c r="Q715" s="6" t="s">
        <v>1186</v>
      </c>
      <c r="R715" s="6" t="s">
        <v>343</v>
      </c>
      <c r="T715" s="6" t="s">
        <v>344</v>
      </c>
      <c r="U715" s="6" t="s">
        <v>1332</v>
      </c>
      <c r="V715" s="6" t="s">
        <v>1186</v>
      </c>
      <c r="W715" s="6" t="s">
        <v>305</v>
      </c>
      <c r="X715" s="6" t="s">
        <v>217</v>
      </c>
      <c r="Y715" s="6" t="s">
        <v>341</v>
      </c>
      <c r="Z715" s="6" t="s">
        <v>26</v>
      </c>
      <c r="AA715" s="6" t="s">
        <v>221</v>
      </c>
      <c r="AB715" s="6" t="s">
        <v>1120</v>
      </c>
      <c r="AC715" s="6" t="s">
        <v>1186</v>
      </c>
      <c r="AD715" s="6" t="s">
        <v>1186</v>
      </c>
      <c r="AE715" s="6" t="s">
        <v>1186</v>
      </c>
      <c r="AF715" s="6" t="s">
        <v>346</v>
      </c>
      <c r="AG715" s="6" t="s">
        <v>346</v>
      </c>
      <c r="AH715" s="6" t="s">
        <v>1333</v>
      </c>
      <c r="AI715" s="6" t="s">
        <v>26</v>
      </c>
    </row>
    <row r="716" spans="1:35" x14ac:dyDescent="0.35">
      <c r="A716" s="5">
        <v>5102400006010</v>
      </c>
      <c r="B716" s="6" t="s">
        <v>1121</v>
      </c>
      <c r="C716" s="6" t="s">
        <v>222</v>
      </c>
      <c r="D716" s="6" t="s">
        <v>26</v>
      </c>
      <c r="E716" s="6" t="s">
        <v>26</v>
      </c>
      <c r="F716">
        <v>1000</v>
      </c>
      <c r="G716" s="6" t="s">
        <v>12</v>
      </c>
      <c r="H716" s="6" t="s">
        <v>341</v>
      </c>
      <c r="I716">
        <v>307.2</v>
      </c>
      <c r="J716">
        <v>1</v>
      </c>
      <c r="K716" s="6" t="s">
        <v>297</v>
      </c>
      <c r="M716" s="6" t="s">
        <v>26</v>
      </c>
      <c r="N716" s="6" t="s">
        <v>26</v>
      </c>
      <c r="O716" s="6" t="s">
        <v>1186</v>
      </c>
      <c r="P716">
        <v>189</v>
      </c>
      <c r="Q716" s="6" t="s">
        <v>342</v>
      </c>
      <c r="R716" s="6" t="s">
        <v>343</v>
      </c>
      <c r="T716" s="6" t="s">
        <v>344</v>
      </c>
      <c r="U716" s="6" t="s">
        <v>1332</v>
      </c>
      <c r="V716" s="6" t="s">
        <v>1186</v>
      </c>
      <c r="W716" s="6" t="s">
        <v>305</v>
      </c>
      <c r="X716" s="6" t="s">
        <v>222</v>
      </c>
      <c r="Y716" s="6" t="s">
        <v>341</v>
      </c>
      <c r="Z716" s="6" t="s">
        <v>26</v>
      </c>
      <c r="AA716" s="6" t="s">
        <v>222</v>
      </c>
      <c r="AB716" s="6" t="s">
        <v>1121</v>
      </c>
      <c r="AC716" s="6" t="s">
        <v>1186</v>
      </c>
      <c r="AD716" s="6" t="s">
        <v>1186</v>
      </c>
      <c r="AE716" s="6" t="s">
        <v>1186</v>
      </c>
      <c r="AF716" s="6" t="s">
        <v>346</v>
      </c>
      <c r="AG716" s="6" t="s">
        <v>346</v>
      </c>
      <c r="AH716" s="6" t="s">
        <v>1333</v>
      </c>
      <c r="AI716" s="6" t="s">
        <v>26</v>
      </c>
    </row>
    <row r="717" spans="1:35" x14ac:dyDescent="0.35">
      <c r="B717" s="6" t="s">
        <v>1122</v>
      </c>
      <c r="C717" s="6" t="s">
        <v>222</v>
      </c>
      <c r="D717" s="6" t="s">
        <v>26</v>
      </c>
      <c r="E717" s="6" t="s">
        <v>26</v>
      </c>
      <c r="F717">
        <v>1000</v>
      </c>
      <c r="G717" s="6" t="s">
        <v>26</v>
      </c>
      <c r="H717" s="6" t="s">
        <v>341</v>
      </c>
      <c r="I717">
        <v>307.2</v>
      </c>
      <c r="J717">
        <v>1</v>
      </c>
      <c r="K717" s="6" t="s">
        <v>297</v>
      </c>
      <c r="L717">
        <v>0</v>
      </c>
      <c r="M717" s="6" t="s">
        <v>26</v>
      </c>
      <c r="N717" s="6" t="s">
        <v>26</v>
      </c>
      <c r="O717" s="6" t="s">
        <v>1333</v>
      </c>
      <c r="Q717" s="6" t="s">
        <v>1186</v>
      </c>
      <c r="R717" s="6" t="s">
        <v>1186</v>
      </c>
      <c r="T717" s="6" t="s">
        <v>344</v>
      </c>
      <c r="U717" s="6" t="s">
        <v>1332</v>
      </c>
      <c r="V717" s="6" t="s">
        <v>1186</v>
      </c>
      <c r="W717" s="6" t="s">
        <v>305</v>
      </c>
      <c r="X717" s="6" t="s">
        <v>222</v>
      </c>
      <c r="Y717" s="6" t="s">
        <v>341</v>
      </c>
      <c r="Z717" s="6" t="s">
        <v>26</v>
      </c>
      <c r="AA717" s="6" t="s">
        <v>222</v>
      </c>
      <c r="AB717" s="6" t="s">
        <v>1121</v>
      </c>
      <c r="AC717" s="6" t="s">
        <v>1186</v>
      </c>
      <c r="AD717" s="6" t="s">
        <v>1186</v>
      </c>
      <c r="AE717" s="6" t="s">
        <v>1186</v>
      </c>
      <c r="AF717" s="6" t="s">
        <v>376</v>
      </c>
      <c r="AG717" s="6" t="s">
        <v>376</v>
      </c>
      <c r="AH717" s="6" t="s">
        <v>1333</v>
      </c>
      <c r="AI717" s="6" t="s">
        <v>26</v>
      </c>
    </row>
    <row r="718" spans="1:35" x14ac:dyDescent="0.35">
      <c r="A718" s="5">
        <v>5102000006010</v>
      </c>
      <c r="B718" s="6" t="s">
        <v>1123</v>
      </c>
      <c r="C718" s="6" t="s">
        <v>222</v>
      </c>
      <c r="D718" s="6" t="s">
        <v>26</v>
      </c>
      <c r="E718" s="6" t="s">
        <v>26</v>
      </c>
      <c r="F718">
        <v>1000</v>
      </c>
      <c r="G718" s="6" t="s">
        <v>12</v>
      </c>
      <c r="H718" s="6" t="s">
        <v>341</v>
      </c>
      <c r="I718">
        <v>231</v>
      </c>
      <c r="J718">
        <v>1</v>
      </c>
      <c r="K718" s="6" t="s">
        <v>297</v>
      </c>
      <c r="M718" s="6" t="s">
        <v>26</v>
      </c>
      <c r="N718" s="6" t="s">
        <v>26</v>
      </c>
      <c r="O718" s="6" t="s">
        <v>1186</v>
      </c>
      <c r="P718">
        <v>189</v>
      </c>
      <c r="Q718" s="6" t="s">
        <v>342</v>
      </c>
      <c r="R718" s="6" t="s">
        <v>343</v>
      </c>
      <c r="T718" s="6" t="s">
        <v>344</v>
      </c>
      <c r="U718" s="6" t="s">
        <v>1332</v>
      </c>
      <c r="V718" s="6" t="s">
        <v>1186</v>
      </c>
      <c r="W718" s="6" t="s">
        <v>305</v>
      </c>
      <c r="X718" s="6" t="s">
        <v>222</v>
      </c>
      <c r="Y718" s="6" t="s">
        <v>341</v>
      </c>
      <c r="Z718" s="6" t="s">
        <v>26</v>
      </c>
      <c r="AA718" s="6" t="s">
        <v>222</v>
      </c>
      <c r="AB718" s="6" t="s">
        <v>1123</v>
      </c>
      <c r="AC718" s="6" t="s">
        <v>1186</v>
      </c>
      <c r="AD718" s="6" t="s">
        <v>1186</v>
      </c>
      <c r="AE718" s="6" t="s">
        <v>1186</v>
      </c>
      <c r="AF718" s="6" t="s">
        <v>346</v>
      </c>
      <c r="AG718" s="6" t="s">
        <v>346</v>
      </c>
      <c r="AH718" s="6" t="s">
        <v>1333</v>
      </c>
      <c r="AI718" s="6" t="s">
        <v>26</v>
      </c>
    </row>
    <row r="719" spans="1:35" x14ac:dyDescent="0.35">
      <c r="A719" s="5">
        <v>5102000106010</v>
      </c>
      <c r="B719" s="6" t="s">
        <v>1124</v>
      </c>
      <c r="C719" s="6" t="s">
        <v>223</v>
      </c>
      <c r="D719" s="6" t="s">
        <v>26</v>
      </c>
      <c r="E719" s="6" t="s">
        <v>26</v>
      </c>
      <c r="F719">
        <v>1000</v>
      </c>
      <c r="G719" s="6" t="s">
        <v>12</v>
      </c>
      <c r="H719" s="6" t="s">
        <v>341</v>
      </c>
      <c r="I719">
        <v>231</v>
      </c>
      <c r="J719">
        <v>1</v>
      </c>
      <c r="K719" s="6" t="s">
        <v>297</v>
      </c>
      <c r="M719" s="6" t="s">
        <v>26</v>
      </c>
      <c r="N719" s="6" t="s">
        <v>26</v>
      </c>
      <c r="O719" s="6" t="s">
        <v>1186</v>
      </c>
      <c r="P719">
        <v>189</v>
      </c>
      <c r="Q719" s="6" t="s">
        <v>342</v>
      </c>
      <c r="R719" s="6" t="s">
        <v>343</v>
      </c>
      <c r="T719" s="6" t="s">
        <v>344</v>
      </c>
      <c r="U719" s="6" t="s">
        <v>1332</v>
      </c>
      <c r="V719" s="6" t="s">
        <v>1186</v>
      </c>
      <c r="W719" s="6" t="s">
        <v>305</v>
      </c>
      <c r="X719" s="6" t="s">
        <v>223</v>
      </c>
      <c r="Y719" s="6" t="s">
        <v>341</v>
      </c>
      <c r="Z719" s="6" t="s">
        <v>26</v>
      </c>
      <c r="AA719" s="6" t="s">
        <v>223</v>
      </c>
      <c r="AB719" s="6" t="s">
        <v>1124</v>
      </c>
      <c r="AC719" s="6" t="s">
        <v>1186</v>
      </c>
      <c r="AD719" s="6" t="s">
        <v>1186</v>
      </c>
      <c r="AE719" s="6" t="s">
        <v>1186</v>
      </c>
      <c r="AF719" s="6" t="s">
        <v>346</v>
      </c>
      <c r="AG719" s="6" t="s">
        <v>346</v>
      </c>
      <c r="AH719" s="6" t="s">
        <v>1333</v>
      </c>
      <c r="AI719" s="6" t="s">
        <v>26</v>
      </c>
    </row>
    <row r="720" spans="1:35" x14ac:dyDescent="0.35">
      <c r="A720" s="5">
        <v>5102000166010</v>
      </c>
      <c r="B720" s="6" t="s">
        <v>1125</v>
      </c>
      <c r="C720" s="6" t="s">
        <v>225</v>
      </c>
      <c r="D720" s="6" t="s">
        <v>26</v>
      </c>
      <c r="E720" s="6" t="s">
        <v>26</v>
      </c>
      <c r="F720">
        <v>1000</v>
      </c>
      <c r="G720" s="6" t="s">
        <v>12</v>
      </c>
      <c r="H720" s="6" t="s">
        <v>341</v>
      </c>
      <c r="I720">
        <v>231</v>
      </c>
      <c r="J720">
        <v>1</v>
      </c>
      <c r="K720" s="6" t="s">
        <v>297</v>
      </c>
      <c r="M720" s="6" t="s">
        <v>26</v>
      </c>
      <c r="N720" s="6" t="s">
        <v>26</v>
      </c>
      <c r="O720" s="6" t="s">
        <v>1186</v>
      </c>
      <c r="P720">
        <v>0</v>
      </c>
      <c r="Q720" s="6" t="s">
        <v>342</v>
      </c>
      <c r="R720" s="6" t="s">
        <v>343</v>
      </c>
      <c r="T720" s="6" t="s">
        <v>344</v>
      </c>
      <c r="U720" s="6" t="s">
        <v>1332</v>
      </c>
      <c r="V720" s="6" t="s">
        <v>1186</v>
      </c>
      <c r="W720" s="6" t="s">
        <v>305</v>
      </c>
      <c r="X720" s="6" t="s">
        <v>223</v>
      </c>
      <c r="Y720" s="6" t="s">
        <v>341</v>
      </c>
      <c r="Z720" s="6" t="s">
        <v>26</v>
      </c>
      <c r="AA720" s="6" t="s">
        <v>225</v>
      </c>
      <c r="AB720" s="6" t="s">
        <v>1125</v>
      </c>
      <c r="AC720" s="6" t="s">
        <v>1186</v>
      </c>
      <c r="AD720" s="6" t="s">
        <v>1186</v>
      </c>
      <c r="AE720" s="6" t="s">
        <v>1186</v>
      </c>
      <c r="AF720" s="6" t="s">
        <v>346</v>
      </c>
      <c r="AG720" s="6" t="s">
        <v>346</v>
      </c>
      <c r="AH720" s="6" t="s">
        <v>1333</v>
      </c>
      <c r="AI720" s="6" t="s">
        <v>26</v>
      </c>
    </row>
    <row r="721" spans="1:35" x14ac:dyDescent="0.35">
      <c r="A721" s="5">
        <v>5221001011600</v>
      </c>
      <c r="B721" s="6" t="s">
        <v>104</v>
      </c>
      <c r="C721" s="6" t="s">
        <v>104</v>
      </c>
      <c r="D721" s="6" t="s">
        <v>53</v>
      </c>
      <c r="E721" s="6" t="s">
        <v>104</v>
      </c>
      <c r="F721">
        <v>1000</v>
      </c>
      <c r="G721" s="6" t="s">
        <v>12</v>
      </c>
      <c r="H721" s="6" t="s">
        <v>341</v>
      </c>
      <c r="I721">
        <v>12</v>
      </c>
      <c r="J721">
        <v>1</v>
      </c>
      <c r="K721" s="6" t="s">
        <v>297</v>
      </c>
      <c r="M721" s="6" t="s">
        <v>12</v>
      </c>
      <c r="N721" s="6" t="s">
        <v>12</v>
      </c>
      <c r="O721" s="6" t="s">
        <v>1186</v>
      </c>
      <c r="P721">
        <v>5000</v>
      </c>
      <c r="Q721" s="6" t="s">
        <v>1186</v>
      </c>
      <c r="R721" s="6" t="s">
        <v>343</v>
      </c>
      <c r="T721" s="6" t="s">
        <v>402</v>
      </c>
      <c r="U721" s="6" t="s">
        <v>1332</v>
      </c>
      <c r="V721" s="6" t="s">
        <v>1186</v>
      </c>
      <c r="W721" s="6" t="s">
        <v>305</v>
      </c>
      <c r="X721" s="6" t="s">
        <v>104</v>
      </c>
      <c r="Y721" s="6" t="s">
        <v>341</v>
      </c>
      <c r="Z721" s="6" t="s">
        <v>53</v>
      </c>
      <c r="AA721" s="6" t="s">
        <v>104</v>
      </c>
      <c r="AB721" s="6" t="s">
        <v>104</v>
      </c>
      <c r="AC721" s="6" t="s">
        <v>1186</v>
      </c>
      <c r="AD721" s="6" t="s">
        <v>1186</v>
      </c>
      <c r="AE721" s="6" t="s">
        <v>1186</v>
      </c>
      <c r="AF721" s="6" t="s">
        <v>346</v>
      </c>
      <c r="AG721" s="6" t="s">
        <v>346</v>
      </c>
      <c r="AH721" s="6" t="s">
        <v>1394</v>
      </c>
      <c r="AI721" s="6" t="s">
        <v>53</v>
      </c>
    </row>
    <row r="722" spans="1:35" x14ac:dyDescent="0.35">
      <c r="A722" s="5">
        <v>5221001115600</v>
      </c>
      <c r="B722" s="6" t="s">
        <v>1126</v>
      </c>
      <c r="C722" s="6" t="s">
        <v>276</v>
      </c>
      <c r="D722" s="6" t="s">
        <v>53</v>
      </c>
      <c r="E722" s="6" t="s">
        <v>104</v>
      </c>
      <c r="F722">
        <v>1000</v>
      </c>
      <c r="G722" s="6" t="s">
        <v>12</v>
      </c>
      <c r="H722" s="6" t="s">
        <v>341</v>
      </c>
      <c r="I722">
        <v>12</v>
      </c>
      <c r="J722">
        <v>1</v>
      </c>
      <c r="K722" s="6" t="s">
        <v>297</v>
      </c>
      <c r="M722" s="6" t="s">
        <v>12</v>
      </c>
      <c r="N722" s="6" t="s">
        <v>12</v>
      </c>
      <c r="O722" s="6" t="s">
        <v>1186</v>
      </c>
      <c r="P722">
        <v>5500</v>
      </c>
      <c r="Q722" s="6" t="s">
        <v>1186</v>
      </c>
      <c r="R722" s="6" t="s">
        <v>343</v>
      </c>
      <c r="T722" s="6" t="s">
        <v>402</v>
      </c>
      <c r="U722" s="6" t="s">
        <v>1332</v>
      </c>
      <c r="V722" s="6" t="s">
        <v>1186</v>
      </c>
      <c r="W722" s="6" t="s">
        <v>305</v>
      </c>
      <c r="X722" s="6" t="s">
        <v>104</v>
      </c>
      <c r="Y722" s="6" t="s">
        <v>341</v>
      </c>
      <c r="Z722" s="6" t="s">
        <v>53</v>
      </c>
      <c r="AA722" s="6" t="s">
        <v>104</v>
      </c>
      <c r="AB722" s="6" t="s">
        <v>1126</v>
      </c>
      <c r="AC722" s="6" t="s">
        <v>1186</v>
      </c>
      <c r="AD722" s="6" t="s">
        <v>1186</v>
      </c>
      <c r="AE722" s="6" t="s">
        <v>1186</v>
      </c>
      <c r="AF722" s="6" t="s">
        <v>346</v>
      </c>
      <c r="AG722" s="6" t="s">
        <v>346</v>
      </c>
      <c r="AH722" s="6" t="s">
        <v>1394</v>
      </c>
      <c r="AI722" s="6" t="s">
        <v>53</v>
      </c>
    </row>
    <row r="723" spans="1:35" x14ac:dyDescent="0.35">
      <c r="A723" s="5">
        <v>5221001013600</v>
      </c>
      <c r="B723" s="6" t="s">
        <v>273</v>
      </c>
      <c r="C723" s="6" t="s">
        <v>273</v>
      </c>
      <c r="D723" s="6" t="s">
        <v>53</v>
      </c>
      <c r="E723" s="6" t="s">
        <v>104</v>
      </c>
      <c r="F723">
        <v>1000</v>
      </c>
      <c r="G723" s="6" t="s">
        <v>12</v>
      </c>
      <c r="H723" s="6" t="s">
        <v>341</v>
      </c>
      <c r="I723">
        <v>12</v>
      </c>
      <c r="J723">
        <v>1</v>
      </c>
      <c r="K723" s="6" t="s">
        <v>297</v>
      </c>
      <c r="M723" s="6" t="s">
        <v>12</v>
      </c>
      <c r="N723" s="6" t="s">
        <v>12</v>
      </c>
      <c r="O723" s="6" t="s">
        <v>1186</v>
      </c>
      <c r="P723">
        <v>5000</v>
      </c>
      <c r="Q723" s="6" t="s">
        <v>1186</v>
      </c>
      <c r="R723" s="6" t="s">
        <v>343</v>
      </c>
      <c r="T723" s="6" t="s">
        <v>402</v>
      </c>
      <c r="U723" s="6" t="s">
        <v>1332</v>
      </c>
      <c r="V723" s="6" t="s">
        <v>1186</v>
      </c>
      <c r="W723" s="6" t="s">
        <v>305</v>
      </c>
      <c r="X723" s="6" t="s">
        <v>104</v>
      </c>
      <c r="Y723" s="6" t="s">
        <v>341</v>
      </c>
      <c r="Z723" s="6" t="s">
        <v>53</v>
      </c>
      <c r="AA723" s="6" t="s">
        <v>104</v>
      </c>
      <c r="AB723" s="6" t="s">
        <v>273</v>
      </c>
      <c r="AC723" s="6" t="s">
        <v>1186</v>
      </c>
      <c r="AD723" s="6" t="s">
        <v>1186</v>
      </c>
      <c r="AE723" s="6" t="s">
        <v>1186</v>
      </c>
      <c r="AF723" s="6" t="s">
        <v>346</v>
      </c>
      <c r="AG723" s="6" t="s">
        <v>346</v>
      </c>
      <c r="AH723" s="6" t="s">
        <v>1394</v>
      </c>
      <c r="AI723" s="6" t="s">
        <v>53</v>
      </c>
    </row>
    <row r="724" spans="1:35" x14ac:dyDescent="0.35">
      <c r="A724" s="5">
        <v>5221001011110</v>
      </c>
      <c r="B724" s="6" t="s">
        <v>1127</v>
      </c>
      <c r="C724" s="6" t="s">
        <v>104</v>
      </c>
      <c r="D724" s="6" t="s">
        <v>53</v>
      </c>
      <c r="E724" s="6" t="s">
        <v>104</v>
      </c>
      <c r="F724">
        <v>1000</v>
      </c>
      <c r="G724" s="6" t="s">
        <v>16</v>
      </c>
      <c r="H724" s="6" t="s">
        <v>300</v>
      </c>
      <c r="I724">
        <v>12</v>
      </c>
      <c r="J724">
        <v>0.18</v>
      </c>
      <c r="K724" s="6" t="s">
        <v>300</v>
      </c>
      <c r="L724">
        <v>0.15</v>
      </c>
      <c r="M724" s="6" t="s">
        <v>16</v>
      </c>
      <c r="N724" s="6" t="s">
        <v>16</v>
      </c>
      <c r="O724" s="6" t="s">
        <v>404</v>
      </c>
      <c r="P724">
        <v>5000</v>
      </c>
      <c r="Q724" s="6" t="s">
        <v>684</v>
      </c>
      <c r="R724" s="6" t="s">
        <v>374</v>
      </c>
      <c r="S724">
        <v>0.18</v>
      </c>
      <c r="T724" s="6" t="s">
        <v>402</v>
      </c>
      <c r="U724" s="6" t="s">
        <v>1332</v>
      </c>
      <c r="V724" s="6" t="s">
        <v>1186</v>
      </c>
      <c r="W724" s="6" t="s">
        <v>406</v>
      </c>
      <c r="X724" s="6" t="s">
        <v>104</v>
      </c>
      <c r="Y724" s="6" t="s">
        <v>407</v>
      </c>
      <c r="Z724" s="6" t="s">
        <v>53</v>
      </c>
      <c r="AA724" s="6" t="s">
        <v>104</v>
      </c>
      <c r="AB724" s="6" t="s">
        <v>104</v>
      </c>
      <c r="AC724" s="6" t="s">
        <v>1186</v>
      </c>
      <c r="AD724" s="6" t="s">
        <v>1186</v>
      </c>
      <c r="AE724" s="6" t="s">
        <v>1186</v>
      </c>
      <c r="AF724" s="6" t="s">
        <v>346</v>
      </c>
      <c r="AG724" s="6" t="s">
        <v>346</v>
      </c>
      <c r="AH724" s="6" t="s">
        <v>1394</v>
      </c>
      <c r="AI724" s="6" t="s">
        <v>53</v>
      </c>
    </row>
    <row r="725" spans="1:35" x14ac:dyDescent="0.35">
      <c r="B725" s="6" t="s">
        <v>1128</v>
      </c>
      <c r="C725" s="6" t="s">
        <v>229</v>
      </c>
      <c r="D725" s="6" t="s">
        <v>41</v>
      </c>
      <c r="E725" s="6" t="s">
        <v>40</v>
      </c>
      <c r="F725">
        <v>1000</v>
      </c>
      <c r="G725" s="6" t="s">
        <v>12</v>
      </c>
      <c r="H725" s="6" t="s">
        <v>341</v>
      </c>
      <c r="I725">
        <v>5</v>
      </c>
      <c r="J725">
        <v>1</v>
      </c>
      <c r="K725" s="6" t="s">
        <v>297</v>
      </c>
      <c r="M725" s="6" t="s">
        <v>41</v>
      </c>
      <c r="N725" s="6" t="s">
        <v>41</v>
      </c>
      <c r="O725" s="6" t="s">
        <v>1186</v>
      </c>
      <c r="P725">
        <v>0</v>
      </c>
      <c r="Q725" s="6" t="s">
        <v>1186</v>
      </c>
      <c r="R725" s="6" t="s">
        <v>343</v>
      </c>
      <c r="T725" s="6" t="s">
        <v>344</v>
      </c>
      <c r="U725" s="6" t="s">
        <v>1332</v>
      </c>
      <c r="V725" s="6" t="s">
        <v>1186</v>
      </c>
      <c r="W725" s="6" t="s">
        <v>305</v>
      </c>
      <c r="X725" s="6" t="s">
        <v>229</v>
      </c>
      <c r="Y725" s="6" t="s">
        <v>341</v>
      </c>
      <c r="Z725" s="6" t="s">
        <v>367</v>
      </c>
      <c r="AA725" s="6" t="s">
        <v>229</v>
      </c>
      <c r="AB725" s="6" t="s">
        <v>1128</v>
      </c>
      <c r="AC725" s="6" t="s">
        <v>1186</v>
      </c>
      <c r="AD725" s="6" t="s">
        <v>1186</v>
      </c>
      <c r="AE725" s="6" t="s">
        <v>1186</v>
      </c>
      <c r="AF725" s="6" t="s">
        <v>346</v>
      </c>
      <c r="AG725" s="6" t="s">
        <v>346</v>
      </c>
      <c r="AH725" s="6" t="s">
        <v>1333</v>
      </c>
      <c r="AI725" s="6" t="s">
        <v>41</v>
      </c>
    </row>
    <row r="726" spans="1:35" x14ac:dyDescent="0.35">
      <c r="A726" s="5">
        <v>24000150</v>
      </c>
      <c r="B726" s="6" t="s">
        <v>1129</v>
      </c>
      <c r="C726" s="6" t="s">
        <v>230</v>
      </c>
      <c r="D726" s="6" t="s">
        <v>45</v>
      </c>
      <c r="E726" s="6" t="s">
        <v>45</v>
      </c>
      <c r="F726">
        <v>1000</v>
      </c>
      <c r="G726" s="6" t="s">
        <v>10</v>
      </c>
      <c r="H726" s="6" t="s">
        <v>341</v>
      </c>
      <c r="I726">
        <v>1</v>
      </c>
      <c r="J726">
        <v>1</v>
      </c>
      <c r="K726" s="6" t="s">
        <v>297</v>
      </c>
      <c r="M726" s="6" t="s">
        <v>10</v>
      </c>
      <c r="N726" s="6" t="s">
        <v>10</v>
      </c>
      <c r="O726" s="6" t="s">
        <v>1186</v>
      </c>
      <c r="Q726" s="6" t="s">
        <v>1186</v>
      </c>
      <c r="R726" s="6" t="s">
        <v>1186</v>
      </c>
      <c r="T726" s="6" t="s">
        <v>1186</v>
      </c>
      <c r="U726" s="6" t="s">
        <v>1186</v>
      </c>
      <c r="V726" s="6" t="s">
        <v>1186</v>
      </c>
      <c r="W726" s="6" t="s">
        <v>305</v>
      </c>
      <c r="X726" s="6" t="s">
        <v>230</v>
      </c>
      <c r="Y726" s="6" t="s">
        <v>341</v>
      </c>
      <c r="Z726" s="6" t="s">
        <v>45</v>
      </c>
      <c r="AA726" s="6" t="s">
        <v>230</v>
      </c>
      <c r="AB726" s="6" t="s">
        <v>1129</v>
      </c>
      <c r="AC726" s="6" t="s">
        <v>1186</v>
      </c>
      <c r="AD726" s="6" t="s">
        <v>1186</v>
      </c>
      <c r="AE726" s="6" t="s">
        <v>1186</v>
      </c>
      <c r="AF726" s="6" t="s">
        <v>346</v>
      </c>
      <c r="AG726" s="6" t="s">
        <v>346</v>
      </c>
      <c r="AH726" s="6" t="s">
        <v>1333</v>
      </c>
      <c r="AI726" s="6" t="s">
        <v>45</v>
      </c>
    </row>
    <row r="727" spans="1:35" x14ac:dyDescent="0.35">
      <c r="A727" s="5">
        <v>24000256</v>
      </c>
      <c r="B727" s="6" t="s">
        <v>1130</v>
      </c>
      <c r="C727" s="6" t="s">
        <v>226</v>
      </c>
      <c r="D727" s="6" t="s">
        <v>45</v>
      </c>
      <c r="E727" s="6" t="s">
        <v>45</v>
      </c>
      <c r="F727">
        <v>1000</v>
      </c>
      <c r="G727" s="6" t="s">
        <v>10</v>
      </c>
      <c r="H727" s="6" t="s">
        <v>341</v>
      </c>
      <c r="I727">
        <v>1</v>
      </c>
      <c r="J727">
        <v>1</v>
      </c>
      <c r="K727" s="6" t="s">
        <v>297</v>
      </c>
      <c r="M727" s="6" t="s">
        <v>10</v>
      </c>
      <c r="N727" s="6" t="s">
        <v>10</v>
      </c>
      <c r="O727" s="6" t="s">
        <v>1186</v>
      </c>
      <c r="Q727" s="6" t="s">
        <v>1186</v>
      </c>
      <c r="R727" s="6" t="s">
        <v>1186</v>
      </c>
      <c r="T727" s="6" t="s">
        <v>1338</v>
      </c>
      <c r="U727" s="6" t="s">
        <v>10</v>
      </c>
      <c r="V727" s="6" t="s">
        <v>341</v>
      </c>
      <c r="W727" s="6" t="s">
        <v>305</v>
      </c>
      <c r="X727" s="6" t="s">
        <v>226</v>
      </c>
      <c r="Y727" s="6" t="s">
        <v>297</v>
      </c>
      <c r="Z727" s="6" t="s">
        <v>45</v>
      </c>
      <c r="AA727" s="6" t="s">
        <v>226</v>
      </c>
      <c r="AB727" s="6" t="s">
        <v>1130</v>
      </c>
      <c r="AC727" s="6" t="s">
        <v>1186</v>
      </c>
      <c r="AD727" s="6" t="s">
        <v>1186</v>
      </c>
      <c r="AE727" s="6" t="s">
        <v>1186</v>
      </c>
      <c r="AF727" s="6" t="s">
        <v>346</v>
      </c>
      <c r="AG727" s="6" t="s">
        <v>346</v>
      </c>
      <c r="AH727" s="6" t="s">
        <v>1333</v>
      </c>
      <c r="AI727" s="6" t="s">
        <v>45</v>
      </c>
    </row>
    <row r="728" spans="1:35" x14ac:dyDescent="0.35">
      <c r="B728" s="6" t="s">
        <v>1131</v>
      </c>
      <c r="C728" s="6" t="s">
        <v>231</v>
      </c>
      <c r="D728" s="6" t="s">
        <v>41</v>
      </c>
      <c r="E728" s="6" t="s">
        <v>40</v>
      </c>
      <c r="F728">
        <v>1000</v>
      </c>
      <c r="G728" s="6" t="s">
        <v>12</v>
      </c>
      <c r="H728" s="6" t="s">
        <v>341</v>
      </c>
      <c r="I728">
        <v>5</v>
      </c>
      <c r="J728">
        <v>1</v>
      </c>
      <c r="K728" s="6" t="s">
        <v>297</v>
      </c>
      <c r="M728" s="6" t="s">
        <v>41</v>
      </c>
      <c r="N728" s="6" t="s">
        <v>41</v>
      </c>
      <c r="O728" s="6" t="s">
        <v>1186</v>
      </c>
      <c r="P728">
        <v>0</v>
      </c>
      <c r="Q728" s="6" t="s">
        <v>1186</v>
      </c>
      <c r="R728" s="6" t="s">
        <v>343</v>
      </c>
      <c r="T728" s="6" t="s">
        <v>344</v>
      </c>
      <c r="U728" s="6" t="s">
        <v>1332</v>
      </c>
      <c r="V728" s="6" t="s">
        <v>1186</v>
      </c>
      <c r="W728" s="6" t="s">
        <v>305</v>
      </c>
      <c r="X728" s="6" t="s">
        <v>231</v>
      </c>
      <c r="Y728" s="6" t="s">
        <v>341</v>
      </c>
      <c r="Z728" s="6" t="s">
        <v>367</v>
      </c>
      <c r="AA728" s="6" t="s">
        <v>231</v>
      </c>
      <c r="AB728" s="6" t="s">
        <v>1131</v>
      </c>
      <c r="AC728" s="6" t="s">
        <v>1186</v>
      </c>
      <c r="AD728" s="6" t="s">
        <v>1186</v>
      </c>
      <c r="AE728" s="6" t="s">
        <v>1186</v>
      </c>
      <c r="AF728" s="6" t="s">
        <v>346</v>
      </c>
      <c r="AG728" s="6" t="s">
        <v>346</v>
      </c>
      <c r="AH728" s="6" t="s">
        <v>1333</v>
      </c>
      <c r="AI728" s="6" t="s">
        <v>41</v>
      </c>
    </row>
    <row r="729" spans="1:35" x14ac:dyDescent="0.35">
      <c r="A729" s="5">
        <v>5303000006010</v>
      </c>
      <c r="B729" s="6" t="s">
        <v>1132</v>
      </c>
      <c r="C729" s="6" t="s">
        <v>280</v>
      </c>
      <c r="D729" s="6" t="s">
        <v>41</v>
      </c>
      <c r="E729" s="6" t="s">
        <v>40</v>
      </c>
      <c r="F729">
        <v>1000</v>
      </c>
      <c r="G729" s="6" t="s">
        <v>12</v>
      </c>
      <c r="H729" s="6" t="s">
        <v>341</v>
      </c>
      <c r="I729">
        <v>5</v>
      </c>
      <c r="J729">
        <v>1</v>
      </c>
      <c r="K729" s="6" t="s">
        <v>297</v>
      </c>
      <c r="M729" s="6" t="s">
        <v>41</v>
      </c>
      <c r="N729" s="6" t="s">
        <v>41</v>
      </c>
      <c r="O729" s="6" t="s">
        <v>1186</v>
      </c>
      <c r="P729">
        <v>455</v>
      </c>
      <c r="Q729" s="6" t="s">
        <v>1186</v>
      </c>
      <c r="R729" s="6" t="s">
        <v>343</v>
      </c>
      <c r="T729" s="6" t="s">
        <v>344</v>
      </c>
      <c r="U729" s="6" t="s">
        <v>1332</v>
      </c>
      <c r="V729" s="6" t="s">
        <v>1186</v>
      </c>
      <c r="W729" s="6" t="s">
        <v>305</v>
      </c>
      <c r="X729" s="6" t="s">
        <v>280</v>
      </c>
      <c r="Y729" s="6" t="s">
        <v>341</v>
      </c>
      <c r="Z729" s="6" t="s">
        <v>367</v>
      </c>
      <c r="AA729" s="6" t="s">
        <v>231</v>
      </c>
      <c r="AB729" s="6" t="s">
        <v>1132</v>
      </c>
      <c r="AC729" s="6" t="s">
        <v>1186</v>
      </c>
      <c r="AD729" s="6" t="s">
        <v>1186</v>
      </c>
      <c r="AE729" s="6" t="s">
        <v>1186</v>
      </c>
      <c r="AF729" s="6" t="s">
        <v>346</v>
      </c>
      <c r="AG729" s="6" t="s">
        <v>346</v>
      </c>
      <c r="AH729" s="6" t="s">
        <v>1333</v>
      </c>
      <c r="AI729" s="6" t="s">
        <v>41</v>
      </c>
    </row>
    <row r="730" spans="1:35" x14ac:dyDescent="0.35">
      <c r="B730" s="6" t="s">
        <v>1133</v>
      </c>
      <c r="C730" s="6" t="s">
        <v>280</v>
      </c>
      <c r="D730" s="6" t="s">
        <v>41</v>
      </c>
      <c r="E730" s="6" t="s">
        <v>40</v>
      </c>
      <c r="F730">
        <v>1000</v>
      </c>
      <c r="G730" s="6" t="s">
        <v>26</v>
      </c>
      <c r="H730" s="6" t="s">
        <v>341</v>
      </c>
      <c r="I730">
        <v>5</v>
      </c>
      <c r="J730">
        <v>1</v>
      </c>
      <c r="K730" s="6" t="s">
        <v>297</v>
      </c>
      <c r="L730">
        <v>0</v>
      </c>
      <c r="M730" s="6" t="s">
        <v>41</v>
      </c>
      <c r="N730" s="6" t="s">
        <v>41</v>
      </c>
      <c r="O730" s="6" t="s">
        <v>1333</v>
      </c>
      <c r="Q730" s="6" t="s">
        <v>1186</v>
      </c>
      <c r="R730" s="6" t="s">
        <v>1186</v>
      </c>
      <c r="T730" s="6" t="s">
        <v>344</v>
      </c>
      <c r="U730" s="6" t="s">
        <v>1332</v>
      </c>
      <c r="V730" s="6" t="s">
        <v>1186</v>
      </c>
      <c r="W730" s="6" t="s">
        <v>305</v>
      </c>
      <c r="X730" s="6" t="s">
        <v>280</v>
      </c>
      <c r="Y730" s="6" t="s">
        <v>341</v>
      </c>
      <c r="Z730" s="6" t="s">
        <v>367</v>
      </c>
      <c r="AA730" s="6" t="s">
        <v>231</v>
      </c>
      <c r="AB730" s="6" t="s">
        <v>1132</v>
      </c>
      <c r="AC730" s="6" t="s">
        <v>1186</v>
      </c>
      <c r="AD730" s="6" t="s">
        <v>1186</v>
      </c>
      <c r="AE730" s="6" t="s">
        <v>1186</v>
      </c>
      <c r="AF730" s="6" t="s">
        <v>376</v>
      </c>
      <c r="AG730" s="6" t="s">
        <v>376</v>
      </c>
      <c r="AH730" s="6" t="s">
        <v>1333</v>
      </c>
      <c r="AI730" s="6" t="s">
        <v>41</v>
      </c>
    </row>
    <row r="731" spans="1:35" x14ac:dyDescent="0.35">
      <c r="A731" s="5">
        <v>5303000007020</v>
      </c>
      <c r="B731" s="6" t="s">
        <v>1134</v>
      </c>
      <c r="C731" s="6" t="s">
        <v>280</v>
      </c>
      <c r="D731" s="6" t="s">
        <v>41</v>
      </c>
      <c r="E731" s="6" t="s">
        <v>40</v>
      </c>
      <c r="F731">
        <v>1000</v>
      </c>
      <c r="G731" s="6" t="s">
        <v>16</v>
      </c>
      <c r="H731" s="6" t="s">
        <v>341</v>
      </c>
      <c r="I731">
        <v>5</v>
      </c>
      <c r="J731">
        <v>1</v>
      </c>
      <c r="K731" s="6" t="s">
        <v>298</v>
      </c>
      <c r="M731" s="6" t="s">
        <v>41</v>
      </c>
      <c r="N731" s="6" t="s">
        <v>41</v>
      </c>
      <c r="O731" s="6" t="s">
        <v>370</v>
      </c>
      <c r="P731">
        <v>455</v>
      </c>
      <c r="Q731" s="6" t="s">
        <v>342</v>
      </c>
      <c r="R731" s="6" t="s">
        <v>374</v>
      </c>
      <c r="S731">
        <v>19.100000000000001</v>
      </c>
      <c r="T731" s="6" t="s">
        <v>344</v>
      </c>
      <c r="U731" s="6" t="s">
        <v>1332</v>
      </c>
      <c r="V731" s="6" t="s">
        <v>1186</v>
      </c>
      <c r="W731" s="6" t="s">
        <v>298</v>
      </c>
      <c r="X731" s="6" t="s">
        <v>280</v>
      </c>
      <c r="Y731" s="6" t="s">
        <v>341</v>
      </c>
      <c r="Z731" s="6" t="s">
        <v>367</v>
      </c>
      <c r="AA731" s="6" t="s">
        <v>231</v>
      </c>
      <c r="AB731" s="6" t="s">
        <v>1132</v>
      </c>
      <c r="AC731" s="6" t="s">
        <v>1186</v>
      </c>
      <c r="AD731" s="6" t="s">
        <v>1186</v>
      </c>
      <c r="AE731" s="6" t="s">
        <v>371</v>
      </c>
      <c r="AF731" s="6" t="s">
        <v>346</v>
      </c>
      <c r="AG731" s="6" t="s">
        <v>376</v>
      </c>
      <c r="AH731" s="6" t="s">
        <v>1383</v>
      </c>
      <c r="AI731" s="6" t="s">
        <v>41</v>
      </c>
    </row>
    <row r="732" spans="1:35" x14ac:dyDescent="0.35">
      <c r="B732" s="6" t="s">
        <v>1135</v>
      </c>
      <c r="C732" s="6" t="s">
        <v>280</v>
      </c>
      <c r="D732" s="6" t="s">
        <v>41</v>
      </c>
      <c r="E732" s="6" t="s">
        <v>40</v>
      </c>
      <c r="F732">
        <v>1000</v>
      </c>
      <c r="G732" s="6" t="s">
        <v>16</v>
      </c>
      <c r="H732" s="6" t="s">
        <v>341</v>
      </c>
      <c r="I732">
        <v>5</v>
      </c>
      <c r="J732">
        <v>1</v>
      </c>
      <c r="K732" s="6" t="s">
        <v>298</v>
      </c>
      <c r="L732">
        <v>0</v>
      </c>
      <c r="M732" s="6" t="s">
        <v>41</v>
      </c>
      <c r="N732" s="6" t="s">
        <v>41</v>
      </c>
      <c r="O732" s="6" t="s">
        <v>370</v>
      </c>
      <c r="Q732" s="6" t="s">
        <v>1186</v>
      </c>
      <c r="R732" s="6" t="s">
        <v>1186</v>
      </c>
      <c r="T732" s="6" t="s">
        <v>344</v>
      </c>
      <c r="U732" s="6" t="s">
        <v>1332</v>
      </c>
      <c r="V732" s="6" t="s">
        <v>1186</v>
      </c>
      <c r="W732" s="6" t="s">
        <v>298</v>
      </c>
      <c r="X732" s="6" t="s">
        <v>280</v>
      </c>
      <c r="Y732" s="6" t="s">
        <v>341</v>
      </c>
      <c r="Z732" s="6" t="s">
        <v>367</v>
      </c>
      <c r="AA732" s="6" t="s">
        <v>231</v>
      </c>
      <c r="AB732" s="6" t="s">
        <v>1132</v>
      </c>
      <c r="AC732" s="6" t="s">
        <v>1186</v>
      </c>
      <c r="AD732" s="6" t="s">
        <v>1186</v>
      </c>
      <c r="AE732" s="6" t="s">
        <v>1186</v>
      </c>
      <c r="AF732" s="6" t="s">
        <v>376</v>
      </c>
      <c r="AG732" s="6" t="s">
        <v>376</v>
      </c>
      <c r="AH732" s="6" t="s">
        <v>1333</v>
      </c>
      <c r="AI732" s="6" t="s">
        <v>41</v>
      </c>
    </row>
    <row r="733" spans="1:35" x14ac:dyDescent="0.35">
      <c r="A733" s="5">
        <v>5303000001030</v>
      </c>
      <c r="B733" s="6" t="s">
        <v>1136</v>
      </c>
      <c r="C733" s="6" t="s">
        <v>280</v>
      </c>
      <c r="D733" s="6" t="s">
        <v>41</v>
      </c>
      <c r="E733" s="6" t="s">
        <v>40</v>
      </c>
      <c r="F733">
        <v>1000</v>
      </c>
      <c r="G733" s="6" t="s">
        <v>16</v>
      </c>
      <c r="H733" s="6" t="s">
        <v>300</v>
      </c>
      <c r="I733">
        <v>5</v>
      </c>
      <c r="J733">
        <v>0.17</v>
      </c>
      <c r="K733" s="6" t="s">
        <v>300</v>
      </c>
      <c r="L733">
        <v>0.15</v>
      </c>
      <c r="M733" s="6" t="s">
        <v>41</v>
      </c>
      <c r="N733" s="6" t="s">
        <v>41</v>
      </c>
      <c r="O733" s="6" t="s">
        <v>1186</v>
      </c>
      <c r="P733">
        <v>455</v>
      </c>
      <c r="Q733" s="6" t="s">
        <v>342</v>
      </c>
      <c r="R733" s="6" t="s">
        <v>374</v>
      </c>
      <c r="S733">
        <v>0.17</v>
      </c>
      <c r="T733" s="6" t="s">
        <v>344</v>
      </c>
      <c r="U733" s="6" t="s">
        <v>1332</v>
      </c>
      <c r="V733" s="6" t="s">
        <v>1186</v>
      </c>
      <c r="W733" s="6" t="s">
        <v>426</v>
      </c>
      <c r="X733" s="6" t="s">
        <v>280</v>
      </c>
      <c r="Y733" s="6" t="s">
        <v>407</v>
      </c>
      <c r="Z733" s="6" t="s">
        <v>367</v>
      </c>
      <c r="AA733" s="6" t="s">
        <v>231</v>
      </c>
      <c r="AB733" s="6" t="s">
        <v>1132</v>
      </c>
      <c r="AC733" s="6" t="s">
        <v>1186</v>
      </c>
      <c r="AD733" s="6" t="s">
        <v>1186</v>
      </c>
      <c r="AE733" s="6" t="s">
        <v>1186</v>
      </c>
      <c r="AF733" s="6" t="s">
        <v>346</v>
      </c>
      <c r="AG733" s="6" t="s">
        <v>346</v>
      </c>
      <c r="AH733" s="6" t="s">
        <v>1333</v>
      </c>
      <c r="AI733" s="6" t="s">
        <v>41</v>
      </c>
    </row>
    <row r="734" spans="1:35" x14ac:dyDescent="0.35">
      <c r="B734" s="6" t="s">
        <v>1137</v>
      </c>
      <c r="C734" s="6" t="s">
        <v>280</v>
      </c>
      <c r="D734" s="6" t="s">
        <v>41</v>
      </c>
      <c r="E734" s="6" t="s">
        <v>40</v>
      </c>
      <c r="F734">
        <v>1000</v>
      </c>
      <c r="G734" s="6" t="s">
        <v>26</v>
      </c>
      <c r="H734" s="6" t="s">
        <v>300</v>
      </c>
      <c r="I734">
        <v>5</v>
      </c>
      <c r="J734">
        <v>0.17</v>
      </c>
      <c r="K734" s="6" t="s">
        <v>300</v>
      </c>
      <c r="L734">
        <v>0.15</v>
      </c>
      <c r="M734" s="6" t="s">
        <v>41</v>
      </c>
      <c r="N734" s="6" t="s">
        <v>41</v>
      </c>
      <c r="O734" s="6" t="s">
        <v>1333</v>
      </c>
      <c r="Q734" s="6" t="s">
        <v>1186</v>
      </c>
      <c r="R734" s="6" t="s">
        <v>1186</v>
      </c>
      <c r="T734" s="6" t="s">
        <v>344</v>
      </c>
      <c r="U734" s="6" t="s">
        <v>1332</v>
      </c>
      <c r="V734" s="6" t="s">
        <v>1186</v>
      </c>
      <c r="W734" s="6" t="s">
        <v>426</v>
      </c>
      <c r="X734" s="6" t="s">
        <v>280</v>
      </c>
      <c r="Y734" s="6" t="s">
        <v>407</v>
      </c>
      <c r="Z734" s="6" t="s">
        <v>367</v>
      </c>
      <c r="AA734" s="6" t="s">
        <v>231</v>
      </c>
      <c r="AB734" s="6" t="s">
        <v>1132</v>
      </c>
      <c r="AC734" s="6" t="s">
        <v>1186</v>
      </c>
      <c r="AD734" s="6" t="s">
        <v>1186</v>
      </c>
      <c r="AE734" s="6" t="s">
        <v>1186</v>
      </c>
      <c r="AF734" s="6" t="s">
        <v>376</v>
      </c>
      <c r="AG734" s="6" t="s">
        <v>376</v>
      </c>
      <c r="AH734" s="6" t="s">
        <v>1333</v>
      </c>
      <c r="AI734" s="6" t="s">
        <v>41</v>
      </c>
    </row>
    <row r="735" spans="1:35" x14ac:dyDescent="0.35">
      <c r="A735" s="5">
        <v>5303020306010</v>
      </c>
      <c r="B735" s="6" t="s">
        <v>1138</v>
      </c>
      <c r="C735" s="6" t="s">
        <v>282</v>
      </c>
      <c r="D735" s="6" t="s">
        <v>41</v>
      </c>
      <c r="E735" s="6" t="s">
        <v>40</v>
      </c>
      <c r="F735">
        <v>1000</v>
      </c>
      <c r="G735" s="6" t="s">
        <v>12</v>
      </c>
      <c r="H735" s="6" t="s">
        <v>341</v>
      </c>
      <c r="I735">
        <v>5</v>
      </c>
      <c r="J735">
        <v>1</v>
      </c>
      <c r="K735" s="6" t="s">
        <v>297</v>
      </c>
      <c r="M735" s="6" t="s">
        <v>41</v>
      </c>
      <c r="N735" s="6" t="s">
        <v>41</v>
      </c>
      <c r="O735" s="6" t="s">
        <v>1186</v>
      </c>
      <c r="P735">
        <v>455</v>
      </c>
      <c r="Q735" s="6" t="s">
        <v>1186</v>
      </c>
      <c r="R735" s="6" t="s">
        <v>343</v>
      </c>
      <c r="T735" s="6" t="s">
        <v>344</v>
      </c>
      <c r="U735" s="6" t="s">
        <v>1332</v>
      </c>
      <c r="V735" s="6" t="s">
        <v>1186</v>
      </c>
      <c r="W735" s="6" t="s">
        <v>305</v>
      </c>
      <c r="X735" s="6" t="s">
        <v>282</v>
      </c>
      <c r="Y735" s="6" t="s">
        <v>341</v>
      </c>
      <c r="Z735" s="6" t="s">
        <v>367</v>
      </c>
      <c r="AA735" s="6" t="s">
        <v>231</v>
      </c>
      <c r="AB735" s="6" t="s">
        <v>1138</v>
      </c>
      <c r="AC735" s="6" t="s">
        <v>1186</v>
      </c>
      <c r="AD735" s="6" t="s">
        <v>1186</v>
      </c>
      <c r="AE735" s="6" t="s">
        <v>1186</v>
      </c>
      <c r="AF735" s="6" t="s">
        <v>346</v>
      </c>
      <c r="AG735" s="6" t="s">
        <v>346</v>
      </c>
      <c r="AH735" s="6" t="s">
        <v>1333</v>
      </c>
      <c r="AI735" s="6" t="s">
        <v>41</v>
      </c>
    </row>
    <row r="736" spans="1:35" x14ac:dyDescent="0.35">
      <c r="A736" s="5">
        <v>5303020307020</v>
      </c>
      <c r="B736" s="6" t="s">
        <v>1139</v>
      </c>
      <c r="C736" s="6" t="s">
        <v>282</v>
      </c>
      <c r="D736" s="6" t="s">
        <v>41</v>
      </c>
      <c r="E736" s="6" t="s">
        <v>40</v>
      </c>
      <c r="F736">
        <v>1000</v>
      </c>
      <c r="G736" s="6" t="s">
        <v>16</v>
      </c>
      <c r="H736" s="6" t="s">
        <v>341</v>
      </c>
      <c r="I736">
        <v>5</v>
      </c>
      <c r="J736">
        <v>1</v>
      </c>
      <c r="K736" s="6" t="s">
        <v>298</v>
      </c>
      <c r="M736" s="6" t="s">
        <v>41</v>
      </c>
      <c r="N736" s="6" t="s">
        <v>41</v>
      </c>
      <c r="O736" s="6" t="s">
        <v>370</v>
      </c>
      <c r="P736">
        <v>455</v>
      </c>
      <c r="Q736" s="6" t="s">
        <v>1186</v>
      </c>
      <c r="R736" s="6" t="s">
        <v>374</v>
      </c>
      <c r="S736">
        <v>19.100000000000001</v>
      </c>
      <c r="T736" s="6" t="s">
        <v>344</v>
      </c>
      <c r="U736" s="6" t="s">
        <v>1332</v>
      </c>
      <c r="V736" s="6" t="s">
        <v>1186</v>
      </c>
      <c r="W736" s="6" t="s">
        <v>298</v>
      </c>
      <c r="X736" s="6" t="s">
        <v>282</v>
      </c>
      <c r="Y736" s="6" t="s">
        <v>341</v>
      </c>
      <c r="Z736" s="6" t="s">
        <v>367</v>
      </c>
      <c r="AA736" s="6" t="s">
        <v>231</v>
      </c>
      <c r="AB736" s="6" t="s">
        <v>1138</v>
      </c>
      <c r="AC736" s="6" t="s">
        <v>1186</v>
      </c>
      <c r="AD736" s="6" t="s">
        <v>1186</v>
      </c>
      <c r="AE736" s="6" t="s">
        <v>371</v>
      </c>
      <c r="AF736" s="6" t="s">
        <v>346</v>
      </c>
      <c r="AG736" s="6" t="s">
        <v>376</v>
      </c>
      <c r="AH736" s="6" t="s">
        <v>1383</v>
      </c>
      <c r="AI736" s="6" t="s">
        <v>41</v>
      </c>
    </row>
    <row r="737" spans="1:35" x14ac:dyDescent="0.35">
      <c r="A737" s="5">
        <v>5303020006010</v>
      </c>
      <c r="B737" s="6" t="s">
        <v>465</v>
      </c>
      <c r="C737" s="6" t="s">
        <v>284</v>
      </c>
      <c r="D737" s="6" t="s">
        <v>41</v>
      </c>
      <c r="E737" s="6" t="s">
        <v>40</v>
      </c>
      <c r="F737">
        <v>1000</v>
      </c>
      <c r="G737" s="6" t="s">
        <v>12</v>
      </c>
      <c r="H737" s="6" t="s">
        <v>341</v>
      </c>
      <c r="I737">
        <v>2</v>
      </c>
      <c r="J737">
        <v>1</v>
      </c>
      <c r="K737" s="6" t="s">
        <v>297</v>
      </c>
      <c r="M737" s="6" t="s">
        <v>41</v>
      </c>
      <c r="N737" s="6" t="s">
        <v>41</v>
      </c>
      <c r="O737" s="6" t="s">
        <v>1186</v>
      </c>
      <c r="P737">
        <v>0</v>
      </c>
      <c r="Q737" s="6" t="s">
        <v>1186</v>
      </c>
      <c r="R737" s="6" t="s">
        <v>343</v>
      </c>
      <c r="T737" s="6" t="s">
        <v>344</v>
      </c>
      <c r="U737" s="6" t="s">
        <v>1332</v>
      </c>
      <c r="V737" s="6" t="s">
        <v>1186</v>
      </c>
      <c r="W737" s="6" t="s">
        <v>305</v>
      </c>
      <c r="X737" s="6" t="s">
        <v>284</v>
      </c>
      <c r="Y737" s="6" t="s">
        <v>341</v>
      </c>
      <c r="Z737" s="6" t="s">
        <v>367</v>
      </c>
      <c r="AA737" s="6" t="s">
        <v>231</v>
      </c>
      <c r="AB737" s="6" t="s">
        <v>465</v>
      </c>
      <c r="AC737" s="6" t="s">
        <v>1186</v>
      </c>
      <c r="AD737" s="6" t="s">
        <v>1186</v>
      </c>
      <c r="AE737" s="6" t="s">
        <v>1186</v>
      </c>
      <c r="AF737" s="6" t="s">
        <v>346</v>
      </c>
      <c r="AG737" s="6" t="s">
        <v>346</v>
      </c>
      <c r="AH737" s="6" t="s">
        <v>1333</v>
      </c>
      <c r="AI737" s="6" t="s">
        <v>41</v>
      </c>
    </row>
    <row r="738" spans="1:35" x14ac:dyDescent="0.35">
      <c r="A738" s="5">
        <v>5303020007020</v>
      </c>
      <c r="B738" s="6" t="s">
        <v>1140</v>
      </c>
      <c r="C738" s="6" t="s">
        <v>284</v>
      </c>
      <c r="D738" s="6" t="s">
        <v>41</v>
      </c>
      <c r="E738" s="6" t="s">
        <v>40</v>
      </c>
      <c r="F738">
        <v>1000</v>
      </c>
      <c r="G738" s="6" t="s">
        <v>16</v>
      </c>
      <c r="H738" s="6" t="s">
        <v>341</v>
      </c>
      <c r="I738">
        <v>2</v>
      </c>
      <c r="J738">
        <v>1</v>
      </c>
      <c r="K738" s="6" t="s">
        <v>298</v>
      </c>
      <c r="M738" s="6" t="s">
        <v>41</v>
      </c>
      <c r="N738" s="6" t="s">
        <v>41</v>
      </c>
      <c r="O738" s="6" t="s">
        <v>370</v>
      </c>
      <c r="P738">
        <v>0</v>
      </c>
      <c r="Q738" s="6" t="s">
        <v>1186</v>
      </c>
      <c r="R738" s="6" t="s">
        <v>374</v>
      </c>
      <c r="S738">
        <v>19.100000000000001</v>
      </c>
      <c r="T738" s="6" t="s">
        <v>344</v>
      </c>
      <c r="U738" s="6" t="s">
        <v>1332</v>
      </c>
      <c r="V738" s="6" t="s">
        <v>1186</v>
      </c>
      <c r="W738" s="6" t="s">
        <v>298</v>
      </c>
      <c r="X738" s="6" t="s">
        <v>284</v>
      </c>
      <c r="Y738" s="6" t="s">
        <v>341</v>
      </c>
      <c r="Z738" s="6" t="s">
        <v>367</v>
      </c>
      <c r="AA738" s="6" t="s">
        <v>231</v>
      </c>
      <c r="AB738" s="6" t="s">
        <v>465</v>
      </c>
      <c r="AC738" s="6" t="s">
        <v>1186</v>
      </c>
      <c r="AD738" s="6" t="s">
        <v>1186</v>
      </c>
      <c r="AE738" s="6" t="s">
        <v>371</v>
      </c>
      <c r="AF738" s="6" t="s">
        <v>346</v>
      </c>
      <c r="AG738" s="6" t="s">
        <v>346</v>
      </c>
      <c r="AH738" s="6" t="s">
        <v>1333</v>
      </c>
      <c r="AI738" s="6" t="s">
        <v>41</v>
      </c>
    </row>
    <row r="739" spans="1:35" x14ac:dyDescent="0.35">
      <c r="A739" s="5">
        <v>5303010406010</v>
      </c>
      <c r="B739" s="6" t="s">
        <v>1141</v>
      </c>
      <c r="C739" s="6" t="s">
        <v>232</v>
      </c>
      <c r="D739" s="6" t="s">
        <v>41</v>
      </c>
      <c r="E739" s="6" t="s">
        <v>40</v>
      </c>
      <c r="F739">
        <v>1000</v>
      </c>
      <c r="G739" s="6" t="s">
        <v>12</v>
      </c>
      <c r="H739" s="6" t="s">
        <v>341</v>
      </c>
      <c r="I739">
        <v>5</v>
      </c>
      <c r="J739">
        <v>1</v>
      </c>
      <c r="K739" s="6" t="s">
        <v>297</v>
      </c>
      <c r="M739" s="6" t="s">
        <v>41</v>
      </c>
      <c r="N739" s="6" t="s">
        <v>41</v>
      </c>
      <c r="O739" s="6" t="s">
        <v>1186</v>
      </c>
      <c r="P739">
        <v>0</v>
      </c>
      <c r="Q739" s="6" t="s">
        <v>1186</v>
      </c>
      <c r="R739" s="6" t="s">
        <v>343</v>
      </c>
      <c r="T739" s="6" t="s">
        <v>344</v>
      </c>
      <c r="U739" s="6" t="s">
        <v>1332</v>
      </c>
      <c r="V739" s="6" t="s">
        <v>1186</v>
      </c>
      <c r="W739" s="6" t="s">
        <v>305</v>
      </c>
      <c r="X739" s="6" t="s">
        <v>232</v>
      </c>
      <c r="Y739" s="6" t="s">
        <v>341</v>
      </c>
      <c r="Z739" s="6" t="s">
        <v>367</v>
      </c>
      <c r="AA739" s="6" t="s">
        <v>232</v>
      </c>
      <c r="AB739" s="6" t="s">
        <v>1141</v>
      </c>
      <c r="AC739" s="6" t="s">
        <v>1186</v>
      </c>
      <c r="AD739" s="6" t="s">
        <v>1186</v>
      </c>
      <c r="AE739" s="6" t="s">
        <v>1186</v>
      </c>
      <c r="AF739" s="6" t="s">
        <v>346</v>
      </c>
      <c r="AG739" s="6" t="s">
        <v>346</v>
      </c>
      <c r="AH739" s="6" t="s">
        <v>1333</v>
      </c>
      <c r="AI739" s="6" t="s">
        <v>41</v>
      </c>
    </row>
    <row r="740" spans="1:35" x14ac:dyDescent="0.35">
      <c r="A740" s="5">
        <v>5303010407020</v>
      </c>
      <c r="B740" s="6" t="s">
        <v>1142</v>
      </c>
      <c r="C740" s="6" t="s">
        <v>232</v>
      </c>
      <c r="D740" s="6" t="s">
        <v>41</v>
      </c>
      <c r="E740" s="6" t="s">
        <v>40</v>
      </c>
      <c r="F740">
        <v>1000</v>
      </c>
      <c r="G740" s="6" t="s">
        <v>12</v>
      </c>
      <c r="H740" s="6" t="s">
        <v>341</v>
      </c>
      <c r="I740">
        <v>5</v>
      </c>
      <c r="J740">
        <v>1</v>
      </c>
      <c r="K740" s="6" t="s">
        <v>298</v>
      </c>
      <c r="M740" s="6" t="s">
        <v>41</v>
      </c>
      <c r="N740" s="6" t="s">
        <v>41</v>
      </c>
      <c r="O740" s="6" t="s">
        <v>370</v>
      </c>
      <c r="P740">
        <v>0</v>
      </c>
      <c r="Q740" s="6" t="s">
        <v>1186</v>
      </c>
      <c r="R740" s="6" t="s">
        <v>343</v>
      </c>
      <c r="S740">
        <v>19.3</v>
      </c>
      <c r="T740" s="6" t="s">
        <v>344</v>
      </c>
      <c r="U740" s="6" t="s">
        <v>1332</v>
      </c>
      <c r="V740" s="6" t="s">
        <v>1186</v>
      </c>
      <c r="W740" s="6" t="s">
        <v>298</v>
      </c>
      <c r="X740" s="6" t="s">
        <v>232</v>
      </c>
      <c r="Y740" s="6" t="s">
        <v>341</v>
      </c>
      <c r="Z740" s="6" t="s">
        <v>367</v>
      </c>
      <c r="AA740" s="6" t="s">
        <v>232</v>
      </c>
      <c r="AB740" s="6" t="s">
        <v>1141</v>
      </c>
      <c r="AC740" s="6" t="s">
        <v>1186</v>
      </c>
      <c r="AD740" s="6" t="s">
        <v>1186</v>
      </c>
      <c r="AE740" s="6" t="s">
        <v>371</v>
      </c>
      <c r="AF740" s="6" t="s">
        <v>346</v>
      </c>
      <c r="AG740" s="6" t="s">
        <v>346</v>
      </c>
      <c r="AH740" s="6" t="s">
        <v>1333</v>
      </c>
      <c r="AI740" s="6" t="s">
        <v>41</v>
      </c>
    </row>
    <row r="741" spans="1:35" x14ac:dyDescent="0.35">
      <c r="A741" s="5">
        <v>5305020306010</v>
      </c>
      <c r="B741" s="6" t="s">
        <v>1143</v>
      </c>
      <c r="C741" s="6" t="s">
        <v>233</v>
      </c>
      <c r="D741" s="6" t="s">
        <v>41</v>
      </c>
      <c r="E741" s="6" t="s">
        <v>40</v>
      </c>
      <c r="F741">
        <v>1000</v>
      </c>
      <c r="G741" s="6" t="s">
        <v>12</v>
      </c>
      <c r="H741" s="6" t="s">
        <v>341</v>
      </c>
      <c r="I741">
        <v>2</v>
      </c>
      <c r="J741">
        <v>1</v>
      </c>
      <c r="K741" s="6" t="s">
        <v>297</v>
      </c>
      <c r="M741" s="6" t="s">
        <v>41</v>
      </c>
      <c r="N741" s="6" t="s">
        <v>41</v>
      </c>
      <c r="O741" s="6" t="s">
        <v>1186</v>
      </c>
      <c r="P741">
        <v>0</v>
      </c>
      <c r="Q741" s="6" t="s">
        <v>342</v>
      </c>
      <c r="R741" s="6" t="s">
        <v>343</v>
      </c>
      <c r="T741" s="6" t="s">
        <v>344</v>
      </c>
      <c r="U741" s="6" t="s">
        <v>1332</v>
      </c>
      <c r="V741" s="6" t="s">
        <v>1186</v>
      </c>
      <c r="W741" s="6" t="s">
        <v>305</v>
      </c>
      <c r="X741" s="6" t="s">
        <v>233</v>
      </c>
      <c r="Y741" s="6" t="s">
        <v>341</v>
      </c>
      <c r="Z741" s="6" t="s">
        <v>367</v>
      </c>
      <c r="AA741" s="6" t="s">
        <v>233</v>
      </c>
      <c r="AB741" s="6" t="s">
        <v>1143</v>
      </c>
      <c r="AC741" s="6" t="s">
        <v>1186</v>
      </c>
      <c r="AD741" s="6" t="s">
        <v>1186</v>
      </c>
      <c r="AE741" s="6" t="s">
        <v>1186</v>
      </c>
      <c r="AF741" s="6" t="s">
        <v>346</v>
      </c>
      <c r="AG741" s="6" t="s">
        <v>346</v>
      </c>
      <c r="AH741" s="6" t="s">
        <v>1333</v>
      </c>
      <c r="AI741" s="6" t="s">
        <v>41</v>
      </c>
    </row>
    <row r="742" spans="1:35" x14ac:dyDescent="0.35">
      <c r="A742" s="5">
        <v>5304000030610</v>
      </c>
      <c r="B742" s="6" t="s">
        <v>1144</v>
      </c>
      <c r="C742" s="6" t="s">
        <v>235</v>
      </c>
      <c r="D742" s="6" t="s">
        <v>41</v>
      </c>
      <c r="E742" s="6" t="s">
        <v>40</v>
      </c>
      <c r="F742">
        <v>1000</v>
      </c>
      <c r="G742" s="6" t="s">
        <v>12</v>
      </c>
      <c r="H742" s="6" t="s">
        <v>341</v>
      </c>
      <c r="I742">
        <v>1</v>
      </c>
      <c r="J742">
        <v>1</v>
      </c>
      <c r="K742" s="6" t="s">
        <v>297</v>
      </c>
      <c r="M742" s="6" t="s">
        <v>41</v>
      </c>
      <c r="N742" s="6" t="s">
        <v>41</v>
      </c>
      <c r="O742" s="6" t="s">
        <v>1186</v>
      </c>
      <c r="P742">
        <v>0</v>
      </c>
      <c r="Q742" s="6" t="s">
        <v>1186</v>
      </c>
      <c r="R742" s="6" t="s">
        <v>343</v>
      </c>
      <c r="T742" s="6" t="s">
        <v>344</v>
      </c>
      <c r="U742" s="6" t="s">
        <v>1332</v>
      </c>
      <c r="V742" s="6" t="s">
        <v>1186</v>
      </c>
      <c r="W742" s="6" t="s">
        <v>305</v>
      </c>
      <c r="X742" s="6" t="s">
        <v>235</v>
      </c>
      <c r="Y742" s="6" t="s">
        <v>341</v>
      </c>
      <c r="Z742" s="6" t="s">
        <v>367</v>
      </c>
      <c r="AA742" s="6" t="s">
        <v>235</v>
      </c>
      <c r="AB742" s="6" t="s">
        <v>1144</v>
      </c>
      <c r="AC742" s="6" t="s">
        <v>1186</v>
      </c>
      <c r="AD742" s="6" t="s">
        <v>1186</v>
      </c>
      <c r="AE742" s="6" t="s">
        <v>1186</v>
      </c>
      <c r="AF742" s="6" t="s">
        <v>346</v>
      </c>
      <c r="AG742" s="6" t="s">
        <v>346</v>
      </c>
      <c r="AH742" s="6" t="s">
        <v>1333</v>
      </c>
      <c r="AI742" s="6" t="s">
        <v>41</v>
      </c>
    </row>
    <row r="743" spans="1:35" x14ac:dyDescent="0.35">
      <c r="A743" s="5">
        <v>5111000206010</v>
      </c>
      <c r="B743" s="6" t="s">
        <v>1145</v>
      </c>
      <c r="C743" s="6" t="s">
        <v>288</v>
      </c>
      <c r="D743" s="6" t="s">
        <v>45</v>
      </c>
      <c r="E743" s="6" t="s">
        <v>45</v>
      </c>
      <c r="F743">
        <v>1000</v>
      </c>
      <c r="G743" s="6" t="s">
        <v>10</v>
      </c>
      <c r="H743" s="6" t="s">
        <v>341</v>
      </c>
      <c r="I743">
        <v>10</v>
      </c>
      <c r="J743">
        <v>1</v>
      </c>
      <c r="K743" s="6" t="s">
        <v>297</v>
      </c>
      <c r="M743" s="6" t="s">
        <v>10</v>
      </c>
      <c r="N743" s="6" t="s">
        <v>10</v>
      </c>
      <c r="O743" s="6" t="s">
        <v>1186</v>
      </c>
      <c r="Q743" s="6" t="s">
        <v>342</v>
      </c>
      <c r="R743" s="6" t="s">
        <v>343</v>
      </c>
      <c r="T743" s="6" t="s">
        <v>413</v>
      </c>
      <c r="U743" s="6" t="s">
        <v>1332</v>
      </c>
      <c r="V743" s="6" t="s">
        <v>1186</v>
      </c>
      <c r="W743" s="6" t="s">
        <v>305</v>
      </c>
      <c r="X743" s="6" t="s">
        <v>288</v>
      </c>
      <c r="Y743" s="6" t="s">
        <v>341</v>
      </c>
      <c r="Z743" s="6" t="s">
        <v>45</v>
      </c>
      <c r="AA743" s="6" t="s">
        <v>10</v>
      </c>
      <c r="AB743" s="6" t="s">
        <v>1145</v>
      </c>
      <c r="AC743" s="6" t="s">
        <v>1186</v>
      </c>
      <c r="AD743" s="6" t="s">
        <v>1186</v>
      </c>
      <c r="AE743" s="6" t="s">
        <v>1186</v>
      </c>
      <c r="AF743" s="6" t="s">
        <v>346</v>
      </c>
      <c r="AG743" s="6" t="s">
        <v>346</v>
      </c>
      <c r="AH743" s="6" t="s">
        <v>1333</v>
      </c>
      <c r="AI743" s="6" t="s">
        <v>45</v>
      </c>
    </row>
    <row r="744" spans="1:35" x14ac:dyDescent="0.35">
      <c r="A744" s="5">
        <v>5111000106010</v>
      </c>
      <c r="B744" s="6" t="s">
        <v>1146</v>
      </c>
      <c r="C744" s="6" t="s">
        <v>163</v>
      </c>
      <c r="D744" s="6" t="s">
        <v>45</v>
      </c>
      <c r="E744" s="6" t="s">
        <v>45</v>
      </c>
      <c r="F744">
        <v>1000</v>
      </c>
      <c r="G744" s="6" t="s">
        <v>10</v>
      </c>
      <c r="H744" s="6" t="s">
        <v>341</v>
      </c>
      <c r="I744">
        <v>1</v>
      </c>
      <c r="J744">
        <v>1</v>
      </c>
      <c r="K744" s="6" t="s">
        <v>297</v>
      </c>
      <c r="M744" s="6" t="s">
        <v>10</v>
      </c>
      <c r="N744" s="6" t="s">
        <v>10</v>
      </c>
      <c r="O744" s="6" t="s">
        <v>1186</v>
      </c>
      <c r="Q744" s="6" t="s">
        <v>342</v>
      </c>
      <c r="R744" s="6" t="s">
        <v>343</v>
      </c>
      <c r="T744" s="6" t="s">
        <v>413</v>
      </c>
      <c r="U744" s="6" t="s">
        <v>1332</v>
      </c>
      <c r="V744" s="6" t="s">
        <v>1186</v>
      </c>
      <c r="W744" s="6" t="s">
        <v>305</v>
      </c>
      <c r="X744" s="6" t="s">
        <v>163</v>
      </c>
      <c r="Y744" s="6" t="s">
        <v>341</v>
      </c>
      <c r="Z744" s="6" t="s">
        <v>45</v>
      </c>
      <c r="AA744" s="6" t="s">
        <v>163</v>
      </c>
      <c r="AB744" s="6" t="s">
        <v>1146</v>
      </c>
      <c r="AC744" s="6" t="s">
        <v>1186</v>
      </c>
      <c r="AD744" s="6" t="s">
        <v>1186</v>
      </c>
      <c r="AE744" s="6" t="s">
        <v>1186</v>
      </c>
      <c r="AF744" s="6" t="s">
        <v>346</v>
      </c>
      <c r="AG744" s="6" t="s">
        <v>346</v>
      </c>
      <c r="AH744" s="6" t="s">
        <v>1333</v>
      </c>
      <c r="AI744" s="6" t="s">
        <v>45</v>
      </c>
    </row>
    <row r="745" spans="1:35" x14ac:dyDescent="0.35">
      <c r="B745" s="6" t="s">
        <v>1147</v>
      </c>
      <c r="C745" s="6" t="s">
        <v>163</v>
      </c>
      <c r="D745" s="6" t="s">
        <v>45</v>
      </c>
      <c r="E745" s="6" t="s">
        <v>45</v>
      </c>
      <c r="F745">
        <v>1000</v>
      </c>
      <c r="G745" s="6" t="s">
        <v>26</v>
      </c>
      <c r="H745" s="6" t="s">
        <v>341</v>
      </c>
      <c r="I745">
        <v>1</v>
      </c>
      <c r="J745">
        <v>1</v>
      </c>
      <c r="K745" s="6" t="s">
        <v>297</v>
      </c>
      <c r="L745">
        <v>0</v>
      </c>
      <c r="M745" s="6" t="s">
        <v>10</v>
      </c>
      <c r="N745" s="6" t="s">
        <v>10</v>
      </c>
      <c r="O745" s="6" t="s">
        <v>1333</v>
      </c>
      <c r="Q745" s="6" t="s">
        <v>1186</v>
      </c>
      <c r="R745" s="6" t="s">
        <v>1186</v>
      </c>
      <c r="T745" s="6" t="s">
        <v>413</v>
      </c>
      <c r="U745" s="6" t="s">
        <v>1332</v>
      </c>
      <c r="V745" s="6" t="s">
        <v>1186</v>
      </c>
      <c r="W745" s="6" t="s">
        <v>305</v>
      </c>
      <c r="X745" s="6" t="s">
        <v>163</v>
      </c>
      <c r="Y745" s="6" t="s">
        <v>341</v>
      </c>
      <c r="Z745" s="6" t="s">
        <v>45</v>
      </c>
      <c r="AA745" s="6" t="s">
        <v>163</v>
      </c>
      <c r="AB745" s="6" t="s">
        <v>1146</v>
      </c>
      <c r="AC745" s="6" t="s">
        <v>1186</v>
      </c>
      <c r="AD745" s="6" t="s">
        <v>1186</v>
      </c>
      <c r="AE745" s="6" t="s">
        <v>1186</v>
      </c>
      <c r="AF745" s="6" t="s">
        <v>376</v>
      </c>
      <c r="AG745" s="6" t="s">
        <v>376</v>
      </c>
      <c r="AH745" s="6" t="s">
        <v>1333</v>
      </c>
      <c r="AI745" s="6" t="s">
        <v>45</v>
      </c>
    </row>
    <row r="746" spans="1:35" x14ac:dyDescent="0.35">
      <c r="A746" s="5">
        <v>5111000006010</v>
      </c>
      <c r="B746" s="6" t="s">
        <v>1148</v>
      </c>
      <c r="C746" s="6" t="s">
        <v>163</v>
      </c>
      <c r="D746" s="6" t="s">
        <v>45</v>
      </c>
      <c r="E746" s="6" t="s">
        <v>45</v>
      </c>
      <c r="F746">
        <v>1000</v>
      </c>
      <c r="G746" s="6" t="s">
        <v>10</v>
      </c>
      <c r="H746" s="6" t="s">
        <v>341</v>
      </c>
      <c r="I746">
        <v>1</v>
      </c>
      <c r="J746">
        <v>1</v>
      </c>
      <c r="K746" s="6" t="s">
        <v>297</v>
      </c>
      <c r="M746" s="6" t="s">
        <v>10</v>
      </c>
      <c r="N746" s="6" t="s">
        <v>10</v>
      </c>
      <c r="O746" s="6" t="s">
        <v>1186</v>
      </c>
      <c r="Q746" s="6" t="s">
        <v>342</v>
      </c>
      <c r="R746" s="6" t="s">
        <v>343</v>
      </c>
      <c r="T746" s="6" t="s">
        <v>413</v>
      </c>
      <c r="U746" s="6" t="s">
        <v>1332</v>
      </c>
      <c r="V746" s="6" t="s">
        <v>1186</v>
      </c>
      <c r="W746" s="6" t="s">
        <v>305</v>
      </c>
      <c r="X746" s="6" t="s">
        <v>163</v>
      </c>
      <c r="Y746" s="6" t="s">
        <v>341</v>
      </c>
      <c r="Z746" s="6" t="s">
        <v>45</v>
      </c>
      <c r="AA746" s="6" t="s">
        <v>163</v>
      </c>
      <c r="AB746" s="6" t="s">
        <v>1148</v>
      </c>
      <c r="AC746" s="6" t="s">
        <v>1186</v>
      </c>
      <c r="AD746" s="6" t="s">
        <v>1186</v>
      </c>
      <c r="AE746" s="6" t="s">
        <v>1186</v>
      </c>
      <c r="AF746" s="6" t="s">
        <v>346</v>
      </c>
      <c r="AG746" s="6" t="s">
        <v>346</v>
      </c>
      <c r="AH746" s="6" t="s">
        <v>1333</v>
      </c>
      <c r="AI746" s="6" t="s">
        <v>45</v>
      </c>
    </row>
    <row r="747" spans="1:35" x14ac:dyDescent="0.35">
      <c r="A747" s="5">
        <v>5111000306010</v>
      </c>
      <c r="B747" s="6" t="s">
        <v>1149</v>
      </c>
      <c r="C747" s="6" t="s">
        <v>289</v>
      </c>
      <c r="D747" s="6" t="s">
        <v>45</v>
      </c>
      <c r="E747" s="6" t="s">
        <v>45</v>
      </c>
      <c r="F747">
        <v>1000</v>
      </c>
      <c r="G747" s="6" t="s">
        <v>10</v>
      </c>
      <c r="H747" s="6" t="s">
        <v>341</v>
      </c>
      <c r="I747">
        <v>10</v>
      </c>
      <c r="J747">
        <v>1</v>
      </c>
      <c r="K747" s="6" t="s">
        <v>297</v>
      </c>
      <c r="M747" s="6" t="s">
        <v>10</v>
      </c>
      <c r="N747" s="6" t="s">
        <v>10</v>
      </c>
      <c r="O747" s="6" t="s">
        <v>1186</v>
      </c>
      <c r="Q747" s="6" t="s">
        <v>342</v>
      </c>
      <c r="R747" s="6" t="s">
        <v>343</v>
      </c>
      <c r="T747" s="6" t="s">
        <v>413</v>
      </c>
      <c r="U747" s="6" t="s">
        <v>1332</v>
      </c>
      <c r="V747" s="6" t="s">
        <v>1186</v>
      </c>
      <c r="W747" s="6" t="s">
        <v>305</v>
      </c>
      <c r="X747" s="6" t="s">
        <v>289</v>
      </c>
      <c r="Y747" s="6" t="s">
        <v>341</v>
      </c>
      <c r="Z747" s="6" t="s">
        <v>45</v>
      </c>
      <c r="AA747" s="6" t="s">
        <v>10</v>
      </c>
      <c r="AB747" s="6" t="s">
        <v>1149</v>
      </c>
      <c r="AC747" s="6" t="s">
        <v>1186</v>
      </c>
      <c r="AD747" s="6" t="s">
        <v>1186</v>
      </c>
      <c r="AE747" s="6" t="s">
        <v>1186</v>
      </c>
      <c r="AF747" s="6" t="s">
        <v>346</v>
      </c>
      <c r="AG747" s="6" t="s">
        <v>346</v>
      </c>
      <c r="AH747" s="6" t="s">
        <v>1333</v>
      </c>
      <c r="AI747" s="6" t="s">
        <v>45</v>
      </c>
    </row>
    <row r="748" spans="1:35" x14ac:dyDescent="0.35">
      <c r="A748" s="5">
        <v>5111000406010</v>
      </c>
      <c r="B748" s="6" t="s">
        <v>1150</v>
      </c>
      <c r="C748" s="6" t="s">
        <v>290</v>
      </c>
      <c r="D748" s="6" t="s">
        <v>45</v>
      </c>
      <c r="E748" s="6" t="s">
        <v>45</v>
      </c>
      <c r="F748">
        <v>1000</v>
      </c>
      <c r="G748" s="6" t="s">
        <v>10</v>
      </c>
      <c r="H748" s="6" t="s">
        <v>341</v>
      </c>
      <c r="I748">
        <v>10</v>
      </c>
      <c r="J748">
        <v>1</v>
      </c>
      <c r="K748" s="6" t="s">
        <v>297</v>
      </c>
      <c r="M748" s="6" t="s">
        <v>10</v>
      </c>
      <c r="N748" s="6" t="s">
        <v>10</v>
      </c>
      <c r="O748" s="6" t="s">
        <v>1186</v>
      </c>
      <c r="Q748" s="6" t="s">
        <v>342</v>
      </c>
      <c r="R748" s="6" t="s">
        <v>343</v>
      </c>
      <c r="T748" s="6" t="s">
        <v>413</v>
      </c>
      <c r="U748" s="6" t="s">
        <v>1332</v>
      </c>
      <c r="V748" s="6" t="s">
        <v>1186</v>
      </c>
      <c r="W748" s="6" t="s">
        <v>305</v>
      </c>
      <c r="X748" s="6" t="s">
        <v>290</v>
      </c>
      <c r="Y748" s="6" t="s">
        <v>341</v>
      </c>
      <c r="Z748" s="6" t="s">
        <v>45</v>
      </c>
      <c r="AA748" s="6" t="s">
        <v>10</v>
      </c>
      <c r="AB748" s="6" t="s">
        <v>1150</v>
      </c>
      <c r="AC748" s="6" t="s">
        <v>1186</v>
      </c>
      <c r="AD748" s="6" t="s">
        <v>1186</v>
      </c>
      <c r="AE748" s="6" t="s">
        <v>1186</v>
      </c>
      <c r="AF748" s="6" t="s">
        <v>346</v>
      </c>
      <c r="AG748" s="6" t="s">
        <v>346</v>
      </c>
      <c r="AH748" s="6" t="s">
        <v>1333</v>
      </c>
      <c r="AI748" s="6" t="s">
        <v>45</v>
      </c>
    </row>
    <row r="749" spans="1:35" x14ac:dyDescent="0.35">
      <c r="B749" s="6" t="s">
        <v>1151</v>
      </c>
      <c r="C749" s="6" t="s">
        <v>163</v>
      </c>
      <c r="D749" s="6" t="s">
        <v>45</v>
      </c>
      <c r="E749" s="6" t="s">
        <v>45</v>
      </c>
      <c r="F749">
        <v>1000</v>
      </c>
      <c r="G749" s="6" t="s">
        <v>26</v>
      </c>
      <c r="H749" s="6" t="s">
        <v>341</v>
      </c>
      <c r="I749">
        <v>1</v>
      </c>
      <c r="J749">
        <v>1</v>
      </c>
      <c r="K749" s="6" t="s">
        <v>297</v>
      </c>
      <c r="L749">
        <v>0</v>
      </c>
      <c r="M749" s="6" t="s">
        <v>10</v>
      </c>
      <c r="N749" s="6" t="s">
        <v>10</v>
      </c>
      <c r="O749" s="6" t="s">
        <v>1333</v>
      </c>
      <c r="Q749" s="6" t="s">
        <v>1186</v>
      </c>
      <c r="R749" s="6" t="s">
        <v>1186</v>
      </c>
      <c r="T749" s="6" t="s">
        <v>413</v>
      </c>
      <c r="U749" s="6" t="s">
        <v>1332</v>
      </c>
      <c r="V749" s="6" t="s">
        <v>1186</v>
      </c>
      <c r="W749" s="6" t="s">
        <v>305</v>
      </c>
      <c r="X749" s="6" t="s">
        <v>163</v>
      </c>
      <c r="Y749" s="6" t="s">
        <v>341</v>
      </c>
      <c r="Z749" s="6" t="s">
        <v>45</v>
      </c>
      <c r="AA749" s="6" t="s">
        <v>163</v>
      </c>
      <c r="AB749" s="6" t="s">
        <v>1148</v>
      </c>
      <c r="AC749" s="6" t="s">
        <v>1186</v>
      </c>
      <c r="AD749" s="6" t="s">
        <v>1186</v>
      </c>
      <c r="AE749" s="6" t="s">
        <v>1186</v>
      </c>
      <c r="AF749" s="6" t="s">
        <v>376</v>
      </c>
      <c r="AG749" s="6" t="s">
        <v>376</v>
      </c>
      <c r="AH749" s="6" t="s">
        <v>1333</v>
      </c>
      <c r="AI749" s="6" t="s">
        <v>45</v>
      </c>
    </row>
    <row r="750" spans="1:35" x14ac:dyDescent="0.35">
      <c r="B750" s="6" t="s">
        <v>1152</v>
      </c>
      <c r="C750" s="6" t="s">
        <v>163</v>
      </c>
      <c r="D750" s="6" t="s">
        <v>45</v>
      </c>
      <c r="E750" s="6" t="s">
        <v>45</v>
      </c>
      <c r="F750">
        <v>1000</v>
      </c>
      <c r="G750" s="6" t="s">
        <v>10</v>
      </c>
      <c r="H750" s="6" t="s">
        <v>341</v>
      </c>
      <c r="I750">
        <v>1</v>
      </c>
      <c r="J750">
        <v>1</v>
      </c>
      <c r="K750" s="6" t="s">
        <v>297</v>
      </c>
      <c r="M750" s="6" t="s">
        <v>10</v>
      </c>
      <c r="N750" s="6" t="s">
        <v>10</v>
      </c>
      <c r="O750" s="6" t="s">
        <v>1186</v>
      </c>
      <c r="Q750" s="6" t="s">
        <v>1186</v>
      </c>
      <c r="R750" s="6" t="s">
        <v>1186</v>
      </c>
      <c r="T750" s="6" t="s">
        <v>1186</v>
      </c>
      <c r="U750" s="6" t="s">
        <v>1332</v>
      </c>
      <c r="V750" s="6" t="s">
        <v>1186</v>
      </c>
      <c r="W750" s="6" t="s">
        <v>305</v>
      </c>
      <c r="X750" s="6" t="s">
        <v>163</v>
      </c>
      <c r="Y750" s="6" t="s">
        <v>341</v>
      </c>
      <c r="Z750" s="6" t="s">
        <v>45</v>
      </c>
      <c r="AA750" s="6" t="s">
        <v>10</v>
      </c>
      <c r="AB750" s="6" t="s">
        <v>1152</v>
      </c>
      <c r="AC750" s="6" t="s">
        <v>419</v>
      </c>
      <c r="AD750" s="6" t="s">
        <v>1186</v>
      </c>
      <c r="AE750" s="6" t="s">
        <v>1186</v>
      </c>
      <c r="AF750" s="6" t="s">
        <v>346</v>
      </c>
      <c r="AG750" s="6" t="s">
        <v>346</v>
      </c>
      <c r="AH750" s="6" t="s">
        <v>1333</v>
      </c>
      <c r="AI750" s="6" t="s">
        <v>45</v>
      </c>
    </row>
    <row r="751" spans="1:35" x14ac:dyDescent="0.35">
      <c r="A751" s="5">
        <v>24000165</v>
      </c>
      <c r="B751" s="6" t="s">
        <v>1153</v>
      </c>
      <c r="C751" s="6" t="s">
        <v>163</v>
      </c>
      <c r="D751" s="6" t="s">
        <v>45</v>
      </c>
      <c r="E751" s="6" t="s">
        <v>45</v>
      </c>
      <c r="F751">
        <v>1000</v>
      </c>
      <c r="G751" s="6" t="s">
        <v>10</v>
      </c>
      <c r="H751" s="6" t="s">
        <v>341</v>
      </c>
      <c r="I751">
        <v>1</v>
      </c>
      <c r="J751">
        <v>1</v>
      </c>
      <c r="K751" s="6" t="s">
        <v>297</v>
      </c>
      <c r="M751" s="6" t="s">
        <v>10</v>
      </c>
      <c r="N751" s="6" t="s">
        <v>10</v>
      </c>
      <c r="O751" s="6" t="s">
        <v>1186</v>
      </c>
      <c r="Q751" s="6" t="s">
        <v>342</v>
      </c>
      <c r="R751" s="6" t="s">
        <v>343</v>
      </c>
      <c r="T751" s="6" t="s">
        <v>413</v>
      </c>
      <c r="U751" s="6" t="s">
        <v>1332</v>
      </c>
      <c r="V751" s="6" t="s">
        <v>1186</v>
      </c>
      <c r="W751" s="6" t="s">
        <v>305</v>
      </c>
      <c r="X751" s="6" t="s">
        <v>163</v>
      </c>
      <c r="Y751" s="6" t="s">
        <v>341</v>
      </c>
      <c r="Z751" s="6" t="s">
        <v>45</v>
      </c>
      <c r="AA751" s="6" t="s">
        <v>163</v>
      </c>
      <c r="AB751" s="6" t="s">
        <v>1153</v>
      </c>
      <c r="AC751" s="6" t="s">
        <v>1186</v>
      </c>
      <c r="AD751" s="6" t="s">
        <v>1186</v>
      </c>
      <c r="AE751" s="6" t="s">
        <v>1186</v>
      </c>
      <c r="AF751" s="6" t="s">
        <v>346</v>
      </c>
      <c r="AG751" s="6" t="s">
        <v>346</v>
      </c>
      <c r="AH751" s="6" t="s">
        <v>1333</v>
      </c>
      <c r="AI751" s="6" t="s">
        <v>45</v>
      </c>
    </row>
    <row r="752" spans="1:35" x14ac:dyDescent="0.35">
      <c r="B752" s="6" t="s">
        <v>1154</v>
      </c>
      <c r="C752" s="6" t="s">
        <v>237</v>
      </c>
      <c r="D752" s="6" t="s">
        <v>66</v>
      </c>
      <c r="E752" s="6" t="s">
        <v>66</v>
      </c>
      <c r="F752">
        <v>1000</v>
      </c>
      <c r="G752" s="6" t="s">
        <v>26</v>
      </c>
      <c r="H752" s="6" t="s">
        <v>341</v>
      </c>
      <c r="I752">
        <v>21</v>
      </c>
      <c r="J752">
        <v>1</v>
      </c>
      <c r="K752" s="6" t="s">
        <v>305</v>
      </c>
      <c r="M752" s="6" t="s">
        <v>12</v>
      </c>
      <c r="N752" s="6" t="s">
        <v>12</v>
      </c>
      <c r="O752" s="6" t="s">
        <v>1186</v>
      </c>
      <c r="Q752" s="6" t="s">
        <v>1186</v>
      </c>
      <c r="R752" s="6" t="s">
        <v>1186</v>
      </c>
      <c r="T752" s="6" t="s">
        <v>1186</v>
      </c>
      <c r="U752" s="6" t="s">
        <v>1332</v>
      </c>
      <c r="V752" s="6" t="s">
        <v>1186</v>
      </c>
      <c r="W752" s="6" t="s">
        <v>305</v>
      </c>
      <c r="X752" s="6" t="s">
        <v>237</v>
      </c>
      <c r="Y752" s="6" t="s">
        <v>341</v>
      </c>
      <c r="Z752" s="6" t="s">
        <v>658</v>
      </c>
      <c r="AA752" s="6" t="s">
        <v>237</v>
      </c>
      <c r="AB752" s="6" t="s">
        <v>676</v>
      </c>
      <c r="AC752" s="6" t="s">
        <v>419</v>
      </c>
      <c r="AD752" s="6" t="s">
        <v>1186</v>
      </c>
      <c r="AE752" s="6" t="s">
        <v>1186</v>
      </c>
      <c r="AF752" s="6" t="s">
        <v>346</v>
      </c>
      <c r="AG752" s="6" t="s">
        <v>346</v>
      </c>
      <c r="AH752" s="6" t="s">
        <v>1333</v>
      </c>
      <c r="AI752" s="6" t="s">
        <v>26</v>
      </c>
    </row>
    <row r="753" spans="1:35" x14ac:dyDescent="0.35">
      <c r="A753" s="5">
        <v>5105800001010</v>
      </c>
      <c r="B753" s="6" t="s">
        <v>1155</v>
      </c>
      <c r="C753" s="6" t="s">
        <v>257</v>
      </c>
      <c r="D753" s="6" t="s">
        <v>26</v>
      </c>
      <c r="E753" s="6" t="s">
        <v>26</v>
      </c>
      <c r="F753">
        <v>1000</v>
      </c>
      <c r="G753" s="6" t="s">
        <v>12</v>
      </c>
      <c r="H753" s="6" t="s">
        <v>341</v>
      </c>
      <c r="I753">
        <v>46</v>
      </c>
      <c r="J753">
        <v>1</v>
      </c>
      <c r="K753" s="6" t="s">
        <v>297</v>
      </c>
      <c r="M753" s="6" t="s">
        <v>26</v>
      </c>
      <c r="N753" s="6" t="s">
        <v>26</v>
      </c>
      <c r="O753" s="6" t="s">
        <v>1186</v>
      </c>
      <c r="P753">
        <v>3771</v>
      </c>
      <c r="Q753" s="6" t="s">
        <v>342</v>
      </c>
      <c r="R753" s="6" t="s">
        <v>343</v>
      </c>
      <c r="T753" s="6" t="s">
        <v>344</v>
      </c>
      <c r="U753" s="6" t="s">
        <v>1332</v>
      </c>
      <c r="V753" s="6" t="s">
        <v>1186</v>
      </c>
      <c r="W753" s="6" t="s">
        <v>305</v>
      </c>
      <c r="X753" s="6" t="s">
        <v>257</v>
      </c>
      <c r="Y753" s="6" t="s">
        <v>341</v>
      </c>
      <c r="Z753" s="6" t="s">
        <v>26</v>
      </c>
      <c r="AA753" s="6" t="s">
        <v>257</v>
      </c>
      <c r="AB753" s="6" t="s">
        <v>676</v>
      </c>
      <c r="AC753" s="6" t="s">
        <v>1186</v>
      </c>
      <c r="AD753" s="6" t="s">
        <v>1186</v>
      </c>
      <c r="AE753" s="6" t="s">
        <v>1186</v>
      </c>
      <c r="AF753" s="6" t="s">
        <v>346</v>
      </c>
      <c r="AG753" s="6" t="s">
        <v>346</v>
      </c>
      <c r="AH753" s="6" t="s">
        <v>1333</v>
      </c>
      <c r="AI753" s="6" t="s">
        <v>26</v>
      </c>
    </row>
    <row r="754" spans="1:35" x14ac:dyDescent="0.35">
      <c r="A754" s="5">
        <v>5105160006010</v>
      </c>
      <c r="B754" s="6" t="s">
        <v>1156</v>
      </c>
      <c r="C754" s="6" t="s">
        <v>238</v>
      </c>
      <c r="D754" s="6" t="s">
        <v>63</v>
      </c>
      <c r="E754" s="6" t="s">
        <v>63</v>
      </c>
      <c r="F754">
        <v>1000</v>
      </c>
      <c r="G754" s="6" t="s">
        <v>12</v>
      </c>
      <c r="H754" s="6" t="s">
        <v>341</v>
      </c>
      <c r="I754">
        <v>10</v>
      </c>
      <c r="J754">
        <v>1</v>
      </c>
      <c r="K754" s="6" t="s">
        <v>297</v>
      </c>
      <c r="M754" s="6" t="s">
        <v>26</v>
      </c>
      <c r="N754" s="6" t="s">
        <v>26</v>
      </c>
      <c r="O754" s="6" t="s">
        <v>1186</v>
      </c>
      <c r="P754">
        <v>0</v>
      </c>
      <c r="Q754" s="6" t="s">
        <v>342</v>
      </c>
      <c r="R754" s="6" t="s">
        <v>343</v>
      </c>
      <c r="T754" s="6" t="s">
        <v>344</v>
      </c>
      <c r="U754" s="6" t="s">
        <v>1332</v>
      </c>
      <c r="V754" s="6" t="s">
        <v>1186</v>
      </c>
      <c r="W754" s="6" t="s">
        <v>305</v>
      </c>
      <c r="X754" s="6" t="s">
        <v>26</v>
      </c>
      <c r="Y754" s="6" t="s">
        <v>341</v>
      </c>
      <c r="Z754" s="6" t="s">
        <v>658</v>
      </c>
      <c r="AA754" s="6" t="s">
        <v>238</v>
      </c>
      <c r="AB754" s="6" t="s">
        <v>1156</v>
      </c>
      <c r="AC754" s="6" t="s">
        <v>1186</v>
      </c>
      <c r="AD754" s="6" t="s">
        <v>1186</v>
      </c>
      <c r="AE754" s="6" t="s">
        <v>1186</v>
      </c>
      <c r="AF754" s="6" t="s">
        <v>346</v>
      </c>
      <c r="AG754" s="6" t="s">
        <v>346</v>
      </c>
      <c r="AH754" s="6" t="s">
        <v>1333</v>
      </c>
      <c r="AI754" s="6" t="s">
        <v>26</v>
      </c>
    </row>
    <row r="755" spans="1:35" x14ac:dyDescent="0.35">
      <c r="A755" s="5">
        <v>5205180306010</v>
      </c>
      <c r="B755" s="6" t="s">
        <v>1157</v>
      </c>
      <c r="C755" s="6" t="s">
        <v>239</v>
      </c>
      <c r="D755" s="6" t="s">
        <v>63</v>
      </c>
      <c r="E755" s="6" t="s">
        <v>63</v>
      </c>
      <c r="F755">
        <v>1000</v>
      </c>
      <c r="G755" s="6" t="s">
        <v>12</v>
      </c>
      <c r="H755" s="6" t="s">
        <v>341</v>
      </c>
      <c r="I755">
        <v>20</v>
      </c>
      <c r="J755">
        <v>1</v>
      </c>
      <c r="K755" s="6" t="s">
        <v>297</v>
      </c>
      <c r="M755" s="6" t="s">
        <v>12</v>
      </c>
      <c r="N755" s="6" t="s">
        <v>12</v>
      </c>
      <c r="O755" s="6" t="s">
        <v>1186</v>
      </c>
      <c r="P755">
        <v>1300</v>
      </c>
      <c r="Q755" s="6" t="s">
        <v>1186</v>
      </c>
      <c r="R755" s="6" t="s">
        <v>343</v>
      </c>
      <c r="T755" s="6" t="s">
        <v>344</v>
      </c>
      <c r="U755" s="6" t="s">
        <v>1332</v>
      </c>
      <c r="V755" s="6" t="s">
        <v>1186</v>
      </c>
      <c r="W755" s="6" t="s">
        <v>305</v>
      </c>
      <c r="X755" s="6" t="s">
        <v>239</v>
      </c>
      <c r="Y755" s="6" t="s">
        <v>341</v>
      </c>
      <c r="Z755" s="6" t="s">
        <v>658</v>
      </c>
      <c r="AA755" s="6" t="s">
        <v>239</v>
      </c>
      <c r="AB755" s="6" t="s">
        <v>1157</v>
      </c>
      <c r="AC755" s="6" t="s">
        <v>1186</v>
      </c>
      <c r="AD755" s="6" t="s">
        <v>1186</v>
      </c>
      <c r="AE755" s="6" t="s">
        <v>1186</v>
      </c>
      <c r="AF755" s="6" t="s">
        <v>346</v>
      </c>
      <c r="AG755" s="6" t="s">
        <v>346</v>
      </c>
      <c r="AH755" s="6" t="s">
        <v>1333</v>
      </c>
      <c r="AI755" s="6" t="s">
        <v>26</v>
      </c>
    </row>
    <row r="756" spans="1:35" x14ac:dyDescent="0.35">
      <c r="B756" s="6" t="s">
        <v>1158</v>
      </c>
      <c r="C756" s="6" t="s">
        <v>239</v>
      </c>
      <c r="D756" s="6" t="s">
        <v>63</v>
      </c>
      <c r="E756" s="6" t="s">
        <v>63</v>
      </c>
      <c r="F756">
        <v>1000</v>
      </c>
      <c r="G756" s="6" t="s">
        <v>12</v>
      </c>
      <c r="H756" s="6" t="s">
        <v>341</v>
      </c>
      <c r="I756">
        <v>20</v>
      </c>
      <c r="J756">
        <v>1</v>
      </c>
      <c r="K756" s="6" t="s">
        <v>297</v>
      </c>
      <c r="L756">
        <v>0</v>
      </c>
      <c r="M756" s="6" t="s">
        <v>12</v>
      </c>
      <c r="N756" s="6" t="s">
        <v>12</v>
      </c>
      <c r="O756" s="6" t="s">
        <v>1333</v>
      </c>
      <c r="Q756" s="6" t="s">
        <v>1186</v>
      </c>
      <c r="R756" s="6" t="s">
        <v>1186</v>
      </c>
      <c r="T756" s="6" t="s">
        <v>344</v>
      </c>
      <c r="U756" s="6" t="s">
        <v>1332</v>
      </c>
      <c r="V756" s="6" t="s">
        <v>1186</v>
      </c>
      <c r="W756" s="6" t="s">
        <v>305</v>
      </c>
      <c r="X756" s="6" t="s">
        <v>239</v>
      </c>
      <c r="Y756" s="6" t="s">
        <v>341</v>
      </c>
      <c r="Z756" s="6" t="s">
        <v>658</v>
      </c>
      <c r="AA756" s="6" t="s">
        <v>239</v>
      </c>
      <c r="AB756" s="6" t="s">
        <v>1157</v>
      </c>
      <c r="AC756" s="6" t="s">
        <v>1186</v>
      </c>
      <c r="AD756" s="6" t="s">
        <v>1186</v>
      </c>
      <c r="AE756" s="6" t="s">
        <v>1186</v>
      </c>
      <c r="AF756" s="6" t="s">
        <v>376</v>
      </c>
      <c r="AG756" s="6" t="s">
        <v>376</v>
      </c>
      <c r="AH756" s="6" t="s">
        <v>1333</v>
      </c>
      <c r="AI756" s="6" t="s">
        <v>26</v>
      </c>
    </row>
    <row r="757" spans="1:35" x14ac:dyDescent="0.35">
      <c r="B757" s="6" t="s">
        <v>660</v>
      </c>
      <c r="C757" s="6" t="s">
        <v>240</v>
      </c>
      <c r="D757" s="6" t="s">
        <v>63</v>
      </c>
      <c r="E757" s="6" t="s">
        <v>63</v>
      </c>
      <c r="F757">
        <v>1000</v>
      </c>
      <c r="G757" s="6" t="s">
        <v>12</v>
      </c>
      <c r="H757" s="6" t="s">
        <v>341</v>
      </c>
      <c r="I757">
        <v>45</v>
      </c>
      <c r="J757">
        <v>1</v>
      </c>
      <c r="K757" s="6" t="s">
        <v>297</v>
      </c>
      <c r="M757" s="6" t="s">
        <v>12</v>
      </c>
      <c r="N757" s="6" t="s">
        <v>12</v>
      </c>
      <c r="O757" s="6" t="s">
        <v>1186</v>
      </c>
      <c r="P757">
        <v>1300</v>
      </c>
      <c r="Q757" s="6" t="s">
        <v>1186</v>
      </c>
      <c r="R757" s="6" t="s">
        <v>343</v>
      </c>
      <c r="T757" s="6" t="s">
        <v>344</v>
      </c>
      <c r="U757" s="6" t="s">
        <v>1332</v>
      </c>
      <c r="V757" s="6" t="s">
        <v>1186</v>
      </c>
      <c r="W757" s="6" t="s">
        <v>305</v>
      </c>
      <c r="X757" s="6" t="s">
        <v>240</v>
      </c>
      <c r="Y757" s="6" t="s">
        <v>341</v>
      </c>
      <c r="Z757" s="6" t="s">
        <v>658</v>
      </c>
      <c r="AA757" s="6" t="s">
        <v>240</v>
      </c>
      <c r="AB757" s="6" t="s">
        <v>660</v>
      </c>
      <c r="AC757" s="6" t="s">
        <v>1186</v>
      </c>
      <c r="AD757" s="6" t="s">
        <v>1186</v>
      </c>
      <c r="AE757" s="6" t="s">
        <v>1186</v>
      </c>
      <c r="AF757" s="6" t="s">
        <v>346</v>
      </c>
      <c r="AG757" s="6" t="s">
        <v>346</v>
      </c>
      <c r="AH757" s="6" t="s">
        <v>1333</v>
      </c>
      <c r="AI757" s="6" t="s">
        <v>26</v>
      </c>
    </row>
    <row r="758" spans="1:35" x14ac:dyDescent="0.35">
      <c r="A758" s="5">
        <v>5205180206010</v>
      </c>
      <c r="B758" s="6" t="s">
        <v>663</v>
      </c>
      <c r="C758" s="6" t="s">
        <v>241</v>
      </c>
      <c r="D758" s="6" t="s">
        <v>63</v>
      </c>
      <c r="E758" s="6" t="s">
        <v>63</v>
      </c>
      <c r="F758">
        <v>1000</v>
      </c>
      <c r="G758" s="6" t="s">
        <v>12</v>
      </c>
      <c r="H758" s="6" t="s">
        <v>341</v>
      </c>
      <c r="I758">
        <v>12</v>
      </c>
      <c r="J758">
        <v>1</v>
      </c>
      <c r="K758" s="6" t="s">
        <v>297</v>
      </c>
      <c r="M758" s="6" t="s">
        <v>12</v>
      </c>
      <c r="N758" s="6" t="s">
        <v>12</v>
      </c>
      <c r="O758" s="6" t="s">
        <v>1186</v>
      </c>
      <c r="P758">
        <v>1678</v>
      </c>
      <c r="Q758" s="6" t="s">
        <v>1186</v>
      </c>
      <c r="R758" s="6" t="s">
        <v>343</v>
      </c>
      <c r="T758" s="6" t="s">
        <v>344</v>
      </c>
      <c r="U758" s="6" t="s">
        <v>1332</v>
      </c>
      <c r="V758" s="6" t="s">
        <v>1186</v>
      </c>
      <c r="W758" s="6" t="s">
        <v>305</v>
      </c>
      <c r="X758" s="6" t="s">
        <v>241</v>
      </c>
      <c r="Y758" s="6" t="s">
        <v>341</v>
      </c>
      <c r="Z758" s="6" t="s">
        <v>658</v>
      </c>
      <c r="AA758" s="6" t="s">
        <v>241</v>
      </c>
      <c r="AB758" s="6" t="s">
        <v>1159</v>
      </c>
      <c r="AC758" s="6" t="s">
        <v>1186</v>
      </c>
      <c r="AD758" s="6" t="s">
        <v>1186</v>
      </c>
      <c r="AE758" s="6" t="s">
        <v>1186</v>
      </c>
      <c r="AF758" s="6" t="s">
        <v>346</v>
      </c>
      <c r="AG758" s="6" t="s">
        <v>346</v>
      </c>
      <c r="AH758" s="6" t="s">
        <v>1333</v>
      </c>
      <c r="AI758" s="6" t="s">
        <v>26</v>
      </c>
    </row>
    <row r="759" spans="1:35" x14ac:dyDescent="0.35">
      <c r="A759" s="5">
        <v>5205180406010</v>
      </c>
      <c r="B759" s="6" t="s">
        <v>1159</v>
      </c>
      <c r="C759" s="6" t="s">
        <v>241</v>
      </c>
      <c r="D759" s="6" t="s">
        <v>63</v>
      </c>
      <c r="E759" s="6" t="s">
        <v>63</v>
      </c>
      <c r="F759">
        <v>1000</v>
      </c>
      <c r="G759" s="6" t="s">
        <v>12</v>
      </c>
      <c r="H759" s="6" t="s">
        <v>341</v>
      </c>
      <c r="I759">
        <v>12</v>
      </c>
      <c r="J759">
        <v>1</v>
      </c>
      <c r="K759" s="6" t="s">
        <v>297</v>
      </c>
      <c r="M759" s="6" t="s">
        <v>12</v>
      </c>
      <c r="N759" s="6" t="s">
        <v>12</v>
      </c>
      <c r="O759" s="6" t="s">
        <v>1186</v>
      </c>
      <c r="P759">
        <v>1678</v>
      </c>
      <c r="Q759" s="6" t="s">
        <v>1186</v>
      </c>
      <c r="R759" s="6" t="s">
        <v>343</v>
      </c>
      <c r="T759" s="6" t="s">
        <v>344</v>
      </c>
      <c r="U759" s="6" t="s">
        <v>1332</v>
      </c>
      <c r="V759" s="6" t="s">
        <v>1186</v>
      </c>
      <c r="W759" s="6" t="s">
        <v>305</v>
      </c>
      <c r="X759" s="6" t="s">
        <v>241</v>
      </c>
      <c r="Y759" s="6" t="s">
        <v>341</v>
      </c>
      <c r="Z759" s="6" t="s">
        <v>658</v>
      </c>
      <c r="AA759" s="6" t="s">
        <v>241</v>
      </c>
      <c r="AB759" s="6" t="s">
        <v>1159</v>
      </c>
      <c r="AC759" s="6" t="s">
        <v>1186</v>
      </c>
      <c r="AD759" s="6" t="s">
        <v>1186</v>
      </c>
      <c r="AE759" s="6" t="s">
        <v>1186</v>
      </c>
      <c r="AF759" s="6" t="s">
        <v>346</v>
      </c>
      <c r="AG759" s="6" t="s">
        <v>346</v>
      </c>
      <c r="AH759" s="6" t="s">
        <v>1333</v>
      </c>
      <c r="AI759" s="6" t="s">
        <v>26</v>
      </c>
    </row>
    <row r="760" spans="1:35" x14ac:dyDescent="0.35">
      <c r="A760" s="5">
        <v>5105240006010</v>
      </c>
      <c r="B760" s="6" t="s">
        <v>1160</v>
      </c>
      <c r="C760" s="6" t="s">
        <v>242</v>
      </c>
      <c r="D760" s="6" t="s">
        <v>26</v>
      </c>
      <c r="E760" s="6" t="s">
        <v>26</v>
      </c>
      <c r="F760">
        <v>1000</v>
      </c>
      <c r="G760" s="6" t="s">
        <v>12</v>
      </c>
      <c r="H760" s="6" t="s">
        <v>341</v>
      </c>
      <c r="I760">
        <v>150</v>
      </c>
      <c r="J760">
        <v>1</v>
      </c>
      <c r="K760" s="6" t="s">
        <v>297</v>
      </c>
      <c r="M760" s="6" t="s">
        <v>26</v>
      </c>
      <c r="N760" s="6" t="s">
        <v>26</v>
      </c>
      <c r="O760" s="6" t="s">
        <v>1186</v>
      </c>
      <c r="P760">
        <v>1000</v>
      </c>
      <c r="Q760" s="6" t="s">
        <v>1186</v>
      </c>
      <c r="R760" s="6" t="s">
        <v>343</v>
      </c>
      <c r="T760" s="6" t="s">
        <v>344</v>
      </c>
      <c r="U760" s="6" t="s">
        <v>1332</v>
      </c>
      <c r="V760" s="6" t="s">
        <v>1186</v>
      </c>
      <c r="W760" s="6" t="s">
        <v>305</v>
      </c>
      <c r="X760" s="6" t="s">
        <v>242</v>
      </c>
      <c r="Y760" s="6" t="s">
        <v>341</v>
      </c>
      <c r="Z760" s="6" t="s">
        <v>26</v>
      </c>
      <c r="AA760" s="6" t="s">
        <v>242</v>
      </c>
      <c r="AB760" s="6" t="s">
        <v>1160</v>
      </c>
      <c r="AC760" s="6" t="s">
        <v>1186</v>
      </c>
      <c r="AD760" s="6" t="s">
        <v>1186</v>
      </c>
      <c r="AE760" s="6" t="s">
        <v>1186</v>
      </c>
      <c r="AF760" s="6" t="s">
        <v>346</v>
      </c>
      <c r="AG760" s="6" t="s">
        <v>346</v>
      </c>
      <c r="AH760" s="6" t="s">
        <v>1333</v>
      </c>
      <c r="AI760" s="6" t="s">
        <v>26</v>
      </c>
    </row>
    <row r="761" spans="1:35" x14ac:dyDescent="0.35">
      <c r="A761" s="5">
        <v>5105260006010</v>
      </c>
      <c r="B761" s="6" t="s">
        <v>1161</v>
      </c>
      <c r="C761" s="6" t="s">
        <v>243</v>
      </c>
      <c r="D761" s="6" t="s">
        <v>26</v>
      </c>
      <c r="E761" s="6" t="s">
        <v>26</v>
      </c>
      <c r="F761">
        <v>1000</v>
      </c>
      <c r="G761" s="6" t="s">
        <v>12</v>
      </c>
      <c r="H761" s="6" t="s">
        <v>341</v>
      </c>
      <c r="I761">
        <v>150</v>
      </c>
      <c r="J761">
        <v>1</v>
      </c>
      <c r="K761" s="6" t="s">
        <v>297</v>
      </c>
      <c r="M761" s="6" t="s">
        <v>26</v>
      </c>
      <c r="N761" s="6" t="s">
        <v>26</v>
      </c>
      <c r="O761" s="6" t="s">
        <v>1186</v>
      </c>
      <c r="P761">
        <v>1000</v>
      </c>
      <c r="Q761" s="6" t="s">
        <v>342</v>
      </c>
      <c r="R761" s="6" t="s">
        <v>343</v>
      </c>
      <c r="T761" s="6" t="s">
        <v>344</v>
      </c>
      <c r="U761" s="6" t="s">
        <v>1332</v>
      </c>
      <c r="V761" s="6" t="s">
        <v>1186</v>
      </c>
      <c r="W761" s="6" t="s">
        <v>305</v>
      </c>
      <c r="X761" s="6" t="s">
        <v>243</v>
      </c>
      <c r="Y761" s="6" t="s">
        <v>341</v>
      </c>
      <c r="Z761" s="6" t="s">
        <v>26</v>
      </c>
      <c r="AA761" s="6" t="s">
        <v>243</v>
      </c>
      <c r="AB761" s="6" t="s">
        <v>1161</v>
      </c>
      <c r="AC761" s="6" t="s">
        <v>1186</v>
      </c>
      <c r="AD761" s="6" t="s">
        <v>1186</v>
      </c>
      <c r="AE761" s="6" t="s">
        <v>1186</v>
      </c>
      <c r="AF761" s="6" t="s">
        <v>346</v>
      </c>
      <c r="AG761" s="6" t="s">
        <v>346</v>
      </c>
      <c r="AH761" s="6" t="s">
        <v>1333</v>
      </c>
      <c r="AI761" s="6" t="s">
        <v>26</v>
      </c>
    </row>
    <row r="762" spans="1:35" x14ac:dyDescent="0.35">
      <c r="A762" s="5">
        <v>5105260066010</v>
      </c>
      <c r="B762" s="6" t="s">
        <v>1162</v>
      </c>
      <c r="C762" s="6" t="s">
        <v>244</v>
      </c>
      <c r="D762" s="6" t="s">
        <v>26</v>
      </c>
      <c r="E762" s="6" t="s">
        <v>26</v>
      </c>
      <c r="F762">
        <v>1000</v>
      </c>
      <c r="G762" s="6" t="s">
        <v>12</v>
      </c>
      <c r="H762" s="6" t="s">
        <v>341</v>
      </c>
      <c r="I762">
        <v>150</v>
      </c>
      <c r="J762">
        <v>1</v>
      </c>
      <c r="K762" s="6" t="s">
        <v>297</v>
      </c>
      <c r="M762" s="6" t="s">
        <v>26</v>
      </c>
      <c r="N762" s="6" t="s">
        <v>26</v>
      </c>
      <c r="O762" s="6" t="s">
        <v>1186</v>
      </c>
      <c r="P762">
        <v>1000</v>
      </c>
      <c r="Q762" s="6" t="s">
        <v>342</v>
      </c>
      <c r="R762" s="6" t="s">
        <v>343</v>
      </c>
      <c r="T762" s="6" t="s">
        <v>344</v>
      </c>
      <c r="U762" s="6" t="s">
        <v>1332</v>
      </c>
      <c r="V762" s="6" t="s">
        <v>1186</v>
      </c>
      <c r="W762" s="6" t="s">
        <v>305</v>
      </c>
      <c r="X762" s="6" t="s">
        <v>243</v>
      </c>
      <c r="Y762" s="6" t="s">
        <v>341</v>
      </c>
      <c r="Z762" s="6" t="s">
        <v>26</v>
      </c>
      <c r="AA762" s="6" t="s">
        <v>244</v>
      </c>
      <c r="AB762" s="6" t="s">
        <v>1162</v>
      </c>
      <c r="AC762" s="6" t="s">
        <v>1186</v>
      </c>
      <c r="AD762" s="6" t="s">
        <v>1186</v>
      </c>
      <c r="AE762" s="6" t="s">
        <v>1186</v>
      </c>
      <c r="AF762" s="6" t="s">
        <v>346</v>
      </c>
      <c r="AG762" s="6" t="s">
        <v>346</v>
      </c>
      <c r="AH762" s="6" t="s">
        <v>1333</v>
      </c>
      <c r="AI762" s="6" t="s">
        <v>26</v>
      </c>
    </row>
    <row r="763" spans="1:35" x14ac:dyDescent="0.35">
      <c r="A763" s="5">
        <v>5105280006010</v>
      </c>
      <c r="B763" s="6" t="s">
        <v>1163</v>
      </c>
      <c r="C763" s="6" t="s">
        <v>245</v>
      </c>
      <c r="D763" s="6" t="s">
        <v>26</v>
      </c>
      <c r="E763" s="6" t="s">
        <v>26</v>
      </c>
      <c r="F763">
        <v>1000</v>
      </c>
      <c r="G763" s="6" t="s">
        <v>12</v>
      </c>
      <c r="H763" s="6" t="s">
        <v>341</v>
      </c>
      <c r="I763">
        <v>550</v>
      </c>
      <c r="J763">
        <v>1</v>
      </c>
      <c r="K763" s="6" t="s">
        <v>297</v>
      </c>
      <c r="M763" s="6" t="s">
        <v>26</v>
      </c>
      <c r="N763" s="6" t="s">
        <v>26</v>
      </c>
      <c r="O763" s="6" t="s">
        <v>1186</v>
      </c>
      <c r="P763">
        <v>1000</v>
      </c>
      <c r="Q763" s="6" t="s">
        <v>342</v>
      </c>
      <c r="R763" s="6" t="s">
        <v>343</v>
      </c>
      <c r="T763" s="6" t="s">
        <v>344</v>
      </c>
      <c r="U763" s="6" t="s">
        <v>1332</v>
      </c>
      <c r="V763" s="6" t="s">
        <v>1186</v>
      </c>
      <c r="W763" s="6" t="s">
        <v>305</v>
      </c>
      <c r="X763" s="6" t="s">
        <v>245</v>
      </c>
      <c r="Y763" s="6" t="s">
        <v>341</v>
      </c>
      <c r="Z763" s="6" t="s">
        <v>26</v>
      </c>
      <c r="AA763" s="6" t="s">
        <v>245</v>
      </c>
      <c r="AB763" s="6" t="s">
        <v>1163</v>
      </c>
      <c r="AC763" s="6" t="s">
        <v>1186</v>
      </c>
      <c r="AD763" s="6" t="s">
        <v>1186</v>
      </c>
      <c r="AE763" s="6" t="s">
        <v>1186</v>
      </c>
      <c r="AF763" s="6" t="s">
        <v>346</v>
      </c>
      <c r="AG763" s="6" t="s">
        <v>346</v>
      </c>
      <c r="AH763" s="6" t="s">
        <v>1333</v>
      </c>
      <c r="AI763" s="6" t="s">
        <v>26</v>
      </c>
    </row>
    <row r="764" spans="1:35" x14ac:dyDescent="0.35">
      <c r="B764" s="6" t="s">
        <v>1164</v>
      </c>
      <c r="C764" s="6" t="s">
        <v>245</v>
      </c>
      <c r="D764" s="6" t="s">
        <v>26</v>
      </c>
      <c r="E764" s="6" t="s">
        <v>26</v>
      </c>
      <c r="F764">
        <v>1000</v>
      </c>
      <c r="G764" s="6" t="s">
        <v>26</v>
      </c>
      <c r="H764" s="6" t="s">
        <v>341</v>
      </c>
      <c r="I764">
        <v>550</v>
      </c>
      <c r="J764">
        <v>1</v>
      </c>
      <c r="K764" s="6" t="s">
        <v>297</v>
      </c>
      <c r="L764">
        <v>0</v>
      </c>
      <c r="M764" s="6" t="s">
        <v>26</v>
      </c>
      <c r="N764" s="6" t="s">
        <v>26</v>
      </c>
      <c r="O764" s="6" t="s">
        <v>1333</v>
      </c>
      <c r="Q764" s="6" t="s">
        <v>1186</v>
      </c>
      <c r="R764" s="6" t="s">
        <v>1186</v>
      </c>
      <c r="T764" s="6" t="s">
        <v>344</v>
      </c>
      <c r="U764" s="6" t="s">
        <v>1332</v>
      </c>
      <c r="V764" s="6" t="s">
        <v>1186</v>
      </c>
      <c r="W764" s="6" t="s">
        <v>305</v>
      </c>
      <c r="X764" s="6" t="s">
        <v>245</v>
      </c>
      <c r="Y764" s="6" t="s">
        <v>341</v>
      </c>
      <c r="Z764" s="6" t="s">
        <v>26</v>
      </c>
      <c r="AA764" s="6" t="s">
        <v>245</v>
      </c>
      <c r="AB764" s="6" t="s">
        <v>1163</v>
      </c>
      <c r="AC764" s="6" t="s">
        <v>1186</v>
      </c>
      <c r="AD764" s="6" t="s">
        <v>1186</v>
      </c>
      <c r="AE764" s="6" t="s">
        <v>1186</v>
      </c>
      <c r="AF764" s="6" t="s">
        <v>376</v>
      </c>
      <c r="AG764" s="6" t="s">
        <v>376</v>
      </c>
      <c r="AH764" s="6" t="s">
        <v>1333</v>
      </c>
      <c r="AI764" s="6" t="s">
        <v>26</v>
      </c>
    </row>
    <row r="765" spans="1:35" x14ac:dyDescent="0.35">
      <c r="A765" s="5">
        <v>5205066506010</v>
      </c>
      <c r="B765" s="6" t="s">
        <v>667</v>
      </c>
      <c r="C765" s="6" t="s">
        <v>246</v>
      </c>
      <c r="D765" s="6" t="s">
        <v>41</v>
      </c>
      <c r="E765" s="6" t="s">
        <v>40</v>
      </c>
      <c r="F765">
        <v>1000</v>
      </c>
      <c r="G765" s="6" t="s">
        <v>12</v>
      </c>
      <c r="H765" s="6" t="s">
        <v>341</v>
      </c>
      <c r="I765">
        <v>1</v>
      </c>
      <c r="J765">
        <v>1</v>
      </c>
      <c r="K765" s="6" t="s">
        <v>297</v>
      </c>
      <c r="M765" s="6" t="s">
        <v>41</v>
      </c>
      <c r="N765" s="6" t="s">
        <v>41</v>
      </c>
      <c r="O765" s="6" t="s">
        <v>1186</v>
      </c>
      <c r="P765">
        <v>944</v>
      </c>
      <c r="Q765" s="6" t="s">
        <v>1186</v>
      </c>
      <c r="R765" s="6" t="s">
        <v>343</v>
      </c>
      <c r="T765" s="6" t="s">
        <v>344</v>
      </c>
      <c r="U765" s="6" t="s">
        <v>1332</v>
      </c>
      <c r="V765" s="6" t="s">
        <v>1186</v>
      </c>
      <c r="W765" s="6" t="s">
        <v>305</v>
      </c>
      <c r="X765" s="6" t="s">
        <v>246</v>
      </c>
      <c r="Y765" s="6" t="s">
        <v>341</v>
      </c>
      <c r="Z765" s="6" t="s">
        <v>367</v>
      </c>
      <c r="AA765" s="6" t="s">
        <v>246</v>
      </c>
      <c r="AB765" s="6" t="s">
        <v>667</v>
      </c>
      <c r="AC765" s="6" t="s">
        <v>1186</v>
      </c>
      <c r="AD765" s="6" t="s">
        <v>1186</v>
      </c>
      <c r="AE765" s="6" t="s">
        <v>1186</v>
      </c>
      <c r="AF765" s="6" t="s">
        <v>346</v>
      </c>
      <c r="AG765" s="6" t="s">
        <v>346</v>
      </c>
      <c r="AH765" s="6" t="s">
        <v>1333</v>
      </c>
      <c r="AI765" s="6" t="s">
        <v>41</v>
      </c>
    </row>
    <row r="766" spans="1:35" x14ac:dyDescent="0.35">
      <c r="A766" s="5">
        <v>5105600006010</v>
      </c>
      <c r="B766" s="6" t="s">
        <v>1165</v>
      </c>
      <c r="C766" s="6" t="s">
        <v>247</v>
      </c>
      <c r="D766" s="6" t="s">
        <v>26</v>
      </c>
      <c r="E766" s="6" t="s">
        <v>26</v>
      </c>
      <c r="F766">
        <v>1000</v>
      </c>
      <c r="G766" s="6" t="s">
        <v>12</v>
      </c>
      <c r="H766" s="6" t="s">
        <v>341</v>
      </c>
      <c r="I766">
        <v>23</v>
      </c>
      <c r="J766">
        <v>1</v>
      </c>
      <c r="K766" s="6" t="s">
        <v>297</v>
      </c>
      <c r="M766" s="6" t="s">
        <v>26</v>
      </c>
      <c r="N766" s="6" t="s">
        <v>26</v>
      </c>
      <c r="O766" s="6" t="s">
        <v>1186</v>
      </c>
      <c r="P766">
        <v>3771</v>
      </c>
      <c r="Q766" s="6" t="s">
        <v>342</v>
      </c>
      <c r="R766" s="6" t="s">
        <v>343</v>
      </c>
      <c r="T766" s="6" t="s">
        <v>344</v>
      </c>
      <c r="U766" s="6" t="s">
        <v>1332</v>
      </c>
      <c r="V766" s="6" t="s">
        <v>1186</v>
      </c>
      <c r="W766" s="6" t="s">
        <v>305</v>
      </c>
      <c r="X766" s="6" t="s">
        <v>247</v>
      </c>
      <c r="Y766" s="6" t="s">
        <v>341</v>
      </c>
      <c r="Z766" s="6" t="s">
        <v>26</v>
      </c>
      <c r="AA766" s="6" t="s">
        <v>247</v>
      </c>
      <c r="AB766" s="6" t="s">
        <v>1165</v>
      </c>
      <c r="AC766" s="6" t="s">
        <v>1186</v>
      </c>
      <c r="AD766" s="6" t="s">
        <v>1186</v>
      </c>
      <c r="AE766" s="6" t="s">
        <v>1186</v>
      </c>
      <c r="AF766" s="6" t="s">
        <v>346</v>
      </c>
      <c r="AG766" s="6" t="s">
        <v>346</v>
      </c>
      <c r="AH766" s="6" t="s">
        <v>1333</v>
      </c>
      <c r="AI766" s="6" t="s">
        <v>26</v>
      </c>
    </row>
    <row r="767" spans="1:35" x14ac:dyDescent="0.35">
      <c r="B767" s="6" t="s">
        <v>1166</v>
      </c>
      <c r="C767" s="6" t="s">
        <v>247</v>
      </c>
      <c r="D767" s="6" t="s">
        <v>26</v>
      </c>
      <c r="E767" s="6" t="s">
        <v>26</v>
      </c>
      <c r="F767">
        <v>1000</v>
      </c>
      <c r="G767" s="6" t="s">
        <v>26</v>
      </c>
      <c r="H767" s="6" t="s">
        <v>341</v>
      </c>
      <c r="I767">
        <v>23</v>
      </c>
      <c r="J767">
        <v>1</v>
      </c>
      <c r="K767" s="6" t="s">
        <v>297</v>
      </c>
      <c r="L767">
        <v>0</v>
      </c>
      <c r="M767" s="6" t="s">
        <v>26</v>
      </c>
      <c r="N767" s="6" t="s">
        <v>26</v>
      </c>
      <c r="O767" s="6" t="s">
        <v>1333</v>
      </c>
      <c r="Q767" s="6" t="s">
        <v>1186</v>
      </c>
      <c r="R767" s="6" t="s">
        <v>1186</v>
      </c>
      <c r="T767" s="6" t="s">
        <v>344</v>
      </c>
      <c r="U767" s="6" t="s">
        <v>1332</v>
      </c>
      <c r="V767" s="6" t="s">
        <v>1186</v>
      </c>
      <c r="W767" s="6" t="s">
        <v>305</v>
      </c>
      <c r="X767" s="6" t="s">
        <v>247</v>
      </c>
      <c r="Y767" s="6" t="s">
        <v>341</v>
      </c>
      <c r="Z767" s="6" t="s">
        <v>26</v>
      </c>
      <c r="AA767" s="6" t="s">
        <v>247</v>
      </c>
      <c r="AB767" s="6" t="s">
        <v>1165</v>
      </c>
      <c r="AC767" s="6" t="s">
        <v>1186</v>
      </c>
      <c r="AD767" s="6" t="s">
        <v>1186</v>
      </c>
      <c r="AE767" s="6" t="s">
        <v>1186</v>
      </c>
      <c r="AF767" s="6" t="s">
        <v>376</v>
      </c>
      <c r="AG767" s="6" t="s">
        <v>376</v>
      </c>
      <c r="AH767" s="6" t="s">
        <v>1333</v>
      </c>
      <c r="AI767" s="6" t="s">
        <v>26</v>
      </c>
    </row>
    <row r="768" spans="1:35" x14ac:dyDescent="0.35">
      <c r="A768" s="5">
        <v>5205680006010</v>
      </c>
      <c r="B768" s="6" t="s">
        <v>669</v>
      </c>
      <c r="C768" s="6" t="s">
        <v>248</v>
      </c>
      <c r="D768" s="6" t="s">
        <v>63</v>
      </c>
      <c r="E768" s="6" t="s">
        <v>63</v>
      </c>
      <c r="F768">
        <v>1000</v>
      </c>
      <c r="G768" s="6" t="s">
        <v>12</v>
      </c>
      <c r="H768" s="6" t="s">
        <v>341</v>
      </c>
      <c r="I768">
        <v>50</v>
      </c>
      <c r="J768">
        <v>1</v>
      </c>
      <c r="K768" s="6" t="s">
        <v>297</v>
      </c>
      <c r="M768" s="6" t="s">
        <v>12</v>
      </c>
      <c r="N768" s="6" t="s">
        <v>12</v>
      </c>
      <c r="O768" s="6" t="s">
        <v>1186</v>
      </c>
      <c r="P768">
        <v>1300</v>
      </c>
      <c r="Q768" s="6" t="s">
        <v>1186</v>
      </c>
      <c r="R768" s="6" t="s">
        <v>343</v>
      </c>
      <c r="T768" s="6" t="s">
        <v>344</v>
      </c>
      <c r="U768" s="6" t="s">
        <v>1332</v>
      </c>
      <c r="V768" s="6" t="s">
        <v>1186</v>
      </c>
      <c r="W768" s="6" t="s">
        <v>305</v>
      </c>
      <c r="X768" s="6" t="s">
        <v>248</v>
      </c>
      <c r="Y768" s="6" t="s">
        <v>341</v>
      </c>
      <c r="Z768" s="6" t="s">
        <v>658</v>
      </c>
      <c r="AA768" s="6" t="s">
        <v>248</v>
      </c>
      <c r="AB768" s="6" t="s">
        <v>669</v>
      </c>
      <c r="AC768" s="6" t="s">
        <v>1186</v>
      </c>
      <c r="AD768" s="6" t="s">
        <v>1368</v>
      </c>
      <c r="AE768" s="6" t="s">
        <v>1186</v>
      </c>
      <c r="AF768" s="6" t="s">
        <v>346</v>
      </c>
      <c r="AG768" s="6" t="s">
        <v>346</v>
      </c>
      <c r="AH768" s="6" t="s">
        <v>1333</v>
      </c>
      <c r="AI768" s="6" t="s">
        <v>26</v>
      </c>
    </row>
    <row r="769" spans="1:35" x14ac:dyDescent="0.35">
      <c r="A769" s="5">
        <v>5105680006010</v>
      </c>
      <c r="B769" s="6" t="s">
        <v>1167</v>
      </c>
      <c r="C769" s="6" t="s">
        <v>253</v>
      </c>
      <c r="D769" s="6" t="s">
        <v>63</v>
      </c>
      <c r="E769" s="6" t="s">
        <v>63</v>
      </c>
      <c r="F769">
        <v>1000</v>
      </c>
      <c r="G769" s="6" t="s">
        <v>12</v>
      </c>
      <c r="H769" s="6" t="s">
        <v>341</v>
      </c>
      <c r="I769">
        <v>40</v>
      </c>
      <c r="J769">
        <v>1</v>
      </c>
      <c r="K769" s="6" t="s">
        <v>297</v>
      </c>
      <c r="M769" s="6" t="s">
        <v>12</v>
      </c>
      <c r="N769" s="6" t="s">
        <v>12</v>
      </c>
      <c r="O769" s="6" t="s">
        <v>1186</v>
      </c>
      <c r="P769">
        <v>430</v>
      </c>
      <c r="Q769" s="6" t="s">
        <v>342</v>
      </c>
      <c r="R769" s="6" t="s">
        <v>343</v>
      </c>
      <c r="T769" s="6" t="s">
        <v>344</v>
      </c>
      <c r="U769" s="6" t="s">
        <v>1332</v>
      </c>
      <c r="V769" s="6" t="s">
        <v>1186</v>
      </c>
      <c r="W769" s="6" t="s">
        <v>305</v>
      </c>
      <c r="X769" s="6" t="s">
        <v>253</v>
      </c>
      <c r="Y769" s="6" t="s">
        <v>341</v>
      </c>
      <c r="Z769" s="6" t="s">
        <v>658</v>
      </c>
      <c r="AA769" s="6" t="s">
        <v>253</v>
      </c>
      <c r="AB769" s="6" t="s">
        <v>1167</v>
      </c>
      <c r="AC769" s="6" t="s">
        <v>1186</v>
      </c>
      <c r="AD769" s="6" t="s">
        <v>1186</v>
      </c>
      <c r="AE769" s="6" t="s">
        <v>1186</v>
      </c>
      <c r="AF769" s="6" t="s">
        <v>346</v>
      </c>
      <c r="AG769" s="6" t="s">
        <v>346</v>
      </c>
      <c r="AH769" s="6" t="s">
        <v>1333</v>
      </c>
      <c r="AI769" s="6" t="s">
        <v>26</v>
      </c>
    </row>
    <row r="770" spans="1:35" x14ac:dyDescent="0.35">
      <c r="B770" s="6" t="s">
        <v>1168</v>
      </c>
      <c r="C770" s="6" t="s">
        <v>250</v>
      </c>
      <c r="D770" s="6" t="s">
        <v>63</v>
      </c>
      <c r="E770" s="6" t="s">
        <v>63</v>
      </c>
      <c r="F770">
        <v>1000</v>
      </c>
      <c r="G770" s="6" t="s">
        <v>12</v>
      </c>
      <c r="H770" s="6" t="s">
        <v>341</v>
      </c>
      <c r="I770">
        <v>40</v>
      </c>
      <c r="J770">
        <v>1</v>
      </c>
      <c r="K770" s="6" t="s">
        <v>297</v>
      </c>
      <c r="M770" s="6" t="s">
        <v>12</v>
      </c>
      <c r="N770" s="6" t="s">
        <v>12</v>
      </c>
      <c r="O770" s="6" t="s">
        <v>1186</v>
      </c>
      <c r="P770">
        <v>1300</v>
      </c>
      <c r="Q770" s="6" t="s">
        <v>342</v>
      </c>
      <c r="R770" s="6" t="s">
        <v>343</v>
      </c>
      <c r="T770" s="6" t="s">
        <v>344</v>
      </c>
      <c r="U770" s="6" t="s">
        <v>1332</v>
      </c>
      <c r="V770" s="6" t="s">
        <v>1186</v>
      </c>
      <c r="W770" s="6" t="s">
        <v>305</v>
      </c>
      <c r="X770" s="6" t="s">
        <v>250</v>
      </c>
      <c r="Y770" s="6" t="s">
        <v>341</v>
      </c>
      <c r="Z770" s="6" t="s">
        <v>658</v>
      </c>
      <c r="AA770" s="6" t="s">
        <v>250</v>
      </c>
      <c r="AB770" s="6" t="s">
        <v>1168</v>
      </c>
      <c r="AC770" s="6" t="s">
        <v>1186</v>
      </c>
      <c r="AD770" s="6" t="s">
        <v>1186</v>
      </c>
      <c r="AE770" s="6" t="s">
        <v>1186</v>
      </c>
      <c r="AF770" s="6" t="s">
        <v>346</v>
      </c>
      <c r="AG770" s="6" t="s">
        <v>346</v>
      </c>
      <c r="AH770" s="6" t="s">
        <v>1333</v>
      </c>
      <c r="AI770" s="6" t="s">
        <v>26</v>
      </c>
    </row>
    <row r="771" spans="1:35" x14ac:dyDescent="0.35">
      <c r="A771" s="5">
        <v>5205680106010</v>
      </c>
      <c r="B771" s="6" t="s">
        <v>671</v>
      </c>
      <c r="C771" s="6" t="s">
        <v>251</v>
      </c>
      <c r="D771" s="6" t="s">
        <v>63</v>
      </c>
      <c r="E771" s="6" t="s">
        <v>63</v>
      </c>
      <c r="F771">
        <v>1000</v>
      </c>
      <c r="G771" s="6" t="s">
        <v>12</v>
      </c>
      <c r="H771" s="6" t="s">
        <v>341</v>
      </c>
      <c r="I771">
        <v>40</v>
      </c>
      <c r="J771">
        <v>1</v>
      </c>
      <c r="K771" s="6" t="s">
        <v>297</v>
      </c>
      <c r="M771" s="6" t="s">
        <v>12</v>
      </c>
      <c r="N771" s="6" t="s">
        <v>12</v>
      </c>
      <c r="O771" s="6" t="s">
        <v>1186</v>
      </c>
      <c r="P771">
        <v>1300</v>
      </c>
      <c r="Q771" s="6" t="s">
        <v>342</v>
      </c>
      <c r="R771" s="6" t="s">
        <v>343</v>
      </c>
      <c r="T771" s="6" t="s">
        <v>344</v>
      </c>
      <c r="U771" s="6" t="s">
        <v>1332</v>
      </c>
      <c r="V771" s="6" t="s">
        <v>1186</v>
      </c>
      <c r="W771" s="6" t="s">
        <v>305</v>
      </c>
      <c r="X771" s="6" t="s">
        <v>251</v>
      </c>
      <c r="Y771" s="6" t="s">
        <v>341</v>
      </c>
      <c r="Z771" s="6" t="s">
        <v>658</v>
      </c>
      <c r="AA771" s="6" t="s">
        <v>251</v>
      </c>
      <c r="AB771" s="6" t="s">
        <v>671</v>
      </c>
      <c r="AC771" s="6" t="s">
        <v>1186</v>
      </c>
      <c r="AD771" s="6" t="s">
        <v>1186</v>
      </c>
      <c r="AE771" s="6" t="s">
        <v>1186</v>
      </c>
      <c r="AF771" s="6" t="s">
        <v>346</v>
      </c>
      <c r="AG771" s="6" t="s">
        <v>346</v>
      </c>
      <c r="AH771" s="6" t="s">
        <v>1333</v>
      </c>
      <c r="AI771" s="6" t="s">
        <v>26</v>
      </c>
    </row>
    <row r="772" spans="1:35" x14ac:dyDescent="0.35">
      <c r="B772" s="6" t="s">
        <v>1169</v>
      </c>
      <c r="C772" s="6" t="s">
        <v>252</v>
      </c>
      <c r="D772" s="6" t="s">
        <v>63</v>
      </c>
      <c r="E772" s="6" t="s">
        <v>63</v>
      </c>
      <c r="F772">
        <v>1000</v>
      </c>
      <c r="G772" s="6" t="s">
        <v>12</v>
      </c>
      <c r="H772" s="6" t="s">
        <v>341</v>
      </c>
      <c r="I772">
        <v>40</v>
      </c>
      <c r="J772">
        <v>1</v>
      </c>
      <c r="K772" s="6" t="s">
        <v>297</v>
      </c>
      <c r="M772" s="6" t="s">
        <v>12</v>
      </c>
      <c r="N772" s="6" t="s">
        <v>12</v>
      </c>
      <c r="O772" s="6" t="s">
        <v>1186</v>
      </c>
      <c r="P772">
        <v>1300</v>
      </c>
      <c r="Q772" s="6" t="s">
        <v>342</v>
      </c>
      <c r="R772" s="6" t="s">
        <v>343</v>
      </c>
      <c r="T772" s="6" t="s">
        <v>344</v>
      </c>
      <c r="U772" s="6" t="s">
        <v>1332</v>
      </c>
      <c r="V772" s="6" t="s">
        <v>1186</v>
      </c>
      <c r="W772" s="6" t="s">
        <v>305</v>
      </c>
      <c r="X772" s="6" t="s">
        <v>252</v>
      </c>
      <c r="Y772" s="6" t="s">
        <v>341</v>
      </c>
      <c r="Z772" s="6" t="s">
        <v>658</v>
      </c>
      <c r="AA772" s="6" t="s">
        <v>252</v>
      </c>
      <c r="AB772" s="6" t="s">
        <v>1169</v>
      </c>
      <c r="AC772" s="6" t="s">
        <v>1186</v>
      </c>
      <c r="AD772" s="6" t="s">
        <v>1186</v>
      </c>
      <c r="AE772" s="6" t="s">
        <v>1186</v>
      </c>
      <c r="AF772" s="6" t="s">
        <v>346</v>
      </c>
      <c r="AG772" s="6" t="s">
        <v>346</v>
      </c>
      <c r="AH772" s="6" t="s">
        <v>1333</v>
      </c>
      <c r="AI772" s="6" t="s">
        <v>26</v>
      </c>
    </row>
    <row r="773" spans="1:35" x14ac:dyDescent="0.35">
      <c r="A773" s="5">
        <v>5105680006010</v>
      </c>
      <c r="B773" s="6" t="s">
        <v>1170</v>
      </c>
      <c r="C773" s="6" t="s">
        <v>253</v>
      </c>
      <c r="D773" s="6" t="s">
        <v>63</v>
      </c>
      <c r="E773" s="6" t="s">
        <v>63</v>
      </c>
      <c r="F773">
        <v>1000</v>
      </c>
      <c r="G773" s="6" t="s">
        <v>12</v>
      </c>
      <c r="H773" s="6" t="s">
        <v>341</v>
      </c>
      <c r="I773">
        <v>40</v>
      </c>
      <c r="J773">
        <v>1</v>
      </c>
      <c r="K773" s="6" t="s">
        <v>297</v>
      </c>
      <c r="M773" s="6" t="s">
        <v>12</v>
      </c>
      <c r="N773" s="6" t="s">
        <v>12</v>
      </c>
      <c r="O773" s="6" t="s">
        <v>1186</v>
      </c>
      <c r="P773">
        <v>430</v>
      </c>
      <c r="Q773" s="6" t="s">
        <v>342</v>
      </c>
      <c r="R773" s="6" t="s">
        <v>343</v>
      </c>
      <c r="T773" s="6" t="s">
        <v>344</v>
      </c>
      <c r="U773" s="6" t="s">
        <v>1332</v>
      </c>
      <c r="V773" s="6" t="s">
        <v>1186</v>
      </c>
      <c r="W773" s="6" t="s">
        <v>305</v>
      </c>
      <c r="X773" s="6" t="s">
        <v>253</v>
      </c>
      <c r="Y773" s="6" t="s">
        <v>341</v>
      </c>
      <c r="Z773" s="6" t="s">
        <v>658</v>
      </c>
      <c r="AA773" s="6" t="s">
        <v>253</v>
      </c>
      <c r="AB773" s="6" t="s">
        <v>1167</v>
      </c>
      <c r="AC773" s="6" t="s">
        <v>1186</v>
      </c>
      <c r="AD773" s="6" t="s">
        <v>1186</v>
      </c>
      <c r="AE773" s="6" t="s">
        <v>1186</v>
      </c>
      <c r="AF773" s="6" t="s">
        <v>346</v>
      </c>
      <c r="AG773" s="6" t="s">
        <v>346</v>
      </c>
      <c r="AH773" s="6" t="s">
        <v>1333</v>
      </c>
      <c r="AI773" s="6" t="s">
        <v>26</v>
      </c>
    </row>
    <row r="774" spans="1:35" x14ac:dyDescent="0.35">
      <c r="A774" s="5">
        <v>5205681006010</v>
      </c>
      <c r="B774" s="6" t="s">
        <v>1171</v>
      </c>
      <c r="C774" s="6" t="s">
        <v>254</v>
      </c>
      <c r="D774" s="6" t="s">
        <v>63</v>
      </c>
      <c r="E774" s="6" t="s">
        <v>63</v>
      </c>
      <c r="F774">
        <v>1000</v>
      </c>
      <c r="G774" s="6" t="s">
        <v>12</v>
      </c>
      <c r="H774" s="6" t="s">
        <v>341</v>
      </c>
      <c r="I774">
        <v>25</v>
      </c>
      <c r="J774">
        <v>1</v>
      </c>
      <c r="K774" s="6" t="s">
        <v>297</v>
      </c>
      <c r="M774" s="6" t="s">
        <v>12</v>
      </c>
      <c r="N774" s="6" t="s">
        <v>12</v>
      </c>
      <c r="O774" s="6" t="s">
        <v>1186</v>
      </c>
      <c r="P774">
        <v>1300</v>
      </c>
      <c r="Q774" s="6" t="s">
        <v>1186</v>
      </c>
      <c r="R774" s="6" t="s">
        <v>343</v>
      </c>
      <c r="T774" s="6" t="s">
        <v>344</v>
      </c>
      <c r="U774" s="6" t="s">
        <v>1332</v>
      </c>
      <c r="V774" s="6" t="s">
        <v>1186</v>
      </c>
      <c r="W774" s="6" t="s">
        <v>305</v>
      </c>
      <c r="X774" s="6" t="s">
        <v>254</v>
      </c>
      <c r="Y774" s="6" t="s">
        <v>341</v>
      </c>
      <c r="Z774" s="6" t="s">
        <v>658</v>
      </c>
      <c r="AA774" s="6" t="s">
        <v>254</v>
      </c>
      <c r="AB774" s="6" t="s">
        <v>1171</v>
      </c>
      <c r="AC774" s="6" t="s">
        <v>1186</v>
      </c>
      <c r="AD774" s="6" t="s">
        <v>1186</v>
      </c>
      <c r="AE774" s="6" t="s">
        <v>1186</v>
      </c>
      <c r="AF774" s="6" t="s">
        <v>346</v>
      </c>
      <c r="AG774" s="6" t="s">
        <v>346</v>
      </c>
      <c r="AH774" s="6" t="s">
        <v>1333</v>
      </c>
      <c r="AI774" s="6" t="s">
        <v>26</v>
      </c>
    </row>
    <row r="775" spans="1:35" x14ac:dyDescent="0.35">
      <c r="B775" s="6" t="s">
        <v>1172</v>
      </c>
      <c r="C775" s="6" t="s">
        <v>255</v>
      </c>
      <c r="D775" s="6" t="s">
        <v>63</v>
      </c>
      <c r="E775" s="6" t="s">
        <v>63</v>
      </c>
      <c r="F775">
        <v>1000</v>
      </c>
      <c r="G775" s="6" t="s">
        <v>12</v>
      </c>
      <c r="H775" s="6" t="s">
        <v>341</v>
      </c>
      <c r="I775">
        <v>25</v>
      </c>
      <c r="J775">
        <v>1</v>
      </c>
      <c r="K775" s="6" t="s">
        <v>297</v>
      </c>
      <c r="M775" s="6" t="s">
        <v>12</v>
      </c>
      <c r="N775" s="6" t="s">
        <v>12</v>
      </c>
      <c r="O775" s="6" t="s">
        <v>1186</v>
      </c>
      <c r="P775">
        <v>1300</v>
      </c>
      <c r="Q775" s="6" t="s">
        <v>1186</v>
      </c>
      <c r="R775" s="6" t="s">
        <v>343</v>
      </c>
      <c r="T775" s="6" t="s">
        <v>344</v>
      </c>
      <c r="U775" s="6" t="s">
        <v>1332</v>
      </c>
      <c r="V775" s="6" t="s">
        <v>1186</v>
      </c>
      <c r="W775" s="6" t="s">
        <v>305</v>
      </c>
      <c r="X775" s="6" t="s">
        <v>254</v>
      </c>
      <c r="Y775" s="6" t="s">
        <v>341</v>
      </c>
      <c r="Z775" s="6" t="s">
        <v>658</v>
      </c>
      <c r="AA775" s="6" t="s">
        <v>255</v>
      </c>
      <c r="AB775" s="6" t="s">
        <v>1172</v>
      </c>
      <c r="AC775" s="6" t="s">
        <v>1186</v>
      </c>
      <c r="AD775" s="6" t="s">
        <v>1186</v>
      </c>
      <c r="AE775" s="6" t="s">
        <v>1186</v>
      </c>
      <c r="AF775" s="6" t="s">
        <v>346</v>
      </c>
      <c r="AG775" s="6" t="s">
        <v>346</v>
      </c>
      <c r="AH775" s="6" t="s">
        <v>1333</v>
      </c>
      <c r="AI775" s="6" t="s">
        <v>26</v>
      </c>
    </row>
    <row r="776" spans="1:35" x14ac:dyDescent="0.35">
      <c r="B776" s="6" t="s">
        <v>1173</v>
      </c>
      <c r="C776" s="6" t="s">
        <v>256</v>
      </c>
      <c r="D776" s="6" t="s">
        <v>66</v>
      </c>
      <c r="E776" s="6" t="s">
        <v>66</v>
      </c>
      <c r="F776">
        <v>1000</v>
      </c>
      <c r="G776" s="6" t="s">
        <v>26</v>
      </c>
      <c r="H776" s="6" t="s">
        <v>341</v>
      </c>
      <c r="I776">
        <v>25</v>
      </c>
      <c r="J776">
        <v>1</v>
      </c>
      <c r="K776" s="6" t="s">
        <v>305</v>
      </c>
      <c r="M776" s="6" t="s">
        <v>12</v>
      </c>
      <c r="N776" s="6" t="s">
        <v>12</v>
      </c>
      <c r="O776" s="6" t="s">
        <v>1186</v>
      </c>
      <c r="Q776" s="6" t="s">
        <v>1186</v>
      </c>
      <c r="R776" s="6" t="s">
        <v>1186</v>
      </c>
      <c r="T776" s="6" t="s">
        <v>1186</v>
      </c>
      <c r="U776" s="6" t="s">
        <v>1332</v>
      </c>
      <c r="V776" s="6" t="s">
        <v>1186</v>
      </c>
      <c r="W776" s="6" t="s">
        <v>305</v>
      </c>
      <c r="X776" s="6" t="s">
        <v>256</v>
      </c>
      <c r="Y776" s="6" t="s">
        <v>341</v>
      </c>
      <c r="Z776" s="6" t="s">
        <v>658</v>
      </c>
      <c r="AA776" s="6" t="s">
        <v>256</v>
      </c>
      <c r="AB776" s="6" t="s">
        <v>676</v>
      </c>
      <c r="AC776" s="6" t="s">
        <v>419</v>
      </c>
      <c r="AD776" s="6" t="s">
        <v>1186</v>
      </c>
      <c r="AE776" s="6" t="s">
        <v>1186</v>
      </c>
      <c r="AF776" s="6" t="s">
        <v>346</v>
      </c>
      <c r="AG776" s="6" t="s">
        <v>346</v>
      </c>
      <c r="AH776" s="6" t="s">
        <v>1333</v>
      </c>
      <c r="AI776" s="6" t="s">
        <v>26</v>
      </c>
    </row>
    <row r="777" spans="1:35" x14ac:dyDescent="0.35">
      <c r="A777" s="5">
        <v>5105800206010</v>
      </c>
      <c r="B777" s="6" t="s">
        <v>676</v>
      </c>
      <c r="C777" s="6" t="s">
        <v>257</v>
      </c>
      <c r="D777" s="6" t="s">
        <v>26</v>
      </c>
      <c r="E777" s="6" t="s">
        <v>26</v>
      </c>
      <c r="F777">
        <v>1000</v>
      </c>
      <c r="G777" s="6" t="s">
        <v>26</v>
      </c>
      <c r="H777" s="6" t="s">
        <v>341</v>
      </c>
      <c r="I777">
        <v>46</v>
      </c>
      <c r="J777">
        <v>1</v>
      </c>
      <c r="K777" s="6" t="s">
        <v>297</v>
      </c>
      <c r="M777" s="6" t="s">
        <v>26</v>
      </c>
      <c r="N777" s="6" t="s">
        <v>26</v>
      </c>
      <c r="O777" s="6" t="s">
        <v>1186</v>
      </c>
      <c r="P777">
        <v>3771</v>
      </c>
      <c r="Q777" s="6" t="s">
        <v>342</v>
      </c>
      <c r="R777" s="6" t="s">
        <v>343</v>
      </c>
      <c r="T777" s="6" t="s">
        <v>344</v>
      </c>
      <c r="U777" s="6" t="s">
        <v>1332</v>
      </c>
      <c r="V777" s="6" t="s">
        <v>1186</v>
      </c>
      <c r="W777" s="6" t="s">
        <v>305</v>
      </c>
      <c r="X777" s="6" t="s">
        <v>257</v>
      </c>
      <c r="Y777" s="6" t="s">
        <v>341</v>
      </c>
      <c r="Z777" s="6" t="s">
        <v>26</v>
      </c>
      <c r="AA777" s="6" t="s">
        <v>257</v>
      </c>
      <c r="AB777" s="6" t="s">
        <v>676</v>
      </c>
      <c r="AC777" s="6" t="s">
        <v>1186</v>
      </c>
      <c r="AD777" s="6" t="s">
        <v>1186</v>
      </c>
      <c r="AE777" s="6" t="s">
        <v>1186</v>
      </c>
      <c r="AF777" s="6" t="s">
        <v>346</v>
      </c>
      <c r="AG777" s="6" t="s">
        <v>346</v>
      </c>
      <c r="AH777" s="6" t="s">
        <v>1333</v>
      </c>
      <c r="AI777" s="6" t="s">
        <v>26</v>
      </c>
    </row>
    <row r="778" spans="1:35" x14ac:dyDescent="0.35">
      <c r="B778" s="6" t="s">
        <v>1174</v>
      </c>
      <c r="C778" s="6" t="s">
        <v>257</v>
      </c>
      <c r="D778" s="6" t="s">
        <v>26</v>
      </c>
      <c r="E778" s="6" t="s">
        <v>26</v>
      </c>
      <c r="F778">
        <v>1000</v>
      </c>
      <c r="G778" s="6" t="s">
        <v>26</v>
      </c>
      <c r="H778" s="6" t="s">
        <v>341</v>
      </c>
      <c r="I778">
        <v>46</v>
      </c>
      <c r="J778">
        <v>1</v>
      </c>
      <c r="K778" s="6" t="s">
        <v>297</v>
      </c>
      <c r="M778" s="6" t="s">
        <v>26</v>
      </c>
      <c r="N778" s="6" t="s">
        <v>26</v>
      </c>
      <c r="O778" s="6" t="s">
        <v>1186</v>
      </c>
      <c r="P778">
        <v>3771</v>
      </c>
      <c r="Q778" s="6" t="s">
        <v>342</v>
      </c>
      <c r="R778" s="6" t="s">
        <v>343</v>
      </c>
      <c r="T778" s="6" t="s">
        <v>344</v>
      </c>
      <c r="U778" s="6" t="s">
        <v>1332</v>
      </c>
      <c r="V778" s="6" t="s">
        <v>1186</v>
      </c>
      <c r="W778" s="6" t="s">
        <v>305</v>
      </c>
      <c r="X778" s="6" t="s">
        <v>257</v>
      </c>
      <c r="Y778" s="6" t="s">
        <v>341</v>
      </c>
      <c r="Z778" s="6" t="s">
        <v>26</v>
      </c>
      <c r="AA778" s="6" t="s">
        <v>257</v>
      </c>
      <c r="AB778" s="6" t="s">
        <v>676</v>
      </c>
      <c r="AC778" s="6" t="s">
        <v>1186</v>
      </c>
      <c r="AD778" s="6" t="s">
        <v>1186</v>
      </c>
      <c r="AE778" s="6" t="s">
        <v>1186</v>
      </c>
      <c r="AF778" s="6" t="s">
        <v>346</v>
      </c>
      <c r="AG778" s="6" t="s">
        <v>346</v>
      </c>
      <c r="AH778" s="6" t="s">
        <v>1333</v>
      </c>
      <c r="AI778" s="6" t="s">
        <v>26</v>
      </c>
    </row>
    <row r="779" spans="1:35" x14ac:dyDescent="0.35">
      <c r="A779" s="5">
        <v>5105000006010</v>
      </c>
      <c r="B779" s="6" t="s">
        <v>1175</v>
      </c>
      <c r="C779" s="6" t="s">
        <v>165</v>
      </c>
      <c r="D779" s="6" t="s">
        <v>26</v>
      </c>
      <c r="E779" s="6" t="s">
        <v>26</v>
      </c>
      <c r="F779">
        <v>1000</v>
      </c>
      <c r="G779" s="6" t="s">
        <v>12</v>
      </c>
      <c r="H779" s="6" t="s">
        <v>341</v>
      </c>
      <c r="I779">
        <v>970</v>
      </c>
      <c r="J779">
        <v>1</v>
      </c>
      <c r="K779" s="6" t="s">
        <v>297</v>
      </c>
      <c r="M779" s="6" t="s">
        <v>26</v>
      </c>
      <c r="N779" s="6" t="s">
        <v>26</v>
      </c>
      <c r="O779" s="6" t="s">
        <v>1186</v>
      </c>
      <c r="P779">
        <v>1057</v>
      </c>
      <c r="Q779" s="6" t="s">
        <v>342</v>
      </c>
      <c r="R779" s="6" t="s">
        <v>343</v>
      </c>
      <c r="T779" s="6" t="s">
        <v>344</v>
      </c>
      <c r="U779" s="6" t="s">
        <v>1332</v>
      </c>
      <c r="V779" s="6" t="s">
        <v>1186</v>
      </c>
      <c r="W779" s="6" t="s">
        <v>305</v>
      </c>
      <c r="X779" s="6" t="s">
        <v>165</v>
      </c>
      <c r="Y779" s="6" t="s">
        <v>341</v>
      </c>
      <c r="Z779" s="6" t="s">
        <v>26</v>
      </c>
      <c r="AA779" s="6" t="s">
        <v>165</v>
      </c>
      <c r="AB779" s="6" t="s">
        <v>1175</v>
      </c>
      <c r="AC779" s="6" t="s">
        <v>1186</v>
      </c>
      <c r="AD779" s="6" t="s">
        <v>1186</v>
      </c>
      <c r="AE779" s="6" t="s">
        <v>1186</v>
      </c>
      <c r="AF779" s="6" t="s">
        <v>346</v>
      </c>
      <c r="AG779" s="6" t="s">
        <v>346</v>
      </c>
      <c r="AH779" s="6" t="s">
        <v>1333</v>
      </c>
      <c r="AI779" s="6" t="s">
        <v>26</v>
      </c>
    </row>
    <row r="780" spans="1:35" x14ac:dyDescent="0.35">
      <c r="A780" s="5">
        <v>5205089006010</v>
      </c>
      <c r="B780" s="6" t="s">
        <v>1176</v>
      </c>
      <c r="C780" s="6" t="s">
        <v>166</v>
      </c>
      <c r="D780" s="6" t="s">
        <v>26</v>
      </c>
      <c r="E780" s="6" t="s">
        <v>26</v>
      </c>
      <c r="F780">
        <v>1000</v>
      </c>
      <c r="G780" s="6" t="s">
        <v>12</v>
      </c>
      <c r="H780" s="6" t="s">
        <v>341</v>
      </c>
      <c r="I780">
        <v>20</v>
      </c>
      <c r="J780">
        <v>1</v>
      </c>
      <c r="K780" s="6" t="s">
        <v>297</v>
      </c>
      <c r="M780" s="6" t="s">
        <v>26</v>
      </c>
      <c r="N780" s="6" t="s">
        <v>26</v>
      </c>
      <c r="O780" s="6" t="s">
        <v>1186</v>
      </c>
      <c r="P780">
        <v>0</v>
      </c>
      <c r="Q780" s="6" t="s">
        <v>342</v>
      </c>
      <c r="R780" s="6" t="s">
        <v>343</v>
      </c>
      <c r="T780" s="6" t="s">
        <v>344</v>
      </c>
      <c r="U780" s="6" t="s">
        <v>1332</v>
      </c>
      <c r="V780" s="6" t="s">
        <v>1186</v>
      </c>
      <c r="W780" s="6" t="s">
        <v>305</v>
      </c>
      <c r="X780" s="6" t="s">
        <v>257</v>
      </c>
      <c r="Y780" s="6" t="s">
        <v>341</v>
      </c>
      <c r="Z780" s="6" t="s">
        <v>26</v>
      </c>
      <c r="AA780" s="6" t="s">
        <v>166</v>
      </c>
      <c r="AB780" s="6" t="s">
        <v>1176</v>
      </c>
      <c r="AC780" s="6" t="s">
        <v>1186</v>
      </c>
      <c r="AD780" s="6" t="s">
        <v>1186</v>
      </c>
      <c r="AE780" s="6" t="s">
        <v>1186</v>
      </c>
      <c r="AF780" s="6" t="s">
        <v>346</v>
      </c>
      <c r="AG780" s="6" t="s">
        <v>346</v>
      </c>
      <c r="AH780" s="6" t="s">
        <v>1333</v>
      </c>
      <c r="AI780" s="6" t="s">
        <v>26</v>
      </c>
    </row>
    <row r="781" spans="1:35" x14ac:dyDescent="0.35">
      <c r="B781" s="6" t="s">
        <v>1177</v>
      </c>
      <c r="C781" s="6" t="s">
        <v>165</v>
      </c>
      <c r="D781" s="6" t="s">
        <v>26</v>
      </c>
      <c r="E781" s="6" t="s">
        <v>26</v>
      </c>
      <c r="F781">
        <v>1000</v>
      </c>
      <c r="G781" s="6" t="s">
        <v>26</v>
      </c>
      <c r="H781" s="6" t="s">
        <v>341</v>
      </c>
      <c r="I781">
        <v>970</v>
      </c>
      <c r="J781">
        <v>1</v>
      </c>
      <c r="K781" s="6" t="s">
        <v>297</v>
      </c>
      <c r="L781">
        <v>0</v>
      </c>
      <c r="M781" s="6" t="s">
        <v>26</v>
      </c>
      <c r="N781" s="6" t="s">
        <v>26</v>
      </c>
      <c r="O781" s="6" t="s">
        <v>1333</v>
      </c>
      <c r="Q781" s="6" t="s">
        <v>1186</v>
      </c>
      <c r="R781" s="6" t="s">
        <v>1186</v>
      </c>
      <c r="T781" s="6" t="s">
        <v>344</v>
      </c>
      <c r="U781" s="6" t="s">
        <v>1332</v>
      </c>
      <c r="V781" s="6" t="s">
        <v>1186</v>
      </c>
      <c r="W781" s="6" t="s">
        <v>305</v>
      </c>
      <c r="X781" s="6" t="s">
        <v>165</v>
      </c>
      <c r="Y781" s="6" t="s">
        <v>341</v>
      </c>
      <c r="Z781" s="6" t="s">
        <v>26</v>
      </c>
      <c r="AA781" s="6" t="s">
        <v>165</v>
      </c>
      <c r="AB781" s="6" t="s">
        <v>1175</v>
      </c>
      <c r="AC781" s="6" t="s">
        <v>1186</v>
      </c>
      <c r="AD781" s="6" t="s">
        <v>1186</v>
      </c>
      <c r="AE781" s="6" t="s">
        <v>1186</v>
      </c>
      <c r="AF781" s="6" t="s">
        <v>376</v>
      </c>
      <c r="AG781" s="6" t="s">
        <v>376</v>
      </c>
      <c r="AH781" s="6" t="s">
        <v>1333</v>
      </c>
      <c r="AI781" s="6" t="s">
        <v>26</v>
      </c>
    </row>
    <row r="782" spans="1:35" x14ac:dyDescent="0.35">
      <c r="A782" s="5">
        <v>5111010006010</v>
      </c>
      <c r="B782" s="6" t="s">
        <v>1178</v>
      </c>
      <c r="C782" s="6" t="s">
        <v>264</v>
      </c>
      <c r="D782" s="6" t="s">
        <v>45</v>
      </c>
      <c r="E782" s="6" t="s">
        <v>45</v>
      </c>
      <c r="F782">
        <v>1000</v>
      </c>
      <c r="G782" s="6" t="s">
        <v>10</v>
      </c>
      <c r="H782" s="6" t="s">
        <v>341</v>
      </c>
      <c r="I782">
        <v>1</v>
      </c>
      <c r="J782">
        <v>1</v>
      </c>
      <c r="K782" s="6" t="s">
        <v>297</v>
      </c>
      <c r="M782" s="6" t="s">
        <v>10</v>
      </c>
      <c r="N782" s="6" t="s">
        <v>10</v>
      </c>
      <c r="O782" s="6" t="s">
        <v>1186</v>
      </c>
      <c r="Q782" s="6" t="s">
        <v>342</v>
      </c>
      <c r="R782" s="6" t="s">
        <v>343</v>
      </c>
      <c r="T782" s="6" t="s">
        <v>413</v>
      </c>
      <c r="U782" s="6" t="s">
        <v>1332</v>
      </c>
      <c r="V782" s="6" t="s">
        <v>1186</v>
      </c>
      <c r="W782" s="6" t="s">
        <v>305</v>
      </c>
      <c r="X782" s="6" t="s">
        <v>264</v>
      </c>
      <c r="Y782" s="6" t="s">
        <v>341</v>
      </c>
      <c r="Z782" s="6" t="s">
        <v>45</v>
      </c>
      <c r="AA782" s="6" t="s">
        <v>264</v>
      </c>
      <c r="AB782" s="6" t="s">
        <v>1178</v>
      </c>
      <c r="AC782" s="6" t="s">
        <v>1186</v>
      </c>
      <c r="AD782" s="6" t="s">
        <v>1186</v>
      </c>
      <c r="AE782" s="6" t="s">
        <v>1186</v>
      </c>
      <c r="AF782" s="6" t="s">
        <v>346</v>
      </c>
      <c r="AG782" s="6" t="s">
        <v>346</v>
      </c>
      <c r="AH782" s="6" t="s">
        <v>1333</v>
      </c>
      <c r="AI782" s="6" t="s">
        <v>45</v>
      </c>
    </row>
    <row r="783" spans="1:35" x14ac:dyDescent="0.35">
      <c r="A783" s="5">
        <v>5104000060610</v>
      </c>
      <c r="B783" s="6" t="s">
        <v>261</v>
      </c>
      <c r="C783" s="6" t="s">
        <v>261</v>
      </c>
      <c r="D783" s="6" t="s">
        <v>26</v>
      </c>
      <c r="E783" s="6" t="s">
        <v>26</v>
      </c>
      <c r="F783">
        <v>1000</v>
      </c>
      <c r="G783" s="6" t="s">
        <v>12</v>
      </c>
      <c r="H783" s="6" t="s">
        <v>341</v>
      </c>
      <c r="I783">
        <v>10</v>
      </c>
      <c r="J783">
        <v>1</v>
      </c>
      <c r="K783" s="6" t="s">
        <v>297</v>
      </c>
      <c r="M783" s="6" t="s">
        <v>26</v>
      </c>
      <c r="N783" s="6" t="s">
        <v>26</v>
      </c>
      <c r="O783" s="6" t="s">
        <v>1186</v>
      </c>
      <c r="P783">
        <v>4277</v>
      </c>
      <c r="Q783" s="6" t="s">
        <v>342</v>
      </c>
      <c r="R783" s="6" t="s">
        <v>343</v>
      </c>
      <c r="T783" s="6" t="s">
        <v>344</v>
      </c>
      <c r="U783" s="6" t="s">
        <v>1332</v>
      </c>
      <c r="V783" s="6" t="s">
        <v>1186</v>
      </c>
      <c r="W783" s="6" t="s">
        <v>305</v>
      </c>
      <c r="X783" s="6" t="s">
        <v>261</v>
      </c>
      <c r="Y783" s="6" t="s">
        <v>341</v>
      </c>
      <c r="Z783" s="6" t="s">
        <v>26</v>
      </c>
      <c r="AA783" s="6" t="s">
        <v>261</v>
      </c>
      <c r="AB783" s="6" t="s">
        <v>261</v>
      </c>
      <c r="AC783" s="6" t="s">
        <v>1186</v>
      </c>
      <c r="AD783" s="6" t="s">
        <v>1186</v>
      </c>
      <c r="AE783" s="6" t="s">
        <v>1186</v>
      </c>
      <c r="AF783" s="6" t="s">
        <v>346</v>
      </c>
      <c r="AG783" s="6" t="s">
        <v>346</v>
      </c>
      <c r="AH783" s="6" t="s">
        <v>1333</v>
      </c>
      <c r="AI783" s="6" t="s">
        <v>26</v>
      </c>
    </row>
    <row r="784" spans="1:35" x14ac:dyDescent="0.35">
      <c r="A784" s="5">
        <v>5224003031600</v>
      </c>
      <c r="B784" s="6" t="s">
        <v>1179</v>
      </c>
      <c r="C784" s="6" t="s">
        <v>262</v>
      </c>
      <c r="D784" s="6" t="s">
        <v>53</v>
      </c>
      <c r="E784" s="6" t="s">
        <v>74</v>
      </c>
      <c r="F784">
        <v>1000</v>
      </c>
      <c r="G784" s="6" t="s">
        <v>12</v>
      </c>
      <c r="H784" s="6" t="s">
        <v>341</v>
      </c>
      <c r="I784">
        <v>10</v>
      </c>
      <c r="J784">
        <v>1</v>
      </c>
      <c r="K784" s="6" t="s">
        <v>297</v>
      </c>
      <c r="M784" s="6" t="s">
        <v>12</v>
      </c>
      <c r="N784" s="6" t="s">
        <v>12</v>
      </c>
      <c r="O784" s="6" t="s">
        <v>1186</v>
      </c>
      <c r="P784">
        <v>1450</v>
      </c>
      <c r="Q784" s="6" t="s">
        <v>342</v>
      </c>
      <c r="R784" s="6" t="s">
        <v>343</v>
      </c>
      <c r="T784" s="6" t="s">
        <v>402</v>
      </c>
      <c r="U784" s="6" t="s">
        <v>1332</v>
      </c>
      <c r="V784" s="6" t="s">
        <v>1186</v>
      </c>
      <c r="W784" s="6" t="s">
        <v>305</v>
      </c>
      <c r="X784" s="6" t="s">
        <v>262</v>
      </c>
      <c r="Y784" s="6" t="s">
        <v>341</v>
      </c>
      <c r="Z784" s="6" t="s">
        <v>53</v>
      </c>
      <c r="AA784" s="6" t="s">
        <v>262</v>
      </c>
      <c r="AB784" s="6" t="s">
        <v>262</v>
      </c>
      <c r="AC784" s="6" t="s">
        <v>1186</v>
      </c>
      <c r="AD784" s="6" t="s">
        <v>1186</v>
      </c>
      <c r="AE784" s="6" t="s">
        <v>1186</v>
      </c>
      <c r="AF784" s="6" t="s">
        <v>346</v>
      </c>
      <c r="AG784" s="6" t="s">
        <v>346</v>
      </c>
      <c r="AH784" s="6" t="s">
        <v>1395</v>
      </c>
      <c r="AI784" s="6" t="s">
        <v>53</v>
      </c>
    </row>
    <row r="785" spans="1:35" x14ac:dyDescent="0.35">
      <c r="A785" s="5">
        <v>5224003031110</v>
      </c>
      <c r="B785" s="6" t="s">
        <v>1180</v>
      </c>
      <c r="C785" s="6" t="s">
        <v>262</v>
      </c>
      <c r="D785" s="6" t="s">
        <v>53</v>
      </c>
      <c r="E785" s="6" t="s">
        <v>74</v>
      </c>
      <c r="F785">
        <v>1000</v>
      </c>
      <c r="G785" s="6" t="s">
        <v>16</v>
      </c>
      <c r="H785" s="6" t="s">
        <v>300</v>
      </c>
      <c r="I785">
        <v>10</v>
      </c>
      <c r="J785">
        <v>0.18</v>
      </c>
      <c r="K785" s="6" t="s">
        <v>300</v>
      </c>
      <c r="L785">
        <v>0.15</v>
      </c>
      <c r="M785" s="6" t="s">
        <v>16</v>
      </c>
      <c r="N785" s="6" t="s">
        <v>16</v>
      </c>
      <c r="O785" s="6" t="s">
        <v>404</v>
      </c>
      <c r="P785">
        <v>1450</v>
      </c>
      <c r="Q785" s="6" t="s">
        <v>684</v>
      </c>
      <c r="R785" s="6" t="s">
        <v>374</v>
      </c>
      <c r="S785">
        <v>0.18</v>
      </c>
      <c r="T785" s="6" t="s">
        <v>402</v>
      </c>
      <c r="U785" s="6" t="s">
        <v>1332</v>
      </c>
      <c r="V785" s="6" t="s">
        <v>1186</v>
      </c>
      <c r="W785" s="6" t="s">
        <v>406</v>
      </c>
      <c r="X785" s="6" t="s">
        <v>262</v>
      </c>
      <c r="Y785" s="6" t="s">
        <v>407</v>
      </c>
      <c r="Z785" s="6" t="s">
        <v>53</v>
      </c>
      <c r="AA785" s="6" t="s">
        <v>262</v>
      </c>
      <c r="AB785" s="6" t="s">
        <v>262</v>
      </c>
      <c r="AC785" s="6" t="s">
        <v>1186</v>
      </c>
      <c r="AD785" s="6" t="s">
        <v>1186</v>
      </c>
      <c r="AE785" s="6" t="s">
        <v>1186</v>
      </c>
      <c r="AF785" s="6" t="s">
        <v>346</v>
      </c>
      <c r="AG785" s="6" t="s">
        <v>346</v>
      </c>
      <c r="AH785" s="6" t="s">
        <v>1395</v>
      </c>
      <c r="AI785" s="6" t="s">
        <v>53</v>
      </c>
    </row>
    <row r="786" spans="1:35" x14ac:dyDescent="0.35">
      <c r="A786" s="5">
        <v>5300020006010</v>
      </c>
      <c r="B786" s="6" t="s">
        <v>1181</v>
      </c>
      <c r="C786" s="6" t="s">
        <v>101</v>
      </c>
      <c r="D786" s="6" t="s">
        <v>41</v>
      </c>
      <c r="E786" s="6" t="s">
        <v>101</v>
      </c>
      <c r="F786">
        <v>1000</v>
      </c>
      <c r="G786" s="6" t="s">
        <v>16</v>
      </c>
      <c r="H786" s="6" t="s">
        <v>341</v>
      </c>
      <c r="I786">
        <v>45</v>
      </c>
      <c r="J786">
        <v>1</v>
      </c>
      <c r="K786" s="6" t="s">
        <v>298</v>
      </c>
      <c r="M786" s="6" t="s">
        <v>41</v>
      </c>
      <c r="N786" s="6" t="s">
        <v>41</v>
      </c>
      <c r="O786" s="6" t="s">
        <v>370</v>
      </c>
      <c r="P786">
        <v>1275</v>
      </c>
      <c r="Q786" s="6" t="s">
        <v>1186</v>
      </c>
      <c r="R786" s="6" t="s">
        <v>374</v>
      </c>
      <c r="S786">
        <v>21.3</v>
      </c>
      <c r="T786" s="6" t="s">
        <v>344</v>
      </c>
      <c r="U786" s="6" t="s">
        <v>1332</v>
      </c>
      <c r="V786" s="6" t="s">
        <v>1186</v>
      </c>
      <c r="W786" s="6" t="s">
        <v>298</v>
      </c>
      <c r="X786" s="6" t="s">
        <v>101</v>
      </c>
      <c r="Y786" s="6" t="s">
        <v>341</v>
      </c>
      <c r="Z786" s="6" t="s">
        <v>367</v>
      </c>
      <c r="AA786" s="6" t="s">
        <v>101</v>
      </c>
      <c r="AB786" s="6" t="s">
        <v>1182</v>
      </c>
      <c r="AC786" s="6" t="s">
        <v>1186</v>
      </c>
      <c r="AD786" s="6" t="s">
        <v>1186</v>
      </c>
      <c r="AE786" s="6" t="s">
        <v>371</v>
      </c>
      <c r="AF786" s="6" t="s">
        <v>346</v>
      </c>
      <c r="AG786" s="6" t="s">
        <v>376</v>
      </c>
      <c r="AH786" s="6" t="s">
        <v>1396</v>
      </c>
      <c r="AI786" s="6" t="s">
        <v>41</v>
      </c>
    </row>
    <row r="787" spans="1:35" x14ac:dyDescent="0.35">
      <c r="B787" s="6" t="s">
        <v>1183</v>
      </c>
      <c r="C787" s="6" t="s">
        <v>101</v>
      </c>
      <c r="D787" s="6" t="s">
        <v>41</v>
      </c>
      <c r="E787" s="6" t="s">
        <v>101</v>
      </c>
      <c r="F787">
        <v>1000</v>
      </c>
      <c r="G787" s="6" t="s">
        <v>16</v>
      </c>
      <c r="H787" s="6" t="s">
        <v>341</v>
      </c>
      <c r="I787">
        <v>45</v>
      </c>
      <c r="J787">
        <v>1</v>
      </c>
      <c r="K787" s="6" t="s">
        <v>298</v>
      </c>
      <c r="L787">
        <v>0</v>
      </c>
      <c r="M787" s="6" t="s">
        <v>41</v>
      </c>
      <c r="N787" s="6" t="s">
        <v>41</v>
      </c>
      <c r="O787" s="6" t="s">
        <v>370</v>
      </c>
      <c r="Q787" s="6" t="s">
        <v>1186</v>
      </c>
      <c r="R787" s="6" t="s">
        <v>1186</v>
      </c>
      <c r="T787" s="6" t="s">
        <v>344</v>
      </c>
      <c r="U787" s="6" t="s">
        <v>1332</v>
      </c>
      <c r="V787" s="6" t="s">
        <v>1186</v>
      </c>
      <c r="W787" s="6" t="s">
        <v>298</v>
      </c>
      <c r="X787" s="6" t="s">
        <v>101</v>
      </c>
      <c r="Y787" s="6" t="s">
        <v>341</v>
      </c>
      <c r="Z787" s="6" t="s">
        <v>367</v>
      </c>
      <c r="AA787" s="6" t="s">
        <v>101</v>
      </c>
      <c r="AB787" s="6" t="s">
        <v>1182</v>
      </c>
      <c r="AC787" s="6" t="s">
        <v>1186</v>
      </c>
      <c r="AD787" s="6" t="s">
        <v>1186</v>
      </c>
      <c r="AE787" s="6" t="s">
        <v>1186</v>
      </c>
      <c r="AF787" s="6" t="s">
        <v>376</v>
      </c>
      <c r="AG787" s="6" t="s">
        <v>376</v>
      </c>
      <c r="AH787" s="6" t="s">
        <v>1333</v>
      </c>
      <c r="AI787" s="6" t="s">
        <v>41</v>
      </c>
    </row>
    <row r="788" spans="1:35" x14ac:dyDescent="0.35">
      <c r="A788" s="5">
        <v>5300020006010</v>
      </c>
      <c r="B788" s="6" t="s">
        <v>1182</v>
      </c>
      <c r="C788" s="6" t="s">
        <v>101</v>
      </c>
      <c r="D788" s="6" t="s">
        <v>41</v>
      </c>
      <c r="E788" s="6" t="s">
        <v>101</v>
      </c>
      <c r="F788">
        <v>1000</v>
      </c>
      <c r="G788" s="6" t="s">
        <v>12</v>
      </c>
      <c r="H788" s="6" t="s">
        <v>341</v>
      </c>
      <c r="I788">
        <v>45</v>
      </c>
      <c r="J788">
        <v>1</v>
      </c>
      <c r="K788" s="6" t="s">
        <v>297</v>
      </c>
      <c r="M788" s="6" t="s">
        <v>41</v>
      </c>
      <c r="N788" s="6" t="s">
        <v>41</v>
      </c>
      <c r="O788" s="6" t="s">
        <v>1186</v>
      </c>
      <c r="P788">
        <v>1275</v>
      </c>
      <c r="Q788" s="6" t="s">
        <v>1186</v>
      </c>
      <c r="R788" s="6" t="s">
        <v>343</v>
      </c>
      <c r="T788" s="6" t="s">
        <v>344</v>
      </c>
      <c r="U788" s="6" t="s">
        <v>1332</v>
      </c>
      <c r="V788" s="6" t="s">
        <v>1186</v>
      </c>
      <c r="W788" s="6" t="s">
        <v>305</v>
      </c>
      <c r="X788" s="6" t="s">
        <v>101</v>
      </c>
      <c r="Y788" s="6" t="s">
        <v>341</v>
      </c>
      <c r="Z788" s="6" t="s">
        <v>367</v>
      </c>
      <c r="AA788" s="6" t="s">
        <v>101</v>
      </c>
      <c r="AB788" s="6" t="s">
        <v>1182</v>
      </c>
      <c r="AC788" s="6" t="s">
        <v>1186</v>
      </c>
      <c r="AD788" s="6" t="s">
        <v>1186</v>
      </c>
      <c r="AE788" s="6" t="s">
        <v>1186</v>
      </c>
      <c r="AF788" s="6" t="s">
        <v>346</v>
      </c>
      <c r="AG788" s="6" t="s">
        <v>376</v>
      </c>
      <c r="AH788" s="6" t="s">
        <v>1396</v>
      </c>
      <c r="AI788" s="6" t="s">
        <v>41</v>
      </c>
    </row>
    <row r="789" spans="1:35" x14ac:dyDescent="0.35">
      <c r="B789" s="6" t="s">
        <v>1184</v>
      </c>
      <c r="C789" s="6" t="s">
        <v>101</v>
      </c>
      <c r="D789" s="6" t="s">
        <v>41</v>
      </c>
      <c r="E789" s="6" t="s">
        <v>101</v>
      </c>
      <c r="F789">
        <v>1000</v>
      </c>
      <c r="G789" s="6" t="s">
        <v>12</v>
      </c>
      <c r="H789" s="6" t="s">
        <v>341</v>
      </c>
      <c r="I789">
        <v>45</v>
      </c>
      <c r="J789">
        <v>1</v>
      </c>
      <c r="K789" s="6" t="s">
        <v>297</v>
      </c>
      <c r="L789">
        <v>0</v>
      </c>
      <c r="M789" s="6" t="s">
        <v>41</v>
      </c>
      <c r="N789" s="6" t="s">
        <v>41</v>
      </c>
      <c r="O789" s="6" t="s">
        <v>1333</v>
      </c>
      <c r="Q789" s="6" t="s">
        <v>1186</v>
      </c>
      <c r="R789" s="6" t="s">
        <v>1186</v>
      </c>
      <c r="T789" s="6" t="s">
        <v>344</v>
      </c>
      <c r="U789" s="6" t="s">
        <v>1332</v>
      </c>
      <c r="V789" s="6" t="s">
        <v>1186</v>
      </c>
      <c r="W789" s="6" t="s">
        <v>305</v>
      </c>
      <c r="X789" s="6" t="s">
        <v>101</v>
      </c>
      <c r="Y789" s="6" t="s">
        <v>341</v>
      </c>
      <c r="Z789" s="6" t="s">
        <v>367</v>
      </c>
      <c r="AA789" s="6" t="s">
        <v>101</v>
      </c>
      <c r="AB789" s="6" t="s">
        <v>1182</v>
      </c>
      <c r="AC789" s="6" t="s">
        <v>1186</v>
      </c>
      <c r="AD789" s="6" t="s">
        <v>1186</v>
      </c>
      <c r="AE789" s="6" t="s">
        <v>1186</v>
      </c>
      <c r="AF789" s="6" t="s">
        <v>376</v>
      </c>
      <c r="AG789" s="6" t="s">
        <v>376</v>
      </c>
      <c r="AH789" s="6" t="s">
        <v>1333</v>
      </c>
      <c r="AI789" s="6" t="s">
        <v>41</v>
      </c>
    </row>
    <row r="790" spans="1:35" x14ac:dyDescent="0.35">
      <c r="B790" s="6" t="s">
        <v>1185</v>
      </c>
      <c r="C790" s="6" t="s">
        <v>101</v>
      </c>
      <c r="D790" s="6" t="s">
        <v>41</v>
      </c>
      <c r="E790" s="6" t="s">
        <v>101</v>
      </c>
      <c r="F790">
        <v>1000</v>
      </c>
      <c r="G790" s="6" t="s">
        <v>12</v>
      </c>
      <c r="H790" s="6" t="s">
        <v>341</v>
      </c>
      <c r="I790">
        <v>45</v>
      </c>
      <c r="J790">
        <v>1</v>
      </c>
      <c r="K790" s="6" t="s">
        <v>297</v>
      </c>
      <c r="L790">
        <v>0</v>
      </c>
      <c r="M790" s="6" t="s">
        <v>41</v>
      </c>
      <c r="N790" s="6" t="s">
        <v>41</v>
      </c>
      <c r="O790" s="6" t="s">
        <v>1333</v>
      </c>
      <c r="Q790" s="6" t="s">
        <v>1186</v>
      </c>
      <c r="R790" s="6" t="s">
        <v>1186</v>
      </c>
      <c r="T790" s="6" t="s">
        <v>344</v>
      </c>
      <c r="U790" s="6" t="s">
        <v>1332</v>
      </c>
      <c r="V790" s="6" t="s">
        <v>1186</v>
      </c>
      <c r="W790" s="6" t="s">
        <v>305</v>
      </c>
      <c r="X790" s="6" t="s">
        <v>101</v>
      </c>
      <c r="Y790" s="6" t="s">
        <v>341</v>
      </c>
      <c r="Z790" s="6" t="s">
        <v>367</v>
      </c>
      <c r="AA790" s="6" t="s">
        <v>101</v>
      </c>
      <c r="AB790" s="6" t="s">
        <v>1182</v>
      </c>
      <c r="AC790" s="6" t="s">
        <v>1186</v>
      </c>
      <c r="AD790" s="6" t="s">
        <v>1186</v>
      </c>
      <c r="AE790" s="6" t="s">
        <v>1186</v>
      </c>
      <c r="AF790" s="6" t="s">
        <v>376</v>
      </c>
      <c r="AG790" s="6" t="s">
        <v>376</v>
      </c>
      <c r="AH790" s="6" t="s">
        <v>1333</v>
      </c>
      <c r="AI790" s="6" t="s">
        <v>41</v>
      </c>
    </row>
    <row r="791" spans="1:35" x14ac:dyDescent="0.35">
      <c r="A791" s="5">
        <v>24000149</v>
      </c>
      <c r="B791" s="6" t="s">
        <v>1187</v>
      </c>
      <c r="C791" s="6" t="s">
        <v>228</v>
      </c>
      <c r="D791" s="6" t="s">
        <v>45</v>
      </c>
      <c r="E791" s="6" t="s">
        <v>45</v>
      </c>
      <c r="F791">
        <v>1000</v>
      </c>
      <c r="G791" s="6" t="s">
        <v>10</v>
      </c>
      <c r="H791" s="6" t="s">
        <v>341</v>
      </c>
      <c r="I791">
        <v>0.35</v>
      </c>
      <c r="J791">
        <v>1</v>
      </c>
      <c r="K791" s="6" t="s">
        <v>297</v>
      </c>
      <c r="M791" s="6" t="s">
        <v>10</v>
      </c>
      <c r="N791" s="6" t="s">
        <v>10</v>
      </c>
      <c r="O791" s="6" t="s">
        <v>1186</v>
      </c>
      <c r="Q791" s="6" t="s">
        <v>1186</v>
      </c>
      <c r="R791" s="6" t="s">
        <v>1186</v>
      </c>
      <c r="T791" s="6" t="s">
        <v>1186</v>
      </c>
      <c r="U791" s="6" t="s">
        <v>1186</v>
      </c>
      <c r="V791" s="6" t="s">
        <v>1186</v>
      </c>
      <c r="W791" s="6" t="s">
        <v>305</v>
      </c>
      <c r="X791" s="6" t="s">
        <v>228</v>
      </c>
      <c r="Y791" s="6" t="s">
        <v>341</v>
      </c>
      <c r="Z791" s="6" t="s">
        <v>45</v>
      </c>
      <c r="AA791" s="6" t="s">
        <v>228</v>
      </c>
      <c r="AB791" s="6" t="s">
        <v>1187</v>
      </c>
      <c r="AC791" s="6" t="s">
        <v>1186</v>
      </c>
      <c r="AD791" s="6" t="s">
        <v>1186</v>
      </c>
      <c r="AE791" s="6" t="s">
        <v>1186</v>
      </c>
      <c r="AF791" s="6" t="s">
        <v>346</v>
      </c>
      <c r="AG791" s="6" t="s">
        <v>346</v>
      </c>
      <c r="AH791" s="6" t="s">
        <v>1333</v>
      </c>
      <c r="AI791" s="6" t="s">
        <v>45</v>
      </c>
    </row>
    <row r="792" spans="1:35" x14ac:dyDescent="0.35">
      <c r="B792" s="6" t="s">
        <v>1188</v>
      </c>
      <c r="C792" s="6" t="s">
        <v>267</v>
      </c>
      <c r="D792" s="6" t="s">
        <v>26</v>
      </c>
      <c r="E792" s="6" t="s">
        <v>26</v>
      </c>
      <c r="F792">
        <v>1000</v>
      </c>
      <c r="G792" s="6" t="s">
        <v>26</v>
      </c>
      <c r="H792" s="6" t="s">
        <v>341</v>
      </c>
      <c r="I792">
        <v>231</v>
      </c>
      <c r="J792">
        <v>1</v>
      </c>
      <c r="K792" s="6" t="s">
        <v>297</v>
      </c>
      <c r="M792" s="6" t="s">
        <v>26</v>
      </c>
      <c r="N792" s="6" t="s">
        <v>26</v>
      </c>
      <c r="O792" s="6" t="s">
        <v>1186</v>
      </c>
      <c r="Q792" s="6" t="s">
        <v>1186</v>
      </c>
      <c r="R792" s="6" t="s">
        <v>1186</v>
      </c>
      <c r="T792" s="6" t="s">
        <v>1186</v>
      </c>
      <c r="U792" s="6" t="s">
        <v>1186</v>
      </c>
      <c r="V792" s="6" t="s">
        <v>1186</v>
      </c>
      <c r="W792" s="6" t="s">
        <v>305</v>
      </c>
      <c r="X792" s="6" t="s">
        <v>267</v>
      </c>
      <c r="Y792" s="6" t="s">
        <v>1186</v>
      </c>
      <c r="Z792" s="6" t="s">
        <v>26</v>
      </c>
      <c r="AA792" s="6" t="s">
        <v>267</v>
      </c>
      <c r="AB792" s="6" t="s">
        <v>1123</v>
      </c>
      <c r="AC792" s="6" t="s">
        <v>419</v>
      </c>
      <c r="AD792" s="6" t="s">
        <v>1186</v>
      </c>
      <c r="AE792" s="6" t="s">
        <v>1186</v>
      </c>
      <c r="AF792" s="6" t="s">
        <v>346</v>
      </c>
      <c r="AG792" s="6" t="s">
        <v>346</v>
      </c>
      <c r="AH792" s="6" t="s">
        <v>1333</v>
      </c>
      <c r="AI792" s="6" t="s">
        <v>26</v>
      </c>
    </row>
    <row r="793" spans="1:35" x14ac:dyDescent="0.35">
      <c r="B793" s="6" t="s">
        <v>1189</v>
      </c>
      <c r="C793" s="6" t="s">
        <v>112</v>
      </c>
      <c r="D793" s="6" t="s">
        <v>21</v>
      </c>
      <c r="E793" s="6" t="s">
        <v>112</v>
      </c>
      <c r="F793">
        <v>1000</v>
      </c>
      <c r="G793" s="6" t="s">
        <v>12</v>
      </c>
      <c r="H793" s="6" t="s">
        <v>341</v>
      </c>
      <c r="I793">
        <v>30</v>
      </c>
      <c r="J793">
        <v>1</v>
      </c>
      <c r="K793" s="6" t="s">
        <v>305</v>
      </c>
      <c r="M793" s="6" t="s">
        <v>21</v>
      </c>
      <c r="N793" s="6" t="s">
        <v>21</v>
      </c>
      <c r="O793" s="6" t="s">
        <v>1186</v>
      </c>
      <c r="Q793" s="6" t="s">
        <v>1186</v>
      </c>
      <c r="R793" s="6" t="s">
        <v>1186</v>
      </c>
      <c r="T793" s="6" t="s">
        <v>1186</v>
      </c>
      <c r="U793" s="6" t="s">
        <v>1332</v>
      </c>
      <c r="V793" s="6" t="s">
        <v>1186</v>
      </c>
      <c r="W793" s="6" t="s">
        <v>305</v>
      </c>
      <c r="X793" s="6" t="s">
        <v>112</v>
      </c>
      <c r="Y793" s="6" t="s">
        <v>341</v>
      </c>
      <c r="Z793" s="6" t="s">
        <v>21</v>
      </c>
      <c r="AA793" s="6" t="s">
        <v>112</v>
      </c>
      <c r="AB793" s="6" t="s">
        <v>1189</v>
      </c>
      <c r="AC793" s="6" t="s">
        <v>419</v>
      </c>
      <c r="AD793" s="6" t="s">
        <v>1186</v>
      </c>
      <c r="AE793" s="6" t="s">
        <v>1186</v>
      </c>
      <c r="AF793" s="6" t="s">
        <v>346</v>
      </c>
      <c r="AG793" s="6" t="s">
        <v>346</v>
      </c>
      <c r="AH793" s="6" t="s">
        <v>1333</v>
      </c>
      <c r="AI793" s="6" t="s">
        <v>21</v>
      </c>
    </row>
    <row r="794" spans="1:35" x14ac:dyDescent="0.35">
      <c r="A794" s="5">
        <v>5000070006010</v>
      </c>
      <c r="B794" s="6" t="s">
        <v>1190</v>
      </c>
      <c r="C794" s="6" t="s">
        <v>115</v>
      </c>
      <c r="D794" s="6" t="s">
        <v>21</v>
      </c>
      <c r="E794" s="6" t="s">
        <v>115</v>
      </c>
      <c r="F794">
        <v>1000</v>
      </c>
      <c r="G794" s="6" t="s">
        <v>12</v>
      </c>
      <c r="H794" s="6" t="s">
        <v>341</v>
      </c>
      <c r="I794">
        <v>30</v>
      </c>
      <c r="J794">
        <v>1</v>
      </c>
      <c r="K794" s="6" t="s">
        <v>297</v>
      </c>
      <c r="M794" s="6" t="s">
        <v>21</v>
      </c>
      <c r="N794" s="6" t="s">
        <v>21</v>
      </c>
      <c r="O794" s="6" t="s">
        <v>1186</v>
      </c>
      <c r="Q794" s="6" t="s">
        <v>342</v>
      </c>
      <c r="R794" s="6" t="s">
        <v>343</v>
      </c>
      <c r="T794" s="6" t="s">
        <v>344</v>
      </c>
      <c r="U794" s="6" t="s">
        <v>1332</v>
      </c>
      <c r="V794" s="6" t="s">
        <v>1186</v>
      </c>
      <c r="W794" s="6" t="s">
        <v>1186</v>
      </c>
      <c r="X794" s="6" t="s">
        <v>112</v>
      </c>
      <c r="Y794" s="6" t="s">
        <v>341</v>
      </c>
      <c r="Z794" s="6" t="s">
        <v>21</v>
      </c>
      <c r="AA794" s="6" t="s">
        <v>112</v>
      </c>
      <c r="AB794" s="6" t="s">
        <v>1190</v>
      </c>
      <c r="AC794" s="6" t="s">
        <v>1186</v>
      </c>
      <c r="AD794" s="6" t="s">
        <v>1186</v>
      </c>
      <c r="AE794" s="6" t="s">
        <v>1186</v>
      </c>
      <c r="AF794" s="6" t="s">
        <v>346</v>
      </c>
      <c r="AG794" s="6" t="s">
        <v>346</v>
      </c>
      <c r="AH794" s="6" t="s">
        <v>1397</v>
      </c>
      <c r="AI794" s="6" t="s">
        <v>21</v>
      </c>
    </row>
    <row r="795" spans="1:35" x14ac:dyDescent="0.35">
      <c r="A795" s="5">
        <v>1000120</v>
      </c>
      <c r="B795" s="6" t="s">
        <v>1191</v>
      </c>
      <c r="C795" s="6" t="s">
        <v>116</v>
      </c>
      <c r="D795" s="6" t="s">
        <v>21</v>
      </c>
      <c r="E795" s="6" t="s">
        <v>116</v>
      </c>
      <c r="F795">
        <v>1000</v>
      </c>
      <c r="G795" s="6" t="s">
        <v>12</v>
      </c>
      <c r="H795" s="6" t="s">
        <v>341</v>
      </c>
      <c r="I795">
        <v>30</v>
      </c>
      <c r="J795">
        <v>1</v>
      </c>
      <c r="K795" s="6" t="s">
        <v>297</v>
      </c>
      <c r="M795" s="6" t="s">
        <v>21</v>
      </c>
      <c r="N795" s="6" t="s">
        <v>21</v>
      </c>
      <c r="O795" s="6" t="s">
        <v>1186</v>
      </c>
      <c r="P795">
        <v>944</v>
      </c>
      <c r="Q795" s="6" t="s">
        <v>342</v>
      </c>
      <c r="R795" s="6" t="s">
        <v>343</v>
      </c>
      <c r="T795" s="6" t="s">
        <v>344</v>
      </c>
      <c r="U795" s="6" t="s">
        <v>1332</v>
      </c>
      <c r="V795" s="6" t="s">
        <v>1186</v>
      </c>
      <c r="W795" s="6" t="s">
        <v>305</v>
      </c>
      <c r="X795" s="6" t="s">
        <v>116</v>
      </c>
      <c r="Y795" s="6" t="s">
        <v>341</v>
      </c>
      <c r="Z795" s="6" t="s">
        <v>21</v>
      </c>
      <c r="AA795" s="6" t="s">
        <v>116</v>
      </c>
      <c r="AB795" s="6" t="s">
        <v>1191</v>
      </c>
      <c r="AC795" s="6" t="s">
        <v>1186</v>
      </c>
      <c r="AD795" s="6" t="s">
        <v>1186</v>
      </c>
      <c r="AE795" s="6" t="s">
        <v>1186</v>
      </c>
      <c r="AF795" s="6" t="s">
        <v>346</v>
      </c>
      <c r="AG795" s="6" t="s">
        <v>346</v>
      </c>
      <c r="AH795" s="6" t="s">
        <v>1333</v>
      </c>
      <c r="AI795" s="6" t="s">
        <v>21</v>
      </c>
    </row>
    <row r="796" spans="1:35" x14ac:dyDescent="0.35">
      <c r="A796" s="5">
        <v>5000040006010</v>
      </c>
      <c r="B796" s="6" t="s">
        <v>1192</v>
      </c>
      <c r="C796" s="6" t="s">
        <v>116</v>
      </c>
      <c r="D796" s="6" t="s">
        <v>21</v>
      </c>
      <c r="E796" s="6" t="s">
        <v>116</v>
      </c>
      <c r="F796">
        <v>1000</v>
      </c>
      <c r="G796" s="6" t="s">
        <v>12</v>
      </c>
      <c r="H796" s="6" t="s">
        <v>341</v>
      </c>
      <c r="I796">
        <v>30</v>
      </c>
      <c r="J796">
        <v>1</v>
      </c>
      <c r="K796" s="6" t="s">
        <v>297</v>
      </c>
      <c r="M796" s="6" t="s">
        <v>21</v>
      </c>
      <c r="N796" s="6" t="s">
        <v>21</v>
      </c>
      <c r="O796" s="6" t="s">
        <v>1186</v>
      </c>
      <c r="P796">
        <v>944</v>
      </c>
      <c r="Q796" s="6" t="s">
        <v>342</v>
      </c>
      <c r="R796" s="6" t="s">
        <v>343</v>
      </c>
      <c r="T796" s="6" t="s">
        <v>344</v>
      </c>
      <c r="U796" s="6" t="s">
        <v>1332</v>
      </c>
      <c r="V796" s="6" t="s">
        <v>1186</v>
      </c>
      <c r="W796" s="6" t="s">
        <v>305</v>
      </c>
      <c r="X796" s="6" t="s">
        <v>116</v>
      </c>
      <c r="Y796" s="6" t="s">
        <v>341</v>
      </c>
      <c r="Z796" s="6" t="s">
        <v>21</v>
      </c>
      <c r="AA796" s="6" t="s">
        <v>116</v>
      </c>
      <c r="AB796" s="6" t="s">
        <v>1192</v>
      </c>
      <c r="AC796" s="6" t="s">
        <v>1186</v>
      </c>
      <c r="AD796" s="6" t="s">
        <v>1186</v>
      </c>
      <c r="AE796" s="6" t="s">
        <v>1186</v>
      </c>
      <c r="AF796" s="6" t="s">
        <v>346</v>
      </c>
      <c r="AG796" s="6" t="s">
        <v>346</v>
      </c>
      <c r="AH796" s="6" t="s">
        <v>1333</v>
      </c>
      <c r="AI796" s="6" t="s">
        <v>21</v>
      </c>
    </row>
    <row r="797" spans="1:35" x14ac:dyDescent="0.35">
      <c r="A797" s="5">
        <v>5000040076010</v>
      </c>
      <c r="B797" s="6" t="s">
        <v>1193</v>
      </c>
      <c r="C797" s="6" t="s">
        <v>119</v>
      </c>
      <c r="D797" s="6" t="s">
        <v>21</v>
      </c>
      <c r="E797" s="6" t="s">
        <v>119</v>
      </c>
      <c r="F797">
        <v>1000</v>
      </c>
      <c r="G797" s="6" t="s">
        <v>21</v>
      </c>
      <c r="H797" s="6" t="s">
        <v>341</v>
      </c>
      <c r="I797">
        <v>130</v>
      </c>
      <c r="J797">
        <v>1</v>
      </c>
      <c r="K797" s="6" t="s">
        <v>297</v>
      </c>
      <c r="M797" s="6" t="s">
        <v>21</v>
      </c>
      <c r="N797" s="6" t="s">
        <v>21</v>
      </c>
      <c r="O797" s="6" t="s">
        <v>1186</v>
      </c>
      <c r="Q797" s="6" t="s">
        <v>1186</v>
      </c>
      <c r="R797" s="6" t="s">
        <v>343</v>
      </c>
      <c r="T797" s="6" t="s">
        <v>1186</v>
      </c>
      <c r="U797" s="6" t="s">
        <v>1186</v>
      </c>
      <c r="V797" s="6" t="s">
        <v>1186</v>
      </c>
      <c r="W797" s="6" t="s">
        <v>305</v>
      </c>
      <c r="X797" s="6" t="s">
        <v>21</v>
      </c>
      <c r="Y797" s="6" t="s">
        <v>341</v>
      </c>
      <c r="Z797" s="6" t="s">
        <v>21</v>
      </c>
      <c r="AA797" s="6" t="s">
        <v>266</v>
      </c>
      <c r="AB797" s="6" t="s">
        <v>1192</v>
      </c>
      <c r="AC797" s="6" t="s">
        <v>1186</v>
      </c>
      <c r="AD797" s="6" t="s">
        <v>1186</v>
      </c>
      <c r="AE797" s="6" t="s">
        <v>1186</v>
      </c>
      <c r="AF797" s="6" t="s">
        <v>346</v>
      </c>
      <c r="AG797" s="6" t="s">
        <v>346</v>
      </c>
      <c r="AH797" s="6" t="s">
        <v>1333</v>
      </c>
      <c r="AI797" s="6" t="s">
        <v>21</v>
      </c>
    </row>
    <row r="798" spans="1:35" x14ac:dyDescent="0.35">
      <c r="A798" s="5">
        <v>5000030106010</v>
      </c>
      <c r="B798" s="6" t="s">
        <v>1194</v>
      </c>
      <c r="C798" s="6" t="s">
        <v>120</v>
      </c>
      <c r="D798" s="6" t="s">
        <v>21</v>
      </c>
      <c r="E798" s="6" t="s">
        <v>120</v>
      </c>
      <c r="F798">
        <v>1000</v>
      </c>
      <c r="G798" s="6" t="s">
        <v>21</v>
      </c>
      <c r="H798" s="6" t="s">
        <v>341</v>
      </c>
      <c r="I798">
        <v>40</v>
      </c>
      <c r="J798">
        <v>1</v>
      </c>
      <c r="K798" s="6" t="s">
        <v>297</v>
      </c>
      <c r="M798" s="6" t="s">
        <v>21</v>
      </c>
      <c r="N798" s="6" t="s">
        <v>21</v>
      </c>
      <c r="O798" s="6" t="s">
        <v>1186</v>
      </c>
      <c r="Q798" s="6" t="s">
        <v>1186</v>
      </c>
      <c r="R798" s="6" t="s">
        <v>1186</v>
      </c>
      <c r="T798" s="6" t="s">
        <v>1186</v>
      </c>
      <c r="U798" s="6" t="s">
        <v>1186</v>
      </c>
      <c r="V798" s="6" t="s">
        <v>1186</v>
      </c>
      <c r="W798" s="6" t="s">
        <v>305</v>
      </c>
      <c r="X798" s="6" t="s">
        <v>21</v>
      </c>
      <c r="Y798" s="6" t="s">
        <v>1186</v>
      </c>
      <c r="Z798" s="6" t="s">
        <v>21</v>
      </c>
      <c r="AA798" s="6" t="s">
        <v>120</v>
      </c>
      <c r="AB798" s="6" t="s">
        <v>1194</v>
      </c>
      <c r="AC798" s="6" t="s">
        <v>1186</v>
      </c>
      <c r="AD798" s="6" t="s">
        <v>1186</v>
      </c>
      <c r="AE798" s="6" t="s">
        <v>1186</v>
      </c>
      <c r="AF798" s="6" t="s">
        <v>346</v>
      </c>
      <c r="AG798" s="6" t="s">
        <v>346</v>
      </c>
      <c r="AH798" s="6" t="s">
        <v>1333</v>
      </c>
      <c r="AI798" s="6" t="s">
        <v>21</v>
      </c>
    </row>
    <row r="799" spans="1:35" x14ac:dyDescent="0.35">
      <c r="A799" s="5">
        <v>5000030006010</v>
      </c>
      <c r="B799" s="6" t="s">
        <v>112</v>
      </c>
      <c r="C799" s="6" t="s">
        <v>112</v>
      </c>
      <c r="D799" s="6" t="s">
        <v>21</v>
      </c>
      <c r="E799" s="6" t="s">
        <v>112</v>
      </c>
      <c r="F799">
        <v>1000</v>
      </c>
      <c r="G799" s="6" t="s">
        <v>12</v>
      </c>
      <c r="H799" s="6" t="s">
        <v>341</v>
      </c>
      <c r="I799">
        <v>30</v>
      </c>
      <c r="J799">
        <v>1</v>
      </c>
      <c r="K799" s="6" t="s">
        <v>297</v>
      </c>
      <c r="M799" s="6" t="s">
        <v>21</v>
      </c>
      <c r="N799" s="6" t="s">
        <v>21</v>
      </c>
      <c r="O799" s="6" t="s">
        <v>1186</v>
      </c>
      <c r="P799">
        <v>958</v>
      </c>
      <c r="Q799" s="6" t="s">
        <v>342</v>
      </c>
      <c r="R799" s="6" t="s">
        <v>343</v>
      </c>
      <c r="T799" s="6" t="s">
        <v>344</v>
      </c>
      <c r="U799" s="6" t="s">
        <v>1332</v>
      </c>
      <c r="V799" s="6" t="s">
        <v>1186</v>
      </c>
      <c r="W799" s="6" t="s">
        <v>305</v>
      </c>
      <c r="X799" s="6" t="s">
        <v>112</v>
      </c>
      <c r="Y799" s="6" t="s">
        <v>341</v>
      </c>
      <c r="Z799" s="6" t="s">
        <v>21</v>
      </c>
      <c r="AA799" s="6" t="s">
        <v>112</v>
      </c>
      <c r="AB799" s="6" t="s">
        <v>112</v>
      </c>
      <c r="AC799" s="6" t="s">
        <v>1186</v>
      </c>
      <c r="AD799" s="6" t="s">
        <v>1186</v>
      </c>
      <c r="AE799" s="6" t="s">
        <v>1186</v>
      </c>
      <c r="AF799" s="6" t="s">
        <v>346</v>
      </c>
      <c r="AG799" s="6" t="s">
        <v>346</v>
      </c>
      <c r="AH799" s="6" t="s">
        <v>1333</v>
      </c>
      <c r="AI799" s="6" t="s">
        <v>21</v>
      </c>
    </row>
    <row r="800" spans="1:35" x14ac:dyDescent="0.35">
      <c r="A800" s="5">
        <v>1000120</v>
      </c>
      <c r="B800" s="6" t="s">
        <v>116</v>
      </c>
      <c r="C800" s="6" t="s">
        <v>116</v>
      </c>
      <c r="D800" s="6" t="s">
        <v>21</v>
      </c>
      <c r="E800" s="6" t="s">
        <v>116</v>
      </c>
      <c r="F800">
        <v>1000</v>
      </c>
      <c r="G800" s="6" t="s">
        <v>12</v>
      </c>
      <c r="H800" s="6" t="s">
        <v>341</v>
      </c>
      <c r="I800">
        <v>30</v>
      </c>
      <c r="J800">
        <v>1</v>
      </c>
      <c r="K800" s="6" t="s">
        <v>297</v>
      </c>
      <c r="M800" s="6" t="s">
        <v>21</v>
      </c>
      <c r="N800" s="6" t="s">
        <v>21</v>
      </c>
      <c r="O800" s="6" t="s">
        <v>1186</v>
      </c>
      <c r="P800">
        <v>944</v>
      </c>
      <c r="Q800" s="6" t="s">
        <v>342</v>
      </c>
      <c r="R800" s="6" t="s">
        <v>343</v>
      </c>
      <c r="T800" s="6" t="s">
        <v>344</v>
      </c>
      <c r="U800" s="6" t="s">
        <v>1332</v>
      </c>
      <c r="V800" s="6" t="s">
        <v>1186</v>
      </c>
      <c r="W800" s="6" t="s">
        <v>305</v>
      </c>
      <c r="X800" s="6" t="s">
        <v>116</v>
      </c>
      <c r="Y800" s="6" t="s">
        <v>341</v>
      </c>
      <c r="Z800" s="6" t="s">
        <v>21</v>
      </c>
      <c r="AA800" s="6" t="s">
        <v>116</v>
      </c>
      <c r="AB800" s="6" t="s">
        <v>116</v>
      </c>
      <c r="AC800" s="6" t="s">
        <v>1186</v>
      </c>
      <c r="AD800" s="6" t="s">
        <v>1186</v>
      </c>
      <c r="AE800" s="6" t="s">
        <v>1186</v>
      </c>
      <c r="AF800" s="6" t="s">
        <v>346</v>
      </c>
      <c r="AG800" s="6" t="s">
        <v>346</v>
      </c>
      <c r="AH800" s="6" t="s">
        <v>1333</v>
      </c>
      <c r="AI800" s="6" t="s">
        <v>21</v>
      </c>
    </row>
    <row r="801" spans="1:35" x14ac:dyDescent="0.35">
      <c r="A801" s="5">
        <v>5221041011610</v>
      </c>
      <c r="B801" s="6" t="s">
        <v>1195</v>
      </c>
      <c r="C801" s="6" t="s">
        <v>104</v>
      </c>
      <c r="D801" s="6" t="s">
        <v>53</v>
      </c>
      <c r="E801" s="6" t="s">
        <v>104</v>
      </c>
      <c r="F801">
        <v>1000</v>
      </c>
      <c r="G801" s="6" t="s">
        <v>12</v>
      </c>
      <c r="H801" s="6" t="s">
        <v>341</v>
      </c>
      <c r="I801">
        <v>10</v>
      </c>
      <c r="J801">
        <v>1</v>
      </c>
      <c r="K801" s="6" t="s">
        <v>297</v>
      </c>
      <c r="M801" s="6" t="s">
        <v>12</v>
      </c>
      <c r="N801" s="6" t="s">
        <v>12</v>
      </c>
      <c r="O801" s="6" t="s">
        <v>1186</v>
      </c>
      <c r="P801">
        <v>5000</v>
      </c>
      <c r="Q801" s="6" t="s">
        <v>342</v>
      </c>
      <c r="R801" s="6" t="s">
        <v>343</v>
      </c>
      <c r="T801" s="6" t="s">
        <v>402</v>
      </c>
      <c r="U801" s="6" t="s">
        <v>1332</v>
      </c>
      <c r="V801" s="6" t="s">
        <v>1186</v>
      </c>
      <c r="W801" s="6" t="s">
        <v>305</v>
      </c>
      <c r="X801" s="6" t="s">
        <v>104</v>
      </c>
      <c r="Y801" s="6" t="s">
        <v>341</v>
      </c>
      <c r="Z801" s="6" t="s">
        <v>53</v>
      </c>
      <c r="AA801" s="6" t="s">
        <v>104</v>
      </c>
      <c r="AB801" s="6" t="s">
        <v>126</v>
      </c>
      <c r="AC801" s="6" t="s">
        <v>1186</v>
      </c>
      <c r="AD801" s="6" t="s">
        <v>1186</v>
      </c>
      <c r="AE801" s="6" t="s">
        <v>1186</v>
      </c>
      <c r="AF801" s="6" t="s">
        <v>346</v>
      </c>
      <c r="AG801" s="6" t="s">
        <v>346</v>
      </c>
      <c r="AH801" s="6" t="s">
        <v>1394</v>
      </c>
      <c r="AI801" s="6" t="s">
        <v>53</v>
      </c>
    </row>
    <row r="802" spans="1:35" x14ac:dyDescent="0.35">
      <c r="A802" s="5">
        <v>5221041011110</v>
      </c>
      <c r="B802" s="6" t="s">
        <v>1196</v>
      </c>
      <c r="C802" s="6" t="s">
        <v>104</v>
      </c>
      <c r="D802" s="6" t="s">
        <v>53</v>
      </c>
      <c r="E802" s="6" t="s">
        <v>104</v>
      </c>
      <c r="F802">
        <v>1000</v>
      </c>
      <c r="G802" s="6" t="s">
        <v>16</v>
      </c>
      <c r="H802" s="6" t="s">
        <v>300</v>
      </c>
      <c r="I802">
        <v>10</v>
      </c>
      <c r="J802">
        <v>0.18</v>
      </c>
      <c r="K802" s="6" t="s">
        <v>300</v>
      </c>
      <c r="L802">
        <v>0.15</v>
      </c>
      <c r="M802" s="6" t="s">
        <v>16</v>
      </c>
      <c r="N802" s="6" t="s">
        <v>16</v>
      </c>
      <c r="O802" s="6" t="s">
        <v>404</v>
      </c>
      <c r="P802">
        <v>5000</v>
      </c>
      <c r="Q802" s="6" t="s">
        <v>684</v>
      </c>
      <c r="R802" s="6" t="s">
        <v>374</v>
      </c>
      <c r="S802">
        <v>0.18</v>
      </c>
      <c r="T802" s="6" t="s">
        <v>402</v>
      </c>
      <c r="U802" s="6" t="s">
        <v>1332</v>
      </c>
      <c r="V802" s="6" t="s">
        <v>1186</v>
      </c>
      <c r="W802" s="6" t="s">
        <v>406</v>
      </c>
      <c r="X802" s="6" t="s">
        <v>104</v>
      </c>
      <c r="Y802" s="6" t="s">
        <v>407</v>
      </c>
      <c r="Z802" s="6" t="s">
        <v>53</v>
      </c>
      <c r="AA802" s="6" t="s">
        <v>104</v>
      </c>
      <c r="AB802" s="6" t="s">
        <v>126</v>
      </c>
      <c r="AC802" s="6" t="s">
        <v>1186</v>
      </c>
      <c r="AD802" s="6" t="s">
        <v>1186</v>
      </c>
      <c r="AE802" s="6" t="s">
        <v>1186</v>
      </c>
      <c r="AF802" s="6" t="s">
        <v>346</v>
      </c>
      <c r="AG802" s="6" t="s">
        <v>346</v>
      </c>
      <c r="AH802" s="6" t="s">
        <v>1394</v>
      </c>
      <c r="AI802" s="6" t="s">
        <v>53</v>
      </c>
    </row>
    <row r="803" spans="1:35" x14ac:dyDescent="0.35">
      <c r="A803" s="5">
        <v>5223042031610</v>
      </c>
      <c r="B803" s="6" t="s">
        <v>1197</v>
      </c>
      <c r="C803" s="6" t="s">
        <v>126</v>
      </c>
      <c r="D803" s="6" t="s">
        <v>53</v>
      </c>
      <c r="E803" s="6" t="s">
        <v>126</v>
      </c>
      <c r="F803">
        <v>1000</v>
      </c>
      <c r="G803" s="6" t="s">
        <v>12</v>
      </c>
      <c r="H803" s="6" t="s">
        <v>341</v>
      </c>
      <c r="I803">
        <v>10</v>
      </c>
      <c r="J803">
        <v>1</v>
      </c>
      <c r="K803" s="6" t="s">
        <v>297</v>
      </c>
      <c r="M803" s="6" t="s">
        <v>12</v>
      </c>
      <c r="N803" s="6" t="s">
        <v>12</v>
      </c>
      <c r="O803" s="6" t="s">
        <v>1186</v>
      </c>
      <c r="P803">
        <v>2200</v>
      </c>
      <c r="Q803" s="6" t="s">
        <v>342</v>
      </c>
      <c r="R803" s="6" t="s">
        <v>343</v>
      </c>
      <c r="T803" s="6" t="s">
        <v>402</v>
      </c>
      <c r="U803" s="6" t="s">
        <v>1332</v>
      </c>
      <c r="V803" s="6" t="s">
        <v>1186</v>
      </c>
      <c r="W803" s="6" t="s">
        <v>305</v>
      </c>
      <c r="X803" s="6" t="s">
        <v>126</v>
      </c>
      <c r="Y803" s="6" t="s">
        <v>341</v>
      </c>
      <c r="Z803" s="6" t="s">
        <v>53</v>
      </c>
      <c r="AA803" s="6" t="s">
        <v>126</v>
      </c>
      <c r="AB803" s="6" t="s">
        <v>126</v>
      </c>
      <c r="AC803" s="6" t="s">
        <v>1186</v>
      </c>
      <c r="AD803" s="6" t="s">
        <v>1398</v>
      </c>
      <c r="AE803" s="6" t="s">
        <v>1186</v>
      </c>
      <c r="AF803" s="6" t="s">
        <v>346</v>
      </c>
      <c r="AG803" s="6" t="s">
        <v>346</v>
      </c>
      <c r="AH803" s="6" t="s">
        <v>1333</v>
      </c>
      <c r="AI803" s="6" t="s">
        <v>53</v>
      </c>
    </row>
    <row r="804" spans="1:35" x14ac:dyDescent="0.35">
      <c r="A804" s="5">
        <v>5223042014610</v>
      </c>
      <c r="B804" s="6" t="s">
        <v>1198</v>
      </c>
      <c r="C804" s="6" t="s">
        <v>126</v>
      </c>
      <c r="D804" s="6" t="s">
        <v>53</v>
      </c>
      <c r="E804" s="6" t="s">
        <v>126</v>
      </c>
      <c r="F804">
        <v>1000</v>
      </c>
      <c r="G804" s="6" t="s">
        <v>12</v>
      </c>
      <c r="H804" s="6" t="s">
        <v>341</v>
      </c>
      <c r="I804">
        <v>10</v>
      </c>
      <c r="J804">
        <v>1</v>
      </c>
      <c r="K804" s="6" t="s">
        <v>297</v>
      </c>
      <c r="M804" s="6" t="s">
        <v>12</v>
      </c>
      <c r="N804" s="6" t="s">
        <v>12</v>
      </c>
      <c r="O804" s="6" t="s">
        <v>1186</v>
      </c>
      <c r="P804">
        <v>2200</v>
      </c>
      <c r="Q804" s="6" t="s">
        <v>1186</v>
      </c>
      <c r="R804" s="6" t="s">
        <v>343</v>
      </c>
      <c r="T804" s="6" t="s">
        <v>402</v>
      </c>
      <c r="U804" s="6" t="s">
        <v>1332</v>
      </c>
      <c r="V804" s="6" t="s">
        <v>1186</v>
      </c>
      <c r="W804" s="6" t="s">
        <v>305</v>
      </c>
      <c r="X804" s="6" t="s">
        <v>1186</v>
      </c>
      <c r="Y804" s="6" t="s">
        <v>1186</v>
      </c>
      <c r="Z804" s="6" t="s">
        <v>53</v>
      </c>
      <c r="AA804" s="6" t="s">
        <v>126</v>
      </c>
      <c r="AB804" s="6" t="s">
        <v>126</v>
      </c>
      <c r="AC804" s="6" t="s">
        <v>1186</v>
      </c>
      <c r="AD804" s="6" t="s">
        <v>1398</v>
      </c>
      <c r="AE804" s="6" t="s">
        <v>1186</v>
      </c>
      <c r="AF804" s="6" t="s">
        <v>346</v>
      </c>
      <c r="AG804" s="6" t="s">
        <v>346</v>
      </c>
      <c r="AH804" s="6" t="s">
        <v>1336</v>
      </c>
      <c r="AI804" s="6" t="s">
        <v>53</v>
      </c>
    </row>
    <row r="805" spans="1:35" x14ac:dyDescent="0.35">
      <c r="A805" s="5">
        <v>5223042014300</v>
      </c>
      <c r="B805" s="6" t="s">
        <v>1199</v>
      </c>
      <c r="C805" s="6" t="s">
        <v>126</v>
      </c>
      <c r="D805" s="6" t="s">
        <v>53</v>
      </c>
      <c r="E805" s="6" t="s">
        <v>126</v>
      </c>
      <c r="F805">
        <v>1000</v>
      </c>
      <c r="G805" s="6" t="s">
        <v>16</v>
      </c>
      <c r="H805" s="6" t="s">
        <v>299</v>
      </c>
      <c r="I805">
        <v>10</v>
      </c>
      <c r="J805">
        <v>0.9</v>
      </c>
      <c r="K805" s="6" t="s">
        <v>299</v>
      </c>
      <c r="L805">
        <v>1.25</v>
      </c>
      <c r="M805" s="6" t="s">
        <v>16</v>
      </c>
      <c r="N805" s="6" t="s">
        <v>16</v>
      </c>
      <c r="O805" s="6" t="s">
        <v>1200</v>
      </c>
      <c r="P805">
        <v>2200</v>
      </c>
      <c r="Q805" s="6" t="s">
        <v>1201</v>
      </c>
      <c r="R805" s="6" t="s">
        <v>374</v>
      </c>
      <c r="S805">
        <v>0.9</v>
      </c>
      <c r="T805" s="6" t="s">
        <v>402</v>
      </c>
      <c r="U805" s="6" t="s">
        <v>1332</v>
      </c>
      <c r="V805" s="6" t="s">
        <v>1186</v>
      </c>
      <c r="W805" s="6" t="s">
        <v>406</v>
      </c>
      <c r="X805" s="6" t="s">
        <v>277</v>
      </c>
      <c r="Y805" s="6" t="s">
        <v>299</v>
      </c>
      <c r="Z805" s="6" t="s">
        <v>53</v>
      </c>
      <c r="AA805" s="6" t="s">
        <v>126</v>
      </c>
      <c r="AB805" s="6" t="s">
        <v>126</v>
      </c>
      <c r="AC805" s="6" t="s">
        <v>1186</v>
      </c>
      <c r="AD805" s="6" t="s">
        <v>1398</v>
      </c>
      <c r="AE805" s="6" t="s">
        <v>1186</v>
      </c>
      <c r="AF805" s="6" t="s">
        <v>346</v>
      </c>
      <c r="AG805" s="6" t="s">
        <v>346</v>
      </c>
      <c r="AH805" s="6" t="s">
        <v>1336</v>
      </c>
      <c r="AI805" s="6" t="s">
        <v>53</v>
      </c>
    </row>
    <row r="806" spans="1:35" x14ac:dyDescent="0.35">
      <c r="A806" s="5">
        <v>5223042014110</v>
      </c>
      <c r="B806" s="6" t="s">
        <v>1202</v>
      </c>
      <c r="C806" s="6" t="s">
        <v>126</v>
      </c>
      <c r="D806" s="6" t="s">
        <v>53</v>
      </c>
      <c r="E806" s="6" t="s">
        <v>126</v>
      </c>
      <c r="F806">
        <v>1000</v>
      </c>
      <c r="G806" s="6" t="s">
        <v>16</v>
      </c>
      <c r="H806" s="6" t="s">
        <v>300</v>
      </c>
      <c r="I806">
        <v>10</v>
      </c>
      <c r="J806">
        <v>0.18</v>
      </c>
      <c r="K806" s="6" t="s">
        <v>300</v>
      </c>
      <c r="L806">
        <v>0.15</v>
      </c>
      <c r="M806" s="6" t="s">
        <v>16</v>
      </c>
      <c r="N806" s="6" t="s">
        <v>16</v>
      </c>
      <c r="O806" s="6" t="s">
        <v>404</v>
      </c>
      <c r="P806">
        <v>2200</v>
      </c>
      <c r="Q806" s="6" t="s">
        <v>684</v>
      </c>
      <c r="R806" s="6" t="s">
        <v>374</v>
      </c>
      <c r="S806">
        <v>0.18</v>
      </c>
      <c r="T806" s="6" t="s">
        <v>402</v>
      </c>
      <c r="U806" s="6" t="s">
        <v>1332</v>
      </c>
      <c r="V806" s="6" t="s">
        <v>1186</v>
      </c>
      <c r="W806" s="6" t="s">
        <v>406</v>
      </c>
      <c r="X806" s="6" t="s">
        <v>277</v>
      </c>
      <c r="Y806" s="6" t="s">
        <v>407</v>
      </c>
      <c r="Z806" s="6" t="s">
        <v>53</v>
      </c>
      <c r="AA806" s="6" t="s">
        <v>126</v>
      </c>
      <c r="AB806" s="6" t="s">
        <v>126</v>
      </c>
      <c r="AC806" s="6" t="s">
        <v>1186</v>
      </c>
      <c r="AD806" s="6" t="s">
        <v>1398</v>
      </c>
      <c r="AE806" s="6" t="s">
        <v>1186</v>
      </c>
      <c r="AF806" s="6" t="s">
        <v>346</v>
      </c>
      <c r="AG806" s="6" t="s">
        <v>346</v>
      </c>
      <c r="AH806" s="6" t="s">
        <v>1336</v>
      </c>
      <c r="AI806" s="6" t="s">
        <v>53</v>
      </c>
    </row>
    <row r="807" spans="1:35" x14ac:dyDescent="0.35">
      <c r="A807" s="5">
        <v>5223042031300</v>
      </c>
      <c r="B807" s="6" t="s">
        <v>1203</v>
      </c>
      <c r="C807" s="6" t="s">
        <v>126</v>
      </c>
      <c r="D807" s="6" t="s">
        <v>53</v>
      </c>
      <c r="E807" s="6" t="s">
        <v>126</v>
      </c>
      <c r="F807">
        <v>1000</v>
      </c>
      <c r="G807" s="6" t="s">
        <v>12</v>
      </c>
      <c r="H807" s="6" t="s">
        <v>341</v>
      </c>
      <c r="I807">
        <v>10</v>
      </c>
      <c r="J807">
        <v>1</v>
      </c>
      <c r="K807" s="6" t="s">
        <v>297</v>
      </c>
      <c r="M807" s="6" t="s">
        <v>12</v>
      </c>
      <c r="N807" s="6" t="s">
        <v>12</v>
      </c>
      <c r="O807" s="6" t="s">
        <v>1186</v>
      </c>
      <c r="P807">
        <v>2200</v>
      </c>
      <c r="Q807" s="6" t="s">
        <v>342</v>
      </c>
      <c r="R807" s="6" t="s">
        <v>343</v>
      </c>
      <c r="T807" s="6" t="s">
        <v>402</v>
      </c>
      <c r="U807" s="6" t="s">
        <v>1332</v>
      </c>
      <c r="V807" s="6" t="s">
        <v>1186</v>
      </c>
      <c r="W807" s="6" t="s">
        <v>305</v>
      </c>
      <c r="X807" s="6" t="s">
        <v>126</v>
      </c>
      <c r="Y807" s="6" t="s">
        <v>341</v>
      </c>
      <c r="Z807" s="6" t="s">
        <v>53</v>
      </c>
      <c r="AA807" s="6" t="s">
        <v>126</v>
      </c>
      <c r="AB807" s="6" t="s">
        <v>126</v>
      </c>
      <c r="AC807" s="6" t="s">
        <v>1186</v>
      </c>
      <c r="AD807" s="6" t="s">
        <v>1398</v>
      </c>
      <c r="AE807" s="6" t="s">
        <v>1186</v>
      </c>
      <c r="AF807" s="6" t="s">
        <v>346</v>
      </c>
      <c r="AG807" s="6" t="s">
        <v>346</v>
      </c>
      <c r="AH807" s="6" t="s">
        <v>1336</v>
      </c>
      <c r="AI807" s="6" t="s">
        <v>53</v>
      </c>
    </row>
    <row r="808" spans="1:35" x14ac:dyDescent="0.35">
      <c r="A808" s="5">
        <v>5223042031300</v>
      </c>
      <c r="B808" s="6" t="s">
        <v>1204</v>
      </c>
      <c r="C808" s="6" t="s">
        <v>126</v>
      </c>
      <c r="D808" s="6" t="s">
        <v>53</v>
      </c>
      <c r="E808" s="6" t="s">
        <v>126</v>
      </c>
      <c r="F808">
        <v>1000</v>
      </c>
      <c r="G808" s="6" t="s">
        <v>16</v>
      </c>
      <c r="H808" s="6" t="s">
        <v>299</v>
      </c>
      <c r="I808">
        <v>10</v>
      </c>
      <c r="J808">
        <v>0.9</v>
      </c>
      <c r="K808" s="6" t="s">
        <v>299</v>
      </c>
      <c r="L808">
        <v>1.25</v>
      </c>
      <c r="M808" s="6" t="s">
        <v>16</v>
      </c>
      <c r="N808" s="6" t="s">
        <v>16</v>
      </c>
      <c r="O808" s="6" t="s">
        <v>1200</v>
      </c>
      <c r="P808">
        <v>2200</v>
      </c>
      <c r="Q808" s="6" t="s">
        <v>1201</v>
      </c>
      <c r="R808" s="6" t="s">
        <v>374</v>
      </c>
      <c r="S808">
        <v>0.9</v>
      </c>
      <c r="T808" s="6" t="s">
        <v>402</v>
      </c>
      <c r="U808" s="6" t="s">
        <v>1332</v>
      </c>
      <c r="V808" s="6" t="s">
        <v>1186</v>
      </c>
      <c r="W808" s="6" t="s">
        <v>406</v>
      </c>
      <c r="X808" s="6" t="s">
        <v>277</v>
      </c>
      <c r="Y808" s="6" t="s">
        <v>299</v>
      </c>
      <c r="Z808" s="6" t="s">
        <v>53</v>
      </c>
      <c r="AA808" s="6" t="s">
        <v>126</v>
      </c>
      <c r="AB808" s="6" t="s">
        <v>126</v>
      </c>
      <c r="AC808" s="6" t="s">
        <v>1186</v>
      </c>
      <c r="AD808" s="6" t="s">
        <v>1398</v>
      </c>
      <c r="AE808" s="6" t="s">
        <v>1186</v>
      </c>
      <c r="AF808" s="6" t="s">
        <v>346</v>
      </c>
      <c r="AG808" s="6" t="s">
        <v>346</v>
      </c>
      <c r="AH808" s="6" t="s">
        <v>1336</v>
      </c>
      <c r="AI808" s="6" t="s">
        <v>53</v>
      </c>
    </row>
    <row r="809" spans="1:35" x14ac:dyDescent="0.35">
      <c r="A809" s="5">
        <v>5223042031110</v>
      </c>
      <c r="B809" s="6" t="s">
        <v>1205</v>
      </c>
      <c r="C809" s="6" t="s">
        <v>126</v>
      </c>
      <c r="D809" s="6" t="s">
        <v>53</v>
      </c>
      <c r="E809" s="6" t="s">
        <v>126</v>
      </c>
      <c r="F809">
        <v>1000</v>
      </c>
      <c r="G809" s="6" t="s">
        <v>16</v>
      </c>
      <c r="H809" s="6" t="s">
        <v>300</v>
      </c>
      <c r="I809">
        <v>10</v>
      </c>
      <c r="J809">
        <v>0.18</v>
      </c>
      <c r="K809" s="6" t="s">
        <v>300</v>
      </c>
      <c r="L809">
        <v>0.15</v>
      </c>
      <c r="M809" s="6" t="s">
        <v>16</v>
      </c>
      <c r="N809" s="6" t="s">
        <v>16</v>
      </c>
      <c r="O809" s="6" t="s">
        <v>404</v>
      </c>
      <c r="P809">
        <v>2200</v>
      </c>
      <c r="Q809" s="6" t="s">
        <v>684</v>
      </c>
      <c r="R809" s="6" t="s">
        <v>374</v>
      </c>
      <c r="S809">
        <v>0.18</v>
      </c>
      <c r="T809" s="6" t="s">
        <v>402</v>
      </c>
      <c r="U809" s="6" t="s">
        <v>1332</v>
      </c>
      <c r="V809" s="6" t="s">
        <v>1186</v>
      </c>
      <c r="W809" s="6" t="s">
        <v>406</v>
      </c>
      <c r="X809" s="6" t="s">
        <v>277</v>
      </c>
      <c r="Y809" s="6" t="s">
        <v>407</v>
      </c>
      <c r="Z809" s="6" t="s">
        <v>53</v>
      </c>
      <c r="AA809" s="6" t="s">
        <v>126</v>
      </c>
      <c r="AB809" s="6" t="s">
        <v>126</v>
      </c>
      <c r="AC809" s="6" t="s">
        <v>1186</v>
      </c>
      <c r="AD809" s="6" t="s">
        <v>1398</v>
      </c>
      <c r="AE809" s="6" t="s">
        <v>1186</v>
      </c>
      <c r="AF809" s="6" t="s">
        <v>346</v>
      </c>
      <c r="AG809" s="6" t="s">
        <v>346</v>
      </c>
      <c r="AH809" s="6" t="s">
        <v>1333</v>
      </c>
      <c r="AI809" s="6" t="s">
        <v>53</v>
      </c>
    </row>
    <row r="810" spans="1:35" x14ac:dyDescent="0.35">
      <c r="B810" s="6" t="s">
        <v>1206</v>
      </c>
      <c r="C810" s="6" t="s">
        <v>126</v>
      </c>
      <c r="D810" s="6" t="s">
        <v>53</v>
      </c>
      <c r="E810" s="6" t="s">
        <v>126</v>
      </c>
      <c r="F810">
        <v>1000</v>
      </c>
      <c r="G810" s="6" t="s">
        <v>16</v>
      </c>
      <c r="H810" s="6" t="s">
        <v>300</v>
      </c>
      <c r="I810">
        <v>10</v>
      </c>
      <c r="J810">
        <v>0.18</v>
      </c>
      <c r="K810" s="6" t="s">
        <v>300</v>
      </c>
      <c r="L810">
        <v>0.15</v>
      </c>
      <c r="M810" s="6" t="s">
        <v>16</v>
      </c>
      <c r="N810" s="6" t="s">
        <v>16</v>
      </c>
      <c r="O810" s="6" t="s">
        <v>404</v>
      </c>
      <c r="P810">
        <v>2200</v>
      </c>
      <c r="Q810" s="6" t="s">
        <v>684</v>
      </c>
      <c r="R810" s="6" t="s">
        <v>374</v>
      </c>
      <c r="S810">
        <v>0.18</v>
      </c>
      <c r="T810" s="6" t="s">
        <v>402</v>
      </c>
      <c r="U810" s="6" t="s">
        <v>1332</v>
      </c>
      <c r="V810" s="6" t="s">
        <v>1186</v>
      </c>
      <c r="W810" s="6" t="s">
        <v>406</v>
      </c>
      <c r="X810" s="6" t="s">
        <v>126</v>
      </c>
      <c r="Y810" s="6" t="s">
        <v>407</v>
      </c>
      <c r="Z810" s="6" t="s">
        <v>53</v>
      </c>
      <c r="AA810" s="6" t="s">
        <v>126</v>
      </c>
      <c r="AB810" s="6" t="s">
        <v>126</v>
      </c>
      <c r="AC810" s="6" t="s">
        <v>1186</v>
      </c>
      <c r="AD810" s="6" t="s">
        <v>1398</v>
      </c>
      <c r="AE810" s="6" t="s">
        <v>1186</v>
      </c>
      <c r="AF810" s="6" t="s">
        <v>346</v>
      </c>
      <c r="AG810" s="6" t="s">
        <v>346</v>
      </c>
      <c r="AH810" s="6" t="s">
        <v>1336</v>
      </c>
      <c r="AI810" s="6" t="s">
        <v>53</v>
      </c>
    </row>
    <row r="811" spans="1:35" x14ac:dyDescent="0.35">
      <c r="A811" s="5">
        <v>5222042011610</v>
      </c>
      <c r="B811" s="6" t="s">
        <v>1207</v>
      </c>
      <c r="C811" s="6" t="s">
        <v>277</v>
      </c>
      <c r="D811" s="6" t="s">
        <v>53</v>
      </c>
      <c r="E811" s="6" t="s">
        <v>74</v>
      </c>
      <c r="F811">
        <v>1000</v>
      </c>
      <c r="G811" s="6" t="s">
        <v>12</v>
      </c>
      <c r="H811" s="6" t="s">
        <v>341</v>
      </c>
      <c r="I811">
        <v>10</v>
      </c>
      <c r="J811">
        <v>1</v>
      </c>
      <c r="K811" s="6" t="s">
        <v>297</v>
      </c>
      <c r="M811" s="6" t="s">
        <v>12</v>
      </c>
      <c r="N811" s="6" t="s">
        <v>12</v>
      </c>
      <c r="O811" s="6" t="s">
        <v>1186</v>
      </c>
      <c r="P811">
        <v>4000</v>
      </c>
      <c r="Q811" s="6" t="s">
        <v>1186</v>
      </c>
      <c r="R811" s="6" t="s">
        <v>343</v>
      </c>
      <c r="T811" s="6" t="s">
        <v>402</v>
      </c>
      <c r="U811" s="6" t="s">
        <v>1332</v>
      </c>
      <c r="V811" s="6" t="s">
        <v>1186</v>
      </c>
      <c r="W811" s="6" t="s">
        <v>305</v>
      </c>
      <c r="X811" s="6" t="s">
        <v>277</v>
      </c>
      <c r="Y811" s="6" t="s">
        <v>341</v>
      </c>
      <c r="Z811" s="6" t="s">
        <v>53</v>
      </c>
      <c r="AA811" s="6" t="s">
        <v>277</v>
      </c>
      <c r="AB811" s="6" t="s">
        <v>277</v>
      </c>
      <c r="AC811" s="6" t="s">
        <v>1186</v>
      </c>
      <c r="AD811" s="6" t="s">
        <v>1186</v>
      </c>
      <c r="AE811" s="6" t="s">
        <v>1186</v>
      </c>
      <c r="AF811" s="6" t="s">
        <v>346</v>
      </c>
      <c r="AG811" s="6" t="s">
        <v>346</v>
      </c>
      <c r="AH811" s="6" t="s">
        <v>1399</v>
      </c>
      <c r="AI811" s="6" t="s">
        <v>53</v>
      </c>
    </row>
    <row r="812" spans="1:35" x14ac:dyDescent="0.35">
      <c r="A812" s="5">
        <v>5222042011350</v>
      </c>
      <c r="B812" s="6" t="s">
        <v>1208</v>
      </c>
      <c r="C812" s="6" t="s">
        <v>277</v>
      </c>
      <c r="D812" s="6" t="s">
        <v>53</v>
      </c>
      <c r="E812" s="6" t="s">
        <v>74</v>
      </c>
      <c r="F812">
        <v>1000</v>
      </c>
      <c r="G812" s="6" t="s">
        <v>16</v>
      </c>
      <c r="H812" s="6" t="s">
        <v>299</v>
      </c>
      <c r="I812">
        <v>10</v>
      </c>
      <c r="J812">
        <v>0.95</v>
      </c>
      <c r="K812" s="6" t="s">
        <v>299</v>
      </c>
      <c r="L812">
        <v>1.25</v>
      </c>
      <c r="M812" s="6" t="s">
        <v>16</v>
      </c>
      <c r="N812" s="6" t="s">
        <v>16</v>
      </c>
      <c r="O812" s="6" t="s">
        <v>1209</v>
      </c>
      <c r="P812">
        <v>4000</v>
      </c>
      <c r="Q812" s="6" t="s">
        <v>1201</v>
      </c>
      <c r="R812" s="6" t="s">
        <v>374</v>
      </c>
      <c r="S812">
        <v>0.95</v>
      </c>
      <c r="T812" s="6" t="s">
        <v>402</v>
      </c>
      <c r="U812" s="6" t="s">
        <v>1332</v>
      </c>
      <c r="V812" s="6" t="s">
        <v>1186</v>
      </c>
      <c r="W812" s="6" t="s">
        <v>406</v>
      </c>
      <c r="X812" s="6" t="s">
        <v>277</v>
      </c>
      <c r="Y812" s="6" t="s">
        <v>299</v>
      </c>
      <c r="Z812" s="6" t="s">
        <v>53</v>
      </c>
      <c r="AA812" s="6" t="s">
        <v>277</v>
      </c>
      <c r="AB812" s="6" t="s">
        <v>277</v>
      </c>
      <c r="AC812" s="6" t="s">
        <v>1186</v>
      </c>
      <c r="AD812" s="6" t="s">
        <v>1186</v>
      </c>
      <c r="AE812" s="6" t="s">
        <v>1186</v>
      </c>
      <c r="AF812" s="6" t="s">
        <v>346</v>
      </c>
      <c r="AG812" s="6" t="s">
        <v>346</v>
      </c>
      <c r="AH812" s="6" t="s">
        <v>1399</v>
      </c>
      <c r="AI812" s="6" t="s">
        <v>53</v>
      </c>
    </row>
    <row r="813" spans="1:35" x14ac:dyDescent="0.35">
      <c r="A813" s="5">
        <v>5222042011110</v>
      </c>
      <c r="B813" s="6" t="s">
        <v>1210</v>
      </c>
      <c r="C813" s="6" t="s">
        <v>277</v>
      </c>
      <c r="D813" s="6" t="s">
        <v>53</v>
      </c>
      <c r="E813" s="6" t="s">
        <v>74</v>
      </c>
      <c r="F813">
        <v>1000</v>
      </c>
      <c r="G813" s="6" t="s">
        <v>16</v>
      </c>
      <c r="H813" s="6" t="s">
        <v>300</v>
      </c>
      <c r="I813">
        <v>10</v>
      </c>
      <c r="J813">
        <v>0.18</v>
      </c>
      <c r="K813" s="6" t="s">
        <v>300</v>
      </c>
      <c r="L813">
        <v>0.15</v>
      </c>
      <c r="M813" s="6" t="s">
        <v>16</v>
      </c>
      <c r="N813" s="6" t="s">
        <v>16</v>
      </c>
      <c r="O813" s="6" t="s">
        <v>404</v>
      </c>
      <c r="P813">
        <v>4000</v>
      </c>
      <c r="Q813" s="6" t="s">
        <v>684</v>
      </c>
      <c r="R813" s="6" t="s">
        <v>374</v>
      </c>
      <c r="S813">
        <v>0.18</v>
      </c>
      <c r="T813" s="6" t="s">
        <v>402</v>
      </c>
      <c r="U813" s="6" t="s">
        <v>1332</v>
      </c>
      <c r="V813" s="6" t="s">
        <v>1186</v>
      </c>
      <c r="W813" s="6" t="s">
        <v>406</v>
      </c>
      <c r="X813" s="6" t="s">
        <v>277</v>
      </c>
      <c r="Y813" s="6" t="s">
        <v>407</v>
      </c>
      <c r="Z813" s="6" t="s">
        <v>53</v>
      </c>
      <c r="AA813" s="6" t="s">
        <v>277</v>
      </c>
      <c r="AB813" s="6" t="s">
        <v>277</v>
      </c>
      <c r="AC813" s="6" t="s">
        <v>1186</v>
      </c>
      <c r="AD813" s="6" t="s">
        <v>1186</v>
      </c>
      <c r="AE813" s="6" t="s">
        <v>1186</v>
      </c>
      <c r="AF813" s="6" t="s">
        <v>346</v>
      </c>
      <c r="AG813" s="6" t="s">
        <v>346</v>
      </c>
      <c r="AH813" s="6" t="s">
        <v>1399</v>
      </c>
      <c r="AI813" s="6" t="s">
        <v>53</v>
      </c>
    </row>
    <row r="814" spans="1:35" x14ac:dyDescent="0.35">
      <c r="A814" s="5">
        <v>5224043031610</v>
      </c>
      <c r="B814" s="6" t="s">
        <v>1211</v>
      </c>
      <c r="C814" s="6" t="s">
        <v>262</v>
      </c>
      <c r="D814" s="6" t="s">
        <v>53</v>
      </c>
      <c r="E814" s="6" t="s">
        <v>74</v>
      </c>
      <c r="F814">
        <v>1000</v>
      </c>
      <c r="G814" s="6" t="s">
        <v>12</v>
      </c>
      <c r="H814" s="6" t="s">
        <v>341</v>
      </c>
      <c r="I814">
        <v>10</v>
      </c>
      <c r="J814">
        <v>1</v>
      </c>
      <c r="K814" s="6" t="s">
        <v>297</v>
      </c>
      <c r="M814" s="6" t="s">
        <v>12</v>
      </c>
      <c r="N814" s="6" t="s">
        <v>12</v>
      </c>
      <c r="O814" s="6" t="s">
        <v>1186</v>
      </c>
      <c r="P814">
        <v>1450</v>
      </c>
      <c r="Q814" s="6" t="s">
        <v>342</v>
      </c>
      <c r="R814" s="6" t="s">
        <v>343</v>
      </c>
      <c r="T814" s="6" t="s">
        <v>402</v>
      </c>
      <c r="U814" s="6" t="s">
        <v>1332</v>
      </c>
      <c r="V814" s="6" t="s">
        <v>1186</v>
      </c>
      <c r="W814" s="6" t="s">
        <v>305</v>
      </c>
      <c r="X814" s="6" t="s">
        <v>262</v>
      </c>
      <c r="Y814" s="6" t="s">
        <v>341</v>
      </c>
      <c r="Z814" s="6" t="s">
        <v>53</v>
      </c>
      <c r="AA814" s="6" t="s">
        <v>262</v>
      </c>
      <c r="AB814" s="6" t="s">
        <v>262</v>
      </c>
      <c r="AC814" s="6" t="s">
        <v>1186</v>
      </c>
      <c r="AD814" s="6" t="s">
        <v>1186</v>
      </c>
      <c r="AE814" s="6" t="s">
        <v>1186</v>
      </c>
      <c r="AF814" s="6" t="s">
        <v>346</v>
      </c>
      <c r="AG814" s="6" t="s">
        <v>346</v>
      </c>
      <c r="AH814" s="6" t="s">
        <v>1395</v>
      </c>
      <c r="AI814" s="6" t="s">
        <v>53</v>
      </c>
    </row>
    <row r="815" spans="1:35" x14ac:dyDescent="0.35">
      <c r="A815" s="5">
        <v>5224043031110</v>
      </c>
      <c r="B815" s="6" t="s">
        <v>1212</v>
      </c>
      <c r="C815" s="6" t="s">
        <v>262</v>
      </c>
      <c r="D815" s="6" t="s">
        <v>53</v>
      </c>
      <c r="E815" s="6" t="s">
        <v>74</v>
      </c>
      <c r="F815">
        <v>1000</v>
      </c>
      <c r="G815" s="6" t="s">
        <v>16</v>
      </c>
      <c r="H815" s="6" t="s">
        <v>300</v>
      </c>
      <c r="I815">
        <v>10</v>
      </c>
      <c r="J815">
        <v>0.18</v>
      </c>
      <c r="K815" s="6" t="s">
        <v>300</v>
      </c>
      <c r="L815">
        <v>0.15</v>
      </c>
      <c r="M815" s="6" t="s">
        <v>16</v>
      </c>
      <c r="N815" s="6" t="s">
        <v>16</v>
      </c>
      <c r="O815" s="6" t="s">
        <v>404</v>
      </c>
      <c r="P815">
        <v>1450</v>
      </c>
      <c r="Q815" s="6" t="s">
        <v>684</v>
      </c>
      <c r="R815" s="6" t="s">
        <v>374</v>
      </c>
      <c r="S815">
        <v>0.18</v>
      </c>
      <c r="T815" s="6" t="s">
        <v>402</v>
      </c>
      <c r="U815" s="6" t="s">
        <v>1332</v>
      </c>
      <c r="V815" s="6" t="s">
        <v>1186</v>
      </c>
      <c r="W815" s="6" t="s">
        <v>406</v>
      </c>
      <c r="X815" s="6" t="s">
        <v>262</v>
      </c>
      <c r="Y815" s="6" t="s">
        <v>407</v>
      </c>
      <c r="Z815" s="6" t="s">
        <v>53</v>
      </c>
      <c r="AA815" s="6" t="s">
        <v>262</v>
      </c>
      <c r="AB815" s="6" t="s">
        <v>262</v>
      </c>
      <c r="AC815" s="6" t="s">
        <v>1186</v>
      </c>
      <c r="AD815" s="6" t="s">
        <v>1186</v>
      </c>
      <c r="AE815" s="6" t="s">
        <v>1186</v>
      </c>
      <c r="AF815" s="6" t="s">
        <v>346</v>
      </c>
      <c r="AG815" s="6" t="s">
        <v>346</v>
      </c>
      <c r="AH815" s="6" t="s">
        <v>1395</v>
      </c>
      <c r="AI815" s="6" t="s">
        <v>53</v>
      </c>
    </row>
    <row r="816" spans="1:35" x14ac:dyDescent="0.35">
      <c r="A816" s="5">
        <v>5221011011610</v>
      </c>
      <c r="B816" s="6" t="s">
        <v>1213</v>
      </c>
      <c r="C816" s="6" t="s">
        <v>104</v>
      </c>
      <c r="D816" s="6" t="s">
        <v>53</v>
      </c>
      <c r="E816" s="6" t="s">
        <v>104</v>
      </c>
      <c r="F816">
        <v>1000</v>
      </c>
      <c r="G816" s="6" t="s">
        <v>12</v>
      </c>
      <c r="H816" s="6" t="s">
        <v>341</v>
      </c>
      <c r="I816">
        <v>10</v>
      </c>
      <c r="J816">
        <v>1</v>
      </c>
      <c r="K816" s="6" t="s">
        <v>297</v>
      </c>
      <c r="M816" s="6" t="s">
        <v>12</v>
      </c>
      <c r="N816" s="6" t="s">
        <v>12</v>
      </c>
      <c r="O816" s="6" t="s">
        <v>1186</v>
      </c>
      <c r="P816">
        <v>5000</v>
      </c>
      <c r="Q816" s="6" t="s">
        <v>1186</v>
      </c>
      <c r="R816" s="6" t="s">
        <v>343</v>
      </c>
      <c r="T816" s="6" t="s">
        <v>402</v>
      </c>
      <c r="U816" s="6" t="s">
        <v>1332</v>
      </c>
      <c r="V816" s="6" t="s">
        <v>1186</v>
      </c>
      <c r="W816" s="6" t="s">
        <v>305</v>
      </c>
      <c r="X816" s="6" t="s">
        <v>104</v>
      </c>
      <c r="Y816" s="6" t="s">
        <v>341</v>
      </c>
      <c r="Z816" s="6" t="s">
        <v>53</v>
      </c>
      <c r="AA816" s="6" t="s">
        <v>104</v>
      </c>
      <c r="AB816" s="6" t="s">
        <v>104</v>
      </c>
      <c r="AC816" s="6" t="s">
        <v>1186</v>
      </c>
      <c r="AD816" s="6" t="s">
        <v>1214</v>
      </c>
      <c r="AE816" s="6" t="s">
        <v>1186</v>
      </c>
      <c r="AF816" s="6" t="s">
        <v>346</v>
      </c>
      <c r="AG816" s="6" t="s">
        <v>346</v>
      </c>
      <c r="AH816" s="6" t="s">
        <v>1394</v>
      </c>
      <c r="AI816" s="6" t="s">
        <v>53</v>
      </c>
    </row>
    <row r="817" spans="1:35" x14ac:dyDescent="0.35">
      <c r="A817" s="5">
        <v>5221011011350</v>
      </c>
      <c r="B817" s="6" t="s">
        <v>1215</v>
      </c>
      <c r="C817" s="6" t="s">
        <v>104</v>
      </c>
      <c r="D817" s="6" t="s">
        <v>53</v>
      </c>
      <c r="E817" s="6" t="s">
        <v>104</v>
      </c>
      <c r="F817">
        <v>1000</v>
      </c>
      <c r="G817" s="6" t="s">
        <v>16</v>
      </c>
      <c r="H817" s="6" t="s">
        <v>299</v>
      </c>
      <c r="I817">
        <v>10</v>
      </c>
      <c r="J817">
        <v>0.95</v>
      </c>
      <c r="K817" s="6" t="s">
        <v>299</v>
      </c>
      <c r="L817">
        <v>1.25</v>
      </c>
      <c r="M817" s="6" t="s">
        <v>16</v>
      </c>
      <c r="N817" s="6" t="s">
        <v>16</v>
      </c>
      <c r="O817" s="6" t="s">
        <v>1209</v>
      </c>
      <c r="P817">
        <v>5000</v>
      </c>
      <c r="Q817" s="6" t="s">
        <v>1201</v>
      </c>
      <c r="R817" s="6" t="s">
        <v>374</v>
      </c>
      <c r="S817">
        <v>0.95</v>
      </c>
      <c r="T817" s="6" t="s">
        <v>402</v>
      </c>
      <c r="U817" s="6" t="s">
        <v>1332</v>
      </c>
      <c r="V817" s="6" t="s">
        <v>1186</v>
      </c>
      <c r="W817" s="6" t="s">
        <v>406</v>
      </c>
      <c r="X817" s="6" t="s">
        <v>104</v>
      </c>
      <c r="Y817" s="6" t="s">
        <v>299</v>
      </c>
      <c r="Z817" s="6" t="s">
        <v>53</v>
      </c>
      <c r="AA817" s="6" t="s">
        <v>104</v>
      </c>
      <c r="AB817" s="6" t="s">
        <v>104</v>
      </c>
      <c r="AC817" s="6" t="s">
        <v>1186</v>
      </c>
      <c r="AD817" s="6" t="s">
        <v>1214</v>
      </c>
      <c r="AE817" s="6" t="s">
        <v>1186</v>
      </c>
      <c r="AF817" s="6" t="s">
        <v>346</v>
      </c>
      <c r="AG817" s="6" t="s">
        <v>346</v>
      </c>
      <c r="AH817" s="6" t="s">
        <v>1394</v>
      </c>
      <c r="AI817" s="6" t="s">
        <v>53</v>
      </c>
    </row>
    <row r="818" spans="1:35" x14ac:dyDescent="0.35">
      <c r="A818" s="5">
        <v>5221011011110</v>
      </c>
      <c r="B818" s="6" t="s">
        <v>1216</v>
      </c>
      <c r="C818" s="6" t="s">
        <v>104</v>
      </c>
      <c r="D818" s="6" t="s">
        <v>53</v>
      </c>
      <c r="E818" s="6" t="s">
        <v>104</v>
      </c>
      <c r="F818">
        <v>1000</v>
      </c>
      <c r="G818" s="6" t="s">
        <v>16</v>
      </c>
      <c r="H818" s="6" t="s">
        <v>300</v>
      </c>
      <c r="I818">
        <v>10</v>
      </c>
      <c r="J818">
        <v>0.18</v>
      </c>
      <c r="K818" s="6" t="s">
        <v>300</v>
      </c>
      <c r="L818">
        <v>0.15</v>
      </c>
      <c r="M818" s="6" t="s">
        <v>16</v>
      </c>
      <c r="N818" s="6" t="s">
        <v>16</v>
      </c>
      <c r="O818" s="6" t="s">
        <v>404</v>
      </c>
      <c r="P818">
        <v>5000</v>
      </c>
      <c r="Q818" s="6" t="s">
        <v>684</v>
      </c>
      <c r="R818" s="6" t="s">
        <v>374</v>
      </c>
      <c r="S818">
        <v>0.18</v>
      </c>
      <c r="T818" s="6" t="s">
        <v>402</v>
      </c>
      <c r="U818" s="6" t="s">
        <v>1332</v>
      </c>
      <c r="V818" s="6" t="s">
        <v>1186</v>
      </c>
      <c r="W818" s="6" t="s">
        <v>406</v>
      </c>
      <c r="X818" s="6" t="s">
        <v>104</v>
      </c>
      <c r="Y818" s="6" t="s">
        <v>407</v>
      </c>
      <c r="Z818" s="6" t="s">
        <v>53</v>
      </c>
      <c r="AA818" s="6" t="s">
        <v>104</v>
      </c>
      <c r="AB818" s="6" t="s">
        <v>104</v>
      </c>
      <c r="AC818" s="6" t="s">
        <v>1186</v>
      </c>
      <c r="AD818" s="6" t="s">
        <v>1214</v>
      </c>
      <c r="AE818" s="6" t="s">
        <v>1186</v>
      </c>
      <c r="AF818" s="6" t="s">
        <v>346</v>
      </c>
      <c r="AG818" s="6" t="s">
        <v>346</v>
      </c>
      <c r="AH818" s="6" t="s">
        <v>1394</v>
      </c>
      <c r="AI818" s="6" t="s">
        <v>53</v>
      </c>
    </row>
    <row r="819" spans="1:35" x14ac:dyDescent="0.35">
      <c r="A819" s="5">
        <v>5225014031610</v>
      </c>
      <c r="B819" s="6" t="s">
        <v>1217</v>
      </c>
      <c r="C819" s="6" t="s">
        <v>236</v>
      </c>
      <c r="D819" s="6" t="s">
        <v>53</v>
      </c>
      <c r="E819" s="6" t="s">
        <v>74</v>
      </c>
      <c r="F819">
        <v>1000</v>
      </c>
      <c r="G819" s="6" t="s">
        <v>12</v>
      </c>
      <c r="H819" s="6" t="s">
        <v>341</v>
      </c>
      <c r="I819">
        <v>10</v>
      </c>
      <c r="J819">
        <v>1</v>
      </c>
      <c r="K819" s="6" t="s">
        <v>297</v>
      </c>
      <c r="M819" s="6" t="s">
        <v>12</v>
      </c>
      <c r="N819" s="6" t="s">
        <v>12</v>
      </c>
      <c r="O819" s="6" t="s">
        <v>1186</v>
      </c>
      <c r="P819">
        <v>2200</v>
      </c>
      <c r="Q819" s="6" t="s">
        <v>1186</v>
      </c>
      <c r="R819" s="6" t="s">
        <v>343</v>
      </c>
      <c r="T819" s="6" t="s">
        <v>402</v>
      </c>
      <c r="U819" s="6" t="s">
        <v>1332</v>
      </c>
      <c r="V819" s="6" t="s">
        <v>1186</v>
      </c>
      <c r="W819" s="6" t="s">
        <v>305</v>
      </c>
      <c r="X819" s="6" t="s">
        <v>236</v>
      </c>
      <c r="Y819" s="6" t="s">
        <v>341</v>
      </c>
      <c r="Z819" s="6" t="s">
        <v>53</v>
      </c>
      <c r="AA819" s="6" t="s">
        <v>236</v>
      </c>
      <c r="AB819" s="6" t="s">
        <v>236</v>
      </c>
      <c r="AC819" s="6" t="s">
        <v>1186</v>
      </c>
      <c r="AD819" s="6" t="s">
        <v>1218</v>
      </c>
      <c r="AE819" s="6" t="s">
        <v>1186</v>
      </c>
      <c r="AF819" s="6" t="s">
        <v>346</v>
      </c>
      <c r="AG819" s="6" t="s">
        <v>346</v>
      </c>
      <c r="AH819" s="6" t="s">
        <v>1366</v>
      </c>
      <c r="AI819" s="6" t="s">
        <v>53</v>
      </c>
    </row>
    <row r="820" spans="1:35" x14ac:dyDescent="0.35">
      <c r="A820" s="5">
        <v>5224013031610</v>
      </c>
      <c r="B820" s="6" t="s">
        <v>1219</v>
      </c>
      <c r="C820" s="6" t="s">
        <v>262</v>
      </c>
      <c r="D820" s="6" t="s">
        <v>53</v>
      </c>
      <c r="E820" s="6" t="s">
        <v>74</v>
      </c>
      <c r="F820">
        <v>1000</v>
      </c>
      <c r="G820" s="6" t="s">
        <v>12</v>
      </c>
      <c r="H820" s="6" t="s">
        <v>341</v>
      </c>
      <c r="I820">
        <v>10</v>
      </c>
      <c r="J820">
        <v>1</v>
      </c>
      <c r="K820" s="6" t="s">
        <v>297</v>
      </c>
      <c r="M820" s="6" t="s">
        <v>12</v>
      </c>
      <c r="N820" s="6" t="s">
        <v>12</v>
      </c>
      <c r="O820" s="6" t="s">
        <v>1186</v>
      </c>
      <c r="P820">
        <v>1450</v>
      </c>
      <c r="Q820" s="6" t="s">
        <v>342</v>
      </c>
      <c r="R820" s="6" t="s">
        <v>343</v>
      </c>
      <c r="T820" s="6" t="s">
        <v>402</v>
      </c>
      <c r="U820" s="6" t="s">
        <v>1332</v>
      </c>
      <c r="V820" s="6" t="s">
        <v>1186</v>
      </c>
      <c r="W820" s="6" t="s">
        <v>305</v>
      </c>
      <c r="X820" s="6" t="s">
        <v>262</v>
      </c>
      <c r="Y820" s="6" t="s">
        <v>341</v>
      </c>
      <c r="Z820" s="6" t="s">
        <v>53</v>
      </c>
      <c r="AA820" s="6" t="s">
        <v>262</v>
      </c>
      <c r="AB820" s="6" t="s">
        <v>262</v>
      </c>
      <c r="AC820" s="6" t="s">
        <v>1186</v>
      </c>
      <c r="AD820" s="6" t="s">
        <v>1186</v>
      </c>
      <c r="AE820" s="6" t="s">
        <v>1186</v>
      </c>
      <c r="AF820" s="6" t="s">
        <v>346</v>
      </c>
      <c r="AG820" s="6" t="s">
        <v>346</v>
      </c>
      <c r="AH820" s="6" t="s">
        <v>1395</v>
      </c>
      <c r="AI820" s="6" t="s">
        <v>53</v>
      </c>
    </row>
    <row r="821" spans="1:35" x14ac:dyDescent="0.35">
      <c r="A821" s="5">
        <v>5224013031110</v>
      </c>
      <c r="B821" s="6" t="s">
        <v>1220</v>
      </c>
      <c r="C821" s="6" t="s">
        <v>262</v>
      </c>
      <c r="D821" s="6" t="s">
        <v>53</v>
      </c>
      <c r="E821" s="6" t="s">
        <v>74</v>
      </c>
      <c r="F821">
        <v>1000</v>
      </c>
      <c r="G821" s="6" t="s">
        <v>16</v>
      </c>
      <c r="H821" s="6" t="s">
        <v>300</v>
      </c>
      <c r="I821">
        <v>10</v>
      </c>
      <c r="J821">
        <v>0.18</v>
      </c>
      <c r="K821" s="6" t="s">
        <v>300</v>
      </c>
      <c r="L821">
        <v>0.15</v>
      </c>
      <c r="M821" s="6" t="s">
        <v>16</v>
      </c>
      <c r="N821" s="6" t="s">
        <v>16</v>
      </c>
      <c r="O821" s="6" t="s">
        <v>404</v>
      </c>
      <c r="P821">
        <v>1450</v>
      </c>
      <c r="Q821" s="6" t="s">
        <v>684</v>
      </c>
      <c r="R821" s="6" t="s">
        <v>374</v>
      </c>
      <c r="S821">
        <v>0.18</v>
      </c>
      <c r="T821" s="6" t="s">
        <v>402</v>
      </c>
      <c r="U821" s="6" t="s">
        <v>1332</v>
      </c>
      <c r="V821" s="6" t="s">
        <v>1186</v>
      </c>
      <c r="W821" s="6" t="s">
        <v>406</v>
      </c>
      <c r="X821" s="6" t="s">
        <v>262</v>
      </c>
      <c r="Y821" s="6" t="s">
        <v>407</v>
      </c>
      <c r="Z821" s="6" t="s">
        <v>53</v>
      </c>
      <c r="AA821" s="6" t="s">
        <v>262</v>
      </c>
      <c r="AB821" s="6" t="s">
        <v>262</v>
      </c>
      <c r="AC821" s="6" t="s">
        <v>1186</v>
      </c>
      <c r="AD821" s="6" t="s">
        <v>1186</v>
      </c>
      <c r="AE821" s="6" t="s">
        <v>1186</v>
      </c>
      <c r="AF821" s="6" t="s">
        <v>346</v>
      </c>
      <c r="AG821" s="6" t="s">
        <v>346</v>
      </c>
      <c r="AH821" s="6" t="s">
        <v>1395</v>
      </c>
      <c r="AI821" s="6" t="s">
        <v>53</v>
      </c>
    </row>
    <row r="822" spans="1:35" x14ac:dyDescent="0.35">
      <c r="B822" s="6" t="s">
        <v>1221</v>
      </c>
      <c r="C822" s="6" t="s">
        <v>291</v>
      </c>
      <c r="D822" s="6" t="s">
        <v>72</v>
      </c>
      <c r="E822" s="6" t="s">
        <v>129</v>
      </c>
      <c r="F822">
        <v>2000</v>
      </c>
      <c r="G822" s="6" t="s">
        <v>16</v>
      </c>
      <c r="H822" s="6" t="s">
        <v>299</v>
      </c>
      <c r="I822">
        <v>1</v>
      </c>
      <c r="J822">
        <v>0.95</v>
      </c>
      <c r="K822" s="6" t="s">
        <v>299</v>
      </c>
      <c r="M822" s="6" t="s">
        <v>16</v>
      </c>
      <c r="N822" s="6" t="s">
        <v>16</v>
      </c>
      <c r="O822" s="6" t="s">
        <v>1186</v>
      </c>
      <c r="Q822" s="6" t="s">
        <v>1186</v>
      </c>
      <c r="R822" s="6" t="s">
        <v>374</v>
      </c>
      <c r="S822">
        <v>0.9</v>
      </c>
      <c r="T822" s="6" t="s">
        <v>516</v>
      </c>
      <c r="U822" s="6" t="s">
        <v>1332</v>
      </c>
      <c r="V822" s="6" t="s">
        <v>1186</v>
      </c>
      <c r="W822" s="6" t="s">
        <v>1347</v>
      </c>
      <c r="X822" s="6" t="s">
        <v>1222</v>
      </c>
      <c r="Y822" s="6" t="s">
        <v>407</v>
      </c>
      <c r="Z822" s="6" t="s">
        <v>517</v>
      </c>
      <c r="AA822" s="6" t="s">
        <v>138</v>
      </c>
      <c r="AB822" s="6" t="s">
        <v>291</v>
      </c>
      <c r="AC822" s="6" t="s">
        <v>1186</v>
      </c>
      <c r="AD822" s="6" t="s">
        <v>1186</v>
      </c>
      <c r="AE822" s="6" t="s">
        <v>1186</v>
      </c>
      <c r="AF822" s="6" t="s">
        <v>346</v>
      </c>
      <c r="AG822" s="6" t="s">
        <v>346</v>
      </c>
      <c r="AH822" s="6" t="s">
        <v>1333</v>
      </c>
      <c r="AI822" s="6" t="s">
        <v>72</v>
      </c>
    </row>
    <row r="823" spans="1:35" x14ac:dyDescent="0.35">
      <c r="B823" s="6" t="s">
        <v>1223</v>
      </c>
      <c r="C823" s="6" t="s">
        <v>268</v>
      </c>
      <c r="D823" s="6" t="s">
        <v>58</v>
      </c>
      <c r="E823" s="6" t="s">
        <v>58</v>
      </c>
      <c r="F823">
        <v>3000</v>
      </c>
      <c r="G823" s="6" t="s">
        <v>16</v>
      </c>
      <c r="H823" s="6" t="s">
        <v>306</v>
      </c>
      <c r="I823">
        <v>20</v>
      </c>
      <c r="J823">
        <v>0.02</v>
      </c>
      <c r="K823" s="6" t="s">
        <v>304</v>
      </c>
      <c r="M823" s="6" t="s">
        <v>16</v>
      </c>
      <c r="N823" s="6" t="s">
        <v>16</v>
      </c>
      <c r="O823" s="6" t="s">
        <v>813</v>
      </c>
      <c r="Q823" s="6" t="s">
        <v>1186</v>
      </c>
      <c r="R823" s="6" t="s">
        <v>1186</v>
      </c>
      <c r="T823" s="6" t="s">
        <v>516</v>
      </c>
      <c r="U823" s="6" t="s">
        <v>1332</v>
      </c>
      <c r="V823" s="6" t="s">
        <v>1186</v>
      </c>
      <c r="W823" s="6" t="s">
        <v>815</v>
      </c>
      <c r="X823" s="6" t="s">
        <v>268</v>
      </c>
      <c r="Y823" s="6" t="s">
        <v>306</v>
      </c>
      <c r="Z823" s="6" t="s">
        <v>1224</v>
      </c>
      <c r="AA823" s="6" t="s">
        <v>268</v>
      </c>
      <c r="AB823" s="6" t="s">
        <v>268</v>
      </c>
      <c r="AC823" s="6" t="s">
        <v>1186</v>
      </c>
      <c r="AD823" s="6" t="s">
        <v>1186</v>
      </c>
      <c r="AE823" s="6" t="s">
        <v>1186</v>
      </c>
      <c r="AF823" s="6" t="s">
        <v>346</v>
      </c>
      <c r="AG823" s="6" t="s">
        <v>346</v>
      </c>
      <c r="AH823" s="6" t="s">
        <v>1333</v>
      </c>
      <c r="AI823" s="6" t="s">
        <v>58</v>
      </c>
    </row>
    <row r="824" spans="1:35" x14ac:dyDescent="0.35">
      <c r="A824" s="5">
        <v>5204100100381</v>
      </c>
      <c r="B824" s="6" t="s">
        <v>1225</v>
      </c>
      <c r="C824" s="6" t="s">
        <v>281</v>
      </c>
      <c r="D824" s="6" t="s">
        <v>72</v>
      </c>
      <c r="E824" s="6" t="s">
        <v>129</v>
      </c>
      <c r="F824">
        <v>1000</v>
      </c>
      <c r="G824" s="6" t="s">
        <v>16</v>
      </c>
      <c r="H824" s="6" t="s">
        <v>299</v>
      </c>
      <c r="I824">
        <v>10</v>
      </c>
      <c r="J824">
        <v>0.82</v>
      </c>
      <c r="K824" s="6" t="s">
        <v>299</v>
      </c>
      <c r="L824">
        <v>1.25</v>
      </c>
      <c r="M824" s="6" t="s">
        <v>16</v>
      </c>
      <c r="N824" s="6" t="s">
        <v>16</v>
      </c>
      <c r="O824" s="6" t="s">
        <v>755</v>
      </c>
      <c r="P824">
        <v>4820</v>
      </c>
      <c r="Q824" s="6" t="s">
        <v>1226</v>
      </c>
      <c r="R824" s="6" t="s">
        <v>374</v>
      </c>
      <c r="S824">
        <v>0.82</v>
      </c>
      <c r="T824" s="6" t="s">
        <v>72</v>
      </c>
      <c r="U824" s="6" t="s">
        <v>1332</v>
      </c>
      <c r="V824" s="6" t="s">
        <v>1186</v>
      </c>
      <c r="W824" s="6" t="s">
        <v>426</v>
      </c>
      <c r="X824" s="6" t="s">
        <v>281</v>
      </c>
      <c r="Y824" s="6" t="s">
        <v>299</v>
      </c>
      <c r="Z824" s="6" t="s">
        <v>72</v>
      </c>
      <c r="AA824" s="6" t="s">
        <v>281</v>
      </c>
      <c r="AB824" s="6" t="s">
        <v>1227</v>
      </c>
      <c r="AC824" s="6" t="s">
        <v>1186</v>
      </c>
      <c r="AD824" s="6" t="s">
        <v>1400</v>
      </c>
      <c r="AE824" s="6" t="s">
        <v>1186</v>
      </c>
      <c r="AF824" s="6" t="s">
        <v>346</v>
      </c>
      <c r="AG824" s="6" t="s">
        <v>346</v>
      </c>
      <c r="AH824" s="6" t="s">
        <v>1401</v>
      </c>
      <c r="AI824" s="6" t="s">
        <v>72</v>
      </c>
    </row>
    <row r="825" spans="1:35" x14ac:dyDescent="0.35">
      <c r="A825" s="5">
        <v>5204100100110</v>
      </c>
      <c r="B825" s="6" t="s">
        <v>1228</v>
      </c>
      <c r="C825" s="6" t="s">
        <v>281</v>
      </c>
      <c r="D825" s="6" t="s">
        <v>72</v>
      </c>
      <c r="E825" s="6" t="s">
        <v>129</v>
      </c>
      <c r="F825">
        <v>1000</v>
      </c>
      <c r="G825" s="6" t="s">
        <v>16</v>
      </c>
      <c r="H825" s="6" t="s">
        <v>300</v>
      </c>
      <c r="I825">
        <v>10</v>
      </c>
      <c r="J825">
        <v>0.17</v>
      </c>
      <c r="K825" s="6" t="s">
        <v>300</v>
      </c>
      <c r="L825">
        <v>0.15</v>
      </c>
      <c r="M825" s="6" t="s">
        <v>16</v>
      </c>
      <c r="N825" s="6" t="s">
        <v>16</v>
      </c>
      <c r="O825" s="6" t="s">
        <v>467</v>
      </c>
      <c r="P825">
        <v>4820</v>
      </c>
      <c r="Q825" s="6" t="s">
        <v>1229</v>
      </c>
      <c r="R825" s="6" t="s">
        <v>374</v>
      </c>
      <c r="S825">
        <v>0.17</v>
      </c>
      <c r="T825" s="6" t="s">
        <v>72</v>
      </c>
      <c r="U825" s="6" t="s">
        <v>1332</v>
      </c>
      <c r="V825" s="6" t="s">
        <v>1186</v>
      </c>
      <c r="W825" s="6" t="s">
        <v>426</v>
      </c>
      <c r="X825" s="6" t="s">
        <v>281</v>
      </c>
      <c r="Y825" s="6" t="s">
        <v>407</v>
      </c>
      <c r="Z825" s="6" t="s">
        <v>72</v>
      </c>
      <c r="AA825" s="6" t="s">
        <v>281</v>
      </c>
      <c r="AB825" s="6" t="s">
        <v>1227</v>
      </c>
      <c r="AC825" s="6" t="s">
        <v>1186</v>
      </c>
      <c r="AD825" s="6" t="s">
        <v>1400</v>
      </c>
      <c r="AE825" s="6" t="s">
        <v>1186</v>
      </c>
      <c r="AF825" s="6" t="s">
        <v>346</v>
      </c>
      <c r="AG825" s="6" t="s">
        <v>346</v>
      </c>
      <c r="AH825" s="6" t="s">
        <v>1401</v>
      </c>
      <c r="AI825" s="6" t="s">
        <v>72</v>
      </c>
    </row>
    <row r="826" spans="1:35" x14ac:dyDescent="0.35">
      <c r="B826" s="6" t="s">
        <v>1230</v>
      </c>
      <c r="C826" s="6" t="s">
        <v>132</v>
      </c>
      <c r="D826" s="6" t="s">
        <v>72</v>
      </c>
      <c r="E826" s="6" t="s">
        <v>132</v>
      </c>
      <c r="F826">
        <v>1000</v>
      </c>
      <c r="G826" s="6" t="s">
        <v>16</v>
      </c>
      <c r="H826" s="6" t="s">
        <v>299</v>
      </c>
      <c r="I826">
        <v>50</v>
      </c>
      <c r="J826">
        <v>0.82</v>
      </c>
      <c r="K826" s="6" t="s">
        <v>299</v>
      </c>
      <c r="L826">
        <v>1.25</v>
      </c>
      <c r="M826" s="6" t="s">
        <v>16</v>
      </c>
      <c r="N826" s="6" t="s">
        <v>16</v>
      </c>
      <c r="O826" s="6" t="s">
        <v>755</v>
      </c>
      <c r="P826">
        <v>3351</v>
      </c>
      <c r="Q826" s="6" t="s">
        <v>779</v>
      </c>
      <c r="R826" s="6" t="s">
        <v>374</v>
      </c>
      <c r="S826">
        <v>0.82</v>
      </c>
      <c r="T826" s="6" t="s">
        <v>72</v>
      </c>
      <c r="U826" s="6" t="s">
        <v>1332</v>
      </c>
      <c r="V826" s="6" t="s">
        <v>1186</v>
      </c>
      <c r="W826" s="6" t="s">
        <v>426</v>
      </c>
      <c r="X826" s="6" t="s">
        <v>132</v>
      </c>
      <c r="Y826" s="6" t="s">
        <v>299</v>
      </c>
      <c r="Z826" s="6" t="s">
        <v>72</v>
      </c>
      <c r="AA826" s="6" t="s">
        <v>132</v>
      </c>
      <c r="AB826" s="6" t="s">
        <v>1231</v>
      </c>
      <c r="AC826" s="6" t="s">
        <v>1186</v>
      </c>
      <c r="AD826" s="6" t="s">
        <v>1250</v>
      </c>
      <c r="AE826" s="6" t="s">
        <v>1186</v>
      </c>
      <c r="AF826" s="6" t="s">
        <v>346</v>
      </c>
      <c r="AG826" s="6" t="s">
        <v>376</v>
      </c>
      <c r="AH826" s="6" t="s">
        <v>1383</v>
      </c>
      <c r="AI826" s="6" t="s">
        <v>72</v>
      </c>
    </row>
    <row r="827" spans="1:35" x14ac:dyDescent="0.35">
      <c r="A827" s="5">
        <v>5204606500610</v>
      </c>
      <c r="B827" s="6" t="s">
        <v>1232</v>
      </c>
      <c r="C827" s="6" t="s">
        <v>283</v>
      </c>
      <c r="D827" s="6" t="s">
        <v>72</v>
      </c>
      <c r="E827" s="6" t="s">
        <v>129</v>
      </c>
      <c r="F827">
        <v>1000</v>
      </c>
      <c r="G827" s="6" t="s">
        <v>12</v>
      </c>
      <c r="H827" s="6" t="s">
        <v>341</v>
      </c>
      <c r="I827">
        <v>50</v>
      </c>
      <c r="J827">
        <v>1</v>
      </c>
      <c r="K827" s="6" t="s">
        <v>297</v>
      </c>
      <c r="M827" s="6" t="s">
        <v>12</v>
      </c>
      <c r="N827" s="6" t="s">
        <v>12</v>
      </c>
      <c r="O827" s="6" t="s">
        <v>1186</v>
      </c>
      <c r="P827">
        <v>3551</v>
      </c>
      <c r="Q827" s="6" t="s">
        <v>1186</v>
      </c>
      <c r="R827" s="6" t="s">
        <v>343</v>
      </c>
      <c r="T827" s="6" t="s">
        <v>72</v>
      </c>
      <c r="U827" s="6" t="s">
        <v>1332</v>
      </c>
      <c r="V827" s="6" t="s">
        <v>1186</v>
      </c>
      <c r="W827" s="6" t="s">
        <v>305</v>
      </c>
      <c r="X827" s="6" t="s">
        <v>283</v>
      </c>
      <c r="Y827" s="6" t="s">
        <v>341</v>
      </c>
      <c r="Z827" s="6" t="s">
        <v>72</v>
      </c>
      <c r="AA827" s="6" t="s">
        <v>283</v>
      </c>
      <c r="AB827" s="6" t="s">
        <v>1232</v>
      </c>
      <c r="AC827" s="6" t="s">
        <v>1186</v>
      </c>
      <c r="AD827" s="6" t="s">
        <v>1236</v>
      </c>
      <c r="AE827" s="6" t="s">
        <v>1186</v>
      </c>
      <c r="AF827" s="6" t="s">
        <v>346</v>
      </c>
      <c r="AG827" s="6" t="s">
        <v>376</v>
      </c>
      <c r="AH827" s="6" t="s">
        <v>1383</v>
      </c>
      <c r="AI827" s="6" t="s">
        <v>72</v>
      </c>
    </row>
    <row r="828" spans="1:35" x14ac:dyDescent="0.35">
      <c r="A828" s="5">
        <v>5204606500110</v>
      </c>
      <c r="B828" s="6" t="s">
        <v>1233</v>
      </c>
      <c r="C828" s="6" t="s">
        <v>283</v>
      </c>
      <c r="D828" s="6" t="s">
        <v>72</v>
      </c>
      <c r="E828" s="6" t="s">
        <v>129</v>
      </c>
      <c r="F828">
        <v>1000</v>
      </c>
      <c r="G828" s="6" t="s">
        <v>16</v>
      </c>
      <c r="H828" s="6" t="s">
        <v>300</v>
      </c>
      <c r="I828">
        <v>50</v>
      </c>
      <c r="J828">
        <v>0.17</v>
      </c>
      <c r="K828" s="6" t="s">
        <v>300</v>
      </c>
      <c r="L828">
        <v>0.15</v>
      </c>
      <c r="M828" s="6" t="s">
        <v>16</v>
      </c>
      <c r="N828" s="6" t="s">
        <v>16</v>
      </c>
      <c r="O828" s="6" t="s">
        <v>467</v>
      </c>
      <c r="P828">
        <v>3551</v>
      </c>
      <c r="Q828" s="6" t="s">
        <v>1229</v>
      </c>
      <c r="R828" s="6" t="s">
        <v>374</v>
      </c>
      <c r="S828">
        <v>0.17</v>
      </c>
      <c r="T828" s="6" t="s">
        <v>72</v>
      </c>
      <c r="U828" s="6" t="s">
        <v>1332</v>
      </c>
      <c r="V828" s="6" t="s">
        <v>1186</v>
      </c>
      <c r="W828" s="6" t="s">
        <v>426</v>
      </c>
      <c r="X828" s="6" t="s">
        <v>283</v>
      </c>
      <c r="Y828" s="6" t="s">
        <v>407</v>
      </c>
      <c r="Z828" s="6" t="s">
        <v>72</v>
      </c>
      <c r="AA828" s="6" t="s">
        <v>283</v>
      </c>
      <c r="AB828" s="6" t="s">
        <v>1232</v>
      </c>
      <c r="AC828" s="6" t="s">
        <v>1186</v>
      </c>
      <c r="AD828" s="6" t="s">
        <v>1236</v>
      </c>
      <c r="AE828" s="6" t="s">
        <v>1186</v>
      </c>
      <c r="AF828" s="6" t="s">
        <v>346</v>
      </c>
      <c r="AG828" s="6" t="s">
        <v>376</v>
      </c>
      <c r="AH828" s="6" t="s">
        <v>1383</v>
      </c>
      <c r="AI828" s="6" t="s">
        <v>72</v>
      </c>
    </row>
    <row r="829" spans="1:35" x14ac:dyDescent="0.35">
      <c r="A829" s="5">
        <v>5204707500610</v>
      </c>
      <c r="B829" s="6" t="s">
        <v>1234</v>
      </c>
      <c r="C829" s="6" t="s">
        <v>135</v>
      </c>
      <c r="D829" s="6" t="s">
        <v>72</v>
      </c>
      <c r="E829" s="6" t="s">
        <v>135</v>
      </c>
      <c r="F829">
        <v>1000</v>
      </c>
      <c r="G829" s="6" t="s">
        <v>12</v>
      </c>
      <c r="H829" s="6" t="s">
        <v>341</v>
      </c>
      <c r="I829">
        <v>50</v>
      </c>
      <c r="J829">
        <v>1</v>
      </c>
      <c r="K829" s="6" t="s">
        <v>297</v>
      </c>
      <c r="M829" s="6" t="s">
        <v>12</v>
      </c>
      <c r="N829" s="6" t="s">
        <v>12</v>
      </c>
      <c r="O829" s="6" t="s">
        <v>1186</v>
      </c>
      <c r="P829">
        <v>4478</v>
      </c>
      <c r="Q829" s="6" t="s">
        <v>1186</v>
      </c>
      <c r="R829" s="6" t="s">
        <v>343</v>
      </c>
      <c r="T829" s="6" t="s">
        <v>72</v>
      </c>
      <c r="U829" s="6" t="s">
        <v>1332</v>
      </c>
      <c r="V829" s="6" t="s">
        <v>1186</v>
      </c>
      <c r="W829" s="6" t="s">
        <v>305</v>
      </c>
      <c r="X829" s="6" t="s">
        <v>135</v>
      </c>
      <c r="Y829" s="6" t="s">
        <v>341</v>
      </c>
      <c r="Z829" s="6" t="s">
        <v>72</v>
      </c>
      <c r="AA829" s="6" t="s">
        <v>135</v>
      </c>
      <c r="AB829" s="6" t="s">
        <v>1234</v>
      </c>
      <c r="AC829" s="6" t="s">
        <v>1186</v>
      </c>
      <c r="AD829" s="6" t="s">
        <v>1236</v>
      </c>
      <c r="AE829" s="6" t="s">
        <v>1186</v>
      </c>
      <c r="AF829" s="6" t="s">
        <v>346</v>
      </c>
      <c r="AG829" s="6" t="s">
        <v>376</v>
      </c>
      <c r="AH829" s="6" t="s">
        <v>1383</v>
      </c>
      <c r="AI829" s="6" t="s">
        <v>72</v>
      </c>
    </row>
    <row r="830" spans="1:35" x14ac:dyDescent="0.35">
      <c r="A830" s="5">
        <v>5404707500610</v>
      </c>
      <c r="B830" s="6" t="s">
        <v>1235</v>
      </c>
      <c r="C830" s="6" t="s">
        <v>294</v>
      </c>
      <c r="D830" s="6" t="s">
        <v>72</v>
      </c>
      <c r="E830" s="6" t="s">
        <v>135</v>
      </c>
      <c r="F830">
        <v>1000</v>
      </c>
      <c r="G830" s="6" t="s">
        <v>12</v>
      </c>
      <c r="H830" s="6" t="s">
        <v>341</v>
      </c>
      <c r="I830">
        <v>50</v>
      </c>
      <c r="J830">
        <v>1</v>
      </c>
      <c r="K830" s="6" t="s">
        <v>297</v>
      </c>
      <c r="M830" s="6" t="s">
        <v>12</v>
      </c>
      <c r="N830" s="6" t="s">
        <v>12</v>
      </c>
      <c r="O830" s="6" t="s">
        <v>1186</v>
      </c>
      <c r="P830">
        <v>4478</v>
      </c>
      <c r="Q830" s="6" t="s">
        <v>1186</v>
      </c>
      <c r="R830" s="6" t="s">
        <v>343</v>
      </c>
      <c r="T830" s="6" t="s">
        <v>72</v>
      </c>
      <c r="U830" s="6" t="s">
        <v>1332</v>
      </c>
      <c r="V830" s="6" t="s">
        <v>1186</v>
      </c>
      <c r="W830" s="6" t="s">
        <v>305</v>
      </c>
      <c r="X830" s="6" t="s">
        <v>135</v>
      </c>
      <c r="Y830" s="6" t="s">
        <v>341</v>
      </c>
      <c r="Z830" s="6" t="s">
        <v>72</v>
      </c>
      <c r="AA830" s="6" t="s">
        <v>135</v>
      </c>
      <c r="AB830" s="6" t="s">
        <v>1234</v>
      </c>
      <c r="AC830" s="6" t="s">
        <v>1186</v>
      </c>
      <c r="AD830" s="6" t="s">
        <v>1236</v>
      </c>
      <c r="AE830" s="6" t="s">
        <v>1186</v>
      </c>
      <c r="AF830" s="6" t="s">
        <v>346</v>
      </c>
      <c r="AG830" s="6" t="s">
        <v>346</v>
      </c>
      <c r="AH830" s="6" t="s">
        <v>1333</v>
      </c>
      <c r="AI830" s="6" t="s">
        <v>26</v>
      </c>
    </row>
    <row r="831" spans="1:35" x14ac:dyDescent="0.35">
      <c r="B831" s="6" t="s">
        <v>1237</v>
      </c>
      <c r="C831" s="6" t="s">
        <v>135</v>
      </c>
      <c r="D831" s="6" t="s">
        <v>72</v>
      </c>
      <c r="E831" s="6" t="s">
        <v>135</v>
      </c>
      <c r="F831">
        <v>3000</v>
      </c>
      <c r="G831" s="6" t="s">
        <v>12</v>
      </c>
      <c r="H831" s="6" t="s">
        <v>341</v>
      </c>
      <c r="I831">
        <v>50</v>
      </c>
      <c r="J831">
        <v>1</v>
      </c>
      <c r="K831" s="6" t="s">
        <v>297</v>
      </c>
      <c r="M831" s="6" t="s">
        <v>12</v>
      </c>
      <c r="N831" s="6" t="s">
        <v>12</v>
      </c>
      <c r="O831" s="6" t="s">
        <v>1186</v>
      </c>
      <c r="P831">
        <v>4478</v>
      </c>
      <c r="Q831" s="6" t="s">
        <v>1186</v>
      </c>
      <c r="R831" s="6" t="s">
        <v>343</v>
      </c>
      <c r="T831" s="6" t="s">
        <v>72</v>
      </c>
      <c r="U831" s="6" t="s">
        <v>1332</v>
      </c>
      <c r="V831" s="6" t="s">
        <v>1186</v>
      </c>
      <c r="W831" s="6" t="s">
        <v>305</v>
      </c>
      <c r="X831" s="6" t="s">
        <v>135</v>
      </c>
      <c r="Y831" s="6" t="s">
        <v>341</v>
      </c>
      <c r="Z831" s="6" t="s">
        <v>72</v>
      </c>
      <c r="AA831" s="6" t="s">
        <v>135</v>
      </c>
      <c r="AB831" s="6" t="s">
        <v>1234</v>
      </c>
      <c r="AC831" s="6" t="s">
        <v>1186</v>
      </c>
      <c r="AD831" s="6" t="s">
        <v>1236</v>
      </c>
      <c r="AE831" s="6" t="s">
        <v>1186</v>
      </c>
      <c r="AF831" s="6" t="s">
        <v>346</v>
      </c>
      <c r="AG831" s="6" t="s">
        <v>346</v>
      </c>
      <c r="AH831" s="6" t="s">
        <v>1333</v>
      </c>
      <c r="AI831" s="6" t="s">
        <v>72</v>
      </c>
    </row>
    <row r="832" spans="1:35" x14ac:dyDescent="0.35">
      <c r="A832" s="5">
        <v>5204707500380</v>
      </c>
      <c r="B832" s="6" t="s">
        <v>1238</v>
      </c>
      <c r="C832" s="6" t="s">
        <v>135</v>
      </c>
      <c r="D832" s="6" t="s">
        <v>72</v>
      </c>
      <c r="E832" s="6" t="s">
        <v>135</v>
      </c>
      <c r="F832">
        <v>1000</v>
      </c>
      <c r="G832" s="6" t="s">
        <v>16</v>
      </c>
      <c r="H832" s="6" t="s">
        <v>299</v>
      </c>
      <c r="I832">
        <v>50</v>
      </c>
      <c r="J832">
        <v>0.82</v>
      </c>
      <c r="K832" s="6" t="s">
        <v>299</v>
      </c>
      <c r="L832">
        <v>1.25</v>
      </c>
      <c r="M832" s="6" t="s">
        <v>16</v>
      </c>
      <c r="N832" s="6" t="s">
        <v>16</v>
      </c>
      <c r="O832" s="6" t="s">
        <v>755</v>
      </c>
      <c r="P832">
        <v>4478</v>
      </c>
      <c r="Q832" s="6" t="s">
        <v>779</v>
      </c>
      <c r="R832" s="6" t="s">
        <v>374</v>
      </c>
      <c r="S832">
        <v>0.82</v>
      </c>
      <c r="T832" s="6" t="s">
        <v>72</v>
      </c>
      <c r="U832" s="6" t="s">
        <v>1332</v>
      </c>
      <c r="V832" s="6" t="s">
        <v>1186</v>
      </c>
      <c r="W832" s="6" t="s">
        <v>426</v>
      </c>
      <c r="X832" s="6" t="s">
        <v>135</v>
      </c>
      <c r="Y832" s="6" t="s">
        <v>299</v>
      </c>
      <c r="Z832" s="6" t="s">
        <v>72</v>
      </c>
      <c r="AA832" s="6" t="s">
        <v>135</v>
      </c>
      <c r="AB832" s="6" t="s">
        <v>1234</v>
      </c>
      <c r="AC832" s="6" t="s">
        <v>1186</v>
      </c>
      <c r="AD832" s="6" t="s">
        <v>1236</v>
      </c>
      <c r="AE832" s="6" t="s">
        <v>1186</v>
      </c>
      <c r="AF832" s="6" t="s">
        <v>346</v>
      </c>
      <c r="AG832" s="6" t="s">
        <v>376</v>
      </c>
      <c r="AH832" s="6" t="s">
        <v>1383</v>
      </c>
      <c r="AI832" s="6" t="s">
        <v>72</v>
      </c>
    </row>
    <row r="833" spans="1:35" x14ac:dyDescent="0.35">
      <c r="A833" s="5">
        <v>5204707500110</v>
      </c>
      <c r="B833" s="6" t="s">
        <v>1239</v>
      </c>
      <c r="C833" s="6" t="s">
        <v>135</v>
      </c>
      <c r="D833" s="6" t="s">
        <v>72</v>
      </c>
      <c r="E833" s="6" t="s">
        <v>135</v>
      </c>
      <c r="F833">
        <v>1000</v>
      </c>
      <c r="G833" s="6" t="s">
        <v>16</v>
      </c>
      <c r="H833" s="6" t="s">
        <v>300</v>
      </c>
      <c r="I833">
        <v>50</v>
      </c>
      <c r="J833">
        <v>0.17</v>
      </c>
      <c r="K833" s="6" t="s">
        <v>300</v>
      </c>
      <c r="L833">
        <v>0.15</v>
      </c>
      <c r="M833" s="6" t="s">
        <v>16</v>
      </c>
      <c r="N833" s="6" t="s">
        <v>16</v>
      </c>
      <c r="O833" s="6" t="s">
        <v>467</v>
      </c>
      <c r="P833">
        <v>4478</v>
      </c>
      <c r="Q833" s="6" t="s">
        <v>1229</v>
      </c>
      <c r="R833" s="6" t="s">
        <v>374</v>
      </c>
      <c r="S833">
        <v>0.17</v>
      </c>
      <c r="T833" s="6" t="s">
        <v>72</v>
      </c>
      <c r="U833" s="6" t="s">
        <v>1332</v>
      </c>
      <c r="V833" s="6" t="s">
        <v>1186</v>
      </c>
      <c r="W833" s="6" t="s">
        <v>426</v>
      </c>
      <c r="X833" s="6" t="s">
        <v>135</v>
      </c>
      <c r="Y833" s="6" t="s">
        <v>407</v>
      </c>
      <c r="Z833" s="6" t="s">
        <v>72</v>
      </c>
      <c r="AA833" s="6" t="s">
        <v>135</v>
      </c>
      <c r="AB833" s="6" t="s">
        <v>1234</v>
      </c>
      <c r="AC833" s="6" t="s">
        <v>1186</v>
      </c>
      <c r="AD833" s="6" t="s">
        <v>1236</v>
      </c>
      <c r="AE833" s="6" t="s">
        <v>1186</v>
      </c>
      <c r="AF833" s="6" t="s">
        <v>346</v>
      </c>
      <c r="AG833" s="6" t="s">
        <v>376</v>
      </c>
      <c r="AH833" s="6" t="s">
        <v>1383</v>
      </c>
      <c r="AI833" s="6" t="s">
        <v>72</v>
      </c>
    </row>
    <row r="834" spans="1:35" x14ac:dyDescent="0.35">
      <c r="B834" s="6" t="s">
        <v>1240</v>
      </c>
      <c r="C834" s="6" t="s">
        <v>135</v>
      </c>
      <c r="D834" s="6" t="s">
        <v>72</v>
      </c>
      <c r="E834" s="6" t="s">
        <v>135</v>
      </c>
      <c r="F834">
        <v>3000</v>
      </c>
      <c r="G834" s="6" t="s">
        <v>16</v>
      </c>
      <c r="H834" s="6" t="s">
        <v>300</v>
      </c>
      <c r="I834">
        <v>50</v>
      </c>
      <c r="J834">
        <v>0.17</v>
      </c>
      <c r="K834" s="6" t="s">
        <v>300</v>
      </c>
      <c r="L834">
        <v>0.15</v>
      </c>
      <c r="M834" s="6" t="s">
        <v>16</v>
      </c>
      <c r="N834" s="6" t="s">
        <v>16</v>
      </c>
      <c r="O834" s="6" t="s">
        <v>1186</v>
      </c>
      <c r="P834">
        <v>4478</v>
      </c>
      <c r="Q834" s="6" t="s">
        <v>1229</v>
      </c>
      <c r="R834" s="6" t="s">
        <v>374</v>
      </c>
      <c r="S834">
        <v>0.17</v>
      </c>
      <c r="T834" s="6" t="s">
        <v>72</v>
      </c>
      <c r="U834" s="6" t="s">
        <v>1332</v>
      </c>
      <c r="V834" s="6" t="s">
        <v>1186</v>
      </c>
      <c r="W834" s="6" t="s">
        <v>426</v>
      </c>
      <c r="X834" s="6" t="s">
        <v>135</v>
      </c>
      <c r="Y834" s="6" t="s">
        <v>407</v>
      </c>
      <c r="Z834" s="6" t="s">
        <v>72</v>
      </c>
      <c r="AA834" s="6" t="s">
        <v>135</v>
      </c>
      <c r="AB834" s="6" t="s">
        <v>1234</v>
      </c>
      <c r="AC834" s="6" t="s">
        <v>1186</v>
      </c>
      <c r="AD834" s="6" t="s">
        <v>1236</v>
      </c>
      <c r="AE834" s="6" t="s">
        <v>1186</v>
      </c>
      <c r="AF834" s="6" t="s">
        <v>346</v>
      </c>
      <c r="AG834" s="6" t="s">
        <v>346</v>
      </c>
      <c r="AH834" s="6" t="s">
        <v>1333</v>
      </c>
      <c r="AI834" s="6" t="s">
        <v>72</v>
      </c>
    </row>
    <row r="835" spans="1:35" x14ac:dyDescent="0.35">
      <c r="A835" s="5">
        <v>5204808500610</v>
      </c>
      <c r="B835" s="6" t="s">
        <v>1241</v>
      </c>
      <c r="C835" s="6" t="s">
        <v>285</v>
      </c>
      <c r="D835" s="6" t="s">
        <v>72</v>
      </c>
      <c r="E835" s="6" t="s">
        <v>129</v>
      </c>
      <c r="F835">
        <v>1000</v>
      </c>
      <c r="G835" s="6" t="s">
        <v>12</v>
      </c>
      <c r="H835" s="6" t="s">
        <v>341</v>
      </c>
      <c r="I835">
        <v>50</v>
      </c>
      <c r="J835">
        <v>1</v>
      </c>
      <c r="K835" s="6" t="s">
        <v>297</v>
      </c>
      <c r="M835" s="6" t="s">
        <v>12</v>
      </c>
      <c r="N835" s="6" t="s">
        <v>12</v>
      </c>
      <c r="O835" s="6" t="s">
        <v>1186</v>
      </c>
      <c r="P835">
        <v>4277</v>
      </c>
      <c r="Q835" s="6" t="s">
        <v>1186</v>
      </c>
      <c r="R835" s="6" t="s">
        <v>343</v>
      </c>
      <c r="T835" s="6" t="s">
        <v>72</v>
      </c>
      <c r="U835" s="6" t="s">
        <v>1332</v>
      </c>
      <c r="V835" s="6" t="s">
        <v>1186</v>
      </c>
      <c r="W835" s="6" t="s">
        <v>305</v>
      </c>
      <c r="X835" s="6" t="s">
        <v>285</v>
      </c>
      <c r="Y835" s="6" t="s">
        <v>341</v>
      </c>
      <c r="Z835" s="6" t="s">
        <v>72</v>
      </c>
      <c r="AA835" s="6" t="s">
        <v>285</v>
      </c>
      <c r="AB835" s="6" t="s">
        <v>1241</v>
      </c>
      <c r="AC835" s="6" t="s">
        <v>1186</v>
      </c>
      <c r="AD835" s="6" t="s">
        <v>1236</v>
      </c>
      <c r="AE835" s="6" t="s">
        <v>1186</v>
      </c>
      <c r="AF835" s="6" t="s">
        <v>346</v>
      </c>
      <c r="AG835" s="6" t="s">
        <v>376</v>
      </c>
      <c r="AH835" s="6" t="s">
        <v>1383</v>
      </c>
      <c r="AI835" s="6" t="s">
        <v>72</v>
      </c>
    </row>
    <row r="836" spans="1:35" x14ac:dyDescent="0.35">
      <c r="A836" s="5">
        <v>5204808500380</v>
      </c>
      <c r="B836" s="6" t="s">
        <v>1242</v>
      </c>
      <c r="C836" s="6" t="s">
        <v>285</v>
      </c>
      <c r="D836" s="6" t="s">
        <v>72</v>
      </c>
      <c r="E836" s="6" t="s">
        <v>129</v>
      </c>
      <c r="F836">
        <v>1000</v>
      </c>
      <c r="G836" s="6" t="s">
        <v>16</v>
      </c>
      <c r="H836" s="6" t="s">
        <v>299</v>
      </c>
      <c r="I836">
        <v>50</v>
      </c>
      <c r="J836">
        <v>0.82</v>
      </c>
      <c r="K836" s="6" t="s">
        <v>299</v>
      </c>
      <c r="L836">
        <v>1.25</v>
      </c>
      <c r="M836" s="6" t="s">
        <v>16</v>
      </c>
      <c r="N836" s="6" t="s">
        <v>16</v>
      </c>
      <c r="O836" s="6" t="s">
        <v>755</v>
      </c>
      <c r="P836">
        <v>4277</v>
      </c>
      <c r="Q836" s="6" t="s">
        <v>1229</v>
      </c>
      <c r="R836" s="6" t="s">
        <v>374</v>
      </c>
      <c r="S836">
        <v>0.82</v>
      </c>
      <c r="T836" s="6" t="s">
        <v>72</v>
      </c>
      <c r="U836" s="6" t="s">
        <v>1332</v>
      </c>
      <c r="V836" s="6" t="s">
        <v>1186</v>
      </c>
      <c r="W836" s="6" t="s">
        <v>426</v>
      </c>
      <c r="X836" s="6" t="s">
        <v>285</v>
      </c>
      <c r="Y836" s="6" t="s">
        <v>299</v>
      </c>
      <c r="Z836" s="6" t="s">
        <v>72</v>
      </c>
      <c r="AA836" s="6" t="s">
        <v>285</v>
      </c>
      <c r="AB836" s="6" t="s">
        <v>1241</v>
      </c>
      <c r="AC836" s="6" t="s">
        <v>1186</v>
      </c>
      <c r="AD836" s="6" t="s">
        <v>1236</v>
      </c>
      <c r="AE836" s="6" t="s">
        <v>1186</v>
      </c>
      <c r="AF836" s="6" t="s">
        <v>346</v>
      </c>
      <c r="AG836" s="6" t="s">
        <v>376</v>
      </c>
      <c r="AH836" s="6" t="s">
        <v>1383</v>
      </c>
      <c r="AI836" s="6" t="s">
        <v>72</v>
      </c>
    </row>
    <row r="837" spans="1:35" x14ac:dyDescent="0.35">
      <c r="B837" s="6" t="s">
        <v>1243</v>
      </c>
      <c r="C837" s="6" t="s">
        <v>285</v>
      </c>
      <c r="D837" s="6" t="s">
        <v>72</v>
      </c>
      <c r="E837" s="6" t="s">
        <v>129</v>
      </c>
      <c r="F837">
        <v>1000</v>
      </c>
      <c r="G837" s="6" t="s">
        <v>16</v>
      </c>
      <c r="H837" s="6" t="s">
        <v>299</v>
      </c>
      <c r="I837">
        <v>50</v>
      </c>
      <c r="J837">
        <v>0.82</v>
      </c>
      <c r="K837" s="6" t="s">
        <v>299</v>
      </c>
      <c r="L837">
        <v>1.25</v>
      </c>
      <c r="M837" s="6" t="s">
        <v>16</v>
      </c>
      <c r="N837" s="6" t="s">
        <v>16</v>
      </c>
      <c r="O837" s="6" t="s">
        <v>755</v>
      </c>
      <c r="P837">
        <v>4277</v>
      </c>
      <c r="Q837" s="6" t="s">
        <v>1229</v>
      </c>
      <c r="R837" s="6" t="s">
        <v>374</v>
      </c>
      <c r="S837">
        <v>0.82</v>
      </c>
      <c r="T837" s="6" t="s">
        <v>72</v>
      </c>
      <c r="U837" s="6" t="s">
        <v>1332</v>
      </c>
      <c r="V837" s="6" t="s">
        <v>1186</v>
      </c>
      <c r="W837" s="6" t="s">
        <v>426</v>
      </c>
      <c r="X837" s="6" t="s">
        <v>285</v>
      </c>
      <c r="Y837" s="6" t="s">
        <v>299</v>
      </c>
      <c r="Z837" s="6" t="s">
        <v>72</v>
      </c>
      <c r="AA837" s="6" t="s">
        <v>285</v>
      </c>
      <c r="AB837" s="6" t="s">
        <v>1241</v>
      </c>
      <c r="AC837" s="6" t="s">
        <v>1186</v>
      </c>
      <c r="AD837" s="6" t="s">
        <v>1236</v>
      </c>
      <c r="AE837" s="6" t="s">
        <v>1186</v>
      </c>
      <c r="AF837" s="6" t="s">
        <v>346</v>
      </c>
      <c r="AG837" s="6" t="s">
        <v>346</v>
      </c>
      <c r="AH837" s="6" t="s">
        <v>1333</v>
      </c>
      <c r="AI837" s="6" t="s">
        <v>72</v>
      </c>
    </row>
    <row r="838" spans="1:35" x14ac:dyDescent="0.35">
      <c r="A838" s="5">
        <v>5204808500110</v>
      </c>
      <c r="B838" s="6" t="s">
        <v>1244</v>
      </c>
      <c r="C838" s="6" t="s">
        <v>285</v>
      </c>
      <c r="D838" s="6" t="s">
        <v>72</v>
      </c>
      <c r="E838" s="6" t="s">
        <v>129</v>
      </c>
      <c r="F838">
        <v>1000</v>
      </c>
      <c r="G838" s="6" t="s">
        <v>16</v>
      </c>
      <c r="H838" s="6" t="s">
        <v>300</v>
      </c>
      <c r="I838">
        <v>50</v>
      </c>
      <c r="J838">
        <v>0.17</v>
      </c>
      <c r="K838" s="6" t="s">
        <v>300</v>
      </c>
      <c r="L838">
        <v>0.15</v>
      </c>
      <c r="M838" s="6" t="s">
        <v>16</v>
      </c>
      <c r="N838" s="6" t="s">
        <v>16</v>
      </c>
      <c r="O838" s="6" t="s">
        <v>467</v>
      </c>
      <c r="P838">
        <v>4277</v>
      </c>
      <c r="Q838" s="6" t="s">
        <v>1229</v>
      </c>
      <c r="R838" s="6" t="s">
        <v>374</v>
      </c>
      <c r="S838">
        <v>0.17</v>
      </c>
      <c r="T838" s="6" t="s">
        <v>72</v>
      </c>
      <c r="U838" s="6" t="s">
        <v>1332</v>
      </c>
      <c r="V838" s="6" t="s">
        <v>1186</v>
      </c>
      <c r="W838" s="6" t="s">
        <v>426</v>
      </c>
      <c r="X838" s="6" t="s">
        <v>285</v>
      </c>
      <c r="Y838" s="6" t="s">
        <v>407</v>
      </c>
      <c r="Z838" s="6" t="s">
        <v>72</v>
      </c>
      <c r="AA838" s="6" t="s">
        <v>285</v>
      </c>
      <c r="AB838" s="6" t="s">
        <v>1241</v>
      </c>
      <c r="AC838" s="6" t="s">
        <v>1186</v>
      </c>
      <c r="AD838" s="6" t="s">
        <v>1236</v>
      </c>
      <c r="AE838" s="6" t="s">
        <v>1186</v>
      </c>
      <c r="AF838" s="6" t="s">
        <v>346</v>
      </c>
      <c r="AG838" s="6" t="s">
        <v>376</v>
      </c>
      <c r="AH838" s="6" t="s">
        <v>1383</v>
      </c>
      <c r="AI838" s="6" t="s">
        <v>72</v>
      </c>
    </row>
    <row r="839" spans="1:35" x14ac:dyDescent="0.35">
      <c r="B839" s="6" t="s">
        <v>1245</v>
      </c>
      <c r="C839" s="6" t="s">
        <v>285</v>
      </c>
      <c r="D839" s="6" t="s">
        <v>72</v>
      </c>
      <c r="E839" s="6" t="s">
        <v>129</v>
      </c>
      <c r="F839">
        <v>3000</v>
      </c>
      <c r="G839" s="6" t="s">
        <v>16</v>
      </c>
      <c r="H839" s="6" t="s">
        <v>300</v>
      </c>
      <c r="I839">
        <v>50</v>
      </c>
      <c r="J839">
        <v>0.17</v>
      </c>
      <c r="K839" s="6" t="s">
        <v>300</v>
      </c>
      <c r="M839" s="6" t="s">
        <v>16</v>
      </c>
      <c r="N839" s="6" t="s">
        <v>16</v>
      </c>
      <c r="O839" s="6" t="s">
        <v>1186</v>
      </c>
      <c r="P839">
        <v>4277</v>
      </c>
      <c r="Q839" s="6" t="s">
        <v>1229</v>
      </c>
      <c r="R839" s="6" t="s">
        <v>1186</v>
      </c>
      <c r="S839">
        <v>0.17</v>
      </c>
      <c r="T839" s="6" t="s">
        <v>72</v>
      </c>
      <c r="U839" s="6" t="s">
        <v>1332</v>
      </c>
      <c r="V839" s="6" t="s">
        <v>1186</v>
      </c>
      <c r="W839" s="6" t="s">
        <v>426</v>
      </c>
      <c r="X839" s="6" t="s">
        <v>285</v>
      </c>
      <c r="Y839" s="6" t="s">
        <v>407</v>
      </c>
      <c r="Z839" s="6" t="s">
        <v>72</v>
      </c>
      <c r="AA839" s="6" t="s">
        <v>285</v>
      </c>
      <c r="AB839" s="6" t="s">
        <v>1241</v>
      </c>
      <c r="AC839" s="6" t="s">
        <v>1186</v>
      </c>
      <c r="AD839" s="6" t="s">
        <v>1236</v>
      </c>
      <c r="AE839" s="6" t="s">
        <v>1186</v>
      </c>
      <c r="AF839" s="6" t="s">
        <v>346</v>
      </c>
      <c r="AG839" s="6" t="s">
        <v>346</v>
      </c>
      <c r="AH839" s="6" t="s">
        <v>1333</v>
      </c>
      <c r="AI839" s="6" t="s">
        <v>72</v>
      </c>
    </row>
    <row r="840" spans="1:35" x14ac:dyDescent="0.35">
      <c r="A840" s="5">
        <v>5204909500380</v>
      </c>
      <c r="B840" s="6" t="s">
        <v>1246</v>
      </c>
      <c r="C840" s="6" t="s">
        <v>295</v>
      </c>
      <c r="D840" s="6" t="s">
        <v>72</v>
      </c>
      <c r="E840" s="6" t="s">
        <v>129</v>
      </c>
      <c r="F840">
        <v>1000</v>
      </c>
      <c r="G840" s="6" t="s">
        <v>16</v>
      </c>
      <c r="H840" s="6" t="s">
        <v>299</v>
      </c>
      <c r="I840">
        <v>50</v>
      </c>
      <c r="J840">
        <v>0.82</v>
      </c>
      <c r="K840" s="6" t="s">
        <v>299</v>
      </c>
      <c r="L840">
        <v>1.25</v>
      </c>
      <c r="M840" s="6" t="s">
        <v>16</v>
      </c>
      <c r="N840" s="6" t="s">
        <v>16</v>
      </c>
      <c r="O840" s="6" t="s">
        <v>755</v>
      </c>
      <c r="P840">
        <v>4820</v>
      </c>
      <c r="Q840" s="6" t="s">
        <v>1226</v>
      </c>
      <c r="R840" s="6" t="s">
        <v>374</v>
      </c>
      <c r="S840">
        <v>0.82</v>
      </c>
      <c r="T840" s="6" t="s">
        <v>72</v>
      </c>
      <c r="U840" s="6" t="s">
        <v>1332</v>
      </c>
      <c r="V840" s="6" t="s">
        <v>1186</v>
      </c>
      <c r="W840" s="6" t="s">
        <v>426</v>
      </c>
      <c r="X840" s="6" t="s">
        <v>295</v>
      </c>
      <c r="Y840" s="6" t="s">
        <v>299</v>
      </c>
      <c r="Z840" s="6" t="s">
        <v>72</v>
      </c>
      <c r="AA840" s="6" t="s">
        <v>286</v>
      </c>
      <c r="AB840" s="6" t="s">
        <v>1247</v>
      </c>
      <c r="AC840" s="6" t="s">
        <v>1186</v>
      </c>
      <c r="AD840" s="6" t="s">
        <v>1400</v>
      </c>
      <c r="AE840" s="6" t="s">
        <v>1186</v>
      </c>
      <c r="AF840" s="6" t="s">
        <v>346</v>
      </c>
      <c r="AG840" s="6" t="s">
        <v>346</v>
      </c>
      <c r="AH840" s="6" t="s">
        <v>1402</v>
      </c>
      <c r="AI840" s="6" t="s">
        <v>72</v>
      </c>
    </row>
    <row r="841" spans="1:35" x14ac:dyDescent="0.35">
      <c r="A841" s="5">
        <v>5204909500110</v>
      </c>
      <c r="B841" s="6" t="s">
        <v>1248</v>
      </c>
      <c r="C841" s="6" t="s">
        <v>295</v>
      </c>
      <c r="D841" s="6" t="s">
        <v>72</v>
      </c>
      <c r="E841" s="6" t="s">
        <v>129</v>
      </c>
      <c r="F841">
        <v>1000</v>
      </c>
      <c r="G841" s="6" t="s">
        <v>16</v>
      </c>
      <c r="H841" s="6" t="s">
        <v>300</v>
      </c>
      <c r="I841">
        <v>50</v>
      </c>
      <c r="J841">
        <v>0.17</v>
      </c>
      <c r="K841" s="6" t="s">
        <v>300</v>
      </c>
      <c r="L841">
        <v>0.15</v>
      </c>
      <c r="M841" s="6" t="s">
        <v>16</v>
      </c>
      <c r="N841" s="6" t="s">
        <v>16</v>
      </c>
      <c r="O841" s="6" t="s">
        <v>467</v>
      </c>
      <c r="P841">
        <v>4820</v>
      </c>
      <c r="Q841" s="6" t="s">
        <v>1229</v>
      </c>
      <c r="R841" s="6" t="s">
        <v>374</v>
      </c>
      <c r="S841">
        <v>0.17</v>
      </c>
      <c r="T841" s="6" t="s">
        <v>72</v>
      </c>
      <c r="U841" s="6" t="s">
        <v>1332</v>
      </c>
      <c r="V841" s="6" t="s">
        <v>1186</v>
      </c>
      <c r="W841" s="6" t="s">
        <v>426</v>
      </c>
      <c r="X841" s="6" t="s">
        <v>295</v>
      </c>
      <c r="Y841" s="6" t="s">
        <v>407</v>
      </c>
      <c r="Z841" s="6" t="s">
        <v>72</v>
      </c>
      <c r="AA841" s="6" t="s">
        <v>286</v>
      </c>
      <c r="AB841" s="6" t="s">
        <v>1247</v>
      </c>
      <c r="AC841" s="6" t="s">
        <v>1186</v>
      </c>
      <c r="AD841" s="6" t="s">
        <v>1400</v>
      </c>
      <c r="AE841" s="6" t="s">
        <v>1186</v>
      </c>
      <c r="AF841" s="6" t="s">
        <v>346</v>
      </c>
      <c r="AG841" s="6" t="s">
        <v>346</v>
      </c>
      <c r="AH841" s="6" t="s">
        <v>1402</v>
      </c>
      <c r="AI841" s="6" t="s">
        <v>72</v>
      </c>
    </row>
    <row r="842" spans="1:35" x14ac:dyDescent="0.35">
      <c r="A842" s="5">
        <v>5204100100610</v>
      </c>
      <c r="B842" s="6" t="s">
        <v>1227</v>
      </c>
      <c r="C842" s="6" t="s">
        <v>281</v>
      </c>
      <c r="D842" s="6" t="s">
        <v>72</v>
      </c>
      <c r="E842" s="6" t="s">
        <v>129</v>
      </c>
      <c r="F842">
        <v>1000</v>
      </c>
      <c r="G842" s="6" t="s">
        <v>12</v>
      </c>
      <c r="H842" s="6" t="s">
        <v>341</v>
      </c>
      <c r="I842">
        <v>10</v>
      </c>
      <c r="J842">
        <v>1</v>
      </c>
      <c r="K842" s="6" t="s">
        <v>297</v>
      </c>
      <c r="M842" s="6" t="s">
        <v>12</v>
      </c>
      <c r="N842" s="6" t="s">
        <v>12</v>
      </c>
      <c r="O842" s="6" t="s">
        <v>1186</v>
      </c>
      <c r="P842">
        <v>4820</v>
      </c>
      <c r="Q842" s="6" t="s">
        <v>342</v>
      </c>
      <c r="R842" s="6" t="s">
        <v>343</v>
      </c>
      <c r="T842" s="6" t="s">
        <v>72</v>
      </c>
      <c r="U842" s="6" t="s">
        <v>1332</v>
      </c>
      <c r="V842" s="6" t="s">
        <v>1186</v>
      </c>
      <c r="W842" s="6" t="s">
        <v>305</v>
      </c>
      <c r="X842" s="6" t="s">
        <v>281</v>
      </c>
      <c r="Y842" s="6" t="s">
        <v>341</v>
      </c>
      <c r="Z842" s="6" t="s">
        <v>72</v>
      </c>
      <c r="AA842" s="6" t="s">
        <v>281</v>
      </c>
      <c r="AB842" s="6" t="s">
        <v>1227</v>
      </c>
      <c r="AC842" s="6" t="s">
        <v>1186</v>
      </c>
      <c r="AD842" s="6" t="s">
        <v>1400</v>
      </c>
      <c r="AE842" s="6" t="s">
        <v>1186</v>
      </c>
      <c r="AF842" s="6" t="s">
        <v>346</v>
      </c>
      <c r="AG842" s="6" t="s">
        <v>346</v>
      </c>
      <c r="AH842" s="6" t="s">
        <v>1401</v>
      </c>
      <c r="AI842" s="6" t="s">
        <v>72</v>
      </c>
    </row>
    <row r="843" spans="1:35" x14ac:dyDescent="0.35">
      <c r="A843" s="5">
        <v>5204505500610</v>
      </c>
      <c r="B843" s="6" t="s">
        <v>1231</v>
      </c>
      <c r="C843" s="6" t="s">
        <v>132</v>
      </c>
      <c r="D843" s="6" t="s">
        <v>72</v>
      </c>
      <c r="E843" s="6" t="s">
        <v>132</v>
      </c>
      <c r="F843">
        <v>1000</v>
      </c>
      <c r="G843" s="6" t="s">
        <v>12</v>
      </c>
      <c r="H843" s="6" t="s">
        <v>341</v>
      </c>
      <c r="I843">
        <v>50</v>
      </c>
      <c r="J843">
        <v>1</v>
      </c>
      <c r="K843" s="6" t="s">
        <v>297</v>
      </c>
      <c r="M843" s="6" t="s">
        <v>12</v>
      </c>
      <c r="N843" s="6" t="s">
        <v>12</v>
      </c>
      <c r="O843" s="6" t="s">
        <v>1186</v>
      </c>
      <c r="P843">
        <v>3351</v>
      </c>
      <c r="Q843" s="6" t="s">
        <v>1186</v>
      </c>
      <c r="R843" s="6" t="s">
        <v>343</v>
      </c>
      <c r="T843" s="6" t="s">
        <v>72</v>
      </c>
      <c r="U843" s="6" t="s">
        <v>1332</v>
      </c>
      <c r="V843" s="6" t="s">
        <v>1186</v>
      </c>
      <c r="W843" s="6" t="s">
        <v>305</v>
      </c>
      <c r="X843" s="6" t="s">
        <v>132</v>
      </c>
      <c r="Y843" s="6" t="s">
        <v>341</v>
      </c>
      <c r="Z843" s="6" t="s">
        <v>72</v>
      </c>
      <c r="AA843" s="6" t="s">
        <v>132</v>
      </c>
      <c r="AB843" s="6" t="s">
        <v>1231</v>
      </c>
      <c r="AC843" s="6" t="s">
        <v>1186</v>
      </c>
      <c r="AD843" s="6" t="s">
        <v>1250</v>
      </c>
      <c r="AE843" s="6" t="s">
        <v>1186</v>
      </c>
      <c r="AF843" s="6" t="s">
        <v>346</v>
      </c>
      <c r="AG843" s="6" t="s">
        <v>376</v>
      </c>
      <c r="AH843" s="6" t="s">
        <v>1383</v>
      </c>
      <c r="AI843" s="6" t="s">
        <v>72</v>
      </c>
    </row>
    <row r="844" spans="1:35" x14ac:dyDescent="0.35">
      <c r="A844" s="5">
        <v>5404505500610</v>
      </c>
      <c r="B844" s="6" t="s">
        <v>1249</v>
      </c>
      <c r="C844" s="6" t="s">
        <v>293</v>
      </c>
      <c r="D844" s="6" t="s">
        <v>72</v>
      </c>
      <c r="E844" s="6" t="s">
        <v>132</v>
      </c>
      <c r="F844">
        <v>1000</v>
      </c>
      <c r="G844" s="6" t="s">
        <v>12</v>
      </c>
      <c r="H844" s="6" t="s">
        <v>341</v>
      </c>
      <c r="I844">
        <v>50</v>
      </c>
      <c r="J844">
        <v>1</v>
      </c>
      <c r="K844" s="6" t="s">
        <v>297</v>
      </c>
      <c r="M844" s="6" t="s">
        <v>12</v>
      </c>
      <c r="N844" s="6" t="s">
        <v>12</v>
      </c>
      <c r="O844" s="6" t="s">
        <v>1186</v>
      </c>
      <c r="P844">
        <v>3351</v>
      </c>
      <c r="Q844" s="6" t="s">
        <v>1186</v>
      </c>
      <c r="R844" s="6" t="s">
        <v>343</v>
      </c>
      <c r="T844" s="6" t="s">
        <v>72</v>
      </c>
      <c r="U844" s="6" t="s">
        <v>1332</v>
      </c>
      <c r="V844" s="6" t="s">
        <v>1186</v>
      </c>
      <c r="W844" s="6" t="s">
        <v>305</v>
      </c>
      <c r="X844" s="6" t="s">
        <v>132</v>
      </c>
      <c r="Y844" s="6" t="s">
        <v>341</v>
      </c>
      <c r="Z844" s="6" t="s">
        <v>72</v>
      </c>
      <c r="AA844" s="6" t="s">
        <v>132</v>
      </c>
      <c r="AB844" s="6" t="s">
        <v>1231</v>
      </c>
      <c r="AC844" s="6" t="s">
        <v>1186</v>
      </c>
      <c r="AD844" s="6" t="s">
        <v>1250</v>
      </c>
      <c r="AE844" s="6" t="s">
        <v>1186</v>
      </c>
      <c r="AF844" s="6" t="s">
        <v>346</v>
      </c>
      <c r="AG844" s="6" t="s">
        <v>346</v>
      </c>
      <c r="AH844" s="6" t="s">
        <v>1333</v>
      </c>
      <c r="AI844" s="6" t="s">
        <v>26</v>
      </c>
    </row>
    <row r="845" spans="1:35" x14ac:dyDescent="0.35">
      <c r="A845" s="5">
        <v>5204505500720</v>
      </c>
      <c r="B845" s="6" t="s">
        <v>1251</v>
      </c>
      <c r="C845" s="6" t="s">
        <v>132</v>
      </c>
      <c r="D845" s="6" t="s">
        <v>72</v>
      </c>
      <c r="E845" s="6" t="s">
        <v>132</v>
      </c>
      <c r="F845">
        <v>1000</v>
      </c>
      <c r="G845" s="6" t="s">
        <v>16</v>
      </c>
      <c r="H845" s="6" t="s">
        <v>341</v>
      </c>
      <c r="I845">
        <v>50</v>
      </c>
      <c r="J845">
        <v>1</v>
      </c>
      <c r="K845" s="6" t="s">
        <v>298</v>
      </c>
      <c r="M845" s="6" t="s">
        <v>12</v>
      </c>
      <c r="N845" s="6" t="s">
        <v>12</v>
      </c>
      <c r="O845" s="6" t="s">
        <v>370</v>
      </c>
      <c r="P845">
        <v>3351</v>
      </c>
      <c r="Q845" s="6" t="s">
        <v>1186</v>
      </c>
      <c r="R845" s="6" t="s">
        <v>374</v>
      </c>
      <c r="S845">
        <v>19.7</v>
      </c>
      <c r="T845" s="6" t="s">
        <v>72</v>
      </c>
      <c r="U845" s="6" t="s">
        <v>1332</v>
      </c>
      <c r="V845" s="6" t="s">
        <v>1186</v>
      </c>
      <c r="W845" s="6" t="s">
        <v>298</v>
      </c>
      <c r="X845" s="6" t="s">
        <v>132</v>
      </c>
      <c r="Y845" s="6" t="s">
        <v>341</v>
      </c>
      <c r="Z845" s="6" t="s">
        <v>72</v>
      </c>
      <c r="AA845" s="6" t="s">
        <v>132</v>
      </c>
      <c r="AB845" s="6" t="s">
        <v>1232</v>
      </c>
      <c r="AC845" s="6" t="s">
        <v>1186</v>
      </c>
      <c r="AD845" s="6" t="s">
        <v>1250</v>
      </c>
      <c r="AE845" s="6" t="s">
        <v>371</v>
      </c>
      <c r="AF845" s="6" t="s">
        <v>346</v>
      </c>
      <c r="AG845" s="6" t="s">
        <v>376</v>
      </c>
      <c r="AH845" s="6" t="s">
        <v>1383</v>
      </c>
      <c r="AI845" s="6" t="s">
        <v>72</v>
      </c>
    </row>
    <row r="846" spans="1:35" x14ac:dyDescent="0.35">
      <c r="A846" s="5">
        <v>5204505500110</v>
      </c>
      <c r="B846" s="6" t="s">
        <v>1252</v>
      </c>
      <c r="C846" s="6" t="s">
        <v>132</v>
      </c>
      <c r="D846" s="6" t="s">
        <v>72</v>
      </c>
      <c r="E846" s="6" t="s">
        <v>132</v>
      </c>
      <c r="F846">
        <v>1000</v>
      </c>
      <c r="G846" s="6" t="s">
        <v>16</v>
      </c>
      <c r="H846" s="6" t="s">
        <v>300</v>
      </c>
      <c r="I846">
        <v>50</v>
      </c>
      <c r="J846">
        <v>0.17</v>
      </c>
      <c r="K846" s="6" t="s">
        <v>300</v>
      </c>
      <c r="L846">
        <v>0.15</v>
      </c>
      <c r="M846" s="6" t="s">
        <v>16</v>
      </c>
      <c r="N846" s="6" t="s">
        <v>16</v>
      </c>
      <c r="O846" s="6" t="s">
        <v>467</v>
      </c>
      <c r="P846">
        <v>3351</v>
      </c>
      <c r="Q846" s="6" t="s">
        <v>1229</v>
      </c>
      <c r="R846" s="6" t="s">
        <v>374</v>
      </c>
      <c r="S846">
        <v>0.17</v>
      </c>
      <c r="T846" s="6" t="s">
        <v>72</v>
      </c>
      <c r="U846" s="6" t="s">
        <v>1332</v>
      </c>
      <c r="V846" s="6" t="s">
        <v>1186</v>
      </c>
      <c r="W846" s="6" t="s">
        <v>426</v>
      </c>
      <c r="X846" s="6" t="s">
        <v>132</v>
      </c>
      <c r="Y846" s="6" t="s">
        <v>407</v>
      </c>
      <c r="Z846" s="6" t="s">
        <v>72</v>
      </c>
      <c r="AA846" s="6" t="s">
        <v>132</v>
      </c>
      <c r="AB846" s="6" t="s">
        <v>1232</v>
      </c>
      <c r="AC846" s="6" t="s">
        <v>1186</v>
      </c>
      <c r="AD846" s="6" t="s">
        <v>1250</v>
      </c>
      <c r="AE846" s="6" t="s">
        <v>1186</v>
      </c>
      <c r="AF846" s="6" t="s">
        <v>346</v>
      </c>
      <c r="AG846" s="6" t="s">
        <v>376</v>
      </c>
      <c r="AH846" s="6" t="s">
        <v>1383</v>
      </c>
      <c r="AI846" s="6" t="s">
        <v>72</v>
      </c>
    </row>
    <row r="847" spans="1:35" x14ac:dyDescent="0.35">
      <c r="A847" s="5">
        <v>5204909500610</v>
      </c>
      <c r="B847" s="6" t="s">
        <v>1247</v>
      </c>
      <c r="C847" s="6" t="s">
        <v>295</v>
      </c>
      <c r="D847" s="6" t="s">
        <v>72</v>
      </c>
      <c r="E847" s="6" t="s">
        <v>129</v>
      </c>
      <c r="F847">
        <v>1000</v>
      </c>
      <c r="G847" s="6" t="s">
        <v>12</v>
      </c>
      <c r="H847" s="6" t="s">
        <v>341</v>
      </c>
      <c r="I847">
        <v>50</v>
      </c>
      <c r="J847">
        <v>1</v>
      </c>
      <c r="K847" s="6" t="s">
        <v>297</v>
      </c>
      <c r="M847" s="6" t="s">
        <v>12</v>
      </c>
      <c r="N847" s="6" t="s">
        <v>12</v>
      </c>
      <c r="O847" s="6" t="s">
        <v>1186</v>
      </c>
      <c r="P847">
        <v>4820</v>
      </c>
      <c r="Q847" s="6" t="s">
        <v>1186</v>
      </c>
      <c r="R847" s="6" t="s">
        <v>343</v>
      </c>
      <c r="T847" s="6" t="s">
        <v>72</v>
      </c>
      <c r="U847" s="6" t="s">
        <v>1332</v>
      </c>
      <c r="V847" s="6" t="s">
        <v>1186</v>
      </c>
      <c r="W847" s="6" t="s">
        <v>305</v>
      </c>
      <c r="X847" s="6" t="s">
        <v>295</v>
      </c>
      <c r="Y847" s="6" t="s">
        <v>341</v>
      </c>
      <c r="Z847" s="6" t="s">
        <v>72</v>
      </c>
      <c r="AA847" s="6" t="s">
        <v>286</v>
      </c>
      <c r="AB847" s="6" t="s">
        <v>1247</v>
      </c>
      <c r="AC847" s="6" t="s">
        <v>1186</v>
      </c>
      <c r="AD847" s="6" t="s">
        <v>1400</v>
      </c>
      <c r="AE847" s="6" t="s">
        <v>1186</v>
      </c>
      <c r="AF847" s="6" t="s">
        <v>346</v>
      </c>
      <c r="AG847" s="6" t="s">
        <v>346</v>
      </c>
      <c r="AH847" s="6" t="s">
        <v>1402</v>
      </c>
      <c r="AI847" s="6" t="s">
        <v>72</v>
      </c>
    </row>
    <row r="848" spans="1:35" x14ac:dyDescent="0.35">
      <c r="B848" s="6" t="s">
        <v>1253</v>
      </c>
      <c r="C848" s="6" t="s">
        <v>295</v>
      </c>
      <c r="D848" s="6" t="s">
        <v>72</v>
      </c>
      <c r="E848" s="6" t="s">
        <v>129</v>
      </c>
      <c r="F848">
        <v>3000</v>
      </c>
      <c r="G848" s="6" t="s">
        <v>12</v>
      </c>
      <c r="H848" s="6" t="s">
        <v>341</v>
      </c>
      <c r="I848">
        <v>50</v>
      </c>
      <c r="J848">
        <v>1</v>
      </c>
      <c r="K848" s="6" t="s">
        <v>297</v>
      </c>
      <c r="M848" s="6" t="s">
        <v>12</v>
      </c>
      <c r="N848" s="6" t="s">
        <v>12</v>
      </c>
      <c r="O848" s="6" t="s">
        <v>1186</v>
      </c>
      <c r="P848">
        <v>4820</v>
      </c>
      <c r="Q848" s="6" t="s">
        <v>1186</v>
      </c>
      <c r="R848" s="6" t="s">
        <v>343</v>
      </c>
      <c r="T848" s="6" t="s">
        <v>72</v>
      </c>
      <c r="U848" s="6" t="s">
        <v>1332</v>
      </c>
      <c r="V848" s="6" t="s">
        <v>1186</v>
      </c>
      <c r="W848" s="6" t="s">
        <v>305</v>
      </c>
      <c r="X848" s="6" t="s">
        <v>295</v>
      </c>
      <c r="Y848" s="6" t="s">
        <v>341</v>
      </c>
      <c r="Z848" s="6" t="s">
        <v>72</v>
      </c>
      <c r="AA848" s="6" t="s">
        <v>286</v>
      </c>
      <c r="AB848" s="6" t="s">
        <v>1247</v>
      </c>
      <c r="AC848" s="6" t="s">
        <v>1186</v>
      </c>
      <c r="AD848" s="6" t="s">
        <v>1400</v>
      </c>
      <c r="AE848" s="6" t="s">
        <v>1186</v>
      </c>
      <c r="AF848" s="6" t="s">
        <v>346</v>
      </c>
      <c r="AG848" s="6" t="s">
        <v>346</v>
      </c>
      <c r="AH848" s="6" t="s">
        <v>1333</v>
      </c>
      <c r="AI848" s="6" t="s">
        <v>72</v>
      </c>
    </row>
    <row r="849" spans="1:35" x14ac:dyDescent="0.35">
      <c r="B849" s="6" t="s">
        <v>1254</v>
      </c>
      <c r="C849" s="6" t="s">
        <v>295</v>
      </c>
      <c r="D849" s="6" t="s">
        <v>72</v>
      </c>
      <c r="E849" s="6" t="s">
        <v>129</v>
      </c>
      <c r="F849">
        <v>3000</v>
      </c>
      <c r="G849" s="6" t="s">
        <v>16</v>
      </c>
      <c r="H849" s="6" t="s">
        <v>300</v>
      </c>
      <c r="I849">
        <v>50</v>
      </c>
      <c r="J849">
        <v>0.17</v>
      </c>
      <c r="K849" s="6" t="s">
        <v>300</v>
      </c>
      <c r="M849" s="6" t="s">
        <v>16</v>
      </c>
      <c r="N849" s="6" t="s">
        <v>16</v>
      </c>
      <c r="O849" s="6" t="s">
        <v>1186</v>
      </c>
      <c r="P849">
        <v>4820</v>
      </c>
      <c r="Q849" s="6" t="s">
        <v>1229</v>
      </c>
      <c r="R849" s="6" t="s">
        <v>374</v>
      </c>
      <c r="S849">
        <v>0.17</v>
      </c>
      <c r="T849" s="6" t="s">
        <v>72</v>
      </c>
      <c r="U849" s="6" t="s">
        <v>1332</v>
      </c>
      <c r="V849" s="6" t="s">
        <v>1186</v>
      </c>
      <c r="W849" s="6" t="s">
        <v>426</v>
      </c>
      <c r="X849" s="6" t="s">
        <v>295</v>
      </c>
      <c r="Y849" s="6" t="s">
        <v>407</v>
      </c>
      <c r="Z849" s="6" t="s">
        <v>72</v>
      </c>
      <c r="AA849" s="6" t="s">
        <v>286</v>
      </c>
      <c r="AB849" s="6" t="s">
        <v>1247</v>
      </c>
      <c r="AC849" s="6" t="s">
        <v>1186</v>
      </c>
      <c r="AD849" s="6" t="s">
        <v>1400</v>
      </c>
      <c r="AE849" s="6" t="s">
        <v>1186</v>
      </c>
      <c r="AF849" s="6" t="s">
        <v>346</v>
      </c>
      <c r="AG849" s="6" t="s">
        <v>346</v>
      </c>
      <c r="AH849" s="6" t="s">
        <v>1333</v>
      </c>
      <c r="AI849" s="6" t="s">
        <v>72</v>
      </c>
    </row>
    <row r="850" spans="1:35" x14ac:dyDescent="0.35">
      <c r="A850" s="5">
        <v>5304000021610</v>
      </c>
      <c r="B850" s="6" t="s">
        <v>269</v>
      </c>
      <c r="C850" s="6" t="s">
        <v>292</v>
      </c>
      <c r="D850" s="6" t="s">
        <v>41</v>
      </c>
      <c r="E850" s="6" t="s">
        <v>40</v>
      </c>
      <c r="F850">
        <v>1000</v>
      </c>
      <c r="G850" s="6" t="s">
        <v>12</v>
      </c>
      <c r="H850" s="6" t="s">
        <v>341</v>
      </c>
      <c r="I850">
        <v>0.82</v>
      </c>
      <c r="J850">
        <v>1</v>
      </c>
      <c r="K850" s="6" t="s">
        <v>297</v>
      </c>
      <c r="M850" s="6" t="s">
        <v>41</v>
      </c>
      <c r="N850" s="6" t="s">
        <v>41</v>
      </c>
      <c r="O850" s="6" t="s">
        <v>1186</v>
      </c>
      <c r="Q850" s="6" t="s">
        <v>1186</v>
      </c>
      <c r="R850" s="6" t="s">
        <v>1186</v>
      </c>
      <c r="T850" s="6" t="s">
        <v>344</v>
      </c>
      <c r="U850" s="6" t="s">
        <v>1186</v>
      </c>
      <c r="V850" s="6" t="s">
        <v>1186</v>
      </c>
      <c r="W850" s="6" t="s">
        <v>297</v>
      </c>
      <c r="X850" s="6" t="s">
        <v>292</v>
      </c>
      <c r="Y850" s="6" t="s">
        <v>341</v>
      </c>
      <c r="Z850" s="6" t="s">
        <v>367</v>
      </c>
      <c r="AA850" s="6" t="s">
        <v>269</v>
      </c>
      <c r="AB850" s="6" t="s">
        <v>269</v>
      </c>
      <c r="AC850" s="6" t="s">
        <v>1186</v>
      </c>
      <c r="AD850" s="6" t="s">
        <v>1403</v>
      </c>
      <c r="AE850" s="6" t="s">
        <v>1186</v>
      </c>
      <c r="AF850" s="6" t="s">
        <v>346</v>
      </c>
      <c r="AG850" s="6" t="s">
        <v>346</v>
      </c>
      <c r="AH850" s="6" t="s">
        <v>1333</v>
      </c>
      <c r="AI850" s="6" t="s">
        <v>41</v>
      </c>
    </row>
    <row r="851" spans="1:35" x14ac:dyDescent="0.35">
      <c r="A851" s="5">
        <v>5304000021720</v>
      </c>
      <c r="B851" s="6" t="s">
        <v>1255</v>
      </c>
      <c r="C851" s="6" t="s">
        <v>292</v>
      </c>
      <c r="D851" s="6" t="s">
        <v>41</v>
      </c>
      <c r="E851" s="6" t="s">
        <v>40</v>
      </c>
      <c r="F851">
        <v>1000</v>
      </c>
      <c r="G851" s="6" t="s">
        <v>12</v>
      </c>
      <c r="H851" s="6" t="s">
        <v>341</v>
      </c>
      <c r="I851">
        <v>0.82</v>
      </c>
      <c r="J851">
        <v>1</v>
      </c>
      <c r="K851" s="6" t="s">
        <v>298</v>
      </c>
      <c r="M851" s="6" t="s">
        <v>12</v>
      </c>
      <c r="N851" s="6" t="s">
        <v>12</v>
      </c>
      <c r="O851" s="6" t="s">
        <v>370</v>
      </c>
      <c r="Q851" s="6" t="s">
        <v>1186</v>
      </c>
      <c r="R851" s="6" t="s">
        <v>1186</v>
      </c>
      <c r="S851">
        <v>20.100000000000001</v>
      </c>
      <c r="T851" s="6" t="s">
        <v>344</v>
      </c>
      <c r="U851" s="6" t="s">
        <v>1186</v>
      </c>
      <c r="V851" s="6" t="s">
        <v>1186</v>
      </c>
      <c r="W851" s="6" t="s">
        <v>298</v>
      </c>
      <c r="X851" s="6" t="s">
        <v>292</v>
      </c>
      <c r="Y851" s="6" t="s">
        <v>341</v>
      </c>
      <c r="Z851" s="6" t="s">
        <v>367</v>
      </c>
      <c r="AA851" s="6" t="s">
        <v>269</v>
      </c>
      <c r="AB851" s="6" t="s">
        <v>269</v>
      </c>
      <c r="AC851" s="6" t="s">
        <v>1186</v>
      </c>
      <c r="AD851" s="6" t="s">
        <v>1403</v>
      </c>
      <c r="AE851" s="6" t="s">
        <v>371</v>
      </c>
      <c r="AF851" s="6" t="s">
        <v>346</v>
      </c>
      <c r="AG851" s="6" t="s">
        <v>346</v>
      </c>
      <c r="AH851" s="6" t="s">
        <v>1333</v>
      </c>
      <c r="AI851" s="6" t="s">
        <v>41</v>
      </c>
    </row>
    <row r="852" spans="1:35" x14ac:dyDescent="0.35">
      <c r="A852" s="5">
        <v>5304000021380</v>
      </c>
      <c r="B852" s="6" t="s">
        <v>1256</v>
      </c>
      <c r="C852" s="6" t="s">
        <v>292</v>
      </c>
      <c r="D852" s="6" t="s">
        <v>41</v>
      </c>
      <c r="E852" s="6" t="s">
        <v>40</v>
      </c>
      <c r="F852">
        <v>1000</v>
      </c>
      <c r="G852" s="6" t="s">
        <v>16</v>
      </c>
      <c r="H852" s="6" t="s">
        <v>341</v>
      </c>
      <c r="I852">
        <v>0.82</v>
      </c>
      <c r="J852">
        <v>1</v>
      </c>
      <c r="K852" s="6" t="s">
        <v>299</v>
      </c>
      <c r="M852" s="6" t="s">
        <v>16</v>
      </c>
      <c r="N852" s="6" t="s">
        <v>16</v>
      </c>
      <c r="O852" s="6" t="s">
        <v>1186</v>
      </c>
      <c r="Q852" s="6" t="s">
        <v>1186</v>
      </c>
      <c r="R852" s="6" t="s">
        <v>1186</v>
      </c>
      <c r="S852">
        <v>0.82</v>
      </c>
      <c r="T852" s="6" t="s">
        <v>344</v>
      </c>
      <c r="U852" s="6" t="s">
        <v>1186</v>
      </c>
      <c r="V852" s="6" t="s">
        <v>1186</v>
      </c>
      <c r="W852" s="6" t="s">
        <v>299</v>
      </c>
      <c r="X852" s="6" t="s">
        <v>292</v>
      </c>
      <c r="Y852" s="6" t="s">
        <v>341</v>
      </c>
      <c r="Z852" s="6" t="s">
        <v>367</v>
      </c>
      <c r="AA852" s="6" t="s">
        <v>269</v>
      </c>
      <c r="AB852" s="6" t="s">
        <v>269</v>
      </c>
      <c r="AC852" s="6" t="s">
        <v>1186</v>
      </c>
      <c r="AD852" s="6" t="s">
        <v>1403</v>
      </c>
      <c r="AE852" s="6" t="s">
        <v>1186</v>
      </c>
      <c r="AF852" s="6" t="s">
        <v>346</v>
      </c>
      <c r="AG852" s="6" t="s">
        <v>346</v>
      </c>
      <c r="AH852" s="6" t="s">
        <v>1333</v>
      </c>
      <c r="AI852" s="6" t="s">
        <v>41</v>
      </c>
    </row>
    <row r="853" spans="1:35" x14ac:dyDescent="0.35">
      <c r="A853" s="5">
        <v>5221031011610</v>
      </c>
      <c r="B853" s="6" t="s">
        <v>1257</v>
      </c>
      <c r="C853" s="6" t="s">
        <v>104</v>
      </c>
      <c r="D853" s="6" t="s">
        <v>53</v>
      </c>
      <c r="E853" s="6" t="s">
        <v>104</v>
      </c>
      <c r="F853">
        <v>1000</v>
      </c>
      <c r="G853" s="6" t="s">
        <v>12</v>
      </c>
      <c r="H853" s="6" t="s">
        <v>341</v>
      </c>
      <c r="I853">
        <v>10</v>
      </c>
      <c r="J853">
        <v>1</v>
      </c>
      <c r="K853" s="6" t="s">
        <v>297</v>
      </c>
      <c r="M853" s="6" t="s">
        <v>12</v>
      </c>
      <c r="N853" s="6" t="s">
        <v>12</v>
      </c>
      <c r="O853" s="6" t="s">
        <v>1186</v>
      </c>
      <c r="P853">
        <v>5000</v>
      </c>
      <c r="Q853" s="6" t="s">
        <v>342</v>
      </c>
      <c r="R853" s="6" t="s">
        <v>343</v>
      </c>
      <c r="T853" s="6" t="s">
        <v>402</v>
      </c>
      <c r="U853" s="6" t="s">
        <v>1332</v>
      </c>
      <c r="V853" s="6" t="s">
        <v>1186</v>
      </c>
      <c r="W853" s="6" t="s">
        <v>305</v>
      </c>
      <c r="X853" s="6" t="s">
        <v>104</v>
      </c>
      <c r="Y853" s="6" t="s">
        <v>341</v>
      </c>
      <c r="Z853" s="6" t="s">
        <v>53</v>
      </c>
      <c r="AA853" s="6" t="s">
        <v>104</v>
      </c>
      <c r="AB853" s="6" t="s">
        <v>104</v>
      </c>
      <c r="AC853" s="6" t="s">
        <v>1186</v>
      </c>
      <c r="AD853" s="6" t="s">
        <v>1214</v>
      </c>
      <c r="AE853" s="6" t="s">
        <v>1186</v>
      </c>
      <c r="AF853" s="6" t="s">
        <v>346</v>
      </c>
      <c r="AG853" s="6" t="s">
        <v>346</v>
      </c>
      <c r="AH853" s="6" t="s">
        <v>1404</v>
      </c>
      <c r="AI853" s="6" t="s">
        <v>53</v>
      </c>
    </row>
    <row r="854" spans="1:35" x14ac:dyDescent="0.35">
      <c r="A854" s="5">
        <v>5221021115610</v>
      </c>
      <c r="B854" s="6" t="s">
        <v>1258</v>
      </c>
      <c r="C854" s="6" t="s">
        <v>104</v>
      </c>
      <c r="D854" s="6" t="s">
        <v>53</v>
      </c>
      <c r="E854" s="6" t="s">
        <v>104</v>
      </c>
      <c r="F854">
        <v>1000</v>
      </c>
      <c r="G854" s="6" t="s">
        <v>12</v>
      </c>
      <c r="H854" s="6" t="s">
        <v>341</v>
      </c>
      <c r="I854">
        <v>13</v>
      </c>
      <c r="J854">
        <v>1</v>
      </c>
      <c r="K854" s="6" t="s">
        <v>297</v>
      </c>
      <c r="M854" s="6" t="s">
        <v>12</v>
      </c>
      <c r="N854" s="6" t="s">
        <v>12</v>
      </c>
      <c r="O854" s="6" t="s">
        <v>1186</v>
      </c>
      <c r="P854">
        <v>5000</v>
      </c>
      <c r="Q854" s="6" t="s">
        <v>1186</v>
      </c>
      <c r="R854" s="6" t="s">
        <v>343</v>
      </c>
      <c r="T854" s="6" t="s">
        <v>402</v>
      </c>
      <c r="U854" s="6" t="s">
        <v>1332</v>
      </c>
      <c r="V854" s="6" t="s">
        <v>1186</v>
      </c>
      <c r="W854" s="6" t="s">
        <v>305</v>
      </c>
      <c r="X854" s="6" t="s">
        <v>104</v>
      </c>
      <c r="Y854" s="6" t="s">
        <v>341</v>
      </c>
      <c r="Z854" s="6" t="s">
        <v>53</v>
      </c>
      <c r="AA854" s="6" t="s">
        <v>104</v>
      </c>
      <c r="AB854" s="6" t="s">
        <v>104</v>
      </c>
      <c r="AC854" s="6" t="s">
        <v>1186</v>
      </c>
      <c r="AD854" s="6" t="s">
        <v>1214</v>
      </c>
      <c r="AE854" s="6" t="s">
        <v>1186</v>
      </c>
      <c r="AF854" s="6" t="s">
        <v>346</v>
      </c>
      <c r="AG854" s="6" t="s">
        <v>346</v>
      </c>
      <c r="AH854" s="6" t="s">
        <v>1404</v>
      </c>
      <c r="AI854" s="6" t="s">
        <v>53</v>
      </c>
    </row>
    <row r="855" spans="1:35" x14ac:dyDescent="0.35">
      <c r="A855" s="5">
        <v>5221031115350</v>
      </c>
      <c r="B855" s="6" t="s">
        <v>1259</v>
      </c>
      <c r="C855" s="6" t="s">
        <v>104</v>
      </c>
      <c r="D855" s="6" t="s">
        <v>53</v>
      </c>
      <c r="E855" s="6" t="s">
        <v>104</v>
      </c>
      <c r="F855">
        <v>1000</v>
      </c>
      <c r="G855" s="6" t="s">
        <v>16</v>
      </c>
      <c r="H855" s="6" t="s">
        <v>299</v>
      </c>
      <c r="I855">
        <v>10</v>
      </c>
      <c r="J855">
        <v>0.95</v>
      </c>
      <c r="K855" s="6" t="s">
        <v>299</v>
      </c>
      <c r="L855">
        <v>1.25</v>
      </c>
      <c r="M855" s="6" t="s">
        <v>16</v>
      </c>
      <c r="N855" s="6" t="s">
        <v>16</v>
      </c>
      <c r="O855" s="6" t="s">
        <v>1209</v>
      </c>
      <c r="P855">
        <v>5000</v>
      </c>
      <c r="Q855" s="6" t="s">
        <v>684</v>
      </c>
      <c r="R855" s="6" t="s">
        <v>374</v>
      </c>
      <c r="S855">
        <v>0.95</v>
      </c>
      <c r="T855" s="6" t="s">
        <v>402</v>
      </c>
      <c r="U855" s="6" t="s">
        <v>1332</v>
      </c>
      <c r="V855" s="6" t="s">
        <v>1186</v>
      </c>
      <c r="W855" s="6" t="s">
        <v>406</v>
      </c>
      <c r="X855" s="6" t="s">
        <v>104</v>
      </c>
      <c r="Y855" s="6" t="s">
        <v>299</v>
      </c>
      <c r="Z855" s="6" t="s">
        <v>53</v>
      </c>
      <c r="AA855" s="6" t="s">
        <v>104</v>
      </c>
      <c r="AB855" s="6" t="s">
        <v>1126</v>
      </c>
      <c r="AC855" s="6" t="s">
        <v>1186</v>
      </c>
      <c r="AD855" s="6" t="s">
        <v>1214</v>
      </c>
      <c r="AE855" s="6" t="s">
        <v>1186</v>
      </c>
      <c r="AF855" s="6" t="s">
        <v>346</v>
      </c>
      <c r="AG855" s="6" t="s">
        <v>346</v>
      </c>
      <c r="AH855" s="6" t="s">
        <v>1404</v>
      </c>
      <c r="AI855" s="6" t="s">
        <v>53</v>
      </c>
    </row>
    <row r="856" spans="1:35" x14ac:dyDescent="0.35">
      <c r="A856" s="5">
        <v>5221031115110</v>
      </c>
      <c r="B856" s="6" t="s">
        <v>1260</v>
      </c>
      <c r="C856" s="6" t="s">
        <v>104</v>
      </c>
      <c r="D856" s="6" t="s">
        <v>53</v>
      </c>
      <c r="E856" s="6" t="s">
        <v>104</v>
      </c>
      <c r="F856">
        <v>1000</v>
      </c>
      <c r="G856" s="6" t="s">
        <v>16</v>
      </c>
      <c r="H856" s="6" t="s">
        <v>300</v>
      </c>
      <c r="I856">
        <v>10</v>
      </c>
      <c r="J856">
        <v>0.18</v>
      </c>
      <c r="K856" s="6" t="s">
        <v>300</v>
      </c>
      <c r="M856" s="6" t="s">
        <v>16</v>
      </c>
      <c r="N856" s="6" t="s">
        <v>16</v>
      </c>
      <c r="O856" s="6" t="s">
        <v>1186</v>
      </c>
      <c r="P856">
        <v>5000</v>
      </c>
      <c r="Q856" s="6" t="s">
        <v>1186</v>
      </c>
      <c r="R856" s="6" t="s">
        <v>374</v>
      </c>
      <c r="S856">
        <v>0.18</v>
      </c>
      <c r="T856" s="6" t="s">
        <v>402</v>
      </c>
      <c r="U856" s="6" t="s">
        <v>1332</v>
      </c>
      <c r="V856" s="6" t="s">
        <v>1186</v>
      </c>
      <c r="W856" s="6" t="s">
        <v>426</v>
      </c>
      <c r="X856" s="6" t="s">
        <v>104</v>
      </c>
      <c r="Y856" s="6" t="s">
        <v>341</v>
      </c>
      <c r="Z856" s="6" t="s">
        <v>53</v>
      </c>
      <c r="AA856" s="6" t="s">
        <v>104</v>
      </c>
      <c r="AB856" s="6" t="s">
        <v>1126</v>
      </c>
      <c r="AC856" s="6" t="s">
        <v>1186</v>
      </c>
      <c r="AD856" s="6" t="s">
        <v>1214</v>
      </c>
      <c r="AE856" s="6" t="s">
        <v>1186</v>
      </c>
      <c r="AF856" s="6" t="s">
        <v>346</v>
      </c>
      <c r="AG856" s="6" t="s">
        <v>346</v>
      </c>
      <c r="AH856" s="6" t="s">
        <v>1404</v>
      </c>
      <c r="AI856" s="6" t="s">
        <v>53</v>
      </c>
    </row>
    <row r="857" spans="1:35" x14ac:dyDescent="0.35">
      <c r="A857" s="5">
        <v>5221031011610</v>
      </c>
      <c r="B857" s="6" t="s">
        <v>1261</v>
      </c>
      <c r="C857" s="6" t="s">
        <v>104</v>
      </c>
      <c r="D857" s="6" t="s">
        <v>53</v>
      </c>
      <c r="E857" s="6" t="s">
        <v>104</v>
      </c>
      <c r="F857">
        <v>1000</v>
      </c>
      <c r="G857" s="6" t="s">
        <v>12</v>
      </c>
      <c r="H857" s="6" t="s">
        <v>341</v>
      </c>
      <c r="I857">
        <v>10</v>
      </c>
      <c r="J857">
        <v>1</v>
      </c>
      <c r="K857" s="6" t="s">
        <v>297</v>
      </c>
      <c r="M857" s="6" t="s">
        <v>12</v>
      </c>
      <c r="N857" s="6" t="s">
        <v>12</v>
      </c>
      <c r="O857" s="6" t="s">
        <v>1186</v>
      </c>
      <c r="P857">
        <v>5000</v>
      </c>
      <c r="Q857" s="6" t="s">
        <v>342</v>
      </c>
      <c r="R857" s="6" t="s">
        <v>343</v>
      </c>
      <c r="T857" s="6" t="s">
        <v>402</v>
      </c>
      <c r="U857" s="6" t="s">
        <v>1332</v>
      </c>
      <c r="V857" s="6" t="s">
        <v>1186</v>
      </c>
      <c r="W857" s="6" t="s">
        <v>305</v>
      </c>
      <c r="X857" s="6" t="s">
        <v>104</v>
      </c>
      <c r="Y857" s="6" t="s">
        <v>341</v>
      </c>
      <c r="Z857" s="6" t="s">
        <v>53</v>
      </c>
      <c r="AA857" s="6" t="s">
        <v>104</v>
      </c>
      <c r="AB857" s="6" t="s">
        <v>104</v>
      </c>
      <c r="AC857" s="6" t="s">
        <v>1186</v>
      </c>
      <c r="AD857" s="6" t="s">
        <v>1214</v>
      </c>
      <c r="AE857" s="6" t="s">
        <v>371</v>
      </c>
      <c r="AF857" s="6" t="s">
        <v>346</v>
      </c>
      <c r="AG857" s="6" t="s">
        <v>346</v>
      </c>
      <c r="AH857" s="6" t="s">
        <v>1404</v>
      </c>
      <c r="AI857" s="6" t="s">
        <v>53</v>
      </c>
    </row>
    <row r="858" spans="1:35" x14ac:dyDescent="0.35">
      <c r="A858" s="5">
        <v>5221031012350</v>
      </c>
      <c r="B858" s="6" t="s">
        <v>1262</v>
      </c>
      <c r="C858" s="6" t="s">
        <v>104</v>
      </c>
      <c r="D858" s="6" t="s">
        <v>53</v>
      </c>
      <c r="E858" s="6" t="s">
        <v>104</v>
      </c>
      <c r="F858">
        <v>1000</v>
      </c>
      <c r="G858" s="6" t="s">
        <v>16</v>
      </c>
      <c r="H858" s="6" t="s">
        <v>299</v>
      </c>
      <c r="I858">
        <v>10</v>
      </c>
      <c r="J858">
        <v>0.95</v>
      </c>
      <c r="K858" s="6" t="s">
        <v>299</v>
      </c>
      <c r="L858">
        <v>1.25</v>
      </c>
      <c r="M858" s="6" t="s">
        <v>16</v>
      </c>
      <c r="N858" s="6" t="s">
        <v>16</v>
      </c>
      <c r="O858" s="6" t="s">
        <v>1209</v>
      </c>
      <c r="P858">
        <v>5000</v>
      </c>
      <c r="Q858" s="6" t="s">
        <v>1201</v>
      </c>
      <c r="R858" s="6" t="s">
        <v>374</v>
      </c>
      <c r="S858">
        <v>0.95</v>
      </c>
      <c r="T858" s="6" t="s">
        <v>402</v>
      </c>
      <c r="U858" s="6" t="s">
        <v>1332</v>
      </c>
      <c r="V858" s="6" t="s">
        <v>1186</v>
      </c>
      <c r="W858" s="6" t="s">
        <v>406</v>
      </c>
      <c r="X858" s="6" t="s">
        <v>104</v>
      </c>
      <c r="Y858" s="6" t="s">
        <v>299</v>
      </c>
      <c r="Z858" s="6" t="s">
        <v>53</v>
      </c>
      <c r="AA858" s="6" t="s">
        <v>104</v>
      </c>
      <c r="AB858" s="6" t="s">
        <v>104</v>
      </c>
      <c r="AC858" s="6" t="s">
        <v>1186</v>
      </c>
      <c r="AD858" s="6" t="s">
        <v>1214</v>
      </c>
      <c r="AE858" s="6" t="s">
        <v>805</v>
      </c>
      <c r="AF858" s="6" t="s">
        <v>346</v>
      </c>
      <c r="AG858" s="6" t="s">
        <v>346</v>
      </c>
      <c r="AH858" s="6" t="s">
        <v>1404</v>
      </c>
      <c r="AI858" s="6" t="s">
        <v>53</v>
      </c>
    </row>
    <row r="859" spans="1:35" x14ac:dyDescent="0.35">
      <c r="A859" s="5">
        <v>5221031012110</v>
      </c>
      <c r="B859" s="6" t="s">
        <v>1263</v>
      </c>
      <c r="C859" s="6" t="s">
        <v>104</v>
      </c>
      <c r="D859" s="6" t="s">
        <v>53</v>
      </c>
      <c r="E859" s="6" t="s">
        <v>104</v>
      </c>
      <c r="F859">
        <v>1000</v>
      </c>
      <c r="G859" s="6" t="s">
        <v>16</v>
      </c>
      <c r="H859" s="6" t="s">
        <v>300</v>
      </c>
      <c r="I859">
        <v>10</v>
      </c>
      <c r="J859">
        <v>0.18</v>
      </c>
      <c r="K859" s="6" t="s">
        <v>300</v>
      </c>
      <c r="L859">
        <v>0.15</v>
      </c>
      <c r="M859" s="6" t="s">
        <v>16</v>
      </c>
      <c r="N859" s="6" t="s">
        <v>16</v>
      </c>
      <c r="O859" s="6" t="s">
        <v>404</v>
      </c>
      <c r="P859">
        <v>5000</v>
      </c>
      <c r="Q859" s="6" t="s">
        <v>684</v>
      </c>
      <c r="R859" s="6" t="s">
        <v>374</v>
      </c>
      <c r="S859">
        <v>0.18</v>
      </c>
      <c r="T859" s="6" t="s">
        <v>402</v>
      </c>
      <c r="U859" s="6" t="s">
        <v>1332</v>
      </c>
      <c r="V859" s="6" t="s">
        <v>1186</v>
      </c>
      <c r="W859" s="6" t="s">
        <v>406</v>
      </c>
      <c r="X859" s="6" t="s">
        <v>104</v>
      </c>
      <c r="Y859" s="6" t="s">
        <v>407</v>
      </c>
      <c r="Z859" s="6" t="s">
        <v>53</v>
      </c>
      <c r="AA859" s="6" t="s">
        <v>104</v>
      </c>
      <c r="AB859" s="6" t="s">
        <v>104</v>
      </c>
      <c r="AC859" s="6" t="s">
        <v>1186</v>
      </c>
      <c r="AD859" s="6" t="s">
        <v>1214</v>
      </c>
      <c r="AE859" s="6" t="s">
        <v>805</v>
      </c>
      <c r="AF859" s="6" t="s">
        <v>346</v>
      </c>
      <c r="AG859" s="6" t="s">
        <v>346</v>
      </c>
      <c r="AH859" s="6" t="s">
        <v>1404</v>
      </c>
      <c r="AI859" s="6" t="s">
        <v>53</v>
      </c>
    </row>
    <row r="860" spans="1:35" x14ac:dyDescent="0.35">
      <c r="A860" s="5">
        <v>5221031012350</v>
      </c>
      <c r="B860" s="6" t="s">
        <v>1264</v>
      </c>
      <c r="C860" s="6" t="s">
        <v>104</v>
      </c>
      <c r="D860" s="6" t="s">
        <v>53</v>
      </c>
      <c r="E860" s="6" t="s">
        <v>104</v>
      </c>
      <c r="F860">
        <v>1000</v>
      </c>
      <c r="G860" s="6" t="s">
        <v>16</v>
      </c>
      <c r="H860" s="6" t="s">
        <v>299</v>
      </c>
      <c r="I860">
        <v>10</v>
      </c>
      <c r="J860">
        <v>0.95</v>
      </c>
      <c r="K860" s="6" t="s">
        <v>299</v>
      </c>
      <c r="L860">
        <v>1.25</v>
      </c>
      <c r="M860" s="6" t="s">
        <v>16</v>
      </c>
      <c r="N860" s="6" t="s">
        <v>16</v>
      </c>
      <c r="O860" s="6" t="s">
        <v>1209</v>
      </c>
      <c r="P860">
        <v>5000</v>
      </c>
      <c r="Q860" s="6" t="s">
        <v>1201</v>
      </c>
      <c r="R860" s="6" t="s">
        <v>374</v>
      </c>
      <c r="S860">
        <v>0.95</v>
      </c>
      <c r="T860" s="6" t="s">
        <v>402</v>
      </c>
      <c r="U860" s="6" t="s">
        <v>1332</v>
      </c>
      <c r="V860" s="6" t="s">
        <v>1186</v>
      </c>
      <c r="W860" s="6" t="s">
        <v>406</v>
      </c>
      <c r="X860" s="6" t="s">
        <v>104</v>
      </c>
      <c r="Y860" s="6" t="s">
        <v>299</v>
      </c>
      <c r="Z860" s="6" t="s">
        <v>53</v>
      </c>
      <c r="AA860" s="6" t="s">
        <v>104</v>
      </c>
      <c r="AB860" s="6" t="s">
        <v>104</v>
      </c>
      <c r="AC860" s="6" t="s">
        <v>1186</v>
      </c>
      <c r="AD860" s="6" t="s">
        <v>1214</v>
      </c>
      <c r="AE860" s="6" t="s">
        <v>805</v>
      </c>
      <c r="AF860" s="6" t="s">
        <v>346</v>
      </c>
      <c r="AG860" s="6" t="s">
        <v>346</v>
      </c>
      <c r="AH860" s="6" t="s">
        <v>1333</v>
      </c>
      <c r="AI860" s="6" t="s">
        <v>53</v>
      </c>
    </row>
    <row r="861" spans="1:35" x14ac:dyDescent="0.35">
      <c r="A861" s="5">
        <v>5221031012111</v>
      </c>
      <c r="B861" s="6" t="s">
        <v>1265</v>
      </c>
      <c r="C861" s="6" t="s">
        <v>104</v>
      </c>
      <c r="D861" s="6" t="s">
        <v>53</v>
      </c>
      <c r="E861" s="6" t="s">
        <v>104</v>
      </c>
      <c r="F861">
        <v>1000</v>
      </c>
      <c r="G861" s="6" t="s">
        <v>16</v>
      </c>
      <c r="H861" s="6" t="s">
        <v>300</v>
      </c>
      <c r="I861">
        <v>10</v>
      </c>
      <c r="J861">
        <v>0.18</v>
      </c>
      <c r="K861" s="6" t="s">
        <v>300</v>
      </c>
      <c r="L861">
        <v>0.15</v>
      </c>
      <c r="M861" s="6" t="s">
        <v>16</v>
      </c>
      <c r="N861" s="6" t="s">
        <v>16</v>
      </c>
      <c r="O861" s="6" t="s">
        <v>404</v>
      </c>
      <c r="P861">
        <v>5000</v>
      </c>
      <c r="Q861" s="6" t="s">
        <v>684</v>
      </c>
      <c r="R861" s="6" t="s">
        <v>374</v>
      </c>
      <c r="S861">
        <v>0.18</v>
      </c>
      <c r="T861" s="6" t="s">
        <v>402</v>
      </c>
      <c r="U861" s="6" t="s">
        <v>1332</v>
      </c>
      <c r="V861" s="6" t="s">
        <v>1186</v>
      </c>
      <c r="W861" s="6" t="s">
        <v>406</v>
      </c>
      <c r="X861" s="6" t="s">
        <v>104</v>
      </c>
      <c r="Y861" s="6" t="s">
        <v>407</v>
      </c>
      <c r="Z861" s="6" t="s">
        <v>53</v>
      </c>
      <c r="AA861" s="6" t="s">
        <v>104</v>
      </c>
      <c r="AB861" s="6" t="s">
        <v>104</v>
      </c>
      <c r="AC861" s="6" t="s">
        <v>1186</v>
      </c>
      <c r="AD861" s="6" t="s">
        <v>1214</v>
      </c>
      <c r="AE861" s="6" t="s">
        <v>805</v>
      </c>
      <c r="AF861" s="6" t="s">
        <v>346</v>
      </c>
      <c r="AG861" s="6" t="s">
        <v>346</v>
      </c>
      <c r="AH861" s="6" t="s">
        <v>1333</v>
      </c>
      <c r="AI861" s="6" t="s">
        <v>53</v>
      </c>
    </row>
    <row r="862" spans="1:35" x14ac:dyDescent="0.35">
      <c r="A862" s="5">
        <v>5221021011610</v>
      </c>
      <c r="B862" s="6" t="s">
        <v>1266</v>
      </c>
      <c r="C862" s="6" t="s">
        <v>273</v>
      </c>
      <c r="D862" s="6" t="s">
        <v>53</v>
      </c>
      <c r="E862" s="6" t="s">
        <v>104</v>
      </c>
      <c r="F862">
        <v>1000</v>
      </c>
      <c r="G862" s="6" t="s">
        <v>12</v>
      </c>
      <c r="H862" s="6" t="s">
        <v>341</v>
      </c>
      <c r="I862">
        <v>10</v>
      </c>
      <c r="J862">
        <v>1</v>
      </c>
      <c r="K862" s="6" t="s">
        <v>297</v>
      </c>
      <c r="M862" s="6" t="s">
        <v>12</v>
      </c>
      <c r="N862" s="6" t="s">
        <v>12</v>
      </c>
      <c r="O862" s="6" t="s">
        <v>1186</v>
      </c>
      <c r="P862">
        <v>5000</v>
      </c>
      <c r="Q862" s="6" t="s">
        <v>1186</v>
      </c>
      <c r="R862" s="6" t="s">
        <v>343</v>
      </c>
      <c r="T862" s="6" t="s">
        <v>402</v>
      </c>
      <c r="U862" s="6" t="s">
        <v>1332</v>
      </c>
      <c r="V862" s="6" t="s">
        <v>1186</v>
      </c>
      <c r="W862" s="6" t="s">
        <v>305</v>
      </c>
      <c r="X862" s="6" t="s">
        <v>104</v>
      </c>
      <c r="Y862" s="6" t="s">
        <v>341</v>
      </c>
      <c r="Z862" s="6" t="s">
        <v>53</v>
      </c>
      <c r="AA862" s="6" t="s">
        <v>104</v>
      </c>
      <c r="AB862" s="6" t="s">
        <v>273</v>
      </c>
      <c r="AC862" s="6" t="s">
        <v>1186</v>
      </c>
      <c r="AD862" s="6" t="s">
        <v>1214</v>
      </c>
      <c r="AE862" s="6" t="s">
        <v>1186</v>
      </c>
      <c r="AF862" s="6" t="s">
        <v>346</v>
      </c>
      <c r="AG862" s="6" t="s">
        <v>346</v>
      </c>
      <c r="AH862" s="6" t="s">
        <v>1404</v>
      </c>
      <c r="AI862" s="6" t="s">
        <v>53</v>
      </c>
    </row>
    <row r="863" spans="1:35" x14ac:dyDescent="0.35">
      <c r="A863" s="5">
        <v>5221031013810</v>
      </c>
      <c r="B863" s="6" t="s">
        <v>1267</v>
      </c>
      <c r="C863" s="6" t="s">
        <v>273</v>
      </c>
      <c r="D863" s="6" t="s">
        <v>53</v>
      </c>
      <c r="E863" s="6" t="s">
        <v>104</v>
      </c>
      <c r="F863">
        <v>1000</v>
      </c>
      <c r="G863" s="6" t="s">
        <v>16</v>
      </c>
      <c r="H863" s="6" t="s">
        <v>299</v>
      </c>
      <c r="I863">
        <v>10</v>
      </c>
      <c r="J863">
        <v>1</v>
      </c>
      <c r="K863" s="6" t="s">
        <v>299</v>
      </c>
      <c r="L863">
        <v>1.25</v>
      </c>
      <c r="M863" s="6" t="s">
        <v>16</v>
      </c>
      <c r="N863" s="6" t="s">
        <v>16</v>
      </c>
      <c r="O863" s="6" t="s">
        <v>1209</v>
      </c>
      <c r="P863">
        <v>5000</v>
      </c>
      <c r="Q863" s="6" t="s">
        <v>684</v>
      </c>
      <c r="R863" s="6" t="s">
        <v>374</v>
      </c>
      <c r="S863">
        <v>1</v>
      </c>
      <c r="T863" s="6" t="s">
        <v>402</v>
      </c>
      <c r="U863" s="6" t="s">
        <v>1332</v>
      </c>
      <c r="V863" s="6" t="s">
        <v>1186</v>
      </c>
      <c r="W863" s="6" t="s">
        <v>406</v>
      </c>
      <c r="X863" s="6" t="s">
        <v>104</v>
      </c>
      <c r="Y863" s="6" t="s">
        <v>299</v>
      </c>
      <c r="Z863" s="6" t="s">
        <v>53</v>
      </c>
      <c r="AA863" s="6" t="s">
        <v>104</v>
      </c>
      <c r="AB863" s="6" t="s">
        <v>273</v>
      </c>
      <c r="AC863" s="6" t="s">
        <v>1186</v>
      </c>
      <c r="AD863" s="6" t="s">
        <v>1214</v>
      </c>
      <c r="AE863" s="6" t="s">
        <v>1186</v>
      </c>
      <c r="AF863" s="6" t="s">
        <v>346</v>
      </c>
      <c r="AG863" s="6" t="s">
        <v>346</v>
      </c>
      <c r="AH863" s="6" t="s">
        <v>1404</v>
      </c>
      <c r="AI863" s="6" t="s">
        <v>53</v>
      </c>
    </row>
    <row r="864" spans="1:35" x14ac:dyDescent="0.35">
      <c r="A864" s="5">
        <v>5221031013350</v>
      </c>
      <c r="B864" s="6" t="s">
        <v>1268</v>
      </c>
      <c r="C864" s="6" t="s">
        <v>273</v>
      </c>
      <c r="D864" s="6" t="s">
        <v>53</v>
      </c>
      <c r="E864" s="6" t="s">
        <v>104</v>
      </c>
      <c r="F864">
        <v>1000</v>
      </c>
      <c r="G864" s="6" t="s">
        <v>16</v>
      </c>
      <c r="H864" s="6" t="s">
        <v>299</v>
      </c>
      <c r="I864">
        <v>10</v>
      </c>
      <c r="J864">
        <v>0.95</v>
      </c>
      <c r="K864" s="6" t="s">
        <v>299</v>
      </c>
      <c r="L864">
        <v>1.25</v>
      </c>
      <c r="M864" s="6" t="s">
        <v>16</v>
      </c>
      <c r="N864" s="6" t="s">
        <v>16</v>
      </c>
      <c r="O864" s="6" t="s">
        <v>1209</v>
      </c>
      <c r="P864">
        <v>5000</v>
      </c>
      <c r="Q864" s="6" t="s">
        <v>684</v>
      </c>
      <c r="R864" s="6" t="s">
        <v>374</v>
      </c>
      <c r="S864">
        <v>0.95</v>
      </c>
      <c r="T864" s="6" t="s">
        <v>402</v>
      </c>
      <c r="U864" s="6" t="s">
        <v>1332</v>
      </c>
      <c r="V864" s="6" t="s">
        <v>1186</v>
      </c>
      <c r="W864" s="6" t="s">
        <v>406</v>
      </c>
      <c r="X864" s="6" t="s">
        <v>104</v>
      </c>
      <c r="Y864" s="6" t="s">
        <v>299</v>
      </c>
      <c r="Z864" s="6" t="s">
        <v>53</v>
      </c>
      <c r="AA864" s="6" t="s">
        <v>104</v>
      </c>
      <c r="AB864" s="6" t="s">
        <v>273</v>
      </c>
      <c r="AC864" s="6" t="s">
        <v>1186</v>
      </c>
      <c r="AD864" s="6" t="s">
        <v>1214</v>
      </c>
      <c r="AE864" s="6" t="s">
        <v>1186</v>
      </c>
      <c r="AF864" s="6" t="s">
        <v>346</v>
      </c>
      <c r="AG864" s="6" t="s">
        <v>346</v>
      </c>
      <c r="AH864" s="6" t="s">
        <v>1333</v>
      </c>
      <c r="AI864" s="6" t="s">
        <v>53</v>
      </c>
    </row>
    <row r="865" spans="1:35" x14ac:dyDescent="0.35">
      <c r="A865" s="5">
        <v>5221031013140</v>
      </c>
      <c r="B865" s="6" t="s">
        <v>1269</v>
      </c>
      <c r="C865" s="6" t="s">
        <v>273</v>
      </c>
      <c r="D865" s="6" t="s">
        <v>53</v>
      </c>
      <c r="E865" s="6" t="s">
        <v>104</v>
      </c>
      <c r="F865">
        <v>1000</v>
      </c>
      <c r="G865" s="6" t="s">
        <v>16</v>
      </c>
      <c r="H865" s="6" t="s">
        <v>300</v>
      </c>
      <c r="I865">
        <v>10</v>
      </c>
      <c r="J865">
        <v>0.17</v>
      </c>
      <c r="K865" s="6" t="s">
        <v>300</v>
      </c>
      <c r="L865">
        <v>0.15</v>
      </c>
      <c r="M865" s="6" t="s">
        <v>16</v>
      </c>
      <c r="N865" s="6" t="s">
        <v>16</v>
      </c>
      <c r="O865" s="6" t="s">
        <v>1270</v>
      </c>
      <c r="P865">
        <v>5000</v>
      </c>
      <c r="Q865" s="6" t="s">
        <v>684</v>
      </c>
      <c r="R865" s="6" t="s">
        <v>374</v>
      </c>
      <c r="S865">
        <v>0.17</v>
      </c>
      <c r="T865" s="6" t="s">
        <v>402</v>
      </c>
      <c r="U865" s="6" t="s">
        <v>1332</v>
      </c>
      <c r="V865" s="6" t="s">
        <v>1186</v>
      </c>
      <c r="W865" s="6" t="s">
        <v>406</v>
      </c>
      <c r="X865" s="6" t="s">
        <v>104</v>
      </c>
      <c r="Y865" s="6" t="s">
        <v>407</v>
      </c>
      <c r="Z865" s="6" t="s">
        <v>53</v>
      </c>
      <c r="AA865" s="6" t="s">
        <v>104</v>
      </c>
      <c r="AB865" s="6" t="s">
        <v>273</v>
      </c>
      <c r="AC865" s="6" t="s">
        <v>1186</v>
      </c>
      <c r="AD865" s="6" t="s">
        <v>1214</v>
      </c>
      <c r="AE865" s="6" t="s">
        <v>1186</v>
      </c>
      <c r="AF865" s="6" t="s">
        <v>346</v>
      </c>
      <c r="AG865" s="6" t="s">
        <v>346</v>
      </c>
      <c r="AH865" s="6" t="s">
        <v>1333</v>
      </c>
      <c r="AI865" s="6" t="s">
        <v>53</v>
      </c>
    </row>
    <row r="866" spans="1:35" x14ac:dyDescent="0.35">
      <c r="A866" s="5">
        <v>5221031013110</v>
      </c>
      <c r="B866" s="6" t="s">
        <v>1271</v>
      </c>
      <c r="C866" s="6" t="s">
        <v>273</v>
      </c>
      <c r="D866" s="6" t="s">
        <v>53</v>
      </c>
      <c r="E866" s="6" t="s">
        <v>104</v>
      </c>
      <c r="F866">
        <v>1000</v>
      </c>
      <c r="G866" s="6" t="s">
        <v>16</v>
      </c>
      <c r="H866" s="6" t="s">
        <v>300</v>
      </c>
      <c r="I866">
        <v>10</v>
      </c>
      <c r="J866">
        <v>0.18</v>
      </c>
      <c r="K866" s="6" t="s">
        <v>300</v>
      </c>
      <c r="L866">
        <v>0.15</v>
      </c>
      <c r="M866" s="6" t="s">
        <v>16</v>
      </c>
      <c r="N866" s="6" t="s">
        <v>16</v>
      </c>
      <c r="O866" s="6" t="s">
        <v>404</v>
      </c>
      <c r="P866">
        <v>5000</v>
      </c>
      <c r="Q866" s="6" t="s">
        <v>684</v>
      </c>
      <c r="R866" s="6" t="s">
        <v>374</v>
      </c>
      <c r="S866">
        <v>0.18</v>
      </c>
      <c r="T866" s="6" t="s">
        <v>402</v>
      </c>
      <c r="U866" s="6" t="s">
        <v>1332</v>
      </c>
      <c r="V866" s="6" t="s">
        <v>1186</v>
      </c>
      <c r="W866" s="6" t="s">
        <v>406</v>
      </c>
      <c r="X866" s="6" t="s">
        <v>104</v>
      </c>
      <c r="Y866" s="6" t="s">
        <v>407</v>
      </c>
      <c r="Z866" s="6" t="s">
        <v>53</v>
      </c>
      <c r="AA866" s="6" t="s">
        <v>104</v>
      </c>
      <c r="AB866" s="6" t="s">
        <v>273</v>
      </c>
      <c r="AC866" s="6" t="s">
        <v>1186</v>
      </c>
      <c r="AD866" s="6" t="s">
        <v>1214</v>
      </c>
      <c r="AE866" s="6" t="s">
        <v>1186</v>
      </c>
      <c r="AF866" s="6" t="s">
        <v>346</v>
      </c>
      <c r="AG866" s="6" t="s">
        <v>346</v>
      </c>
      <c r="AH866" s="6" t="s">
        <v>1333</v>
      </c>
      <c r="AI866" s="6" t="s">
        <v>53</v>
      </c>
    </row>
    <row r="867" spans="1:35" x14ac:dyDescent="0.35">
      <c r="A867" s="5">
        <v>5221031011350</v>
      </c>
      <c r="B867" s="6" t="s">
        <v>1272</v>
      </c>
      <c r="C867" s="6" t="s">
        <v>104</v>
      </c>
      <c r="D867" s="6" t="s">
        <v>53</v>
      </c>
      <c r="E867" s="6" t="s">
        <v>104</v>
      </c>
      <c r="F867">
        <v>1000</v>
      </c>
      <c r="G867" s="6" t="s">
        <v>16</v>
      </c>
      <c r="H867" s="6" t="s">
        <v>299</v>
      </c>
      <c r="I867">
        <v>10</v>
      </c>
      <c r="J867">
        <v>0.95</v>
      </c>
      <c r="K867" s="6" t="s">
        <v>299</v>
      </c>
      <c r="L867">
        <v>1.25</v>
      </c>
      <c r="M867" s="6" t="s">
        <v>16</v>
      </c>
      <c r="N867" s="6" t="s">
        <v>16</v>
      </c>
      <c r="O867" s="6" t="s">
        <v>1209</v>
      </c>
      <c r="P867">
        <v>5000</v>
      </c>
      <c r="Q867" s="6" t="s">
        <v>1201</v>
      </c>
      <c r="R867" s="6" t="s">
        <v>374</v>
      </c>
      <c r="S867">
        <v>0.95</v>
      </c>
      <c r="T867" s="6" t="s">
        <v>402</v>
      </c>
      <c r="U867" s="6" t="s">
        <v>1332</v>
      </c>
      <c r="V867" s="6" t="s">
        <v>1186</v>
      </c>
      <c r="W867" s="6" t="s">
        <v>406</v>
      </c>
      <c r="X867" s="6" t="s">
        <v>104</v>
      </c>
      <c r="Y867" s="6" t="s">
        <v>299</v>
      </c>
      <c r="Z867" s="6" t="s">
        <v>53</v>
      </c>
      <c r="AA867" s="6" t="s">
        <v>104</v>
      </c>
      <c r="AB867" s="6" t="s">
        <v>104</v>
      </c>
      <c r="AC867" s="6" t="s">
        <v>1186</v>
      </c>
      <c r="AD867" s="6" t="s">
        <v>1214</v>
      </c>
      <c r="AE867" s="6" t="s">
        <v>1186</v>
      </c>
      <c r="AF867" s="6" t="s">
        <v>346</v>
      </c>
      <c r="AG867" s="6" t="s">
        <v>346</v>
      </c>
      <c r="AH867" s="6" t="s">
        <v>1404</v>
      </c>
      <c r="AI867" s="6" t="s">
        <v>53</v>
      </c>
    </row>
    <row r="868" spans="1:35" x14ac:dyDescent="0.35">
      <c r="A868" s="5">
        <v>5221031011110</v>
      </c>
      <c r="B868" s="6" t="s">
        <v>1273</v>
      </c>
      <c r="C868" s="6" t="s">
        <v>104</v>
      </c>
      <c r="D868" s="6" t="s">
        <v>53</v>
      </c>
      <c r="E868" s="6" t="s">
        <v>104</v>
      </c>
      <c r="F868">
        <v>1000</v>
      </c>
      <c r="G868" s="6" t="s">
        <v>16</v>
      </c>
      <c r="H868" s="6" t="s">
        <v>300</v>
      </c>
      <c r="I868">
        <v>10</v>
      </c>
      <c r="J868">
        <v>0.18</v>
      </c>
      <c r="K868" s="6" t="s">
        <v>300</v>
      </c>
      <c r="L868">
        <v>0.15</v>
      </c>
      <c r="M868" s="6" t="s">
        <v>16</v>
      </c>
      <c r="N868" s="6" t="s">
        <v>16</v>
      </c>
      <c r="O868" s="6" t="s">
        <v>404</v>
      </c>
      <c r="P868">
        <v>5000</v>
      </c>
      <c r="Q868" s="6" t="s">
        <v>684</v>
      </c>
      <c r="R868" s="6" t="s">
        <v>374</v>
      </c>
      <c r="S868">
        <v>0.18</v>
      </c>
      <c r="T868" s="6" t="s">
        <v>402</v>
      </c>
      <c r="U868" s="6" t="s">
        <v>1332</v>
      </c>
      <c r="V868" s="6" t="s">
        <v>1186</v>
      </c>
      <c r="W868" s="6" t="s">
        <v>406</v>
      </c>
      <c r="X868" s="6" t="s">
        <v>104</v>
      </c>
      <c r="Y868" s="6" t="s">
        <v>407</v>
      </c>
      <c r="Z868" s="6" t="s">
        <v>53</v>
      </c>
      <c r="AA868" s="6" t="s">
        <v>104</v>
      </c>
      <c r="AB868" s="6" t="s">
        <v>104</v>
      </c>
      <c r="AC868" s="6" t="s">
        <v>1186</v>
      </c>
      <c r="AD868" s="6" t="s">
        <v>1214</v>
      </c>
      <c r="AE868" s="6" t="s">
        <v>1186</v>
      </c>
      <c r="AF868" s="6" t="s">
        <v>346</v>
      </c>
      <c r="AG868" s="6" t="s">
        <v>346</v>
      </c>
      <c r="AH868" s="6" t="s">
        <v>1404</v>
      </c>
      <c r="AI868" s="6" t="s">
        <v>53</v>
      </c>
    </row>
    <row r="869" spans="1:35" x14ac:dyDescent="0.35">
      <c r="A869" s="5">
        <v>5221031011130</v>
      </c>
      <c r="B869" s="6" t="s">
        <v>1274</v>
      </c>
      <c r="C869" s="6" t="s">
        <v>104</v>
      </c>
      <c r="D869" s="6" t="s">
        <v>53</v>
      </c>
      <c r="E869" s="6" t="s">
        <v>104</v>
      </c>
      <c r="F869">
        <v>1000</v>
      </c>
      <c r="G869" s="6" t="s">
        <v>16</v>
      </c>
      <c r="H869" s="6" t="s">
        <v>300</v>
      </c>
      <c r="I869">
        <v>10</v>
      </c>
      <c r="J869">
        <v>0.19</v>
      </c>
      <c r="K869" s="6" t="s">
        <v>300</v>
      </c>
      <c r="L869">
        <v>0.15</v>
      </c>
      <c r="M869" s="6" t="s">
        <v>16</v>
      </c>
      <c r="N869" s="6" t="s">
        <v>16</v>
      </c>
      <c r="O869" s="6" t="s">
        <v>1275</v>
      </c>
      <c r="P869">
        <v>5000</v>
      </c>
      <c r="Q869" s="6" t="s">
        <v>1276</v>
      </c>
      <c r="R869" s="6" t="s">
        <v>374</v>
      </c>
      <c r="S869">
        <v>0.19</v>
      </c>
      <c r="T869" s="6" t="s">
        <v>402</v>
      </c>
      <c r="U869" s="6" t="s">
        <v>1332</v>
      </c>
      <c r="V869" s="6" t="s">
        <v>1186</v>
      </c>
      <c r="W869" s="6" t="s">
        <v>406</v>
      </c>
      <c r="X869" s="6" t="s">
        <v>104</v>
      </c>
      <c r="Y869" s="6" t="s">
        <v>407</v>
      </c>
      <c r="Z869" s="6" t="s">
        <v>53</v>
      </c>
      <c r="AA869" s="6" t="s">
        <v>104</v>
      </c>
      <c r="AB869" s="6" t="s">
        <v>104</v>
      </c>
      <c r="AC869" s="6" t="s">
        <v>1186</v>
      </c>
      <c r="AD869" s="6" t="s">
        <v>1214</v>
      </c>
      <c r="AE869" s="6" t="s">
        <v>1186</v>
      </c>
      <c r="AF869" s="6" t="s">
        <v>346</v>
      </c>
      <c r="AG869" s="6" t="s">
        <v>346</v>
      </c>
      <c r="AH869" s="6" t="s">
        <v>1404</v>
      </c>
      <c r="AI869" s="6" t="s">
        <v>53</v>
      </c>
    </row>
    <row r="870" spans="1:35" x14ac:dyDescent="0.35">
      <c r="A870" s="5">
        <v>5226030000610</v>
      </c>
      <c r="B870" s="6" t="s">
        <v>1277</v>
      </c>
      <c r="C870" s="6" t="s">
        <v>107</v>
      </c>
      <c r="D870" s="6" t="s">
        <v>53</v>
      </c>
      <c r="E870" s="6" t="s">
        <v>107</v>
      </c>
      <c r="F870">
        <v>1000</v>
      </c>
      <c r="G870" s="6" t="s">
        <v>12</v>
      </c>
      <c r="H870" s="6" t="s">
        <v>341</v>
      </c>
      <c r="I870">
        <v>8.6999999999999993</v>
      </c>
      <c r="J870">
        <v>1</v>
      </c>
      <c r="K870" s="6" t="s">
        <v>297</v>
      </c>
      <c r="M870" s="6" t="s">
        <v>12</v>
      </c>
      <c r="N870" s="6" t="s">
        <v>12</v>
      </c>
      <c r="O870" s="6" t="s">
        <v>1186</v>
      </c>
      <c r="Q870" s="6" t="s">
        <v>1186</v>
      </c>
      <c r="R870" s="6" t="s">
        <v>1186</v>
      </c>
      <c r="T870" s="6" t="s">
        <v>402</v>
      </c>
      <c r="U870" s="6" t="s">
        <v>1332</v>
      </c>
      <c r="V870" s="6" t="s">
        <v>1186</v>
      </c>
      <c r="W870" s="6" t="s">
        <v>297</v>
      </c>
      <c r="X870" s="6" t="s">
        <v>107</v>
      </c>
      <c r="Y870" s="6" t="s">
        <v>341</v>
      </c>
      <c r="Z870" s="6" t="s">
        <v>53</v>
      </c>
      <c r="AA870" s="6" t="s">
        <v>107</v>
      </c>
      <c r="AB870" s="6" t="s">
        <v>107</v>
      </c>
      <c r="AC870" s="6" t="s">
        <v>1186</v>
      </c>
      <c r="AD870" s="6" t="s">
        <v>810</v>
      </c>
      <c r="AE870" s="6" t="s">
        <v>1186</v>
      </c>
      <c r="AF870" s="6" t="s">
        <v>346</v>
      </c>
      <c r="AG870" s="6" t="s">
        <v>346</v>
      </c>
      <c r="AH870" s="6" t="s">
        <v>1333</v>
      </c>
      <c r="AI870" s="6" t="s">
        <v>53</v>
      </c>
    </row>
    <row r="871" spans="1:35" x14ac:dyDescent="0.35">
      <c r="A871" s="5">
        <v>5226030000140</v>
      </c>
      <c r="B871" s="6" t="s">
        <v>1278</v>
      </c>
      <c r="C871" s="6" t="s">
        <v>107</v>
      </c>
      <c r="D871" s="6" t="s">
        <v>53</v>
      </c>
      <c r="E871" s="6" t="s">
        <v>107</v>
      </c>
      <c r="F871">
        <v>1000</v>
      </c>
      <c r="G871" s="6" t="s">
        <v>16</v>
      </c>
      <c r="H871" s="6" t="s">
        <v>341</v>
      </c>
      <c r="I871">
        <v>8.6999999999999993</v>
      </c>
      <c r="J871">
        <v>0.8</v>
      </c>
      <c r="K871" s="6" t="s">
        <v>299</v>
      </c>
      <c r="M871" s="6" t="s">
        <v>16</v>
      </c>
      <c r="N871" s="6" t="s">
        <v>16</v>
      </c>
      <c r="O871" s="6" t="s">
        <v>1186</v>
      </c>
      <c r="Q871" s="6" t="s">
        <v>1186</v>
      </c>
      <c r="R871" s="6" t="s">
        <v>1186</v>
      </c>
      <c r="S871">
        <v>0.8</v>
      </c>
      <c r="T871" s="6" t="s">
        <v>402</v>
      </c>
      <c r="U871" s="6" t="s">
        <v>1332</v>
      </c>
      <c r="V871" s="6" t="s">
        <v>1186</v>
      </c>
      <c r="W871" s="6" t="s">
        <v>299</v>
      </c>
      <c r="X871" s="6" t="s">
        <v>107</v>
      </c>
      <c r="Y871" s="6" t="s">
        <v>341</v>
      </c>
      <c r="Z871" s="6" t="s">
        <v>53</v>
      </c>
      <c r="AA871" s="6" t="s">
        <v>107</v>
      </c>
      <c r="AB871" s="6" t="s">
        <v>107</v>
      </c>
      <c r="AC871" s="6" t="s">
        <v>1186</v>
      </c>
      <c r="AD871" s="6" t="s">
        <v>810</v>
      </c>
      <c r="AE871" s="6" t="s">
        <v>1186</v>
      </c>
      <c r="AF871" s="6" t="s">
        <v>346</v>
      </c>
      <c r="AG871" s="6" t="s">
        <v>346</v>
      </c>
      <c r="AH871" s="6" t="s">
        <v>1333</v>
      </c>
      <c r="AI871" s="6" t="s">
        <v>53</v>
      </c>
    </row>
    <row r="872" spans="1:35" x14ac:dyDescent="0.35">
      <c r="B872" s="6" t="s">
        <v>1279</v>
      </c>
      <c r="C872" s="6" t="s">
        <v>107</v>
      </c>
      <c r="D872" s="6" t="s">
        <v>53</v>
      </c>
      <c r="E872" s="6" t="s">
        <v>107</v>
      </c>
      <c r="F872">
        <v>1000</v>
      </c>
      <c r="G872" s="6" t="s">
        <v>16</v>
      </c>
      <c r="H872" s="6" t="s">
        <v>341</v>
      </c>
      <c r="I872">
        <v>8.6999999999999993</v>
      </c>
      <c r="J872">
        <v>0.8</v>
      </c>
      <c r="K872" s="6" t="s">
        <v>299</v>
      </c>
      <c r="M872" s="6" t="s">
        <v>16</v>
      </c>
      <c r="N872" s="6" t="s">
        <v>16</v>
      </c>
      <c r="O872" s="6" t="s">
        <v>1186</v>
      </c>
      <c r="Q872" s="6" t="s">
        <v>1186</v>
      </c>
      <c r="R872" s="6" t="s">
        <v>1186</v>
      </c>
      <c r="S872">
        <v>0.8</v>
      </c>
      <c r="T872" s="6" t="s">
        <v>402</v>
      </c>
      <c r="U872" s="6" t="s">
        <v>1332</v>
      </c>
      <c r="V872" s="6" t="s">
        <v>1186</v>
      </c>
      <c r="W872" s="6" t="s">
        <v>299</v>
      </c>
      <c r="X872" s="6" t="s">
        <v>107</v>
      </c>
      <c r="Y872" s="6" t="s">
        <v>341</v>
      </c>
      <c r="Z872" s="6" t="s">
        <v>53</v>
      </c>
      <c r="AA872" s="6" t="s">
        <v>107</v>
      </c>
      <c r="AB872" s="6" t="s">
        <v>107</v>
      </c>
      <c r="AC872" s="6" t="s">
        <v>1186</v>
      </c>
      <c r="AD872" s="6" t="s">
        <v>810</v>
      </c>
      <c r="AE872" s="6" t="s">
        <v>1186</v>
      </c>
      <c r="AF872" s="6" t="s">
        <v>346</v>
      </c>
      <c r="AG872" s="6" t="s">
        <v>346</v>
      </c>
      <c r="AH872" s="6" t="s">
        <v>1333</v>
      </c>
      <c r="AI872" s="6" t="s">
        <v>53</v>
      </c>
    </row>
    <row r="873" spans="1:35" x14ac:dyDescent="0.35">
      <c r="A873" s="5">
        <v>5226030000140</v>
      </c>
      <c r="B873" s="6" t="s">
        <v>1280</v>
      </c>
      <c r="C873" s="6" t="s">
        <v>107</v>
      </c>
      <c r="D873" s="6" t="s">
        <v>53</v>
      </c>
      <c r="E873" s="6" t="s">
        <v>107</v>
      </c>
      <c r="F873">
        <v>1000</v>
      </c>
      <c r="G873" s="6" t="s">
        <v>16</v>
      </c>
      <c r="H873" s="6" t="s">
        <v>341</v>
      </c>
      <c r="I873">
        <v>8.6999999999999993</v>
      </c>
      <c r="J873">
        <v>0.17</v>
      </c>
      <c r="K873" s="6" t="s">
        <v>300</v>
      </c>
      <c r="M873" s="6" t="s">
        <v>16</v>
      </c>
      <c r="N873" s="6" t="s">
        <v>16</v>
      </c>
      <c r="O873" s="6" t="s">
        <v>1186</v>
      </c>
      <c r="Q873" s="6" t="s">
        <v>1186</v>
      </c>
      <c r="R873" s="6" t="s">
        <v>1186</v>
      </c>
      <c r="S873">
        <v>0.17</v>
      </c>
      <c r="T873" s="6" t="s">
        <v>402</v>
      </c>
      <c r="U873" s="6" t="s">
        <v>1332</v>
      </c>
      <c r="V873" s="6" t="s">
        <v>1186</v>
      </c>
      <c r="W873" s="6" t="s">
        <v>300</v>
      </c>
      <c r="X873" s="6" t="s">
        <v>107</v>
      </c>
      <c r="Y873" s="6" t="s">
        <v>341</v>
      </c>
      <c r="Z873" s="6" t="s">
        <v>53</v>
      </c>
      <c r="AA873" s="6" t="s">
        <v>107</v>
      </c>
      <c r="AB873" s="6" t="s">
        <v>107</v>
      </c>
      <c r="AC873" s="6" t="s">
        <v>1186</v>
      </c>
      <c r="AD873" s="6" t="s">
        <v>810</v>
      </c>
      <c r="AE873" s="6" t="s">
        <v>1186</v>
      </c>
      <c r="AF873" s="6" t="s">
        <v>346</v>
      </c>
      <c r="AG873" s="6" t="s">
        <v>346</v>
      </c>
      <c r="AH873" s="6" t="s">
        <v>1333</v>
      </c>
      <c r="AI873" s="6" t="s">
        <v>53</v>
      </c>
    </row>
    <row r="874" spans="1:35" x14ac:dyDescent="0.35">
      <c r="B874" s="6" t="s">
        <v>1281</v>
      </c>
      <c r="C874" s="6" t="s">
        <v>107</v>
      </c>
      <c r="D874" s="6" t="s">
        <v>53</v>
      </c>
      <c r="E874" s="6" t="s">
        <v>107</v>
      </c>
      <c r="F874">
        <v>3000</v>
      </c>
      <c r="G874" s="6" t="s">
        <v>16</v>
      </c>
      <c r="H874" s="6" t="s">
        <v>300</v>
      </c>
      <c r="I874">
        <v>10</v>
      </c>
      <c r="J874">
        <v>0.17</v>
      </c>
      <c r="K874" s="6" t="s">
        <v>300</v>
      </c>
      <c r="M874" s="6" t="s">
        <v>16</v>
      </c>
      <c r="N874" s="6" t="s">
        <v>16</v>
      </c>
      <c r="O874" s="6" t="s">
        <v>1186</v>
      </c>
      <c r="Q874" s="6" t="s">
        <v>1186</v>
      </c>
      <c r="R874" s="6" t="s">
        <v>1186</v>
      </c>
      <c r="S874">
        <v>0.17</v>
      </c>
      <c r="T874" s="6" t="s">
        <v>402</v>
      </c>
      <c r="U874" s="6" t="s">
        <v>1186</v>
      </c>
      <c r="V874" s="6" t="s">
        <v>1186</v>
      </c>
      <c r="W874" s="6" t="s">
        <v>426</v>
      </c>
      <c r="X874" s="6" t="s">
        <v>1277</v>
      </c>
      <c r="Y874" s="6" t="s">
        <v>407</v>
      </c>
      <c r="Z874" s="6" t="s">
        <v>53</v>
      </c>
      <c r="AA874" s="6" t="s">
        <v>107</v>
      </c>
      <c r="AB874" s="6" t="s">
        <v>107</v>
      </c>
      <c r="AC874" s="6" t="s">
        <v>1186</v>
      </c>
      <c r="AD874" s="6" t="s">
        <v>810</v>
      </c>
      <c r="AE874" s="6" t="s">
        <v>1186</v>
      </c>
      <c r="AF874" s="6" t="s">
        <v>346</v>
      </c>
      <c r="AG874" s="6" t="s">
        <v>346</v>
      </c>
      <c r="AH874" s="6" t="s">
        <v>1333</v>
      </c>
      <c r="AI874" s="6" t="s">
        <v>53</v>
      </c>
    </row>
    <row r="875" spans="1:35" x14ac:dyDescent="0.35">
      <c r="A875" s="5">
        <v>5224033031610</v>
      </c>
      <c r="B875" s="6" t="s">
        <v>1282</v>
      </c>
      <c r="C875" s="6" t="s">
        <v>262</v>
      </c>
      <c r="D875" s="6" t="s">
        <v>53</v>
      </c>
      <c r="E875" s="6" t="s">
        <v>74</v>
      </c>
      <c r="F875">
        <v>1000</v>
      </c>
      <c r="G875" s="6" t="s">
        <v>12</v>
      </c>
      <c r="H875" s="6" t="s">
        <v>341</v>
      </c>
      <c r="I875">
        <v>10</v>
      </c>
      <c r="J875">
        <v>1</v>
      </c>
      <c r="K875" s="6" t="s">
        <v>297</v>
      </c>
      <c r="M875" s="6" t="s">
        <v>12</v>
      </c>
      <c r="N875" s="6" t="s">
        <v>12</v>
      </c>
      <c r="O875" s="6" t="s">
        <v>1186</v>
      </c>
      <c r="P875">
        <v>1450</v>
      </c>
      <c r="Q875" s="6" t="s">
        <v>342</v>
      </c>
      <c r="R875" s="6" t="s">
        <v>343</v>
      </c>
      <c r="T875" s="6" t="s">
        <v>402</v>
      </c>
      <c r="U875" s="6" t="s">
        <v>1332</v>
      </c>
      <c r="V875" s="6" t="s">
        <v>1186</v>
      </c>
      <c r="W875" s="6" t="s">
        <v>305</v>
      </c>
      <c r="X875" s="6" t="s">
        <v>262</v>
      </c>
      <c r="Y875" s="6" t="s">
        <v>341</v>
      </c>
      <c r="Z875" s="6" t="s">
        <v>53</v>
      </c>
      <c r="AA875" s="6" t="s">
        <v>262</v>
      </c>
      <c r="AB875" s="6" t="s">
        <v>262</v>
      </c>
      <c r="AC875" s="6" t="s">
        <v>1186</v>
      </c>
      <c r="AD875" s="6" t="s">
        <v>1186</v>
      </c>
      <c r="AE875" s="6" t="s">
        <v>1186</v>
      </c>
      <c r="AF875" s="6" t="s">
        <v>346</v>
      </c>
      <c r="AG875" s="6" t="s">
        <v>346</v>
      </c>
      <c r="AH875" s="6" t="s">
        <v>1395</v>
      </c>
      <c r="AI875" s="6" t="s">
        <v>53</v>
      </c>
    </row>
    <row r="876" spans="1:35" x14ac:dyDescent="0.35">
      <c r="A876" s="5">
        <v>5224033031110</v>
      </c>
      <c r="B876" s="6" t="s">
        <v>1283</v>
      </c>
      <c r="C876" s="6" t="s">
        <v>262</v>
      </c>
      <c r="D876" s="6" t="s">
        <v>53</v>
      </c>
      <c r="E876" s="6" t="s">
        <v>74</v>
      </c>
      <c r="F876">
        <v>1000</v>
      </c>
      <c r="G876" s="6" t="s">
        <v>16</v>
      </c>
      <c r="H876" s="6" t="s">
        <v>300</v>
      </c>
      <c r="I876">
        <v>10</v>
      </c>
      <c r="J876">
        <v>0.18</v>
      </c>
      <c r="K876" s="6" t="s">
        <v>300</v>
      </c>
      <c r="L876">
        <v>0.15</v>
      </c>
      <c r="M876" s="6" t="s">
        <v>16</v>
      </c>
      <c r="N876" s="6" t="s">
        <v>16</v>
      </c>
      <c r="O876" s="6" t="s">
        <v>404</v>
      </c>
      <c r="P876">
        <v>1450</v>
      </c>
      <c r="Q876" s="6" t="s">
        <v>684</v>
      </c>
      <c r="R876" s="6" t="s">
        <v>374</v>
      </c>
      <c r="S876">
        <v>0.18</v>
      </c>
      <c r="T876" s="6" t="s">
        <v>402</v>
      </c>
      <c r="U876" s="6" t="s">
        <v>1332</v>
      </c>
      <c r="V876" s="6" t="s">
        <v>1186</v>
      </c>
      <c r="W876" s="6" t="s">
        <v>406</v>
      </c>
      <c r="X876" s="6" t="s">
        <v>262</v>
      </c>
      <c r="Y876" s="6" t="s">
        <v>407</v>
      </c>
      <c r="Z876" s="6" t="s">
        <v>53</v>
      </c>
      <c r="AA876" s="6" t="s">
        <v>262</v>
      </c>
      <c r="AB876" s="6" t="s">
        <v>262</v>
      </c>
      <c r="AC876" s="6" t="s">
        <v>1186</v>
      </c>
      <c r="AD876" s="6" t="s">
        <v>1186</v>
      </c>
      <c r="AE876" s="6" t="s">
        <v>1186</v>
      </c>
      <c r="AF876" s="6" t="s">
        <v>346</v>
      </c>
      <c r="AG876" s="6" t="s">
        <v>346</v>
      </c>
      <c r="AH876" s="6" t="s">
        <v>1395</v>
      </c>
      <c r="AI876" s="6" t="s">
        <v>53</v>
      </c>
    </row>
    <row r="877" spans="1:35" x14ac:dyDescent="0.35">
      <c r="A877" s="5">
        <v>5221021011610</v>
      </c>
      <c r="B877" s="6" t="s">
        <v>1284</v>
      </c>
      <c r="C877" s="6" t="s">
        <v>104</v>
      </c>
      <c r="D877" s="6" t="s">
        <v>53</v>
      </c>
      <c r="E877" s="6" t="s">
        <v>104</v>
      </c>
      <c r="F877">
        <v>1000</v>
      </c>
      <c r="G877" s="6" t="s">
        <v>12</v>
      </c>
      <c r="H877" s="6" t="s">
        <v>341</v>
      </c>
      <c r="I877">
        <v>13</v>
      </c>
      <c r="J877">
        <v>1</v>
      </c>
      <c r="K877" s="6" t="s">
        <v>297</v>
      </c>
      <c r="M877" s="6" t="s">
        <v>12</v>
      </c>
      <c r="N877" s="6" t="s">
        <v>12</v>
      </c>
      <c r="O877" s="6" t="s">
        <v>1186</v>
      </c>
      <c r="P877">
        <v>5000</v>
      </c>
      <c r="Q877" s="6" t="s">
        <v>1186</v>
      </c>
      <c r="R877" s="6" t="s">
        <v>343</v>
      </c>
      <c r="T877" s="6" t="s">
        <v>402</v>
      </c>
      <c r="U877" s="6" t="s">
        <v>1332</v>
      </c>
      <c r="V877" s="6" t="s">
        <v>1186</v>
      </c>
      <c r="W877" s="6" t="s">
        <v>305</v>
      </c>
      <c r="X877" s="6" t="s">
        <v>104</v>
      </c>
      <c r="Y877" s="6" t="s">
        <v>341</v>
      </c>
      <c r="Z877" s="6" t="s">
        <v>53</v>
      </c>
      <c r="AA877" s="6" t="s">
        <v>104</v>
      </c>
      <c r="AB877" s="6" t="s">
        <v>104</v>
      </c>
      <c r="AC877" s="6" t="s">
        <v>1186</v>
      </c>
      <c r="AD877" s="6" t="s">
        <v>1214</v>
      </c>
      <c r="AE877" s="6" t="s">
        <v>1186</v>
      </c>
      <c r="AF877" s="6" t="s">
        <v>346</v>
      </c>
      <c r="AG877" s="6" t="s">
        <v>346</v>
      </c>
      <c r="AH877" s="6" t="s">
        <v>1404</v>
      </c>
      <c r="AI877" s="6" t="s">
        <v>53</v>
      </c>
    </row>
    <row r="878" spans="1:35" x14ac:dyDescent="0.35">
      <c r="A878" s="5">
        <v>5221021011610</v>
      </c>
      <c r="B878" s="6" t="s">
        <v>1285</v>
      </c>
      <c r="C878" s="6" t="s">
        <v>276</v>
      </c>
      <c r="D878" s="6" t="s">
        <v>53</v>
      </c>
      <c r="E878" s="6" t="s">
        <v>104</v>
      </c>
      <c r="F878">
        <v>1000</v>
      </c>
      <c r="G878" s="6" t="s">
        <v>12</v>
      </c>
      <c r="H878" s="6" t="s">
        <v>341</v>
      </c>
      <c r="I878">
        <v>10</v>
      </c>
      <c r="J878">
        <v>1</v>
      </c>
      <c r="K878" s="6" t="s">
        <v>297</v>
      </c>
      <c r="M878" s="6" t="s">
        <v>12</v>
      </c>
      <c r="N878" s="6" t="s">
        <v>12</v>
      </c>
      <c r="O878" s="6" t="s">
        <v>1186</v>
      </c>
      <c r="P878">
        <v>5500</v>
      </c>
      <c r="Q878" s="6" t="s">
        <v>1186</v>
      </c>
      <c r="R878" s="6" t="s">
        <v>343</v>
      </c>
      <c r="T878" s="6" t="s">
        <v>402</v>
      </c>
      <c r="U878" s="6" t="s">
        <v>1332</v>
      </c>
      <c r="V878" s="6" t="s">
        <v>1186</v>
      </c>
      <c r="W878" s="6" t="s">
        <v>305</v>
      </c>
      <c r="X878" s="6" t="s">
        <v>104</v>
      </c>
      <c r="Y878" s="6" t="s">
        <v>341</v>
      </c>
      <c r="Z878" s="6" t="s">
        <v>53</v>
      </c>
      <c r="AA878" s="6" t="s">
        <v>104</v>
      </c>
      <c r="AB878" s="6" t="s">
        <v>1126</v>
      </c>
      <c r="AC878" s="6" t="s">
        <v>1186</v>
      </c>
      <c r="AD878" s="6" t="s">
        <v>1214</v>
      </c>
      <c r="AE878" s="6" t="s">
        <v>1186</v>
      </c>
      <c r="AF878" s="6" t="s">
        <v>346</v>
      </c>
      <c r="AG878" s="6" t="s">
        <v>346</v>
      </c>
      <c r="AH878" s="6" t="s">
        <v>1404</v>
      </c>
      <c r="AI878" s="6" t="s">
        <v>53</v>
      </c>
    </row>
    <row r="879" spans="1:35" x14ac:dyDescent="0.35">
      <c r="A879" s="5">
        <v>5221021115350</v>
      </c>
      <c r="B879" s="6" t="s">
        <v>1286</v>
      </c>
      <c r="C879" s="6" t="s">
        <v>276</v>
      </c>
      <c r="D879" s="6" t="s">
        <v>53</v>
      </c>
      <c r="E879" s="6" t="s">
        <v>104</v>
      </c>
      <c r="F879">
        <v>1000</v>
      </c>
      <c r="G879" s="6" t="s">
        <v>16</v>
      </c>
      <c r="H879" s="6" t="s">
        <v>299</v>
      </c>
      <c r="I879">
        <v>10</v>
      </c>
      <c r="J879">
        <v>0.95</v>
      </c>
      <c r="K879" s="6" t="s">
        <v>299</v>
      </c>
      <c r="L879">
        <v>1.25</v>
      </c>
      <c r="M879" s="6" t="s">
        <v>16</v>
      </c>
      <c r="N879" s="6" t="s">
        <v>16</v>
      </c>
      <c r="O879" s="6" t="s">
        <v>1209</v>
      </c>
      <c r="P879">
        <v>5500</v>
      </c>
      <c r="Q879" s="6" t="s">
        <v>684</v>
      </c>
      <c r="R879" s="6" t="s">
        <v>374</v>
      </c>
      <c r="S879">
        <v>0.95</v>
      </c>
      <c r="T879" s="6" t="s">
        <v>402</v>
      </c>
      <c r="U879" s="6" t="s">
        <v>1332</v>
      </c>
      <c r="V879" s="6" t="s">
        <v>1186</v>
      </c>
      <c r="W879" s="6" t="s">
        <v>406</v>
      </c>
      <c r="X879" s="6" t="s">
        <v>104</v>
      </c>
      <c r="Y879" s="6" t="s">
        <v>299</v>
      </c>
      <c r="Z879" s="6" t="s">
        <v>53</v>
      </c>
      <c r="AA879" s="6" t="s">
        <v>104</v>
      </c>
      <c r="AB879" s="6" t="s">
        <v>1126</v>
      </c>
      <c r="AC879" s="6" t="s">
        <v>1186</v>
      </c>
      <c r="AD879" s="6" t="s">
        <v>1214</v>
      </c>
      <c r="AE879" s="6" t="s">
        <v>1186</v>
      </c>
      <c r="AF879" s="6" t="s">
        <v>346</v>
      </c>
      <c r="AG879" s="6" t="s">
        <v>346</v>
      </c>
      <c r="AH879" s="6" t="s">
        <v>1404</v>
      </c>
      <c r="AI879" s="6" t="s">
        <v>53</v>
      </c>
    </row>
    <row r="880" spans="1:35" x14ac:dyDescent="0.35">
      <c r="A880" s="5">
        <v>5221021115210</v>
      </c>
      <c r="B880" s="6" t="s">
        <v>1287</v>
      </c>
      <c r="C880" s="6" t="s">
        <v>276</v>
      </c>
      <c r="D880" s="6" t="s">
        <v>53</v>
      </c>
      <c r="E880" s="6" t="s">
        <v>104</v>
      </c>
      <c r="F880">
        <v>1000</v>
      </c>
      <c r="G880" s="6" t="s">
        <v>16</v>
      </c>
      <c r="H880" s="6" t="s">
        <v>300</v>
      </c>
      <c r="I880">
        <v>10</v>
      </c>
      <c r="J880">
        <v>0.18</v>
      </c>
      <c r="K880" s="6" t="s">
        <v>300</v>
      </c>
      <c r="M880" s="6" t="s">
        <v>16</v>
      </c>
      <c r="N880" s="6" t="s">
        <v>16</v>
      </c>
      <c r="O880" s="6" t="s">
        <v>1186</v>
      </c>
      <c r="P880">
        <v>5500</v>
      </c>
      <c r="Q880" s="6" t="s">
        <v>1186</v>
      </c>
      <c r="R880" s="6" t="s">
        <v>374</v>
      </c>
      <c r="S880">
        <v>0.18</v>
      </c>
      <c r="T880" s="6" t="s">
        <v>402</v>
      </c>
      <c r="U880" s="6" t="s">
        <v>1332</v>
      </c>
      <c r="V880" s="6" t="s">
        <v>1186</v>
      </c>
      <c r="W880" s="6" t="s">
        <v>426</v>
      </c>
      <c r="X880" s="6" t="s">
        <v>104</v>
      </c>
      <c r="Y880" s="6" t="s">
        <v>341</v>
      </c>
      <c r="Z880" s="6" t="s">
        <v>53</v>
      </c>
      <c r="AA880" s="6" t="s">
        <v>104</v>
      </c>
      <c r="AB880" s="6" t="s">
        <v>1126</v>
      </c>
      <c r="AC880" s="6" t="s">
        <v>1186</v>
      </c>
      <c r="AD880" s="6" t="s">
        <v>1214</v>
      </c>
      <c r="AE880" s="6" t="s">
        <v>1186</v>
      </c>
      <c r="AF880" s="6" t="s">
        <v>346</v>
      </c>
      <c r="AG880" s="6" t="s">
        <v>346</v>
      </c>
      <c r="AH880" s="6" t="s">
        <v>1333</v>
      </c>
      <c r="AI880" s="6" t="s">
        <v>53</v>
      </c>
    </row>
    <row r="881" spans="1:35" x14ac:dyDescent="0.35">
      <c r="A881" s="5">
        <v>5221021115110</v>
      </c>
      <c r="B881" s="6" t="s">
        <v>1288</v>
      </c>
      <c r="C881" s="6" t="s">
        <v>276</v>
      </c>
      <c r="D881" s="6" t="s">
        <v>53</v>
      </c>
      <c r="E881" s="6" t="s">
        <v>104</v>
      </c>
      <c r="F881">
        <v>1000</v>
      </c>
      <c r="G881" s="6" t="s">
        <v>16</v>
      </c>
      <c r="H881" s="6" t="s">
        <v>300</v>
      </c>
      <c r="I881">
        <v>10</v>
      </c>
      <c r="J881">
        <v>0.18</v>
      </c>
      <c r="K881" s="6" t="s">
        <v>300</v>
      </c>
      <c r="M881" s="6" t="s">
        <v>16</v>
      </c>
      <c r="N881" s="6" t="s">
        <v>16</v>
      </c>
      <c r="O881" s="6" t="s">
        <v>1186</v>
      </c>
      <c r="P881">
        <v>5500</v>
      </c>
      <c r="Q881" s="6" t="s">
        <v>1186</v>
      </c>
      <c r="R881" s="6" t="s">
        <v>374</v>
      </c>
      <c r="S881">
        <v>0.18</v>
      </c>
      <c r="T881" s="6" t="s">
        <v>402</v>
      </c>
      <c r="U881" s="6" t="s">
        <v>1332</v>
      </c>
      <c r="V881" s="6" t="s">
        <v>1186</v>
      </c>
      <c r="W881" s="6" t="s">
        <v>426</v>
      </c>
      <c r="X881" s="6" t="s">
        <v>104</v>
      </c>
      <c r="Y881" s="6" t="s">
        <v>341</v>
      </c>
      <c r="Z881" s="6" t="s">
        <v>53</v>
      </c>
      <c r="AA881" s="6" t="s">
        <v>104</v>
      </c>
      <c r="AB881" s="6" t="s">
        <v>1126</v>
      </c>
      <c r="AC881" s="6" t="s">
        <v>1186</v>
      </c>
      <c r="AD881" s="6" t="s">
        <v>1214</v>
      </c>
      <c r="AE881" s="6" t="s">
        <v>1186</v>
      </c>
      <c r="AF881" s="6" t="s">
        <v>346</v>
      </c>
      <c r="AG881" s="6" t="s">
        <v>346</v>
      </c>
      <c r="AH881" s="6" t="s">
        <v>1404</v>
      </c>
      <c r="AI881" s="6" t="s">
        <v>53</v>
      </c>
    </row>
    <row r="882" spans="1:35" x14ac:dyDescent="0.35">
      <c r="A882" s="5">
        <v>5221021115130</v>
      </c>
      <c r="B882" s="6" t="s">
        <v>1289</v>
      </c>
      <c r="C882" s="6" t="s">
        <v>276</v>
      </c>
      <c r="D882" s="6" t="s">
        <v>53</v>
      </c>
      <c r="E882" s="6" t="s">
        <v>104</v>
      </c>
      <c r="F882">
        <v>1000</v>
      </c>
      <c r="G882" s="6" t="s">
        <v>16</v>
      </c>
      <c r="H882" s="6" t="s">
        <v>300</v>
      </c>
      <c r="I882">
        <v>10</v>
      </c>
      <c r="J882">
        <v>0.19</v>
      </c>
      <c r="K882" s="6" t="s">
        <v>300</v>
      </c>
      <c r="M882" s="6" t="s">
        <v>16</v>
      </c>
      <c r="N882" s="6" t="s">
        <v>16</v>
      </c>
      <c r="O882" s="6" t="s">
        <v>1186</v>
      </c>
      <c r="P882">
        <v>5500</v>
      </c>
      <c r="Q882" s="6" t="s">
        <v>1186</v>
      </c>
      <c r="R882" s="6" t="s">
        <v>374</v>
      </c>
      <c r="S882">
        <v>0.19</v>
      </c>
      <c r="T882" s="6" t="s">
        <v>402</v>
      </c>
      <c r="U882" s="6" t="s">
        <v>1332</v>
      </c>
      <c r="V882" s="6" t="s">
        <v>1186</v>
      </c>
      <c r="W882" s="6" t="s">
        <v>426</v>
      </c>
      <c r="X882" s="6" t="s">
        <v>104</v>
      </c>
      <c r="Y882" s="6" t="s">
        <v>341</v>
      </c>
      <c r="Z882" s="6" t="s">
        <v>53</v>
      </c>
      <c r="AA882" s="6" t="s">
        <v>104</v>
      </c>
      <c r="AB882" s="6" t="s">
        <v>1126</v>
      </c>
      <c r="AC882" s="6" t="s">
        <v>1186</v>
      </c>
      <c r="AD882" s="6" t="s">
        <v>1214</v>
      </c>
      <c r="AE882" s="6" t="s">
        <v>1186</v>
      </c>
      <c r="AF882" s="6" t="s">
        <v>346</v>
      </c>
      <c r="AG882" s="6" t="s">
        <v>346</v>
      </c>
      <c r="AH882" s="6" t="s">
        <v>1404</v>
      </c>
      <c r="AI882" s="6" t="s">
        <v>53</v>
      </c>
    </row>
    <row r="883" spans="1:35" x14ac:dyDescent="0.35">
      <c r="A883" s="5">
        <v>5221021011610</v>
      </c>
      <c r="B883" s="6" t="s">
        <v>1290</v>
      </c>
      <c r="C883" s="6" t="s">
        <v>273</v>
      </c>
      <c r="D883" s="6" t="s">
        <v>53</v>
      </c>
      <c r="E883" s="6" t="s">
        <v>104</v>
      </c>
      <c r="F883">
        <v>1000</v>
      </c>
      <c r="G883" s="6" t="s">
        <v>12</v>
      </c>
      <c r="H883" s="6" t="s">
        <v>341</v>
      </c>
      <c r="I883">
        <v>10</v>
      </c>
      <c r="J883">
        <v>1</v>
      </c>
      <c r="K883" s="6" t="s">
        <v>297</v>
      </c>
      <c r="M883" s="6" t="s">
        <v>12</v>
      </c>
      <c r="N883" s="6" t="s">
        <v>12</v>
      </c>
      <c r="O883" s="6" t="s">
        <v>1186</v>
      </c>
      <c r="P883">
        <v>5000</v>
      </c>
      <c r="Q883" s="6" t="s">
        <v>1186</v>
      </c>
      <c r="R883" s="6" t="s">
        <v>343</v>
      </c>
      <c r="T883" s="6" t="s">
        <v>402</v>
      </c>
      <c r="U883" s="6" t="s">
        <v>1332</v>
      </c>
      <c r="V883" s="6" t="s">
        <v>1186</v>
      </c>
      <c r="W883" s="6" t="s">
        <v>305</v>
      </c>
      <c r="X883" s="6" t="s">
        <v>104</v>
      </c>
      <c r="Y883" s="6" t="s">
        <v>341</v>
      </c>
      <c r="Z883" s="6" t="s">
        <v>53</v>
      </c>
      <c r="AA883" s="6" t="s">
        <v>104</v>
      </c>
      <c r="AB883" s="6" t="s">
        <v>273</v>
      </c>
      <c r="AC883" s="6" t="s">
        <v>1186</v>
      </c>
      <c r="AD883" s="6" t="s">
        <v>1214</v>
      </c>
      <c r="AE883" s="6" t="s">
        <v>1186</v>
      </c>
      <c r="AF883" s="6" t="s">
        <v>346</v>
      </c>
      <c r="AG883" s="6" t="s">
        <v>346</v>
      </c>
      <c r="AH883" s="6" t="s">
        <v>1404</v>
      </c>
      <c r="AI883" s="6" t="s">
        <v>53</v>
      </c>
    </row>
    <row r="884" spans="1:35" x14ac:dyDescent="0.35">
      <c r="A884" s="5">
        <v>5221021013350</v>
      </c>
      <c r="B884" s="6" t="s">
        <v>1291</v>
      </c>
      <c r="C884" s="6" t="s">
        <v>273</v>
      </c>
      <c r="D884" s="6" t="s">
        <v>53</v>
      </c>
      <c r="E884" s="6" t="s">
        <v>104</v>
      </c>
      <c r="F884">
        <v>1000</v>
      </c>
      <c r="G884" s="6" t="s">
        <v>16</v>
      </c>
      <c r="H884" s="6" t="s">
        <v>299</v>
      </c>
      <c r="I884">
        <v>10</v>
      </c>
      <c r="J884">
        <v>0.95</v>
      </c>
      <c r="K884" s="6" t="s">
        <v>299</v>
      </c>
      <c r="L884">
        <v>1.25</v>
      </c>
      <c r="M884" s="6" t="s">
        <v>16</v>
      </c>
      <c r="N884" s="6" t="s">
        <v>16</v>
      </c>
      <c r="O884" s="6" t="s">
        <v>1209</v>
      </c>
      <c r="P884">
        <v>5000</v>
      </c>
      <c r="Q884" s="6" t="s">
        <v>684</v>
      </c>
      <c r="R884" s="6" t="s">
        <v>374</v>
      </c>
      <c r="S884">
        <v>0.95</v>
      </c>
      <c r="T884" s="6" t="s">
        <v>402</v>
      </c>
      <c r="U884" s="6" t="s">
        <v>1332</v>
      </c>
      <c r="V884" s="6" t="s">
        <v>1186</v>
      </c>
      <c r="W884" s="6" t="s">
        <v>406</v>
      </c>
      <c r="X884" s="6" t="s">
        <v>104</v>
      </c>
      <c r="Y884" s="6" t="s">
        <v>299</v>
      </c>
      <c r="Z884" s="6" t="s">
        <v>53</v>
      </c>
      <c r="AA884" s="6" t="s">
        <v>104</v>
      </c>
      <c r="AB884" s="6" t="s">
        <v>273</v>
      </c>
      <c r="AC884" s="6" t="s">
        <v>1186</v>
      </c>
      <c r="AD884" s="6" t="s">
        <v>1214</v>
      </c>
      <c r="AE884" s="6" t="s">
        <v>1186</v>
      </c>
      <c r="AF884" s="6" t="s">
        <v>346</v>
      </c>
      <c r="AG884" s="6" t="s">
        <v>346</v>
      </c>
      <c r="AH884" s="6" t="s">
        <v>1404</v>
      </c>
      <c r="AI884" s="6" t="s">
        <v>53</v>
      </c>
    </row>
    <row r="885" spans="1:35" x14ac:dyDescent="0.35">
      <c r="A885" s="5">
        <v>5221021013210</v>
      </c>
      <c r="B885" s="6" t="s">
        <v>1292</v>
      </c>
      <c r="C885" s="6" t="s">
        <v>273</v>
      </c>
      <c r="D885" s="6" t="s">
        <v>53</v>
      </c>
      <c r="E885" s="6" t="s">
        <v>104</v>
      </c>
      <c r="F885">
        <v>1000</v>
      </c>
      <c r="G885" s="6" t="s">
        <v>16</v>
      </c>
      <c r="H885" s="6" t="s">
        <v>300</v>
      </c>
      <c r="I885">
        <v>10</v>
      </c>
      <c r="J885">
        <v>0.18</v>
      </c>
      <c r="K885" s="6" t="s">
        <v>300</v>
      </c>
      <c r="L885">
        <v>0.15</v>
      </c>
      <c r="M885" s="6" t="s">
        <v>16</v>
      </c>
      <c r="N885" s="6" t="s">
        <v>16</v>
      </c>
      <c r="O885" s="6" t="s">
        <v>1293</v>
      </c>
      <c r="P885">
        <v>5000</v>
      </c>
      <c r="Q885" s="6" t="s">
        <v>1294</v>
      </c>
      <c r="R885" s="6" t="s">
        <v>374</v>
      </c>
      <c r="S885">
        <v>0.18</v>
      </c>
      <c r="T885" s="6" t="s">
        <v>402</v>
      </c>
      <c r="U885" s="6" t="s">
        <v>1332</v>
      </c>
      <c r="V885" s="6" t="s">
        <v>1186</v>
      </c>
      <c r="W885" s="6" t="s">
        <v>406</v>
      </c>
      <c r="X885" s="6" t="s">
        <v>104</v>
      </c>
      <c r="Y885" s="6" t="s">
        <v>407</v>
      </c>
      <c r="Z885" s="6" t="s">
        <v>53</v>
      </c>
      <c r="AA885" s="6" t="s">
        <v>104</v>
      </c>
      <c r="AB885" s="6" t="s">
        <v>273</v>
      </c>
      <c r="AC885" s="6" t="s">
        <v>1186</v>
      </c>
      <c r="AD885" s="6" t="s">
        <v>1214</v>
      </c>
      <c r="AE885" s="6" t="s">
        <v>1186</v>
      </c>
      <c r="AF885" s="6" t="s">
        <v>346</v>
      </c>
      <c r="AG885" s="6" t="s">
        <v>346</v>
      </c>
      <c r="AH885" s="6" t="s">
        <v>1333</v>
      </c>
      <c r="AI885" s="6" t="s">
        <v>53</v>
      </c>
    </row>
    <row r="886" spans="1:35" x14ac:dyDescent="0.35">
      <c r="A886" s="5">
        <v>5221021013110</v>
      </c>
      <c r="B886" s="6" t="s">
        <v>1295</v>
      </c>
      <c r="C886" s="6" t="s">
        <v>273</v>
      </c>
      <c r="D886" s="6" t="s">
        <v>53</v>
      </c>
      <c r="E886" s="6" t="s">
        <v>104</v>
      </c>
      <c r="F886">
        <v>1000</v>
      </c>
      <c r="G886" s="6" t="s">
        <v>16</v>
      </c>
      <c r="H886" s="6" t="s">
        <v>300</v>
      </c>
      <c r="I886">
        <v>10</v>
      </c>
      <c r="J886">
        <v>0.18</v>
      </c>
      <c r="K886" s="6" t="s">
        <v>300</v>
      </c>
      <c r="L886">
        <v>0.15</v>
      </c>
      <c r="M886" s="6" t="s">
        <v>16</v>
      </c>
      <c r="N886" s="6" t="s">
        <v>16</v>
      </c>
      <c r="O886" s="6" t="s">
        <v>404</v>
      </c>
      <c r="P886">
        <v>5000</v>
      </c>
      <c r="Q886" s="6" t="s">
        <v>684</v>
      </c>
      <c r="R886" s="6" t="s">
        <v>374</v>
      </c>
      <c r="S886">
        <v>0.18</v>
      </c>
      <c r="T886" s="6" t="s">
        <v>402</v>
      </c>
      <c r="U886" s="6" t="s">
        <v>1332</v>
      </c>
      <c r="V886" s="6" t="s">
        <v>1186</v>
      </c>
      <c r="W886" s="6" t="s">
        <v>406</v>
      </c>
      <c r="X886" s="6" t="s">
        <v>104</v>
      </c>
      <c r="Y886" s="6" t="s">
        <v>407</v>
      </c>
      <c r="Z886" s="6" t="s">
        <v>53</v>
      </c>
      <c r="AA886" s="6" t="s">
        <v>104</v>
      </c>
      <c r="AB886" s="6" t="s">
        <v>273</v>
      </c>
      <c r="AC886" s="6" t="s">
        <v>1186</v>
      </c>
      <c r="AD886" s="6" t="s">
        <v>1214</v>
      </c>
      <c r="AE886" s="6" t="s">
        <v>1186</v>
      </c>
      <c r="AF886" s="6" t="s">
        <v>346</v>
      </c>
      <c r="AG886" s="6" t="s">
        <v>346</v>
      </c>
      <c r="AH886" s="6" t="s">
        <v>1404</v>
      </c>
      <c r="AI886" s="6" t="s">
        <v>53</v>
      </c>
    </row>
    <row r="887" spans="1:35" x14ac:dyDescent="0.35">
      <c r="A887" s="5">
        <v>5221021011350</v>
      </c>
      <c r="B887" s="6" t="s">
        <v>1296</v>
      </c>
      <c r="C887" s="6" t="s">
        <v>104</v>
      </c>
      <c r="D887" s="6" t="s">
        <v>53</v>
      </c>
      <c r="E887" s="6" t="s">
        <v>104</v>
      </c>
      <c r="F887">
        <v>1000</v>
      </c>
      <c r="G887" s="6" t="s">
        <v>16</v>
      </c>
      <c r="H887" s="6" t="s">
        <v>299</v>
      </c>
      <c r="I887">
        <v>10</v>
      </c>
      <c r="J887">
        <v>0.95</v>
      </c>
      <c r="K887" s="6" t="s">
        <v>299</v>
      </c>
      <c r="L887">
        <v>1.25</v>
      </c>
      <c r="M887" s="6" t="s">
        <v>16</v>
      </c>
      <c r="N887" s="6" t="s">
        <v>16</v>
      </c>
      <c r="O887" s="6" t="s">
        <v>1209</v>
      </c>
      <c r="P887">
        <v>5000</v>
      </c>
      <c r="Q887" s="6" t="s">
        <v>1201</v>
      </c>
      <c r="R887" s="6" t="s">
        <v>374</v>
      </c>
      <c r="S887">
        <v>0.95</v>
      </c>
      <c r="T887" s="6" t="s">
        <v>402</v>
      </c>
      <c r="U887" s="6" t="s">
        <v>1332</v>
      </c>
      <c r="V887" s="6" t="s">
        <v>1186</v>
      </c>
      <c r="W887" s="6" t="s">
        <v>406</v>
      </c>
      <c r="X887" s="6" t="s">
        <v>104</v>
      </c>
      <c r="Y887" s="6" t="s">
        <v>299</v>
      </c>
      <c r="Z887" s="6" t="s">
        <v>53</v>
      </c>
      <c r="AA887" s="6" t="s">
        <v>104</v>
      </c>
      <c r="AB887" s="6" t="s">
        <v>104</v>
      </c>
      <c r="AC887" s="6" t="s">
        <v>1186</v>
      </c>
      <c r="AD887" s="6" t="s">
        <v>1214</v>
      </c>
      <c r="AE887" s="6" t="s">
        <v>1186</v>
      </c>
      <c r="AF887" s="6" t="s">
        <v>346</v>
      </c>
      <c r="AG887" s="6" t="s">
        <v>346</v>
      </c>
      <c r="AH887" s="6" t="s">
        <v>1404</v>
      </c>
      <c r="AI887" s="6" t="s">
        <v>53</v>
      </c>
    </row>
    <row r="888" spans="1:35" x14ac:dyDescent="0.35">
      <c r="A888" s="5">
        <v>5221021011110</v>
      </c>
      <c r="B888" s="6" t="s">
        <v>1297</v>
      </c>
      <c r="C888" s="6" t="s">
        <v>104</v>
      </c>
      <c r="D888" s="6" t="s">
        <v>53</v>
      </c>
      <c r="E888" s="6" t="s">
        <v>104</v>
      </c>
      <c r="F888">
        <v>1000</v>
      </c>
      <c r="G888" s="6" t="s">
        <v>16</v>
      </c>
      <c r="H888" s="6" t="s">
        <v>300</v>
      </c>
      <c r="I888">
        <v>10</v>
      </c>
      <c r="J888">
        <v>0.18</v>
      </c>
      <c r="K888" s="6" t="s">
        <v>300</v>
      </c>
      <c r="L888">
        <v>0.15</v>
      </c>
      <c r="M888" s="6" t="s">
        <v>16</v>
      </c>
      <c r="N888" s="6" t="s">
        <v>16</v>
      </c>
      <c r="O888" s="6" t="s">
        <v>404</v>
      </c>
      <c r="P888">
        <v>5000</v>
      </c>
      <c r="Q888" s="6" t="s">
        <v>684</v>
      </c>
      <c r="R888" s="6" t="s">
        <v>374</v>
      </c>
      <c r="S888">
        <v>0.18</v>
      </c>
      <c r="T888" s="6" t="s">
        <v>402</v>
      </c>
      <c r="U888" s="6" t="s">
        <v>1332</v>
      </c>
      <c r="V888" s="6" t="s">
        <v>1186</v>
      </c>
      <c r="W888" s="6" t="s">
        <v>406</v>
      </c>
      <c r="X888" s="6" t="s">
        <v>104</v>
      </c>
      <c r="Y888" s="6" t="s">
        <v>407</v>
      </c>
      <c r="Z888" s="6" t="s">
        <v>53</v>
      </c>
      <c r="AA888" s="6" t="s">
        <v>104</v>
      </c>
      <c r="AB888" s="6" t="s">
        <v>104</v>
      </c>
      <c r="AC888" s="6" t="s">
        <v>1186</v>
      </c>
      <c r="AD888" s="6" t="s">
        <v>1214</v>
      </c>
      <c r="AE888" s="6" t="s">
        <v>1186</v>
      </c>
      <c r="AF888" s="6" t="s">
        <v>346</v>
      </c>
      <c r="AG888" s="6" t="s">
        <v>346</v>
      </c>
      <c r="AH888" s="6" t="s">
        <v>1404</v>
      </c>
      <c r="AI888" s="6" t="s">
        <v>53</v>
      </c>
    </row>
    <row r="889" spans="1:35" x14ac:dyDescent="0.35">
      <c r="A889" s="5">
        <v>5221021011130</v>
      </c>
      <c r="B889" s="6" t="s">
        <v>1298</v>
      </c>
      <c r="C889" s="6" t="s">
        <v>104</v>
      </c>
      <c r="D889" s="6" t="s">
        <v>53</v>
      </c>
      <c r="E889" s="6" t="s">
        <v>104</v>
      </c>
      <c r="F889">
        <v>1000</v>
      </c>
      <c r="G889" s="6" t="s">
        <v>16</v>
      </c>
      <c r="H889" s="6" t="s">
        <v>300</v>
      </c>
      <c r="I889">
        <v>10</v>
      </c>
      <c r="J889">
        <v>0.19</v>
      </c>
      <c r="K889" s="6" t="s">
        <v>300</v>
      </c>
      <c r="L889">
        <v>0.15</v>
      </c>
      <c r="M889" s="6" t="s">
        <v>16</v>
      </c>
      <c r="N889" s="6" t="s">
        <v>16</v>
      </c>
      <c r="O889" s="6" t="s">
        <v>404</v>
      </c>
      <c r="P889">
        <v>5000</v>
      </c>
      <c r="Q889" s="6" t="s">
        <v>684</v>
      </c>
      <c r="R889" s="6" t="s">
        <v>374</v>
      </c>
      <c r="S889">
        <v>0.18</v>
      </c>
      <c r="T889" s="6" t="s">
        <v>402</v>
      </c>
      <c r="U889" s="6" t="s">
        <v>1332</v>
      </c>
      <c r="V889" s="6" t="s">
        <v>1186</v>
      </c>
      <c r="W889" s="6" t="s">
        <v>406</v>
      </c>
      <c r="X889" s="6" t="s">
        <v>104</v>
      </c>
      <c r="Y889" s="6" t="s">
        <v>407</v>
      </c>
      <c r="Z889" s="6" t="s">
        <v>53</v>
      </c>
      <c r="AA889" s="6" t="s">
        <v>104</v>
      </c>
      <c r="AB889" s="6" t="s">
        <v>104</v>
      </c>
      <c r="AC889" s="6" t="s">
        <v>1186</v>
      </c>
      <c r="AD889" s="6" t="s">
        <v>1214</v>
      </c>
      <c r="AE889" s="6" t="s">
        <v>1186</v>
      </c>
      <c r="AF889" s="6" t="s">
        <v>346</v>
      </c>
      <c r="AG889" s="6" t="s">
        <v>346</v>
      </c>
      <c r="AH889" s="6" t="s">
        <v>1333</v>
      </c>
      <c r="AI889" s="6" t="s">
        <v>53</v>
      </c>
    </row>
    <row r="890" spans="1:35" x14ac:dyDescent="0.35">
      <c r="A890" s="5">
        <v>5224023031610</v>
      </c>
      <c r="B890" s="6" t="s">
        <v>1299</v>
      </c>
      <c r="C890" s="6" t="s">
        <v>262</v>
      </c>
      <c r="D890" s="6" t="s">
        <v>53</v>
      </c>
      <c r="E890" s="6" t="s">
        <v>74</v>
      </c>
      <c r="F890">
        <v>1000</v>
      </c>
      <c r="G890" s="6" t="s">
        <v>12</v>
      </c>
      <c r="H890" s="6" t="s">
        <v>341</v>
      </c>
      <c r="I890">
        <v>10</v>
      </c>
      <c r="J890">
        <v>1</v>
      </c>
      <c r="K890" s="6" t="s">
        <v>297</v>
      </c>
      <c r="M890" s="6" t="s">
        <v>12</v>
      </c>
      <c r="N890" s="6" t="s">
        <v>12</v>
      </c>
      <c r="O890" s="6" t="s">
        <v>1186</v>
      </c>
      <c r="P890">
        <v>1450</v>
      </c>
      <c r="Q890" s="6" t="s">
        <v>342</v>
      </c>
      <c r="R890" s="6" t="s">
        <v>343</v>
      </c>
      <c r="T890" s="6" t="s">
        <v>402</v>
      </c>
      <c r="U890" s="6" t="s">
        <v>1332</v>
      </c>
      <c r="V890" s="6" t="s">
        <v>1186</v>
      </c>
      <c r="W890" s="6" t="s">
        <v>305</v>
      </c>
      <c r="X890" s="6" t="s">
        <v>262</v>
      </c>
      <c r="Y890" s="6" t="s">
        <v>341</v>
      </c>
      <c r="Z890" s="6" t="s">
        <v>53</v>
      </c>
      <c r="AA890" s="6" t="s">
        <v>262</v>
      </c>
      <c r="AB890" s="6" t="s">
        <v>262</v>
      </c>
      <c r="AC890" s="6" t="s">
        <v>1186</v>
      </c>
      <c r="AD890" s="6" t="s">
        <v>1186</v>
      </c>
      <c r="AE890" s="6" t="s">
        <v>1186</v>
      </c>
      <c r="AF890" s="6" t="s">
        <v>346</v>
      </c>
      <c r="AG890" s="6" t="s">
        <v>346</v>
      </c>
      <c r="AH890" s="6" t="s">
        <v>1395</v>
      </c>
      <c r="AI890" s="6" t="s">
        <v>53</v>
      </c>
    </row>
    <row r="891" spans="1:35" x14ac:dyDescent="0.35">
      <c r="A891" s="5">
        <v>5224023031110</v>
      </c>
      <c r="B891" s="6" t="s">
        <v>1300</v>
      </c>
      <c r="C891" s="6" t="s">
        <v>262</v>
      </c>
      <c r="D891" s="6" t="s">
        <v>53</v>
      </c>
      <c r="E891" s="6" t="s">
        <v>74</v>
      </c>
      <c r="F891">
        <v>1000</v>
      </c>
      <c r="G891" s="6" t="s">
        <v>16</v>
      </c>
      <c r="H891" s="6" t="s">
        <v>300</v>
      </c>
      <c r="I891">
        <v>10</v>
      </c>
      <c r="J891">
        <v>0.18</v>
      </c>
      <c r="K891" s="6" t="s">
        <v>300</v>
      </c>
      <c r="L891">
        <v>0.15</v>
      </c>
      <c r="M891" s="6" t="s">
        <v>16</v>
      </c>
      <c r="N891" s="6" t="s">
        <v>16</v>
      </c>
      <c r="O891" s="6" t="s">
        <v>404</v>
      </c>
      <c r="P891">
        <v>1450</v>
      </c>
      <c r="Q891" s="6" t="s">
        <v>684</v>
      </c>
      <c r="R891" s="6" t="s">
        <v>374</v>
      </c>
      <c r="S891">
        <v>0.18</v>
      </c>
      <c r="T891" s="6" t="s">
        <v>402</v>
      </c>
      <c r="U891" s="6" t="s">
        <v>1332</v>
      </c>
      <c r="V891" s="6" t="s">
        <v>1186</v>
      </c>
      <c r="W891" s="6" t="s">
        <v>406</v>
      </c>
      <c r="X891" s="6" t="s">
        <v>262</v>
      </c>
      <c r="Y891" s="6" t="s">
        <v>407</v>
      </c>
      <c r="Z891" s="6" t="s">
        <v>53</v>
      </c>
      <c r="AA891" s="6" t="s">
        <v>262</v>
      </c>
      <c r="AB891" s="6" t="s">
        <v>262</v>
      </c>
      <c r="AC891" s="6" t="s">
        <v>1186</v>
      </c>
      <c r="AD891" s="6" t="s">
        <v>1186</v>
      </c>
      <c r="AE891" s="6" t="s">
        <v>1186</v>
      </c>
      <c r="AF891" s="6" t="s">
        <v>346</v>
      </c>
      <c r="AG891" s="6" t="s">
        <v>346</v>
      </c>
      <c r="AH891" s="6" t="s">
        <v>1395</v>
      </c>
      <c r="AI891" s="6" t="s">
        <v>53</v>
      </c>
    </row>
    <row r="892" spans="1:35" x14ac:dyDescent="0.35">
      <c r="B892" s="6" t="s">
        <v>270</v>
      </c>
      <c r="C892" s="6" t="s">
        <v>270</v>
      </c>
      <c r="D892" s="6" t="s">
        <v>41</v>
      </c>
      <c r="E892" s="6" t="s">
        <v>40</v>
      </c>
      <c r="F892">
        <v>1000</v>
      </c>
      <c r="G892" s="6" t="s">
        <v>12</v>
      </c>
      <c r="H892" s="6" t="s">
        <v>341</v>
      </c>
      <c r="I892">
        <v>1</v>
      </c>
      <c r="J892">
        <v>1</v>
      </c>
      <c r="K892" s="6" t="s">
        <v>297</v>
      </c>
      <c r="M892" s="6" t="s">
        <v>12</v>
      </c>
      <c r="N892" s="6" t="s">
        <v>12</v>
      </c>
      <c r="O892" s="6" t="s">
        <v>1186</v>
      </c>
      <c r="Q892" s="6" t="s">
        <v>1186</v>
      </c>
      <c r="R892" s="6" t="s">
        <v>1186</v>
      </c>
      <c r="T892" s="6" t="s">
        <v>1186</v>
      </c>
      <c r="U892" s="6" t="s">
        <v>1186</v>
      </c>
      <c r="V892" s="6" t="s">
        <v>1186</v>
      </c>
      <c r="W892" s="6" t="s">
        <v>305</v>
      </c>
      <c r="X892" s="6" t="s">
        <v>270</v>
      </c>
      <c r="Y892" s="6" t="s">
        <v>341</v>
      </c>
      <c r="Z892" s="6" t="s">
        <v>41</v>
      </c>
      <c r="AA892" s="6" t="s">
        <v>270</v>
      </c>
      <c r="AB892" s="6" t="s">
        <v>368</v>
      </c>
      <c r="AC892" s="6" t="s">
        <v>1186</v>
      </c>
      <c r="AD892" s="6" t="s">
        <v>1186</v>
      </c>
      <c r="AE892" s="6" t="s">
        <v>1186</v>
      </c>
      <c r="AF892" s="6" t="s">
        <v>346</v>
      </c>
      <c r="AG892" s="6" t="s">
        <v>346</v>
      </c>
      <c r="AH892" s="6" t="s">
        <v>1333</v>
      </c>
      <c r="AI892" s="6" t="s">
        <v>41</v>
      </c>
    </row>
    <row r="893" spans="1:35" x14ac:dyDescent="0.35">
      <c r="A893" s="5">
        <v>5305020006010</v>
      </c>
      <c r="B893" s="6" t="s">
        <v>368</v>
      </c>
      <c r="C893" s="6" t="s">
        <v>99</v>
      </c>
      <c r="D893" s="6" t="s">
        <v>41</v>
      </c>
      <c r="E893" s="6" t="s">
        <v>40</v>
      </c>
      <c r="F893">
        <v>1000</v>
      </c>
      <c r="G893" s="6" t="s">
        <v>12</v>
      </c>
      <c r="H893" s="6" t="s">
        <v>341</v>
      </c>
      <c r="I893">
        <v>4</v>
      </c>
      <c r="J893">
        <v>1</v>
      </c>
      <c r="K893" s="6" t="s">
        <v>297</v>
      </c>
      <c r="M893" s="6" t="s">
        <v>41</v>
      </c>
      <c r="N893" s="6" t="s">
        <v>41</v>
      </c>
      <c r="O893" s="6" t="s">
        <v>1186</v>
      </c>
      <c r="P893">
        <v>384</v>
      </c>
      <c r="Q893" s="6" t="s">
        <v>1186</v>
      </c>
      <c r="R893" s="6" t="s">
        <v>343</v>
      </c>
      <c r="T893" s="6" t="s">
        <v>344</v>
      </c>
      <c r="U893" s="6" t="s">
        <v>1332</v>
      </c>
      <c r="V893" s="6" t="s">
        <v>1186</v>
      </c>
      <c r="W893" s="6" t="s">
        <v>305</v>
      </c>
      <c r="X893" s="6" t="s">
        <v>99</v>
      </c>
      <c r="Y893" s="6" t="s">
        <v>341</v>
      </c>
      <c r="Z893" s="6" t="s">
        <v>367</v>
      </c>
      <c r="AA893" s="6" t="s">
        <v>99</v>
      </c>
      <c r="AB893" s="6" t="s">
        <v>368</v>
      </c>
      <c r="AC893" s="6" t="s">
        <v>1186</v>
      </c>
      <c r="AD893" s="6" t="s">
        <v>1186</v>
      </c>
      <c r="AE893" s="6" t="s">
        <v>1186</v>
      </c>
      <c r="AF893" s="6" t="s">
        <v>346</v>
      </c>
      <c r="AG893" s="6" t="s">
        <v>346</v>
      </c>
      <c r="AH893" s="6" t="s">
        <v>1333</v>
      </c>
      <c r="AI893" s="6" t="s">
        <v>41</v>
      </c>
    </row>
    <row r="894" spans="1:35" x14ac:dyDescent="0.35">
      <c r="A894" s="5">
        <v>5305020107020</v>
      </c>
      <c r="B894" s="6" t="s">
        <v>1301</v>
      </c>
      <c r="C894" s="6" t="s">
        <v>99</v>
      </c>
      <c r="D894" s="6" t="s">
        <v>41</v>
      </c>
      <c r="E894" s="6" t="s">
        <v>40</v>
      </c>
      <c r="F894">
        <v>1000</v>
      </c>
      <c r="G894" s="6" t="s">
        <v>16</v>
      </c>
      <c r="H894" s="6" t="s">
        <v>341</v>
      </c>
      <c r="I894">
        <v>0.3</v>
      </c>
      <c r="J894">
        <v>1</v>
      </c>
      <c r="K894" s="6" t="s">
        <v>298</v>
      </c>
      <c r="M894" s="6" t="s">
        <v>41</v>
      </c>
      <c r="N894" s="6" t="s">
        <v>41</v>
      </c>
      <c r="O894" s="6" t="s">
        <v>370</v>
      </c>
      <c r="P894">
        <v>384</v>
      </c>
      <c r="Q894" s="6" t="s">
        <v>1186</v>
      </c>
      <c r="R894" s="6" t="s">
        <v>374</v>
      </c>
      <c r="S894">
        <v>20.7</v>
      </c>
      <c r="T894" s="6" t="s">
        <v>344</v>
      </c>
      <c r="U894" s="6" t="s">
        <v>1332</v>
      </c>
      <c r="V894" s="6" t="s">
        <v>1186</v>
      </c>
      <c r="W894" s="6" t="s">
        <v>298</v>
      </c>
      <c r="X894" s="6" t="s">
        <v>99</v>
      </c>
      <c r="Y894" s="6" t="s">
        <v>341</v>
      </c>
      <c r="Z894" s="6" t="s">
        <v>367</v>
      </c>
      <c r="AA894" s="6" t="s">
        <v>99</v>
      </c>
      <c r="AB894" s="6" t="s">
        <v>368</v>
      </c>
      <c r="AC894" s="6" t="s">
        <v>1186</v>
      </c>
      <c r="AD894" s="6" t="s">
        <v>1186</v>
      </c>
      <c r="AE894" s="6" t="s">
        <v>371</v>
      </c>
      <c r="AF894" s="6" t="s">
        <v>346</v>
      </c>
      <c r="AG894" s="6" t="s">
        <v>376</v>
      </c>
      <c r="AH894" s="6" t="s">
        <v>1337</v>
      </c>
      <c r="AI894" s="6" t="s">
        <v>41</v>
      </c>
    </row>
    <row r="895" spans="1:35" x14ac:dyDescent="0.35">
      <c r="B895" s="6" t="s">
        <v>1302</v>
      </c>
      <c r="C895" s="6" t="s">
        <v>99</v>
      </c>
      <c r="D895" s="6" t="s">
        <v>41</v>
      </c>
      <c r="E895" s="6" t="s">
        <v>40</v>
      </c>
      <c r="F895">
        <v>1000</v>
      </c>
      <c r="G895" s="6" t="s">
        <v>16</v>
      </c>
      <c r="H895" s="6" t="s">
        <v>341</v>
      </c>
      <c r="I895">
        <v>0.3</v>
      </c>
      <c r="J895">
        <v>1</v>
      </c>
      <c r="K895" s="6" t="s">
        <v>298</v>
      </c>
      <c r="L895">
        <v>0</v>
      </c>
      <c r="M895" s="6" t="s">
        <v>41</v>
      </c>
      <c r="N895" s="6" t="s">
        <v>41</v>
      </c>
      <c r="O895" s="6" t="s">
        <v>370</v>
      </c>
      <c r="Q895" s="6" t="s">
        <v>1186</v>
      </c>
      <c r="R895" s="6" t="s">
        <v>1186</v>
      </c>
      <c r="T895" s="6" t="s">
        <v>344</v>
      </c>
      <c r="U895" s="6" t="s">
        <v>1332</v>
      </c>
      <c r="V895" s="6" t="s">
        <v>1186</v>
      </c>
      <c r="W895" s="6" t="s">
        <v>298</v>
      </c>
      <c r="X895" s="6" t="s">
        <v>99</v>
      </c>
      <c r="Y895" s="6" t="s">
        <v>341</v>
      </c>
      <c r="Z895" s="6" t="s">
        <v>367</v>
      </c>
      <c r="AA895" s="6" t="s">
        <v>99</v>
      </c>
      <c r="AB895" s="6" t="s">
        <v>368</v>
      </c>
      <c r="AC895" s="6" t="s">
        <v>1186</v>
      </c>
      <c r="AD895" s="6" t="s">
        <v>1186</v>
      </c>
      <c r="AE895" s="6" t="s">
        <v>1186</v>
      </c>
      <c r="AF895" s="6" t="s">
        <v>376</v>
      </c>
      <c r="AG895" s="6" t="s">
        <v>376</v>
      </c>
      <c r="AH895" s="6" t="s">
        <v>1333</v>
      </c>
      <c r="AI895" s="6" t="s">
        <v>41</v>
      </c>
    </row>
    <row r="896" spans="1:35" x14ac:dyDescent="0.35">
      <c r="A896" s="5">
        <v>5301010106010</v>
      </c>
      <c r="B896" s="6" t="s">
        <v>271</v>
      </c>
      <c r="C896" s="6" t="s">
        <v>271</v>
      </c>
      <c r="D896" s="6" t="s">
        <v>41</v>
      </c>
      <c r="E896" s="6" t="s">
        <v>40</v>
      </c>
      <c r="F896">
        <v>1000</v>
      </c>
      <c r="G896" s="6" t="s">
        <v>12</v>
      </c>
      <c r="H896" s="6" t="s">
        <v>341</v>
      </c>
      <c r="I896">
        <v>0.3</v>
      </c>
      <c r="J896">
        <v>1</v>
      </c>
      <c r="K896" s="6" t="s">
        <v>297</v>
      </c>
      <c r="M896" s="6" t="s">
        <v>41</v>
      </c>
      <c r="N896" s="6" t="s">
        <v>41</v>
      </c>
      <c r="O896" s="6" t="s">
        <v>1186</v>
      </c>
      <c r="P896">
        <v>0</v>
      </c>
      <c r="Q896" s="6" t="s">
        <v>1186</v>
      </c>
      <c r="R896" s="6" t="s">
        <v>343</v>
      </c>
      <c r="T896" s="6" t="s">
        <v>344</v>
      </c>
      <c r="U896" s="6" t="s">
        <v>1186</v>
      </c>
      <c r="V896" s="6" t="s">
        <v>1186</v>
      </c>
      <c r="W896" s="6" t="s">
        <v>297</v>
      </c>
      <c r="X896" s="6" t="s">
        <v>99</v>
      </c>
      <c r="Y896" s="6" t="s">
        <v>341</v>
      </c>
      <c r="Z896" s="6" t="s">
        <v>367</v>
      </c>
      <c r="AA896" s="6" t="s">
        <v>271</v>
      </c>
      <c r="AB896" s="6" t="s">
        <v>271</v>
      </c>
      <c r="AC896" s="6" t="s">
        <v>1186</v>
      </c>
      <c r="AD896" s="6" t="s">
        <v>1186</v>
      </c>
      <c r="AE896" s="6" t="s">
        <v>1186</v>
      </c>
      <c r="AF896" s="6" t="s">
        <v>346</v>
      </c>
      <c r="AG896" s="6" t="s">
        <v>346</v>
      </c>
      <c r="AH896" s="6" t="s">
        <v>1333</v>
      </c>
      <c r="AI896" s="6" t="s">
        <v>41</v>
      </c>
    </row>
    <row r="897" spans="1:35" x14ac:dyDescent="0.35">
      <c r="A897" s="5">
        <v>5301010107020</v>
      </c>
      <c r="B897" s="6" t="s">
        <v>1303</v>
      </c>
      <c r="C897" s="6" t="s">
        <v>271</v>
      </c>
      <c r="D897" s="6" t="s">
        <v>41</v>
      </c>
      <c r="E897" s="6" t="s">
        <v>40</v>
      </c>
      <c r="F897">
        <v>1000</v>
      </c>
      <c r="G897" s="6" t="s">
        <v>12</v>
      </c>
      <c r="H897" s="6" t="s">
        <v>341</v>
      </c>
      <c r="I897">
        <v>0.3</v>
      </c>
      <c r="J897">
        <v>1</v>
      </c>
      <c r="K897" s="6" t="s">
        <v>298</v>
      </c>
      <c r="M897" s="6" t="s">
        <v>41</v>
      </c>
      <c r="N897" s="6" t="s">
        <v>41</v>
      </c>
      <c r="O897" s="6" t="s">
        <v>370</v>
      </c>
      <c r="P897">
        <v>0</v>
      </c>
      <c r="Q897" s="6" t="s">
        <v>1186</v>
      </c>
      <c r="R897" s="6" t="s">
        <v>343</v>
      </c>
      <c r="S897">
        <v>21</v>
      </c>
      <c r="T897" s="6" t="s">
        <v>344</v>
      </c>
      <c r="U897" s="6" t="s">
        <v>1186</v>
      </c>
      <c r="V897" s="6" t="s">
        <v>1186</v>
      </c>
      <c r="W897" s="6" t="s">
        <v>297</v>
      </c>
      <c r="X897" s="6" t="s">
        <v>99</v>
      </c>
      <c r="Y897" s="6" t="s">
        <v>341</v>
      </c>
      <c r="Z897" s="6" t="s">
        <v>367</v>
      </c>
      <c r="AA897" s="6" t="s">
        <v>271</v>
      </c>
      <c r="AB897" s="6" t="s">
        <v>271</v>
      </c>
      <c r="AC897" s="6" t="s">
        <v>1186</v>
      </c>
      <c r="AD897" s="6" t="s">
        <v>1186</v>
      </c>
      <c r="AE897" s="6" t="s">
        <v>371</v>
      </c>
      <c r="AF897" s="6" t="s">
        <v>346</v>
      </c>
      <c r="AG897" s="6" t="s">
        <v>346</v>
      </c>
      <c r="AH897" s="6" t="s">
        <v>1333</v>
      </c>
      <c r="AI897" s="6" t="s">
        <v>41</v>
      </c>
    </row>
    <row r="898" spans="1:35" x14ac:dyDescent="0.35">
      <c r="B898" s="6" t="s">
        <v>1304</v>
      </c>
      <c r="C898" s="6" t="s">
        <v>271</v>
      </c>
      <c r="D898" s="6" t="s">
        <v>41</v>
      </c>
      <c r="E898" s="6" t="s">
        <v>40</v>
      </c>
      <c r="F898">
        <v>1000</v>
      </c>
      <c r="G898" s="6" t="s">
        <v>16</v>
      </c>
      <c r="H898" s="6" t="s">
        <v>341</v>
      </c>
      <c r="I898">
        <v>0.3</v>
      </c>
      <c r="J898">
        <v>1</v>
      </c>
      <c r="K898" s="6" t="s">
        <v>298</v>
      </c>
      <c r="L898">
        <v>0</v>
      </c>
      <c r="M898" s="6" t="s">
        <v>41</v>
      </c>
      <c r="N898" s="6" t="s">
        <v>41</v>
      </c>
      <c r="O898" s="6" t="s">
        <v>370</v>
      </c>
      <c r="Q898" s="6" t="s">
        <v>1186</v>
      </c>
      <c r="R898" s="6" t="s">
        <v>1186</v>
      </c>
      <c r="T898" s="6" t="s">
        <v>344</v>
      </c>
      <c r="U898" s="6" t="s">
        <v>1332</v>
      </c>
      <c r="V898" s="6" t="s">
        <v>1186</v>
      </c>
      <c r="W898" s="6" t="s">
        <v>297</v>
      </c>
      <c r="X898" s="6" t="s">
        <v>99</v>
      </c>
      <c r="Y898" s="6" t="s">
        <v>341</v>
      </c>
      <c r="Z898" s="6" t="s">
        <v>367</v>
      </c>
      <c r="AA898" s="6" t="s">
        <v>271</v>
      </c>
      <c r="AB898" s="6" t="s">
        <v>271</v>
      </c>
      <c r="AC898" s="6" t="s">
        <v>1186</v>
      </c>
      <c r="AD898" s="6" t="s">
        <v>1186</v>
      </c>
      <c r="AE898" s="6" t="s">
        <v>1186</v>
      </c>
      <c r="AF898" s="6" t="s">
        <v>376</v>
      </c>
      <c r="AG898" s="6" t="s">
        <v>376</v>
      </c>
      <c r="AH898" s="6" t="s">
        <v>1333</v>
      </c>
      <c r="AI898" s="6" t="s">
        <v>41</v>
      </c>
    </row>
    <row r="899" spans="1:35" x14ac:dyDescent="0.35">
      <c r="B899" s="6" t="s">
        <v>1305</v>
      </c>
      <c r="C899" s="6" t="s">
        <v>99</v>
      </c>
      <c r="D899" s="6" t="s">
        <v>41</v>
      </c>
      <c r="E899" s="6" t="s">
        <v>40</v>
      </c>
      <c r="F899">
        <v>1000</v>
      </c>
      <c r="G899" s="6" t="s">
        <v>26</v>
      </c>
      <c r="H899" s="6" t="s">
        <v>341</v>
      </c>
      <c r="I899">
        <v>4</v>
      </c>
      <c r="J899">
        <v>1</v>
      </c>
      <c r="K899" s="6" t="s">
        <v>297</v>
      </c>
      <c r="L899">
        <v>0</v>
      </c>
      <c r="M899" s="6" t="s">
        <v>41</v>
      </c>
      <c r="N899" s="6" t="s">
        <v>41</v>
      </c>
      <c r="O899" s="6" t="s">
        <v>1333</v>
      </c>
      <c r="Q899" s="6" t="s">
        <v>1186</v>
      </c>
      <c r="R899" s="6" t="s">
        <v>1186</v>
      </c>
      <c r="T899" s="6" t="s">
        <v>344</v>
      </c>
      <c r="U899" s="6" t="s">
        <v>1332</v>
      </c>
      <c r="V899" s="6" t="s">
        <v>1186</v>
      </c>
      <c r="W899" s="6" t="s">
        <v>305</v>
      </c>
      <c r="X899" s="6" t="s">
        <v>99</v>
      </c>
      <c r="Y899" s="6" t="s">
        <v>341</v>
      </c>
      <c r="Z899" s="6" t="s">
        <v>367</v>
      </c>
      <c r="AA899" s="6" t="s">
        <v>99</v>
      </c>
      <c r="AB899" s="6" t="s">
        <v>368</v>
      </c>
      <c r="AC899" s="6" t="s">
        <v>1186</v>
      </c>
      <c r="AD899" s="6" t="s">
        <v>1186</v>
      </c>
      <c r="AE899" s="6" t="s">
        <v>1186</v>
      </c>
      <c r="AF899" s="6" t="s">
        <v>376</v>
      </c>
      <c r="AG899" s="6" t="s">
        <v>376</v>
      </c>
      <c r="AH899" s="6" t="s">
        <v>1333</v>
      </c>
      <c r="AI899" s="6" t="s">
        <v>41</v>
      </c>
    </row>
    <row r="900" spans="1:35" x14ac:dyDescent="0.35">
      <c r="A900" s="5">
        <v>5305020007020</v>
      </c>
      <c r="B900" s="6" t="s">
        <v>1306</v>
      </c>
      <c r="C900" s="6" t="s">
        <v>99</v>
      </c>
      <c r="D900" s="6" t="s">
        <v>41</v>
      </c>
      <c r="E900" s="6" t="s">
        <v>40</v>
      </c>
      <c r="F900">
        <v>1000</v>
      </c>
      <c r="G900" s="6" t="s">
        <v>16</v>
      </c>
      <c r="H900" s="6" t="s">
        <v>341</v>
      </c>
      <c r="I900">
        <v>4</v>
      </c>
      <c r="J900">
        <v>1</v>
      </c>
      <c r="K900" s="6" t="s">
        <v>298</v>
      </c>
      <c r="M900" s="6" t="s">
        <v>41</v>
      </c>
      <c r="N900" s="6" t="s">
        <v>41</v>
      </c>
      <c r="O900" s="6" t="s">
        <v>370</v>
      </c>
      <c r="P900">
        <v>384</v>
      </c>
      <c r="Q900" s="6" t="s">
        <v>1186</v>
      </c>
      <c r="R900" s="6" t="s">
        <v>374</v>
      </c>
      <c r="S900">
        <v>20.7</v>
      </c>
      <c r="T900" s="6" t="s">
        <v>344</v>
      </c>
      <c r="U900" s="6" t="s">
        <v>1332</v>
      </c>
      <c r="V900" s="6" t="s">
        <v>1186</v>
      </c>
      <c r="W900" s="6" t="s">
        <v>298</v>
      </c>
      <c r="X900" s="6" t="s">
        <v>99</v>
      </c>
      <c r="Y900" s="6" t="s">
        <v>341</v>
      </c>
      <c r="Z900" s="6" t="s">
        <v>367</v>
      </c>
      <c r="AA900" s="6" t="s">
        <v>99</v>
      </c>
      <c r="AB900" s="6" t="s">
        <v>368</v>
      </c>
      <c r="AC900" s="6" t="s">
        <v>1186</v>
      </c>
      <c r="AD900" s="6" t="s">
        <v>1186</v>
      </c>
      <c r="AE900" s="6" t="s">
        <v>371</v>
      </c>
      <c r="AF900" s="6" t="s">
        <v>346</v>
      </c>
      <c r="AG900" s="6" t="s">
        <v>376</v>
      </c>
      <c r="AH900" s="6" t="s">
        <v>1337</v>
      </c>
      <c r="AI900" s="6" t="s">
        <v>41</v>
      </c>
    </row>
    <row r="901" spans="1:35" x14ac:dyDescent="0.35">
      <c r="B901" s="6" t="s">
        <v>1307</v>
      </c>
      <c r="C901" s="6" t="s">
        <v>99</v>
      </c>
      <c r="D901" s="6" t="s">
        <v>41</v>
      </c>
      <c r="E901" s="6" t="s">
        <v>40</v>
      </c>
      <c r="F901">
        <v>1000</v>
      </c>
      <c r="G901" s="6" t="s">
        <v>16</v>
      </c>
      <c r="H901" s="6" t="s">
        <v>341</v>
      </c>
      <c r="I901">
        <v>4</v>
      </c>
      <c r="J901">
        <v>1</v>
      </c>
      <c r="K901" s="6" t="s">
        <v>298</v>
      </c>
      <c r="L901">
        <v>0</v>
      </c>
      <c r="M901" s="6" t="s">
        <v>41</v>
      </c>
      <c r="N901" s="6" t="s">
        <v>41</v>
      </c>
      <c r="O901" s="6" t="s">
        <v>370</v>
      </c>
      <c r="Q901" s="6" t="s">
        <v>1186</v>
      </c>
      <c r="R901" s="6" t="s">
        <v>1186</v>
      </c>
      <c r="T901" s="6" t="s">
        <v>344</v>
      </c>
      <c r="U901" s="6" t="s">
        <v>1332</v>
      </c>
      <c r="V901" s="6" t="s">
        <v>1186</v>
      </c>
      <c r="W901" s="6" t="s">
        <v>298</v>
      </c>
      <c r="X901" s="6" t="s">
        <v>99</v>
      </c>
      <c r="Y901" s="6" t="s">
        <v>341</v>
      </c>
      <c r="Z901" s="6" t="s">
        <v>367</v>
      </c>
      <c r="AA901" s="6" t="s">
        <v>99</v>
      </c>
      <c r="AB901" s="6" t="s">
        <v>368</v>
      </c>
      <c r="AC901" s="6" t="s">
        <v>1186</v>
      </c>
      <c r="AD901" s="6" t="s">
        <v>1186</v>
      </c>
      <c r="AE901" s="6" t="s">
        <v>1186</v>
      </c>
      <c r="AF901" s="6" t="s">
        <v>376</v>
      </c>
      <c r="AG901" s="6" t="s">
        <v>376</v>
      </c>
      <c r="AH901" s="6" t="s">
        <v>1333</v>
      </c>
      <c r="AI901" s="6" t="s">
        <v>41</v>
      </c>
    </row>
    <row r="902" spans="1:35" x14ac:dyDescent="0.35">
      <c r="A902" s="5">
        <v>24000076</v>
      </c>
      <c r="B902" s="6" t="s">
        <v>1308</v>
      </c>
      <c r="C902" s="6" t="s">
        <v>258</v>
      </c>
      <c r="D902" s="6" t="s">
        <v>45</v>
      </c>
      <c r="E902" s="6" t="s">
        <v>45</v>
      </c>
      <c r="F902">
        <v>1000</v>
      </c>
      <c r="G902" s="6" t="s">
        <v>10</v>
      </c>
      <c r="H902" s="6" t="s">
        <v>341</v>
      </c>
      <c r="I902">
        <v>16.8</v>
      </c>
      <c r="J902">
        <v>1</v>
      </c>
      <c r="K902" s="6" t="s">
        <v>297</v>
      </c>
      <c r="M902" s="6" t="s">
        <v>10</v>
      </c>
      <c r="N902" s="6" t="s">
        <v>10</v>
      </c>
      <c r="O902" s="6" t="s">
        <v>1186</v>
      </c>
      <c r="Q902" s="6" t="s">
        <v>1186</v>
      </c>
      <c r="R902" s="6" t="s">
        <v>1186</v>
      </c>
      <c r="T902" s="6" t="s">
        <v>1186</v>
      </c>
      <c r="U902" s="6" t="s">
        <v>1186</v>
      </c>
      <c r="V902" s="6" t="s">
        <v>1186</v>
      </c>
      <c r="W902" s="6" t="s">
        <v>305</v>
      </c>
      <c r="X902" s="6" t="s">
        <v>258</v>
      </c>
      <c r="Y902" s="6" t="s">
        <v>341</v>
      </c>
      <c r="Z902" s="6" t="s">
        <v>45</v>
      </c>
      <c r="AA902" s="6" t="s">
        <v>258</v>
      </c>
      <c r="AB902" s="6" t="s">
        <v>1308</v>
      </c>
      <c r="AC902" s="6" t="s">
        <v>1186</v>
      </c>
      <c r="AD902" s="6" t="s">
        <v>1186</v>
      </c>
      <c r="AE902" s="6" t="s">
        <v>1186</v>
      </c>
      <c r="AF902" s="6" t="s">
        <v>346</v>
      </c>
      <c r="AG902" s="6" t="s">
        <v>346</v>
      </c>
      <c r="AH902" s="6" t="s">
        <v>1333</v>
      </c>
      <c r="AI902" s="6" t="s">
        <v>45</v>
      </c>
    </row>
    <row r="903" spans="1:35" x14ac:dyDescent="0.35">
      <c r="B903" s="6" t="s">
        <v>1309</v>
      </c>
      <c r="C903" s="6" t="s">
        <v>164</v>
      </c>
      <c r="D903" s="6" t="s">
        <v>45</v>
      </c>
      <c r="E903" s="6" t="s">
        <v>45</v>
      </c>
      <c r="F903">
        <v>1000</v>
      </c>
      <c r="G903" s="6" t="s">
        <v>10</v>
      </c>
      <c r="H903" s="6" t="s">
        <v>341</v>
      </c>
      <c r="I903">
        <v>1</v>
      </c>
      <c r="J903">
        <v>1</v>
      </c>
      <c r="K903" s="6" t="s">
        <v>297</v>
      </c>
      <c r="M903" s="6" t="s">
        <v>10</v>
      </c>
      <c r="N903" s="6" t="s">
        <v>10</v>
      </c>
      <c r="O903" s="6" t="s">
        <v>1186</v>
      </c>
      <c r="Q903" s="6" t="s">
        <v>1186</v>
      </c>
      <c r="R903" s="6" t="s">
        <v>1186</v>
      </c>
      <c r="T903" s="6" t="s">
        <v>1186</v>
      </c>
      <c r="U903" s="6" t="s">
        <v>1332</v>
      </c>
      <c r="V903" s="6" t="s">
        <v>1186</v>
      </c>
      <c r="W903" s="6" t="s">
        <v>305</v>
      </c>
      <c r="X903" s="6" t="s">
        <v>164</v>
      </c>
      <c r="Y903" s="6" t="s">
        <v>341</v>
      </c>
      <c r="Z903" s="6" t="s">
        <v>45</v>
      </c>
      <c r="AA903" s="6" t="s">
        <v>10</v>
      </c>
      <c r="AB903" s="6" t="s">
        <v>1309</v>
      </c>
      <c r="AC903" s="6" t="s">
        <v>419</v>
      </c>
      <c r="AD903" s="6" t="s">
        <v>1186</v>
      </c>
      <c r="AE903" s="6" t="s">
        <v>1186</v>
      </c>
      <c r="AF903" s="6" t="s">
        <v>346</v>
      </c>
      <c r="AG903" s="6" t="s">
        <v>346</v>
      </c>
      <c r="AH903" s="6" t="s">
        <v>1333</v>
      </c>
      <c r="AI903" s="6" t="s">
        <v>45</v>
      </c>
    </row>
    <row r="904" spans="1:35" x14ac:dyDescent="0.35">
      <c r="B904" s="6" t="s">
        <v>1310</v>
      </c>
      <c r="C904" s="6" t="s">
        <v>164</v>
      </c>
      <c r="D904" s="6" t="s">
        <v>45</v>
      </c>
      <c r="E904" s="6" t="s">
        <v>45</v>
      </c>
      <c r="F904">
        <v>1000</v>
      </c>
      <c r="G904" s="6" t="s">
        <v>10</v>
      </c>
      <c r="H904" s="6" t="s">
        <v>341</v>
      </c>
      <c r="I904">
        <v>1</v>
      </c>
      <c r="J904">
        <v>1</v>
      </c>
      <c r="K904" s="6" t="s">
        <v>297</v>
      </c>
      <c r="M904" s="6" t="s">
        <v>10</v>
      </c>
      <c r="N904" s="6" t="s">
        <v>10</v>
      </c>
      <c r="O904" s="6" t="s">
        <v>1186</v>
      </c>
      <c r="Q904" s="6" t="s">
        <v>1186</v>
      </c>
      <c r="R904" s="6" t="s">
        <v>1186</v>
      </c>
      <c r="T904" s="6" t="s">
        <v>1186</v>
      </c>
      <c r="U904" s="6" t="s">
        <v>1332</v>
      </c>
      <c r="V904" s="6" t="s">
        <v>1186</v>
      </c>
      <c r="W904" s="6" t="s">
        <v>305</v>
      </c>
      <c r="X904" s="6" t="s">
        <v>164</v>
      </c>
      <c r="Y904" s="6" t="s">
        <v>341</v>
      </c>
      <c r="Z904" s="6" t="s">
        <v>45</v>
      </c>
      <c r="AA904" s="6" t="s">
        <v>10</v>
      </c>
      <c r="AB904" s="6" t="s">
        <v>1310</v>
      </c>
      <c r="AC904" s="6" t="s">
        <v>419</v>
      </c>
      <c r="AD904" s="6" t="s">
        <v>1186</v>
      </c>
      <c r="AE904" s="6" t="s">
        <v>1186</v>
      </c>
      <c r="AF904" s="6" t="s">
        <v>346</v>
      </c>
      <c r="AG904" s="6" t="s">
        <v>346</v>
      </c>
      <c r="AH904" s="6" t="s">
        <v>1333</v>
      </c>
      <c r="AI904" s="6" t="s">
        <v>45</v>
      </c>
    </row>
    <row r="905" spans="1:35" x14ac:dyDescent="0.35">
      <c r="A905" s="5">
        <v>24000166</v>
      </c>
      <c r="B905" s="6" t="s">
        <v>1311</v>
      </c>
      <c r="C905" s="6" t="s">
        <v>164</v>
      </c>
      <c r="D905" s="6" t="s">
        <v>45</v>
      </c>
      <c r="E905" s="6" t="s">
        <v>45</v>
      </c>
      <c r="F905">
        <v>1000</v>
      </c>
      <c r="G905" s="6" t="s">
        <v>10</v>
      </c>
      <c r="H905" s="6" t="s">
        <v>341</v>
      </c>
      <c r="I905">
        <v>1</v>
      </c>
      <c r="J905">
        <v>1</v>
      </c>
      <c r="K905" s="6" t="s">
        <v>297</v>
      </c>
      <c r="M905" s="6" t="s">
        <v>10</v>
      </c>
      <c r="N905" s="6" t="s">
        <v>10</v>
      </c>
      <c r="O905" s="6" t="s">
        <v>1186</v>
      </c>
      <c r="Q905" s="6" t="s">
        <v>342</v>
      </c>
      <c r="R905" s="6" t="s">
        <v>343</v>
      </c>
      <c r="T905" s="6" t="s">
        <v>413</v>
      </c>
      <c r="U905" s="6" t="s">
        <v>1332</v>
      </c>
      <c r="V905" s="6" t="s">
        <v>1186</v>
      </c>
      <c r="W905" s="6" t="s">
        <v>305</v>
      </c>
      <c r="X905" s="6" t="s">
        <v>164</v>
      </c>
      <c r="Y905" s="6" t="s">
        <v>341</v>
      </c>
      <c r="Z905" s="6" t="s">
        <v>45</v>
      </c>
      <c r="AA905" s="6" t="s">
        <v>164</v>
      </c>
      <c r="AB905" s="6" t="s">
        <v>1311</v>
      </c>
      <c r="AC905" s="6" t="s">
        <v>1186</v>
      </c>
      <c r="AD905" s="6" t="s">
        <v>1186</v>
      </c>
      <c r="AE905" s="6" t="s">
        <v>1186</v>
      </c>
      <c r="AF905" s="6" t="s">
        <v>346</v>
      </c>
      <c r="AG905" s="6" t="s">
        <v>346</v>
      </c>
      <c r="AH905" s="6" t="s">
        <v>1333</v>
      </c>
      <c r="AI905" s="6" t="s">
        <v>45</v>
      </c>
    </row>
    <row r="906" spans="1:35" x14ac:dyDescent="0.35">
      <c r="B906" s="6" t="s">
        <v>1312</v>
      </c>
      <c r="C906" s="6" t="s">
        <v>272</v>
      </c>
      <c r="D906" s="6" t="s">
        <v>70</v>
      </c>
      <c r="E906" s="6" t="s">
        <v>70</v>
      </c>
      <c r="F906">
        <v>3000</v>
      </c>
      <c r="G906" s="6" t="s">
        <v>16</v>
      </c>
      <c r="H906" s="6" t="s">
        <v>341</v>
      </c>
      <c r="I906">
        <v>1</v>
      </c>
      <c r="J906">
        <v>2.5000000000000001E-2</v>
      </c>
      <c r="K906" s="6" t="s">
        <v>306</v>
      </c>
      <c r="M906" s="6" t="s">
        <v>16</v>
      </c>
      <c r="N906" s="6" t="s">
        <v>16</v>
      </c>
      <c r="O906" s="6" t="s">
        <v>1186</v>
      </c>
      <c r="Q906" s="6" t="s">
        <v>1186</v>
      </c>
      <c r="R906" s="6" t="s">
        <v>1186</v>
      </c>
      <c r="T906" s="6" t="s">
        <v>402</v>
      </c>
      <c r="U906" s="6" t="s">
        <v>1186</v>
      </c>
      <c r="V906" s="6" t="s">
        <v>1186</v>
      </c>
      <c r="W906" s="6" t="s">
        <v>815</v>
      </c>
      <c r="X906" s="6" t="s">
        <v>1313</v>
      </c>
      <c r="Y906" s="6" t="s">
        <v>341</v>
      </c>
      <c r="Z906" s="6" t="s">
        <v>1186</v>
      </c>
      <c r="AA906" s="6" t="s">
        <v>272</v>
      </c>
      <c r="AB906" s="6" t="s">
        <v>272</v>
      </c>
      <c r="AC906" s="6" t="s">
        <v>1186</v>
      </c>
      <c r="AD906" s="6" t="s">
        <v>1186</v>
      </c>
      <c r="AE906" s="6" t="s">
        <v>1186</v>
      </c>
      <c r="AF906" s="6" t="s">
        <v>346</v>
      </c>
      <c r="AG906" s="6" t="s">
        <v>346</v>
      </c>
      <c r="AH906" s="6" t="s">
        <v>1333</v>
      </c>
      <c r="AI906" s="6" t="s">
        <v>70</v>
      </c>
    </row>
    <row r="907" spans="1:35" x14ac:dyDescent="0.35">
      <c r="B907" s="6" t="s">
        <v>1314</v>
      </c>
      <c r="C907" s="6" t="s">
        <v>272</v>
      </c>
      <c r="D907" s="6" t="s">
        <v>70</v>
      </c>
      <c r="E907" s="6" t="s">
        <v>70</v>
      </c>
      <c r="F907">
        <v>3000</v>
      </c>
      <c r="G907" s="6" t="s">
        <v>16</v>
      </c>
      <c r="H907" s="6" t="s">
        <v>341</v>
      </c>
      <c r="I907">
        <v>1</v>
      </c>
      <c r="J907">
        <v>2.5000000000000001E-2</v>
      </c>
      <c r="K907" s="6" t="s">
        <v>306</v>
      </c>
      <c r="M907" s="6" t="s">
        <v>16</v>
      </c>
      <c r="N907" s="6" t="s">
        <v>16</v>
      </c>
      <c r="O907" s="6" t="s">
        <v>1186</v>
      </c>
      <c r="Q907" s="6" t="s">
        <v>1186</v>
      </c>
      <c r="R907" s="6" t="s">
        <v>1186</v>
      </c>
      <c r="T907" s="6" t="s">
        <v>402</v>
      </c>
      <c r="U907" s="6" t="s">
        <v>1186</v>
      </c>
      <c r="V907" s="6" t="s">
        <v>1186</v>
      </c>
      <c r="W907" s="6" t="s">
        <v>815</v>
      </c>
      <c r="X907" s="6" t="s">
        <v>1313</v>
      </c>
      <c r="Y907" s="6" t="s">
        <v>341</v>
      </c>
      <c r="Z907" s="6" t="s">
        <v>1186</v>
      </c>
      <c r="AA907" s="6" t="s">
        <v>272</v>
      </c>
      <c r="AB907" s="6" t="s">
        <v>272</v>
      </c>
      <c r="AC907" s="6" t="s">
        <v>1186</v>
      </c>
      <c r="AD907" s="6" t="s">
        <v>1186</v>
      </c>
      <c r="AE907" s="6" t="s">
        <v>1186</v>
      </c>
      <c r="AF907" s="6" t="s">
        <v>346</v>
      </c>
      <c r="AG907" s="6" t="s">
        <v>346</v>
      </c>
      <c r="AH907" s="6" t="s">
        <v>1333</v>
      </c>
      <c r="AI907" s="6" t="s">
        <v>70</v>
      </c>
    </row>
    <row r="908" spans="1:35" x14ac:dyDescent="0.35">
      <c r="A908" s="5">
        <v>5104000050610</v>
      </c>
      <c r="B908" s="6" t="s">
        <v>274</v>
      </c>
      <c r="C908" s="6" t="s">
        <v>274</v>
      </c>
      <c r="D908" s="6" t="s">
        <v>72</v>
      </c>
      <c r="E908" s="6" t="s">
        <v>129</v>
      </c>
      <c r="F908">
        <v>1000</v>
      </c>
      <c r="G908" s="6" t="s">
        <v>12</v>
      </c>
      <c r="H908" s="6" t="s">
        <v>341</v>
      </c>
      <c r="I908">
        <v>40</v>
      </c>
      <c r="J908">
        <v>1</v>
      </c>
      <c r="K908" s="6" t="s">
        <v>297</v>
      </c>
      <c r="M908" s="6" t="s">
        <v>26</v>
      </c>
      <c r="N908" s="6" t="s">
        <v>26</v>
      </c>
      <c r="O908" s="6" t="s">
        <v>1186</v>
      </c>
      <c r="P908">
        <v>1496.95</v>
      </c>
      <c r="Q908" s="6" t="s">
        <v>1186</v>
      </c>
      <c r="R908" s="6" t="s">
        <v>343</v>
      </c>
      <c r="T908" s="6" t="s">
        <v>72</v>
      </c>
      <c r="U908" s="6" t="s">
        <v>1332</v>
      </c>
      <c r="V908" s="6" t="s">
        <v>1186</v>
      </c>
      <c r="W908" s="6" t="s">
        <v>305</v>
      </c>
      <c r="X908" s="6" t="s">
        <v>274</v>
      </c>
      <c r="Y908" s="6" t="s">
        <v>341</v>
      </c>
      <c r="Z908" s="6" t="s">
        <v>72</v>
      </c>
      <c r="AA908" s="6" t="s">
        <v>274</v>
      </c>
      <c r="AB908" s="6" t="s">
        <v>274</v>
      </c>
      <c r="AC908" s="6" t="s">
        <v>1186</v>
      </c>
      <c r="AD908" s="6" t="s">
        <v>1186</v>
      </c>
      <c r="AE908" s="6" t="s">
        <v>1186</v>
      </c>
      <c r="AF908" s="6" t="s">
        <v>346</v>
      </c>
      <c r="AG908" s="6" t="s">
        <v>346</v>
      </c>
      <c r="AH908" s="6" t="s">
        <v>1333</v>
      </c>
      <c r="AI908" s="6" t="s">
        <v>72</v>
      </c>
    </row>
    <row r="909" spans="1:35" x14ac:dyDescent="0.35">
      <c r="A909" s="5">
        <v>24000148</v>
      </c>
      <c r="B909" s="6" t="s">
        <v>1315</v>
      </c>
      <c r="C909" s="6" t="s">
        <v>227</v>
      </c>
      <c r="D909" s="6" t="s">
        <v>45</v>
      </c>
      <c r="E909" s="6" t="s">
        <v>45</v>
      </c>
      <c r="F909">
        <v>1000</v>
      </c>
      <c r="G909" s="6" t="s">
        <v>10</v>
      </c>
      <c r="H909" s="6" t="s">
        <v>341</v>
      </c>
      <c r="I909">
        <v>0.16</v>
      </c>
      <c r="J909">
        <v>1</v>
      </c>
      <c r="K909" s="6" t="s">
        <v>297</v>
      </c>
      <c r="M909" s="6" t="s">
        <v>10</v>
      </c>
      <c r="N909" s="6" t="s">
        <v>10</v>
      </c>
      <c r="O909" s="6" t="s">
        <v>1186</v>
      </c>
      <c r="Q909" s="6" t="s">
        <v>1186</v>
      </c>
      <c r="R909" s="6" t="s">
        <v>1186</v>
      </c>
      <c r="T909" s="6" t="s">
        <v>1186</v>
      </c>
      <c r="U909" s="6" t="s">
        <v>1186</v>
      </c>
      <c r="V909" s="6" t="s">
        <v>1186</v>
      </c>
      <c r="W909" s="6" t="s">
        <v>305</v>
      </c>
      <c r="X909" s="6" t="s">
        <v>227</v>
      </c>
      <c r="Y909" s="6" t="s">
        <v>1186</v>
      </c>
      <c r="Z909" s="6" t="s">
        <v>45</v>
      </c>
      <c r="AA909" s="6" t="s">
        <v>227</v>
      </c>
      <c r="AB909" s="6" t="s">
        <v>1315</v>
      </c>
      <c r="AC909" s="6" t="s">
        <v>1186</v>
      </c>
      <c r="AD909" s="6" t="s">
        <v>1186</v>
      </c>
      <c r="AE909" s="6" t="s">
        <v>1186</v>
      </c>
      <c r="AF909" s="6" t="s">
        <v>346</v>
      </c>
      <c r="AG909" s="6" t="s">
        <v>346</v>
      </c>
      <c r="AH909" s="6" t="s">
        <v>1333</v>
      </c>
      <c r="AI909" s="6" t="s">
        <v>45</v>
      </c>
    </row>
    <row r="910" spans="1:35" x14ac:dyDescent="0.35">
      <c r="A910" s="5">
        <v>5222002011600</v>
      </c>
      <c r="B910" s="6" t="s">
        <v>277</v>
      </c>
      <c r="C910" s="6" t="s">
        <v>277</v>
      </c>
      <c r="D910" s="6" t="s">
        <v>53</v>
      </c>
      <c r="E910" s="6" t="s">
        <v>74</v>
      </c>
      <c r="F910">
        <v>1000</v>
      </c>
      <c r="G910" s="6" t="s">
        <v>12</v>
      </c>
      <c r="H910" s="6" t="s">
        <v>341</v>
      </c>
      <c r="I910">
        <v>10</v>
      </c>
      <c r="J910">
        <v>1</v>
      </c>
      <c r="K910" s="6" t="s">
        <v>297</v>
      </c>
      <c r="M910" s="6" t="s">
        <v>12</v>
      </c>
      <c r="N910" s="6" t="s">
        <v>12</v>
      </c>
      <c r="O910" s="6" t="s">
        <v>1186</v>
      </c>
      <c r="P910">
        <v>4000</v>
      </c>
      <c r="Q910" s="6" t="s">
        <v>1186</v>
      </c>
      <c r="R910" s="6" t="s">
        <v>343</v>
      </c>
      <c r="T910" s="6" t="s">
        <v>402</v>
      </c>
      <c r="U910" s="6" t="s">
        <v>1332</v>
      </c>
      <c r="V910" s="6" t="s">
        <v>1186</v>
      </c>
      <c r="W910" s="6" t="s">
        <v>305</v>
      </c>
      <c r="X910" s="6" t="s">
        <v>277</v>
      </c>
      <c r="Y910" s="6" t="s">
        <v>341</v>
      </c>
      <c r="Z910" s="6" t="s">
        <v>53</v>
      </c>
      <c r="AA910" s="6" t="s">
        <v>277</v>
      </c>
      <c r="AB910" s="6" t="s">
        <v>277</v>
      </c>
      <c r="AC910" s="6" t="s">
        <v>1186</v>
      </c>
      <c r="AD910" s="6" t="s">
        <v>1186</v>
      </c>
      <c r="AE910" s="6" t="s">
        <v>1186</v>
      </c>
      <c r="AF910" s="6" t="s">
        <v>346</v>
      </c>
      <c r="AG910" s="6" t="s">
        <v>346</v>
      </c>
      <c r="AH910" s="6" t="s">
        <v>1399</v>
      </c>
      <c r="AI910" s="6" t="s">
        <v>53</v>
      </c>
    </row>
    <row r="911" spans="1:35" x14ac:dyDescent="0.35">
      <c r="A911" s="5">
        <v>5223002031600</v>
      </c>
      <c r="B911" s="6" t="s">
        <v>126</v>
      </c>
      <c r="C911" s="6" t="s">
        <v>126</v>
      </c>
      <c r="D911" s="6" t="s">
        <v>53</v>
      </c>
      <c r="E911" s="6" t="s">
        <v>126</v>
      </c>
      <c r="F911">
        <v>1000</v>
      </c>
      <c r="G911" s="6" t="s">
        <v>12</v>
      </c>
      <c r="H911" s="6" t="s">
        <v>341</v>
      </c>
      <c r="I911">
        <v>10</v>
      </c>
      <c r="J911">
        <v>1</v>
      </c>
      <c r="K911" s="6" t="s">
        <v>297</v>
      </c>
      <c r="M911" s="6" t="s">
        <v>12</v>
      </c>
      <c r="N911" s="6" t="s">
        <v>12</v>
      </c>
      <c r="O911" s="6" t="s">
        <v>1186</v>
      </c>
      <c r="P911">
        <v>2200</v>
      </c>
      <c r="Q911" s="6" t="s">
        <v>1186</v>
      </c>
      <c r="R911" s="6" t="s">
        <v>343</v>
      </c>
      <c r="T911" s="6" t="s">
        <v>402</v>
      </c>
      <c r="U911" s="6" t="s">
        <v>1332</v>
      </c>
      <c r="V911" s="6" t="s">
        <v>1186</v>
      </c>
      <c r="W911" s="6" t="s">
        <v>305</v>
      </c>
      <c r="X911" s="6" t="s">
        <v>126</v>
      </c>
      <c r="Y911" s="6" t="s">
        <v>341</v>
      </c>
      <c r="Z911" s="6" t="s">
        <v>53</v>
      </c>
      <c r="AA911" s="6" t="s">
        <v>126</v>
      </c>
      <c r="AB911" s="6" t="s">
        <v>126</v>
      </c>
      <c r="AC911" s="6" t="s">
        <v>1186</v>
      </c>
      <c r="AD911" s="6" t="s">
        <v>1398</v>
      </c>
      <c r="AE911" s="6" t="s">
        <v>1186</v>
      </c>
      <c r="AF911" s="6" t="s">
        <v>346</v>
      </c>
      <c r="AG911" s="6" t="s">
        <v>346</v>
      </c>
      <c r="AH911" s="6" t="s">
        <v>1399</v>
      </c>
      <c r="AI911" s="6" t="s">
        <v>53</v>
      </c>
    </row>
    <row r="912" spans="1:35" x14ac:dyDescent="0.35">
      <c r="B912" s="6" t="s">
        <v>1316</v>
      </c>
      <c r="C912" s="6" t="s">
        <v>224</v>
      </c>
      <c r="D912" s="6" t="s">
        <v>26</v>
      </c>
      <c r="E912" s="6" t="s">
        <v>26</v>
      </c>
      <c r="F912">
        <v>1000</v>
      </c>
      <c r="G912" s="6" t="s">
        <v>26</v>
      </c>
      <c r="H912" s="6" t="s">
        <v>341</v>
      </c>
      <c r="I912">
        <v>231</v>
      </c>
      <c r="J912">
        <v>1</v>
      </c>
      <c r="K912" s="6" t="s">
        <v>297</v>
      </c>
      <c r="M912" s="6" t="s">
        <v>26</v>
      </c>
      <c r="N912" s="6" t="s">
        <v>26</v>
      </c>
      <c r="O912" s="6" t="s">
        <v>1186</v>
      </c>
      <c r="Q912" s="6" t="s">
        <v>1186</v>
      </c>
      <c r="R912" s="6" t="s">
        <v>1186</v>
      </c>
      <c r="T912" s="6" t="s">
        <v>1186</v>
      </c>
      <c r="U912" s="6" t="s">
        <v>1186</v>
      </c>
      <c r="V912" s="6" t="s">
        <v>1186</v>
      </c>
      <c r="W912" s="6" t="s">
        <v>305</v>
      </c>
      <c r="X912" s="6" t="s">
        <v>224</v>
      </c>
      <c r="Y912" s="6" t="s">
        <v>1186</v>
      </c>
      <c r="Z912" s="6" t="s">
        <v>26</v>
      </c>
      <c r="AA912" s="6" t="s">
        <v>224</v>
      </c>
      <c r="AB912" s="6" t="s">
        <v>1124</v>
      </c>
      <c r="AC912" s="6" t="s">
        <v>419</v>
      </c>
      <c r="AD912" s="6" t="s">
        <v>1186</v>
      </c>
      <c r="AE912" s="6" t="s">
        <v>1186</v>
      </c>
      <c r="AF912" s="6" t="s">
        <v>346</v>
      </c>
      <c r="AG912" s="6" t="s">
        <v>346</v>
      </c>
      <c r="AH912" s="6" t="s">
        <v>1333</v>
      </c>
      <c r="AI912" s="6" t="s">
        <v>26</v>
      </c>
    </row>
    <row r="913" spans="1:35" x14ac:dyDescent="0.35">
      <c r="A913" s="5">
        <v>5100000006010</v>
      </c>
      <c r="B913" s="6" t="s">
        <v>278</v>
      </c>
      <c r="C913" s="6" t="s">
        <v>278</v>
      </c>
      <c r="D913" s="6" t="s">
        <v>26</v>
      </c>
      <c r="E913" s="6" t="s">
        <v>26</v>
      </c>
      <c r="F913">
        <v>1000</v>
      </c>
      <c r="G913" s="6" t="s">
        <v>12</v>
      </c>
      <c r="H913" s="6" t="s">
        <v>341</v>
      </c>
      <c r="I913">
        <v>260</v>
      </c>
      <c r="J913">
        <v>1</v>
      </c>
      <c r="K913" s="6" t="s">
        <v>297</v>
      </c>
      <c r="M913" s="6" t="s">
        <v>26</v>
      </c>
      <c r="N913" s="6" t="s">
        <v>26</v>
      </c>
      <c r="O913" s="6" t="s">
        <v>1186</v>
      </c>
      <c r="P913">
        <v>0</v>
      </c>
      <c r="Q913" s="6" t="s">
        <v>342</v>
      </c>
      <c r="R913" s="6" t="s">
        <v>343</v>
      </c>
      <c r="T913" s="6" t="s">
        <v>344</v>
      </c>
      <c r="U913" s="6" t="s">
        <v>1332</v>
      </c>
      <c r="V913" s="6" t="s">
        <v>1186</v>
      </c>
      <c r="W913" s="6" t="s">
        <v>305</v>
      </c>
      <c r="X913" s="6" t="s">
        <v>278</v>
      </c>
      <c r="Y913" s="6" t="s">
        <v>341</v>
      </c>
      <c r="Z913" s="6" t="s">
        <v>26</v>
      </c>
      <c r="AA913" s="6" t="s">
        <v>278</v>
      </c>
      <c r="AB913" s="6" t="s">
        <v>278</v>
      </c>
      <c r="AC913" s="6" t="s">
        <v>1186</v>
      </c>
      <c r="AD913" s="6" t="s">
        <v>1186</v>
      </c>
      <c r="AE913" s="6" t="s">
        <v>1186</v>
      </c>
      <c r="AF913" s="6" t="s">
        <v>346</v>
      </c>
      <c r="AG913" s="6" t="s">
        <v>346</v>
      </c>
      <c r="AH913" s="6" t="s">
        <v>1333</v>
      </c>
      <c r="AI913" s="6" t="s">
        <v>26</v>
      </c>
    </row>
    <row r="914" spans="1:35" x14ac:dyDescent="0.35">
      <c r="B914" s="6" t="s">
        <v>1317</v>
      </c>
      <c r="C914" s="6" t="s">
        <v>172</v>
      </c>
      <c r="D914" s="6" t="s">
        <v>26</v>
      </c>
      <c r="E914" s="6" t="s">
        <v>26</v>
      </c>
      <c r="F914">
        <v>1000</v>
      </c>
      <c r="G914" s="6" t="s">
        <v>12</v>
      </c>
      <c r="H914" s="6" t="s">
        <v>341</v>
      </c>
      <c r="I914">
        <v>260</v>
      </c>
      <c r="J914">
        <v>1</v>
      </c>
      <c r="K914" s="6" t="s">
        <v>297</v>
      </c>
      <c r="M914" s="6" t="s">
        <v>26</v>
      </c>
      <c r="N914" s="6" t="s">
        <v>26</v>
      </c>
      <c r="O914" s="6" t="s">
        <v>1186</v>
      </c>
      <c r="P914">
        <v>958</v>
      </c>
      <c r="Q914" s="6" t="s">
        <v>342</v>
      </c>
      <c r="R914" s="6" t="s">
        <v>343</v>
      </c>
      <c r="T914" s="6" t="s">
        <v>344</v>
      </c>
      <c r="U914" s="6" t="s">
        <v>1332</v>
      </c>
      <c r="V914" s="6" t="s">
        <v>1186</v>
      </c>
      <c r="W914" s="6" t="s">
        <v>305</v>
      </c>
      <c r="X914" s="6" t="s">
        <v>1318</v>
      </c>
      <c r="Y914" s="6" t="s">
        <v>341</v>
      </c>
      <c r="Z914" s="6" t="s">
        <v>26</v>
      </c>
      <c r="AA914" s="6" t="s">
        <v>172</v>
      </c>
      <c r="AB914" s="6" t="s">
        <v>278</v>
      </c>
      <c r="AC914" s="6" t="s">
        <v>1186</v>
      </c>
      <c r="AD914" s="6" t="s">
        <v>1186</v>
      </c>
      <c r="AE914" s="6" t="s">
        <v>1186</v>
      </c>
      <c r="AF914" s="6" t="s">
        <v>346</v>
      </c>
      <c r="AG914" s="6" t="s">
        <v>346</v>
      </c>
      <c r="AH914" s="6" t="s">
        <v>1333</v>
      </c>
      <c r="AI914" s="6" t="s">
        <v>26</v>
      </c>
    </row>
    <row r="915" spans="1:35" x14ac:dyDescent="0.35">
      <c r="B915" s="6" t="s">
        <v>1319</v>
      </c>
      <c r="C915" s="6" t="s">
        <v>172</v>
      </c>
      <c r="D915" s="6" t="s">
        <v>26</v>
      </c>
      <c r="E915" s="6" t="s">
        <v>26</v>
      </c>
      <c r="F915">
        <v>1000</v>
      </c>
      <c r="G915" s="6" t="s">
        <v>12</v>
      </c>
      <c r="H915" s="6" t="s">
        <v>341</v>
      </c>
      <c r="I915">
        <v>260</v>
      </c>
      <c r="J915">
        <v>1</v>
      </c>
      <c r="K915" s="6" t="s">
        <v>297</v>
      </c>
      <c r="M915" s="6" t="s">
        <v>26</v>
      </c>
      <c r="N915" s="6" t="s">
        <v>26</v>
      </c>
      <c r="O915" s="6" t="s">
        <v>1186</v>
      </c>
      <c r="P915">
        <v>958</v>
      </c>
      <c r="Q915" s="6" t="s">
        <v>342</v>
      </c>
      <c r="R915" s="6" t="s">
        <v>343</v>
      </c>
      <c r="T915" s="6" t="s">
        <v>344</v>
      </c>
      <c r="U915" s="6" t="s">
        <v>1332</v>
      </c>
      <c r="V915" s="6" t="s">
        <v>1186</v>
      </c>
      <c r="W915" s="6" t="s">
        <v>305</v>
      </c>
      <c r="X915" s="6" t="s">
        <v>1320</v>
      </c>
      <c r="Y915" s="6" t="s">
        <v>341</v>
      </c>
      <c r="Z915" s="6" t="s">
        <v>26</v>
      </c>
      <c r="AA915" s="6" t="s">
        <v>172</v>
      </c>
      <c r="AB915" s="6" t="s">
        <v>278</v>
      </c>
      <c r="AC915" s="6" t="s">
        <v>1186</v>
      </c>
      <c r="AD915" s="6" t="s">
        <v>1186</v>
      </c>
      <c r="AE915" s="6" t="s">
        <v>1186</v>
      </c>
      <c r="AF915" s="6" t="s">
        <v>346</v>
      </c>
      <c r="AG915" s="6" t="s">
        <v>346</v>
      </c>
      <c r="AH915" s="6" t="s">
        <v>1333</v>
      </c>
      <c r="AI915" s="6" t="s">
        <v>26</v>
      </c>
    </row>
    <row r="916" spans="1:35" x14ac:dyDescent="0.35">
      <c r="A916" s="5">
        <v>5100000066010</v>
      </c>
      <c r="B916" s="6" t="s">
        <v>1321</v>
      </c>
      <c r="C916" s="6" t="s">
        <v>279</v>
      </c>
      <c r="D916" s="6" t="s">
        <v>26</v>
      </c>
      <c r="E916" s="6" t="s">
        <v>26</v>
      </c>
      <c r="F916">
        <v>1000</v>
      </c>
      <c r="G916" s="6" t="s">
        <v>12</v>
      </c>
      <c r="H916" s="6" t="s">
        <v>341</v>
      </c>
      <c r="I916">
        <v>260</v>
      </c>
      <c r="J916">
        <v>1</v>
      </c>
      <c r="K916" s="6" t="s">
        <v>297</v>
      </c>
      <c r="M916" s="6" t="s">
        <v>26</v>
      </c>
      <c r="N916" s="6" t="s">
        <v>26</v>
      </c>
      <c r="O916" s="6" t="s">
        <v>1186</v>
      </c>
      <c r="P916">
        <v>0</v>
      </c>
      <c r="Q916" s="6" t="s">
        <v>342</v>
      </c>
      <c r="R916" s="6" t="s">
        <v>343</v>
      </c>
      <c r="T916" s="6" t="s">
        <v>344</v>
      </c>
      <c r="U916" s="6" t="s">
        <v>1332</v>
      </c>
      <c r="V916" s="6" t="s">
        <v>1186</v>
      </c>
      <c r="W916" s="6" t="s">
        <v>305</v>
      </c>
      <c r="X916" s="6" t="s">
        <v>278</v>
      </c>
      <c r="Y916" s="6" t="s">
        <v>341</v>
      </c>
      <c r="Z916" s="6" t="s">
        <v>26</v>
      </c>
      <c r="AA916" s="6" t="s">
        <v>279</v>
      </c>
      <c r="AB916" s="6" t="s">
        <v>1321</v>
      </c>
      <c r="AC916" s="6" t="s">
        <v>1186</v>
      </c>
      <c r="AD916" s="6" t="s">
        <v>1186</v>
      </c>
      <c r="AE916" s="6" t="s">
        <v>1186</v>
      </c>
      <c r="AF916" s="6" t="s">
        <v>346</v>
      </c>
      <c r="AG916" s="6" t="s">
        <v>346</v>
      </c>
      <c r="AH916" s="6" t="s">
        <v>1333</v>
      </c>
      <c r="AI916" s="6" t="s">
        <v>26</v>
      </c>
    </row>
    <row r="917" spans="1:35" x14ac:dyDescent="0.35">
      <c r="A917" s="5">
        <v>5223012031610</v>
      </c>
      <c r="B917" s="6" t="s">
        <v>1322</v>
      </c>
      <c r="C917" s="6" t="s">
        <v>123</v>
      </c>
      <c r="D917" s="6" t="s">
        <v>21</v>
      </c>
      <c r="E917" s="6" t="s">
        <v>123</v>
      </c>
      <c r="F917">
        <v>1000</v>
      </c>
      <c r="G917" s="6" t="s">
        <v>12</v>
      </c>
      <c r="H917" s="6" t="s">
        <v>341</v>
      </c>
      <c r="I917">
        <v>1</v>
      </c>
      <c r="J917">
        <v>1</v>
      </c>
      <c r="K917" s="6" t="s">
        <v>297</v>
      </c>
      <c r="M917" s="6" t="s">
        <v>12</v>
      </c>
      <c r="N917" s="6" t="s">
        <v>12</v>
      </c>
      <c r="O917" s="6" t="s">
        <v>1186</v>
      </c>
      <c r="P917">
        <v>0</v>
      </c>
      <c r="Q917" s="6" t="s">
        <v>342</v>
      </c>
      <c r="R917" s="6" t="s">
        <v>343</v>
      </c>
      <c r="T917" s="6" t="s">
        <v>402</v>
      </c>
      <c r="U917" s="6" t="s">
        <v>1332</v>
      </c>
      <c r="V917" s="6" t="s">
        <v>1186</v>
      </c>
      <c r="W917" s="6" t="s">
        <v>305</v>
      </c>
      <c r="X917" s="6" t="s">
        <v>123</v>
      </c>
      <c r="Y917" s="6" t="s">
        <v>341</v>
      </c>
      <c r="Z917" s="6" t="s">
        <v>53</v>
      </c>
      <c r="AA917" s="6" t="s">
        <v>123</v>
      </c>
      <c r="AB917" s="6" t="s">
        <v>1322</v>
      </c>
      <c r="AC917" s="6" t="s">
        <v>1186</v>
      </c>
      <c r="AD917" s="6" t="s">
        <v>1186</v>
      </c>
      <c r="AE917" s="6" t="s">
        <v>1186</v>
      </c>
      <c r="AF917" s="6" t="s">
        <v>346</v>
      </c>
      <c r="AG917" s="6" t="s">
        <v>346</v>
      </c>
      <c r="AH917" s="6" t="s">
        <v>1333</v>
      </c>
      <c r="AI917" s="6" t="s">
        <v>21</v>
      </c>
    </row>
    <row r="918" spans="1:35" x14ac:dyDescent="0.35">
      <c r="A918" s="5">
        <v>1000020</v>
      </c>
      <c r="B918" s="6" t="s">
        <v>1323</v>
      </c>
      <c r="C918" s="6" t="s">
        <v>123</v>
      </c>
      <c r="D918" s="6" t="s">
        <v>21</v>
      </c>
      <c r="E918" s="6" t="s">
        <v>123</v>
      </c>
      <c r="F918">
        <v>1000</v>
      </c>
      <c r="G918" s="6" t="s">
        <v>21</v>
      </c>
      <c r="H918" s="6" t="s">
        <v>341</v>
      </c>
      <c r="I918">
        <v>1</v>
      </c>
      <c r="J918">
        <v>1</v>
      </c>
      <c r="K918" s="6" t="s">
        <v>297</v>
      </c>
      <c r="M918" s="6" t="s">
        <v>21</v>
      </c>
      <c r="N918" s="6" t="s">
        <v>21</v>
      </c>
      <c r="O918" s="6" t="s">
        <v>1186</v>
      </c>
      <c r="P918">
        <v>0</v>
      </c>
      <c r="Q918" s="6" t="s">
        <v>342</v>
      </c>
      <c r="R918" s="6" t="s">
        <v>343</v>
      </c>
      <c r="T918" s="6" t="s">
        <v>344</v>
      </c>
      <c r="U918" s="6" t="s">
        <v>1332</v>
      </c>
      <c r="V918" s="6" t="s">
        <v>1186</v>
      </c>
      <c r="W918" s="6" t="s">
        <v>305</v>
      </c>
      <c r="X918" s="6" t="s">
        <v>21</v>
      </c>
      <c r="Y918" s="6" t="s">
        <v>341</v>
      </c>
      <c r="Z918" s="6" t="s">
        <v>21</v>
      </c>
      <c r="AA918" s="6" t="s">
        <v>123</v>
      </c>
      <c r="AB918" s="6" t="s">
        <v>1323</v>
      </c>
      <c r="AC918" s="6" t="s">
        <v>1186</v>
      </c>
      <c r="AD918" s="6" t="s">
        <v>1186</v>
      </c>
      <c r="AE918" s="6" t="s">
        <v>1186</v>
      </c>
      <c r="AF918" s="6" t="s">
        <v>346</v>
      </c>
      <c r="AG918" s="6" t="s">
        <v>346</v>
      </c>
      <c r="AH918" s="6" t="s">
        <v>1333</v>
      </c>
      <c r="AI918" s="6" t="s">
        <v>21</v>
      </c>
    </row>
    <row r="919" spans="1:35" x14ac:dyDescent="0.35">
      <c r="A919" s="5">
        <v>25002660</v>
      </c>
      <c r="B919" s="6" t="s">
        <v>1324</v>
      </c>
      <c r="C919" s="6" t="s">
        <v>123</v>
      </c>
      <c r="D919" s="6" t="s">
        <v>21</v>
      </c>
      <c r="E919" s="6" t="s">
        <v>123</v>
      </c>
      <c r="F919">
        <v>1000</v>
      </c>
      <c r="G919" s="6" t="s">
        <v>21</v>
      </c>
      <c r="H919" s="6" t="s">
        <v>306</v>
      </c>
      <c r="I919">
        <v>1</v>
      </c>
      <c r="J919">
        <v>1</v>
      </c>
      <c r="K919" s="6" t="s">
        <v>306</v>
      </c>
      <c r="M919" s="6" t="s">
        <v>21</v>
      </c>
      <c r="N919" s="6" t="s">
        <v>21</v>
      </c>
      <c r="O919" s="6" t="s">
        <v>1186</v>
      </c>
      <c r="Q919" s="6" t="s">
        <v>342</v>
      </c>
      <c r="R919" s="6" t="s">
        <v>343</v>
      </c>
      <c r="T919" s="6" t="s">
        <v>21</v>
      </c>
      <c r="U919" s="6" t="s">
        <v>1332</v>
      </c>
      <c r="V919" s="6" t="s">
        <v>1186</v>
      </c>
      <c r="W919" s="6" t="s">
        <v>305</v>
      </c>
      <c r="X919" s="6" t="s">
        <v>21</v>
      </c>
      <c r="Y919" s="6" t="s">
        <v>341</v>
      </c>
      <c r="Z919" s="6" t="s">
        <v>21</v>
      </c>
      <c r="AA919" s="6" t="s">
        <v>123</v>
      </c>
      <c r="AB919" s="6" t="s">
        <v>1325</v>
      </c>
      <c r="AC919" s="6" t="s">
        <v>1186</v>
      </c>
      <c r="AD919" s="6" t="s">
        <v>1186</v>
      </c>
      <c r="AE919" s="6" t="s">
        <v>1186</v>
      </c>
      <c r="AF919" s="6" t="s">
        <v>346</v>
      </c>
      <c r="AG919" s="6" t="s">
        <v>346</v>
      </c>
      <c r="AH919" s="6" t="s">
        <v>1333</v>
      </c>
      <c r="AI919" s="6" t="s">
        <v>21</v>
      </c>
    </row>
    <row r="920" spans="1:35" x14ac:dyDescent="0.35">
      <c r="B920" s="6" t="s">
        <v>1326</v>
      </c>
      <c r="C920" s="6" t="s">
        <v>10</v>
      </c>
      <c r="D920" s="6" t="s">
        <v>45</v>
      </c>
      <c r="E920" s="6" t="s">
        <v>45</v>
      </c>
      <c r="F920">
        <v>1000</v>
      </c>
      <c r="G920" s="6" t="s">
        <v>10</v>
      </c>
      <c r="H920" s="6" t="s">
        <v>341</v>
      </c>
      <c r="I920">
        <v>1</v>
      </c>
      <c r="J920">
        <v>1</v>
      </c>
      <c r="K920" s="6" t="s">
        <v>297</v>
      </c>
      <c r="M920" s="6" t="s">
        <v>10</v>
      </c>
      <c r="N920" s="6" t="s">
        <v>10</v>
      </c>
      <c r="O920" s="6" t="s">
        <v>1186</v>
      </c>
      <c r="Q920" s="6" t="s">
        <v>342</v>
      </c>
      <c r="R920" s="6" t="s">
        <v>343</v>
      </c>
      <c r="T920" s="6" t="s">
        <v>413</v>
      </c>
      <c r="U920" s="6" t="s">
        <v>1332</v>
      </c>
      <c r="V920" s="6" t="s">
        <v>1186</v>
      </c>
      <c r="W920" s="6" t="s">
        <v>305</v>
      </c>
      <c r="X920" s="6" t="s">
        <v>10</v>
      </c>
      <c r="Y920" s="6" t="s">
        <v>341</v>
      </c>
      <c r="Z920" s="6" t="s">
        <v>45</v>
      </c>
      <c r="AA920" s="6" t="s">
        <v>10</v>
      </c>
      <c r="AB920" s="6" t="s">
        <v>1326</v>
      </c>
      <c r="AC920" s="6" t="s">
        <v>1186</v>
      </c>
      <c r="AD920" s="6" t="s">
        <v>1186</v>
      </c>
      <c r="AE920" s="6" t="s">
        <v>1186</v>
      </c>
      <c r="AF920" s="6" t="s">
        <v>346</v>
      </c>
      <c r="AG920" s="6" t="s">
        <v>346</v>
      </c>
      <c r="AH920" s="6" t="s">
        <v>1333</v>
      </c>
      <c r="AI920" s="6" t="s">
        <v>45</v>
      </c>
    </row>
    <row r="921" spans="1:35" x14ac:dyDescent="0.35">
      <c r="A921" s="5">
        <v>5109010006010</v>
      </c>
      <c r="B921" s="6" t="s">
        <v>1327</v>
      </c>
      <c r="C921" s="6" t="s">
        <v>287</v>
      </c>
      <c r="D921" s="6" t="s">
        <v>26</v>
      </c>
      <c r="E921" s="6" t="s">
        <v>26</v>
      </c>
      <c r="F921">
        <v>1000</v>
      </c>
      <c r="G921" s="6" t="s">
        <v>12</v>
      </c>
      <c r="H921" s="6" t="s">
        <v>341</v>
      </c>
      <c r="I921">
        <v>10</v>
      </c>
      <c r="J921">
        <v>1</v>
      </c>
      <c r="K921" s="6" t="s">
        <v>297</v>
      </c>
      <c r="M921" s="6" t="s">
        <v>26</v>
      </c>
      <c r="N921" s="6" t="s">
        <v>26</v>
      </c>
      <c r="O921" s="6" t="s">
        <v>1186</v>
      </c>
      <c r="P921">
        <v>760</v>
      </c>
      <c r="Q921" s="6" t="s">
        <v>342</v>
      </c>
      <c r="R921" s="6" t="s">
        <v>343</v>
      </c>
      <c r="T921" s="6" t="s">
        <v>344</v>
      </c>
      <c r="U921" s="6" t="s">
        <v>1332</v>
      </c>
      <c r="V921" s="6" t="s">
        <v>1186</v>
      </c>
      <c r="W921" s="6" t="s">
        <v>305</v>
      </c>
      <c r="X921" s="6" t="s">
        <v>287</v>
      </c>
      <c r="Y921" s="6" t="s">
        <v>341</v>
      </c>
      <c r="Z921" s="6" t="s">
        <v>26</v>
      </c>
      <c r="AA921" s="6" t="s">
        <v>287</v>
      </c>
      <c r="AB921" s="6" t="s">
        <v>1327</v>
      </c>
      <c r="AC921" s="6" t="s">
        <v>1186</v>
      </c>
      <c r="AD921" s="6" t="s">
        <v>1186</v>
      </c>
      <c r="AE921" s="6" t="s">
        <v>1186</v>
      </c>
      <c r="AF921" s="6" t="s">
        <v>346</v>
      </c>
      <c r="AG921" s="6" t="s">
        <v>346</v>
      </c>
      <c r="AH921" s="6" t="s">
        <v>1333</v>
      </c>
      <c r="AI921" s="6" t="s">
        <v>26</v>
      </c>
    </row>
    <row r="922" spans="1:35" x14ac:dyDescent="0.35">
      <c r="A922" s="5">
        <v>5202870006010</v>
      </c>
      <c r="B922" s="6" t="s">
        <v>1328</v>
      </c>
      <c r="C922" s="6" t="s">
        <v>221</v>
      </c>
      <c r="D922" s="6" t="s">
        <v>26</v>
      </c>
      <c r="E922" s="6" t="s">
        <v>26</v>
      </c>
      <c r="F922">
        <v>1000</v>
      </c>
      <c r="G922" s="6" t="s">
        <v>16</v>
      </c>
      <c r="H922" s="6" t="s">
        <v>341</v>
      </c>
      <c r="I922">
        <v>11</v>
      </c>
      <c r="J922">
        <v>1</v>
      </c>
      <c r="K922" s="6" t="s">
        <v>297</v>
      </c>
      <c r="M922" s="6" t="s">
        <v>26</v>
      </c>
      <c r="N922" s="6" t="s">
        <v>26</v>
      </c>
      <c r="O922" s="6" t="s">
        <v>1186</v>
      </c>
      <c r="P922">
        <v>252</v>
      </c>
      <c r="Q922" s="6" t="s">
        <v>1186</v>
      </c>
      <c r="R922" s="6" t="s">
        <v>374</v>
      </c>
      <c r="S922">
        <v>20</v>
      </c>
      <c r="T922" s="6" t="s">
        <v>344</v>
      </c>
      <c r="U922" s="6" t="s">
        <v>1332</v>
      </c>
      <c r="V922" s="6" t="s">
        <v>1186</v>
      </c>
      <c r="W922" s="6" t="s">
        <v>297</v>
      </c>
      <c r="X922" s="6" t="s">
        <v>221</v>
      </c>
      <c r="Y922" s="6" t="s">
        <v>341</v>
      </c>
      <c r="Z922" s="6" t="s">
        <v>26</v>
      </c>
      <c r="AA922" s="6" t="s">
        <v>221</v>
      </c>
      <c r="AB922" s="6" t="s">
        <v>1120</v>
      </c>
      <c r="AC922" s="6" t="s">
        <v>1186</v>
      </c>
      <c r="AD922" s="6" t="s">
        <v>1186</v>
      </c>
      <c r="AE922" s="6" t="s">
        <v>371</v>
      </c>
      <c r="AF922" s="6" t="s">
        <v>346</v>
      </c>
      <c r="AG922" s="6" t="s">
        <v>346</v>
      </c>
      <c r="AH922" s="6" t="s">
        <v>1333</v>
      </c>
      <c r="AI922" s="6" t="s">
        <v>26</v>
      </c>
    </row>
    <row r="923" spans="1:35" x14ac:dyDescent="0.35">
      <c r="A923" s="5">
        <v>5202870007010</v>
      </c>
      <c r="B923" s="6" t="s">
        <v>1329</v>
      </c>
      <c r="C923" s="6" t="s">
        <v>221</v>
      </c>
      <c r="D923" s="6" t="s">
        <v>26</v>
      </c>
      <c r="E923" s="6" t="s">
        <v>26</v>
      </c>
      <c r="F923">
        <v>1000</v>
      </c>
      <c r="G923" s="6" t="s">
        <v>16</v>
      </c>
      <c r="H923" s="6" t="s">
        <v>341</v>
      </c>
      <c r="I923">
        <v>11</v>
      </c>
      <c r="J923">
        <v>1</v>
      </c>
      <c r="K923" s="6" t="s">
        <v>298</v>
      </c>
      <c r="M923" s="6" t="s">
        <v>26</v>
      </c>
      <c r="N923" s="6" t="s">
        <v>26</v>
      </c>
      <c r="O923" s="6" t="s">
        <v>478</v>
      </c>
      <c r="P923">
        <v>760</v>
      </c>
      <c r="Q923" s="6" t="s">
        <v>1186</v>
      </c>
      <c r="R923" s="6" t="s">
        <v>374</v>
      </c>
      <c r="S923">
        <v>21.9</v>
      </c>
      <c r="T923" s="6" t="s">
        <v>344</v>
      </c>
      <c r="U923" s="6" t="s">
        <v>1332</v>
      </c>
      <c r="V923" s="6" t="s">
        <v>1186</v>
      </c>
      <c r="W923" s="6" t="s">
        <v>298</v>
      </c>
      <c r="X923" s="6" t="s">
        <v>217</v>
      </c>
      <c r="Y923" s="6" t="s">
        <v>341</v>
      </c>
      <c r="Z923" s="6" t="s">
        <v>26</v>
      </c>
      <c r="AA923" s="6" t="s">
        <v>221</v>
      </c>
      <c r="AB923" s="6" t="s">
        <v>1120</v>
      </c>
      <c r="AC923" s="6" t="s">
        <v>1186</v>
      </c>
      <c r="AD923" s="6" t="s">
        <v>1186</v>
      </c>
      <c r="AE923" s="6" t="s">
        <v>371</v>
      </c>
      <c r="AF923" s="6" t="s">
        <v>346</v>
      </c>
      <c r="AG923" s="6" t="s">
        <v>346</v>
      </c>
      <c r="AH923" s="6" t="s">
        <v>1333</v>
      </c>
      <c r="AI923" s="6" t="s">
        <v>26</v>
      </c>
    </row>
    <row r="924" spans="1:35" x14ac:dyDescent="0.35">
      <c r="A924" s="5">
        <v>5202870002070</v>
      </c>
      <c r="B924" s="6" t="s">
        <v>1330</v>
      </c>
      <c r="C924" s="6" t="s">
        <v>221</v>
      </c>
      <c r="D924" s="6" t="s">
        <v>26</v>
      </c>
      <c r="E924" s="6" t="s">
        <v>26</v>
      </c>
      <c r="F924">
        <v>1000</v>
      </c>
      <c r="G924" s="6" t="s">
        <v>16</v>
      </c>
      <c r="H924" s="6" t="s">
        <v>341</v>
      </c>
      <c r="I924">
        <v>11</v>
      </c>
      <c r="J924">
        <v>0.25</v>
      </c>
      <c r="K924" s="6" t="s">
        <v>300</v>
      </c>
      <c r="M924" s="6" t="s">
        <v>26</v>
      </c>
      <c r="N924" s="6" t="s">
        <v>26</v>
      </c>
      <c r="O924" s="6" t="s">
        <v>473</v>
      </c>
      <c r="P924">
        <v>252</v>
      </c>
      <c r="Q924" s="6" t="s">
        <v>1186</v>
      </c>
      <c r="R924" s="6" t="s">
        <v>374</v>
      </c>
      <c r="S924">
        <v>0.25</v>
      </c>
      <c r="T924" s="6" t="s">
        <v>344</v>
      </c>
      <c r="U924" s="6" t="s">
        <v>1332</v>
      </c>
      <c r="V924" s="6" t="s">
        <v>1186</v>
      </c>
      <c r="W924" s="6" t="s">
        <v>300</v>
      </c>
      <c r="X924" s="6" t="s">
        <v>221</v>
      </c>
      <c r="Y924" s="6" t="s">
        <v>341</v>
      </c>
      <c r="Z924" s="6" t="s">
        <v>26</v>
      </c>
      <c r="AA924" s="6" t="s">
        <v>221</v>
      </c>
      <c r="AB924" s="6" t="s">
        <v>1120</v>
      </c>
      <c r="AC924" s="6" t="s">
        <v>1186</v>
      </c>
      <c r="AD924" s="6" t="s">
        <v>1186</v>
      </c>
      <c r="AE924" s="6" t="s">
        <v>1186</v>
      </c>
      <c r="AF924" s="6" t="s">
        <v>346</v>
      </c>
      <c r="AG924" s="6" t="s">
        <v>346</v>
      </c>
      <c r="AH924" s="6" t="s">
        <v>1333</v>
      </c>
      <c r="AI924" s="6" t="s">
        <v>26</v>
      </c>
    </row>
    <row r="926" spans="1:35" x14ac:dyDescent="0.35">
      <c r="C926" s="4" t="s">
        <v>1408</v>
      </c>
    </row>
    <row r="927" spans="1:35" x14ac:dyDescent="0.35">
      <c r="C927" s="19" t="s">
        <v>1409</v>
      </c>
    </row>
    <row r="928" spans="1:35" x14ac:dyDescent="0.35">
      <c r="C928" s="17" t="s">
        <v>1410</v>
      </c>
    </row>
    <row r="929" spans="3:3" x14ac:dyDescent="0.35">
      <c r="C929" s="20" t="s">
        <v>1413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A90B9D-91A4-4104-9939-DAAF38680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Material</vt:lpstr>
      <vt:lpstr>Material Formula</vt:lpstr>
      <vt:lpstr>header transpose</vt:lpstr>
      <vt:lpstr>Class + Category + Group</vt:lpstr>
      <vt:lpstr>Class</vt:lpstr>
      <vt:lpstr>Product Category</vt:lpstr>
      <vt:lpstr>Product Metric</vt:lpstr>
      <vt:lpstr>Product Group Simple</vt:lpstr>
      <vt:lpstr>Product Group</vt:lpstr>
      <vt:lpstr>Packaging</vt:lpstr>
      <vt:lpstr>Material_Master_SQL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Valentina Santoso</dc:creator>
  <cp:lastModifiedBy>Natasha Valentina Santoso</cp:lastModifiedBy>
  <dcterms:created xsi:type="dcterms:W3CDTF">2025-02-11T04:32:00Z</dcterms:created>
  <dcterms:modified xsi:type="dcterms:W3CDTF">2025-06-19T01:40:45Z</dcterms:modified>
</cp:coreProperties>
</file>