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"/>
    </mc:Choice>
  </mc:AlternateContent>
  <xr:revisionPtr revIDLastSave="0" documentId="13_ncr:1_{393CCE2C-A7F0-A24C-B3A0-BD560AF14375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PL-DD-ORGANIC-FITTED-CRIB-PAD" sheetId="1" r:id="rId1"/>
    <sheet name="J-AMZ-RGLAV128-A" sheetId="2" r:id="rId2"/>
    <sheet name="J-AMZ-RGLAV140-A" sheetId="3" r:id="rId3"/>
    <sheet name="J-AMZ-RGLAV152-A" sheetId="4" r:id="rId4"/>
    <sheet name="J-AMZ-RGLAV164-A" sheetId="5" r:id="rId5"/>
    <sheet name="J-AMZ-RGNAVY128-A" sheetId="6" r:id="rId6"/>
    <sheet name="J-AMZ-RGNAVY140-A" sheetId="7" r:id="rId7"/>
    <sheet name="J-AMZ-RGNAVY152-A" sheetId="8" r:id="rId8"/>
    <sheet name="J-AMZ-RGNAVY164-A" sheetId="9" r:id="rId9"/>
  </sheets>
  <calcPr calcId="191029"/>
</workbook>
</file>

<file path=xl/calcChain.xml><?xml version="1.0" encoding="utf-8"?>
<calcChain xmlns="http://schemas.openxmlformats.org/spreadsheetml/2006/main">
  <c r="R32" i="2" l="1"/>
  <c r="R32" i="3"/>
  <c r="R32" i="4"/>
  <c r="R32" i="5"/>
  <c r="R32" i="6"/>
  <c r="R32" i="7"/>
  <c r="R32" i="8"/>
  <c r="R32" i="9"/>
  <c r="R32" i="1"/>
  <c r="AB32" i="9"/>
  <c r="AD32" i="9" s="1"/>
  <c r="J32" i="9" s="1"/>
  <c r="Y32" i="9"/>
  <c r="X32" i="9"/>
  <c r="V32" i="9"/>
  <c r="U32" i="9"/>
  <c r="T32" i="9"/>
  <c r="Q32" i="9"/>
  <c r="P32" i="9"/>
  <c r="O32" i="9"/>
  <c r="M32" i="9"/>
  <c r="H32" i="9"/>
  <c r="C32" i="9"/>
  <c r="AB31" i="9"/>
  <c r="AD31" i="9" s="1"/>
  <c r="J31" i="9" s="1"/>
  <c r="Y31" i="9"/>
  <c r="X31" i="9"/>
  <c r="P31" i="9"/>
  <c r="O31" i="9"/>
  <c r="Q31" i="9" s="1"/>
  <c r="M31" i="9"/>
  <c r="H31" i="9"/>
  <c r="C31" i="9"/>
  <c r="AB30" i="9"/>
  <c r="AD30" i="9" s="1"/>
  <c r="J30" i="9" s="1"/>
  <c r="Y30" i="9"/>
  <c r="X30" i="9"/>
  <c r="P30" i="9"/>
  <c r="O30" i="9"/>
  <c r="Q30" i="9" s="1"/>
  <c r="M30" i="9"/>
  <c r="H30" i="9"/>
  <c r="C30" i="9"/>
  <c r="AB29" i="9"/>
  <c r="AD29" i="9" s="1"/>
  <c r="J29" i="9" s="1"/>
  <c r="Y29" i="9"/>
  <c r="X29" i="9"/>
  <c r="Q29" i="9"/>
  <c r="P29" i="9"/>
  <c r="O29" i="9"/>
  <c r="M29" i="9"/>
  <c r="H29" i="9"/>
  <c r="C29" i="9"/>
  <c r="AD28" i="9"/>
  <c r="J28" i="9" s="1"/>
  <c r="AB28" i="9"/>
  <c r="Y28" i="9"/>
  <c r="X28" i="9"/>
  <c r="P28" i="9"/>
  <c r="O28" i="9"/>
  <c r="Q28" i="9" s="1"/>
  <c r="M28" i="9"/>
  <c r="H28" i="9"/>
  <c r="C28" i="9"/>
  <c r="AB27" i="9"/>
  <c r="AD27" i="9" s="1"/>
  <c r="J27" i="9" s="1"/>
  <c r="K27" i="9" s="1"/>
  <c r="Y27" i="9"/>
  <c r="X27" i="9"/>
  <c r="P27" i="9"/>
  <c r="O27" i="9"/>
  <c r="Q27" i="9" s="1"/>
  <c r="M27" i="9"/>
  <c r="I27" i="9"/>
  <c r="H27" i="9"/>
  <c r="C27" i="9"/>
  <c r="AB26" i="9"/>
  <c r="AD26" i="9" s="1"/>
  <c r="J26" i="9" s="1"/>
  <c r="Y26" i="9"/>
  <c r="X26" i="9"/>
  <c r="P26" i="9"/>
  <c r="Q26" i="9" s="1"/>
  <c r="O26" i="9"/>
  <c r="M26" i="9"/>
  <c r="H26" i="9"/>
  <c r="C26" i="9"/>
  <c r="AD25" i="9"/>
  <c r="J25" i="9" s="1"/>
  <c r="I25" i="9" s="1"/>
  <c r="AB25" i="9"/>
  <c r="Y25" i="9"/>
  <c r="X25" i="9"/>
  <c r="P25" i="9"/>
  <c r="O25" i="9"/>
  <c r="Q25" i="9" s="1"/>
  <c r="M25" i="9"/>
  <c r="H25" i="9"/>
  <c r="C25" i="9"/>
  <c r="AB24" i="9"/>
  <c r="AD24" i="9" s="1"/>
  <c r="J24" i="9" s="1"/>
  <c r="Y24" i="9"/>
  <c r="X24" i="9"/>
  <c r="Q24" i="9"/>
  <c r="P24" i="9"/>
  <c r="O24" i="9"/>
  <c r="M24" i="9"/>
  <c r="H24" i="9"/>
  <c r="C24" i="9"/>
  <c r="AB23" i="9"/>
  <c r="AD23" i="9" s="1"/>
  <c r="J23" i="9" s="1"/>
  <c r="Y23" i="9"/>
  <c r="X23" i="9"/>
  <c r="P23" i="9"/>
  <c r="O23" i="9"/>
  <c r="Q23" i="9" s="1"/>
  <c r="M23" i="9"/>
  <c r="H23" i="9"/>
  <c r="C23" i="9"/>
  <c r="AB22" i="9"/>
  <c r="AD22" i="9" s="1"/>
  <c r="J22" i="9" s="1"/>
  <c r="Y22" i="9"/>
  <c r="X22" i="9"/>
  <c r="P22" i="9"/>
  <c r="O22" i="9"/>
  <c r="Q22" i="9" s="1"/>
  <c r="M22" i="9"/>
  <c r="H22" i="9"/>
  <c r="C22" i="9"/>
  <c r="AB21" i="9"/>
  <c r="AD21" i="9" s="1"/>
  <c r="J21" i="9" s="1"/>
  <c r="Y21" i="9"/>
  <c r="X21" i="9"/>
  <c r="Q21" i="9"/>
  <c r="P21" i="9"/>
  <c r="O21" i="9"/>
  <c r="M21" i="9"/>
  <c r="H21" i="9"/>
  <c r="C21" i="9"/>
  <c r="AD20" i="9"/>
  <c r="J20" i="9" s="1"/>
  <c r="AB20" i="9"/>
  <c r="Y20" i="9"/>
  <c r="X20" i="9"/>
  <c r="P20" i="9"/>
  <c r="O20" i="9"/>
  <c r="Q20" i="9" s="1"/>
  <c r="M20" i="9"/>
  <c r="H20" i="9"/>
  <c r="C20" i="9"/>
  <c r="AB19" i="9"/>
  <c r="AD19" i="9" s="1"/>
  <c r="J19" i="9" s="1"/>
  <c r="Y19" i="9"/>
  <c r="X19" i="9"/>
  <c r="P19" i="9"/>
  <c r="O19" i="9"/>
  <c r="Q19" i="9" s="1"/>
  <c r="M19" i="9"/>
  <c r="H19" i="9"/>
  <c r="C19" i="9"/>
  <c r="AB18" i="9"/>
  <c r="AD18" i="9" s="1"/>
  <c r="J18" i="9" s="1"/>
  <c r="Y18" i="9"/>
  <c r="X18" i="9"/>
  <c r="P18" i="9"/>
  <c r="Q18" i="9" s="1"/>
  <c r="O18" i="9"/>
  <c r="M18" i="9"/>
  <c r="H18" i="9"/>
  <c r="C18" i="9"/>
  <c r="AD17" i="9"/>
  <c r="J17" i="9" s="1"/>
  <c r="I17" i="9" s="1"/>
  <c r="AB17" i="9"/>
  <c r="Y17" i="9"/>
  <c r="X17" i="9"/>
  <c r="P17" i="9"/>
  <c r="O17" i="9"/>
  <c r="Q17" i="9" s="1"/>
  <c r="M17" i="9"/>
  <c r="K17" i="9"/>
  <c r="H17" i="9"/>
  <c r="C17" i="9"/>
  <c r="AB16" i="9"/>
  <c r="AD16" i="9" s="1"/>
  <c r="J16" i="9" s="1"/>
  <c r="Y16" i="9"/>
  <c r="X16" i="9"/>
  <c r="Q16" i="9"/>
  <c r="P16" i="9"/>
  <c r="O16" i="9"/>
  <c r="M16" i="9"/>
  <c r="H16" i="9"/>
  <c r="C16" i="9"/>
  <c r="AB15" i="9"/>
  <c r="AD15" i="9" s="1"/>
  <c r="J15" i="9" s="1"/>
  <c r="Y15" i="9"/>
  <c r="X15" i="9"/>
  <c r="P15" i="9"/>
  <c r="O15" i="9"/>
  <c r="Q15" i="9" s="1"/>
  <c r="M15" i="9"/>
  <c r="H15" i="9"/>
  <c r="C15" i="9"/>
  <c r="AB14" i="9"/>
  <c r="AD14" i="9" s="1"/>
  <c r="Y14" i="9"/>
  <c r="X14" i="9"/>
  <c r="P14" i="9"/>
  <c r="O14" i="9"/>
  <c r="Q14" i="9" s="1"/>
  <c r="M14" i="9"/>
  <c r="J14" i="9"/>
  <c r="H14" i="9"/>
  <c r="C14" i="9"/>
  <c r="AB13" i="9"/>
  <c r="AD13" i="9" s="1"/>
  <c r="J13" i="9" s="1"/>
  <c r="Y13" i="9"/>
  <c r="X13" i="9"/>
  <c r="Q13" i="9"/>
  <c r="P13" i="9"/>
  <c r="O13" i="9"/>
  <c r="M13" i="9"/>
  <c r="H13" i="9"/>
  <c r="C13" i="9"/>
  <c r="AD12" i="9"/>
  <c r="J12" i="9" s="1"/>
  <c r="AB12" i="9"/>
  <c r="Y12" i="9"/>
  <c r="X12" i="9"/>
  <c r="P12" i="9"/>
  <c r="O12" i="9"/>
  <c r="Q12" i="9" s="1"/>
  <c r="M12" i="9"/>
  <c r="H12" i="9"/>
  <c r="C12" i="9"/>
  <c r="AB11" i="9"/>
  <c r="AD11" i="9" s="1"/>
  <c r="J11" i="9" s="1"/>
  <c r="K11" i="9" s="1"/>
  <c r="Y11" i="9"/>
  <c r="X11" i="9"/>
  <c r="P11" i="9"/>
  <c r="O11" i="9"/>
  <c r="Q11" i="9" s="1"/>
  <c r="M11" i="9"/>
  <c r="H11" i="9"/>
  <c r="C11" i="9"/>
  <c r="AB10" i="9"/>
  <c r="AD10" i="9" s="1"/>
  <c r="J10" i="9" s="1"/>
  <c r="Y10" i="9"/>
  <c r="X10" i="9"/>
  <c r="P10" i="9"/>
  <c r="Q10" i="9" s="1"/>
  <c r="O10" i="9"/>
  <c r="M10" i="9"/>
  <c r="H10" i="9"/>
  <c r="C10" i="9"/>
  <c r="AD9" i="9"/>
  <c r="J9" i="9" s="1"/>
  <c r="AB9" i="9"/>
  <c r="Y9" i="9"/>
  <c r="X9" i="9"/>
  <c r="P9" i="9"/>
  <c r="O9" i="9"/>
  <c r="Q9" i="9" s="1"/>
  <c r="M9" i="9"/>
  <c r="H9" i="9"/>
  <c r="C9" i="9"/>
  <c r="AB8" i="9"/>
  <c r="AD8" i="9" s="1"/>
  <c r="J8" i="9" s="1"/>
  <c r="Y8" i="9"/>
  <c r="X8" i="9"/>
  <c r="Q8" i="9"/>
  <c r="P8" i="9"/>
  <c r="O8" i="9"/>
  <c r="M8" i="9"/>
  <c r="H8" i="9"/>
  <c r="C8" i="9"/>
  <c r="AB7" i="9"/>
  <c r="AD7" i="9" s="1"/>
  <c r="J7" i="9" s="1"/>
  <c r="Y7" i="9"/>
  <c r="X7" i="9"/>
  <c r="P7" i="9"/>
  <c r="O7" i="9"/>
  <c r="Q7" i="9" s="1"/>
  <c r="M7" i="9"/>
  <c r="H7" i="9"/>
  <c r="C7" i="9"/>
  <c r="AB6" i="9"/>
  <c r="AD6" i="9" s="1"/>
  <c r="J6" i="9" s="1"/>
  <c r="Y6" i="9"/>
  <c r="X6" i="9"/>
  <c r="P6" i="9"/>
  <c r="O6" i="9"/>
  <c r="Q6" i="9" s="1"/>
  <c r="M6" i="9"/>
  <c r="H6" i="9"/>
  <c r="C6" i="9"/>
  <c r="AB5" i="9"/>
  <c r="AD5" i="9" s="1"/>
  <c r="J5" i="9" s="1"/>
  <c r="Y5" i="9"/>
  <c r="X5" i="9"/>
  <c r="Q5" i="9"/>
  <c r="P5" i="9"/>
  <c r="O5" i="9"/>
  <c r="M5" i="9"/>
  <c r="H5" i="9"/>
  <c r="C5" i="9"/>
  <c r="AD4" i="9"/>
  <c r="J4" i="9" s="1"/>
  <c r="AB4" i="9"/>
  <c r="Y4" i="9"/>
  <c r="X4" i="9"/>
  <c r="P4" i="9"/>
  <c r="O4" i="9"/>
  <c r="Q4" i="9" s="1"/>
  <c r="M4" i="9"/>
  <c r="H4" i="9"/>
  <c r="C4" i="9"/>
  <c r="AG3" i="9"/>
  <c r="AF3" i="9"/>
  <c r="W3" i="9"/>
  <c r="V3" i="9"/>
  <c r="U3" i="9"/>
  <c r="T3" i="9"/>
  <c r="O3" i="9"/>
  <c r="G3" i="9"/>
  <c r="H3" i="9" s="1"/>
  <c r="F3" i="9"/>
  <c r="D3" i="9"/>
  <c r="X3" i="9" s="1"/>
  <c r="C3" i="9"/>
  <c r="A2" i="9"/>
  <c r="A1" i="9"/>
  <c r="AD32" i="8"/>
  <c r="AB32" i="8"/>
  <c r="Y32" i="8"/>
  <c r="X32" i="8"/>
  <c r="V32" i="8"/>
  <c r="U32" i="8"/>
  <c r="T32" i="8"/>
  <c r="Q32" i="8"/>
  <c r="P32" i="8"/>
  <c r="O32" i="8"/>
  <c r="M32" i="8"/>
  <c r="J32" i="8"/>
  <c r="K32" i="8" s="1"/>
  <c r="H32" i="8"/>
  <c r="C32" i="8"/>
  <c r="AB31" i="8"/>
  <c r="AD31" i="8" s="1"/>
  <c r="J31" i="8" s="1"/>
  <c r="Y31" i="8"/>
  <c r="X31" i="8"/>
  <c r="P31" i="8"/>
  <c r="O31" i="8"/>
  <c r="Q31" i="8" s="1"/>
  <c r="M31" i="8"/>
  <c r="H31" i="8"/>
  <c r="C31" i="8"/>
  <c r="AB30" i="8"/>
  <c r="AD30" i="8" s="1"/>
  <c r="Y30" i="8"/>
  <c r="X30" i="8"/>
  <c r="P30" i="8"/>
  <c r="O30" i="8"/>
  <c r="Q30" i="8" s="1"/>
  <c r="M30" i="8"/>
  <c r="J30" i="8"/>
  <c r="H30" i="8"/>
  <c r="C30" i="8"/>
  <c r="AB29" i="8"/>
  <c r="AD29" i="8" s="1"/>
  <c r="J29" i="8" s="1"/>
  <c r="Y29" i="8"/>
  <c r="X29" i="8"/>
  <c r="Q29" i="8"/>
  <c r="P29" i="8"/>
  <c r="O29" i="8"/>
  <c r="M29" i="8"/>
  <c r="H29" i="8"/>
  <c r="C29" i="8"/>
  <c r="AD28" i="8"/>
  <c r="J28" i="8" s="1"/>
  <c r="AB28" i="8"/>
  <c r="Y28" i="8"/>
  <c r="X28" i="8"/>
  <c r="P28" i="8"/>
  <c r="O28" i="8"/>
  <c r="Q28" i="8" s="1"/>
  <c r="M28" i="8"/>
  <c r="H28" i="8"/>
  <c r="C28" i="8"/>
  <c r="AB27" i="8"/>
  <c r="AD27" i="8" s="1"/>
  <c r="J27" i="8" s="1"/>
  <c r="K27" i="8" s="1"/>
  <c r="Y27" i="8"/>
  <c r="X27" i="8"/>
  <c r="P27" i="8"/>
  <c r="O27" i="8"/>
  <c r="Q27" i="8" s="1"/>
  <c r="M27" i="8"/>
  <c r="H27" i="8"/>
  <c r="C27" i="8"/>
  <c r="AB26" i="8"/>
  <c r="AD26" i="8" s="1"/>
  <c r="J26" i="8" s="1"/>
  <c r="Y26" i="8"/>
  <c r="X26" i="8"/>
  <c r="P26" i="8"/>
  <c r="Q26" i="8" s="1"/>
  <c r="O26" i="8"/>
  <c r="M26" i="8"/>
  <c r="H26" i="8"/>
  <c r="C26" i="8"/>
  <c r="AD25" i="8"/>
  <c r="J25" i="8" s="1"/>
  <c r="AB25" i="8"/>
  <c r="Y25" i="8"/>
  <c r="X25" i="8"/>
  <c r="P25" i="8"/>
  <c r="O25" i="8"/>
  <c r="Q25" i="8" s="1"/>
  <c r="M25" i="8"/>
  <c r="H25" i="8"/>
  <c r="C25" i="8"/>
  <c r="AB24" i="8"/>
  <c r="AD24" i="8" s="1"/>
  <c r="J24" i="8" s="1"/>
  <c r="Y24" i="8"/>
  <c r="X24" i="8"/>
  <c r="Q24" i="8"/>
  <c r="P24" i="8"/>
  <c r="O24" i="8"/>
  <c r="M24" i="8"/>
  <c r="H24" i="8"/>
  <c r="C24" i="8"/>
  <c r="AD23" i="8"/>
  <c r="J23" i="8" s="1"/>
  <c r="AB23" i="8"/>
  <c r="Y23" i="8"/>
  <c r="X23" i="8"/>
  <c r="P23" i="8"/>
  <c r="O23" i="8"/>
  <c r="Q23" i="8" s="1"/>
  <c r="M23" i="8"/>
  <c r="H23" i="8"/>
  <c r="C23" i="8"/>
  <c r="AB22" i="8"/>
  <c r="AD22" i="8" s="1"/>
  <c r="Y22" i="8"/>
  <c r="X22" i="8"/>
  <c r="P22" i="8"/>
  <c r="O22" i="8"/>
  <c r="Q22" i="8" s="1"/>
  <c r="M22" i="8"/>
  <c r="J22" i="8"/>
  <c r="H22" i="8"/>
  <c r="C22" i="8"/>
  <c r="AB21" i="8"/>
  <c r="AD21" i="8" s="1"/>
  <c r="J21" i="8" s="1"/>
  <c r="Y21" i="8"/>
  <c r="X21" i="8"/>
  <c r="Q21" i="8"/>
  <c r="P21" i="8"/>
  <c r="O21" i="8"/>
  <c r="M21" i="8"/>
  <c r="H21" i="8"/>
  <c r="C21" i="8"/>
  <c r="AD20" i="8"/>
  <c r="J20" i="8" s="1"/>
  <c r="AB20" i="8"/>
  <c r="Y20" i="8"/>
  <c r="X20" i="8"/>
  <c r="P20" i="8"/>
  <c r="O20" i="8"/>
  <c r="Q20" i="8" s="1"/>
  <c r="M20" i="8"/>
  <c r="H20" i="8"/>
  <c r="C20" i="8"/>
  <c r="AD19" i="8"/>
  <c r="J19" i="8" s="1"/>
  <c r="K19" i="8" s="1"/>
  <c r="AB19" i="8"/>
  <c r="Y19" i="8"/>
  <c r="X19" i="8"/>
  <c r="P19" i="8"/>
  <c r="O19" i="8"/>
  <c r="Q19" i="8" s="1"/>
  <c r="M19" i="8"/>
  <c r="H19" i="8"/>
  <c r="C19" i="8"/>
  <c r="AB18" i="8"/>
  <c r="AD18" i="8" s="1"/>
  <c r="J18" i="8" s="1"/>
  <c r="Y18" i="8"/>
  <c r="X18" i="8"/>
  <c r="P18" i="8"/>
  <c r="Q18" i="8" s="1"/>
  <c r="O18" i="8"/>
  <c r="M18" i="8"/>
  <c r="H18" i="8"/>
  <c r="C18" i="8"/>
  <c r="AD17" i="8"/>
  <c r="J17" i="8" s="1"/>
  <c r="I17" i="8" s="1"/>
  <c r="AB17" i="8"/>
  <c r="Y17" i="8"/>
  <c r="X17" i="8"/>
  <c r="P17" i="8"/>
  <c r="O17" i="8"/>
  <c r="Q17" i="8" s="1"/>
  <c r="M17" i="8"/>
  <c r="K17" i="8"/>
  <c r="H17" i="8"/>
  <c r="C17" i="8"/>
  <c r="AB16" i="8"/>
  <c r="AD16" i="8" s="1"/>
  <c r="J16" i="8" s="1"/>
  <c r="Y16" i="8"/>
  <c r="X16" i="8"/>
  <c r="Q16" i="8"/>
  <c r="P16" i="8"/>
  <c r="O16" i="8"/>
  <c r="M16" i="8"/>
  <c r="H16" i="8"/>
  <c r="C16" i="8"/>
  <c r="AD15" i="8"/>
  <c r="J15" i="8" s="1"/>
  <c r="AB15" i="8"/>
  <c r="Y15" i="8"/>
  <c r="X15" i="8"/>
  <c r="P15" i="8"/>
  <c r="O15" i="8"/>
  <c r="Q15" i="8" s="1"/>
  <c r="M15" i="8"/>
  <c r="H15" i="8"/>
  <c r="C15" i="8"/>
  <c r="AB14" i="8"/>
  <c r="AD14" i="8" s="1"/>
  <c r="J14" i="8" s="1"/>
  <c r="Y14" i="8"/>
  <c r="X14" i="8"/>
  <c r="P14" i="8"/>
  <c r="O14" i="8"/>
  <c r="Q14" i="8" s="1"/>
  <c r="M14" i="8"/>
  <c r="H14" i="8"/>
  <c r="C14" i="8"/>
  <c r="AB13" i="8"/>
  <c r="AD13" i="8" s="1"/>
  <c r="J13" i="8" s="1"/>
  <c r="Y13" i="8"/>
  <c r="X13" i="8"/>
  <c r="Q13" i="8"/>
  <c r="P13" i="8"/>
  <c r="O13" i="8"/>
  <c r="M13" i="8"/>
  <c r="H13" i="8"/>
  <c r="C13" i="8"/>
  <c r="AD12" i="8"/>
  <c r="J12" i="8" s="1"/>
  <c r="AB12" i="8"/>
  <c r="Y12" i="8"/>
  <c r="X12" i="8"/>
  <c r="P12" i="8"/>
  <c r="O12" i="8"/>
  <c r="Q12" i="8" s="1"/>
  <c r="M12" i="8"/>
  <c r="H12" i="8"/>
  <c r="C12" i="8"/>
  <c r="AD11" i="8"/>
  <c r="J11" i="8" s="1"/>
  <c r="AB11" i="8"/>
  <c r="Y11" i="8"/>
  <c r="X11" i="8"/>
  <c r="P11" i="8"/>
  <c r="O11" i="8"/>
  <c r="Q11" i="8" s="1"/>
  <c r="M11" i="8"/>
  <c r="H11" i="8"/>
  <c r="C11" i="8"/>
  <c r="AB10" i="8"/>
  <c r="AD10" i="8" s="1"/>
  <c r="J10" i="8" s="1"/>
  <c r="Y10" i="8"/>
  <c r="X10" i="8"/>
  <c r="P10" i="8"/>
  <c r="Q10" i="8" s="1"/>
  <c r="O10" i="8"/>
  <c r="M10" i="8"/>
  <c r="H10" i="8"/>
  <c r="C10" i="8"/>
  <c r="AD9" i="8"/>
  <c r="J9" i="8" s="1"/>
  <c r="I9" i="8" s="1"/>
  <c r="AB9" i="8"/>
  <c r="Y9" i="8"/>
  <c r="X9" i="8"/>
  <c r="P9" i="8"/>
  <c r="O9" i="8"/>
  <c r="Q9" i="8" s="1"/>
  <c r="M9" i="8"/>
  <c r="H9" i="8"/>
  <c r="C9" i="8"/>
  <c r="AB8" i="8"/>
  <c r="AD8" i="8" s="1"/>
  <c r="J8" i="8" s="1"/>
  <c r="Y8" i="8"/>
  <c r="X8" i="8"/>
  <c r="Q8" i="8"/>
  <c r="P8" i="8"/>
  <c r="O8" i="8"/>
  <c r="M8" i="8"/>
  <c r="H8" i="8"/>
  <c r="C8" i="8"/>
  <c r="AB7" i="8"/>
  <c r="AD7" i="8" s="1"/>
  <c r="J7" i="8" s="1"/>
  <c r="Y7" i="8"/>
  <c r="X7" i="8"/>
  <c r="P7" i="8"/>
  <c r="O7" i="8"/>
  <c r="Q7" i="8" s="1"/>
  <c r="M7" i="8"/>
  <c r="H7" i="8"/>
  <c r="C7" i="8"/>
  <c r="AB6" i="8"/>
  <c r="AD6" i="8" s="1"/>
  <c r="J6" i="8" s="1"/>
  <c r="Y6" i="8"/>
  <c r="X6" i="8"/>
  <c r="P6" i="8"/>
  <c r="O6" i="8"/>
  <c r="Q6" i="8" s="1"/>
  <c r="M6" i="8"/>
  <c r="H6" i="8"/>
  <c r="C6" i="8"/>
  <c r="AB5" i="8"/>
  <c r="AD5" i="8" s="1"/>
  <c r="J5" i="8" s="1"/>
  <c r="Y5" i="8"/>
  <c r="X5" i="8"/>
  <c r="Q5" i="8"/>
  <c r="P5" i="8"/>
  <c r="O5" i="8"/>
  <c r="M5" i="8"/>
  <c r="H5" i="8"/>
  <c r="C5" i="8"/>
  <c r="AD4" i="8"/>
  <c r="J4" i="8" s="1"/>
  <c r="AB4" i="8"/>
  <c r="Y4" i="8"/>
  <c r="X4" i="8"/>
  <c r="P4" i="8"/>
  <c r="O4" i="8"/>
  <c r="Q4" i="8" s="1"/>
  <c r="M4" i="8"/>
  <c r="H4" i="8"/>
  <c r="C4" i="8"/>
  <c r="AG3" i="8"/>
  <c r="AF3" i="8"/>
  <c r="W3" i="8"/>
  <c r="V3" i="8"/>
  <c r="U3" i="8"/>
  <c r="T3" i="8"/>
  <c r="O3" i="8"/>
  <c r="J3" i="8"/>
  <c r="G3" i="8"/>
  <c r="H3" i="8" s="1"/>
  <c r="F3" i="8"/>
  <c r="D3" i="8"/>
  <c r="X3" i="8" s="1"/>
  <c r="C3" i="8"/>
  <c r="A2" i="8"/>
  <c r="A1" i="8"/>
  <c r="AD32" i="7"/>
  <c r="AB32" i="7"/>
  <c r="Y32" i="7"/>
  <c r="X32" i="7"/>
  <c r="V32" i="7"/>
  <c r="U32" i="7"/>
  <c r="T32" i="7"/>
  <c r="Q32" i="7"/>
  <c r="P32" i="7"/>
  <c r="O32" i="7"/>
  <c r="M32" i="7"/>
  <c r="J32" i="7"/>
  <c r="K32" i="7" s="1"/>
  <c r="H32" i="7"/>
  <c r="C32" i="7"/>
  <c r="AB31" i="7"/>
  <c r="AD31" i="7" s="1"/>
  <c r="J31" i="7" s="1"/>
  <c r="Y31" i="7"/>
  <c r="X31" i="7"/>
  <c r="P31" i="7"/>
  <c r="O31" i="7"/>
  <c r="Q31" i="7" s="1"/>
  <c r="M31" i="7"/>
  <c r="H31" i="7"/>
  <c r="C31" i="7"/>
  <c r="AB30" i="7"/>
  <c r="AD30" i="7" s="1"/>
  <c r="J30" i="7" s="1"/>
  <c r="Y30" i="7"/>
  <c r="X30" i="7"/>
  <c r="P30" i="7"/>
  <c r="O30" i="7"/>
  <c r="Q30" i="7" s="1"/>
  <c r="M30" i="7"/>
  <c r="H30" i="7"/>
  <c r="C30" i="7"/>
  <c r="AB29" i="7"/>
  <c r="AD29" i="7" s="1"/>
  <c r="J29" i="7" s="1"/>
  <c r="Y29" i="7"/>
  <c r="X29" i="7"/>
  <c r="Q29" i="7"/>
  <c r="P29" i="7"/>
  <c r="O29" i="7"/>
  <c r="M29" i="7"/>
  <c r="H29" i="7"/>
  <c r="C29" i="7"/>
  <c r="AD28" i="7"/>
  <c r="J28" i="7" s="1"/>
  <c r="AB28" i="7"/>
  <c r="Y28" i="7"/>
  <c r="X28" i="7"/>
  <c r="P28" i="7"/>
  <c r="O28" i="7"/>
  <c r="Q28" i="7" s="1"/>
  <c r="M28" i="7"/>
  <c r="H28" i="7"/>
  <c r="C28" i="7"/>
  <c r="AD27" i="7"/>
  <c r="J27" i="7" s="1"/>
  <c r="K27" i="7" s="1"/>
  <c r="AB27" i="7"/>
  <c r="Y27" i="7"/>
  <c r="X27" i="7"/>
  <c r="P27" i="7"/>
  <c r="Q27" i="7" s="1"/>
  <c r="O27" i="7"/>
  <c r="M27" i="7"/>
  <c r="I27" i="7"/>
  <c r="H27" i="7"/>
  <c r="C27" i="7"/>
  <c r="AD26" i="7"/>
  <c r="J26" i="7" s="1"/>
  <c r="AB26" i="7"/>
  <c r="Y26" i="7"/>
  <c r="X26" i="7"/>
  <c r="P26" i="7"/>
  <c r="Q26" i="7" s="1"/>
  <c r="O26" i="7"/>
  <c r="M26" i="7"/>
  <c r="H26" i="7"/>
  <c r="C26" i="7"/>
  <c r="AD25" i="7"/>
  <c r="J25" i="7" s="1"/>
  <c r="I25" i="7" s="1"/>
  <c r="AB25" i="7"/>
  <c r="Y25" i="7"/>
  <c r="X25" i="7"/>
  <c r="P25" i="7"/>
  <c r="O25" i="7"/>
  <c r="Q25" i="7" s="1"/>
  <c r="M25" i="7"/>
  <c r="H25" i="7"/>
  <c r="C25" i="7"/>
  <c r="AB24" i="7"/>
  <c r="AD24" i="7" s="1"/>
  <c r="J24" i="7" s="1"/>
  <c r="Y24" i="7"/>
  <c r="X24" i="7"/>
  <c r="Q24" i="7"/>
  <c r="P24" i="7"/>
  <c r="O24" i="7"/>
  <c r="M24" i="7"/>
  <c r="H24" i="7"/>
  <c r="C24" i="7"/>
  <c r="AB23" i="7"/>
  <c r="AD23" i="7" s="1"/>
  <c r="J23" i="7" s="1"/>
  <c r="Y23" i="7"/>
  <c r="X23" i="7"/>
  <c r="P23" i="7"/>
  <c r="O23" i="7"/>
  <c r="Q23" i="7" s="1"/>
  <c r="M23" i="7"/>
  <c r="H23" i="7"/>
  <c r="C23" i="7"/>
  <c r="AB22" i="7"/>
  <c r="AD22" i="7" s="1"/>
  <c r="J22" i="7" s="1"/>
  <c r="Y22" i="7"/>
  <c r="X22" i="7"/>
  <c r="P22" i="7"/>
  <c r="O22" i="7"/>
  <c r="Q22" i="7" s="1"/>
  <c r="M22" i="7"/>
  <c r="H22" i="7"/>
  <c r="C22" i="7"/>
  <c r="AB21" i="7"/>
  <c r="AD21" i="7" s="1"/>
  <c r="J21" i="7" s="1"/>
  <c r="Y21" i="7"/>
  <c r="X21" i="7"/>
  <c r="Q21" i="7"/>
  <c r="P21" i="7"/>
  <c r="O21" i="7"/>
  <c r="M21" i="7"/>
  <c r="H21" i="7"/>
  <c r="C21" i="7"/>
  <c r="AD20" i="7"/>
  <c r="J20" i="7" s="1"/>
  <c r="AB20" i="7"/>
  <c r="Y20" i="7"/>
  <c r="X20" i="7"/>
  <c r="P20" i="7"/>
  <c r="O20" i="7"/>
  <c r="Q20" i="7" s="1"/>
  <c r="M20" i="7"/>
  <c r="H20" i="7"/>
  <c r="C20" i="7"/>
  <c r="AD19" i="7"/>
  <c r="J19" i="7" s="1"/>
  <c r="K19" i="7" s="1"/>
  <c r="AB19" i="7"/>
  <c r="Y19" i="7"/>
  <c r="X19" i="7"/>
  <c r="P19" i="7"/>
  <c r="Q19" i="7" s="1"/>
  <c r="O19" i="7"/>
  <c r="M19" i="7"/>
  <c r="H19" i="7"/>
  <c r="C19" i="7"/>
  <c r="AD18" i="7"/>
  <c r="J18" i="7" s="1"/>
  <c r="AB18" i="7"/>
  <c r="Y18" i="7"/>
  <c r="X18" i="7"/>
  <c r="P18" i="7"/>
  <c r="Q18" i="7" s="1"/>
  <c r="O18" i="7"/>
  <c r="M18" i="7"/>
  <c r="H18" i="7"/>
  <c r="C18" i="7"/>
  <c r="AD17" i="7"/>
  <c r="J17" i="7" s="1"/>
  <c r="I17" i="7" s="1"/>
  <c r="AB17" i="7"/>
  <c r="Y17" i="7"/>
  <c r="X17" i="7"/>
  <c r="P17" i="7"/>
  <c r="O17" i="7"/>
  <c r="Q17" i="7" s="1"/>
  <c r="M17" i="7"/>
  <c r="H17" i="7"/>
  <c r="C17" i="7"/>
  <c r="AB16" i="7"/>
  <c r="AD16" i="7" s="1"/>
  <c r="J16" i="7" s="1"/>
  <c r="Y16" i="7"/>
  <c r="X16" i="7"/>
  <c r="Q16" i="7"/>
  <c r="P16" i="7"/>
  <c r="O16" i="7"/>
  <c r="M16" i="7"/>
  <c r="H16" i="7"/>
  <c r="C16" i="7"/>
  <c r="AB15" i="7"/>
  <c r="AD15" i="7" s="1"/>
  <c r="J15" i="7" s="1"/>
  <c r="Y15" i="7"/>
  <c r="X15" i="7"/>
  <c r="P15" i="7"/>
  <c r="O15" i="7"/>
  <c r="Q15" i="7" s="1"/>
  <c r="M15" i="7"/>
  <c r="H15" i="7"/>
  <c r="C15" i="7"/>
  <c r="AB14" i="7"/>
  <c r="AD14" i="7" s="1"/>
  <c r="J14" i="7" s="1"/>
  <c r="Y14" i="7"/>
  <c r="X14" i="7"/>
  <c r="P14" i="7"/>
  <c r="O14" i="7"/>
  <c r="Q14" i="7" s="1"/>
  <c r="M14" i="7"/>
  <c r="H14" i="7"/>
  <c r="C14" i="7"/>
  <c r="AB13" i="7"/>
  <c r="AD13" i="7" s="1"/>
  <c r="J13" i="7" s="1"/>
  <c r="Y13" i="7"/>
  <c r="X13" i="7"/>
  <c r="Q13" i="7"/>
  <c r="P13" i="7"/>
  <c r="O13" i="7"/>
  <c r="M13" i="7"/>
  <c r="H13" i="7"/>
  <c r="C13" i="7"/>
  <c r="AD12" i="7"/>
  <c r="J12" i="7" s="1"/>
  <c r="AB12" i="7"/>
  <c r="Y12" i="7"/>
  <c r="X12" i="7"/>
  <c r="P12" i="7"/>
  <c r="O12" i="7"/>
  <c r="Q12" i="7" s="1"/>
  <c r="M12" i="7"/>
  <c r="H12" i="7"/>
  <c r="C12" i="7"/>
  <c r="AD11" i="7"/>
  <c r="J11" i="7" s="1"/>
  <c r="K11" i="7" s="1"/>
  <c r="AB11" i="7"/>
  <c r="Y11" i="7"/>
  <c r="X11" i="7"/>
  <c r="P11" i="7"/>
  <c r="Q11" i="7" s="1"/>
  <c r="O11" i="7"/>
  <c r="M11" i="7"/>
  <c r="I11" i="7"/>
  <c r="H11" i="7"/>
  <c r="C11" i="7"/>
  <c r="AD10" i="7"/>
  <c r="J10" i="7" s="1"/>
  <c r="AB10" i="7"/>
  <c r="Y10" i="7"/>
  <c r="X10" i="7"/>
  <c r="P10" i="7"/>
  <c r="Q10" i="7" s="1"/>
  <c r="O10" i="7"/>
  <c r="M10" i="7"/>
  <c r="H10" i="7"/>
  <c r="C10" i="7"/>
  <c r="AD9" i="7"/>
  <c r="J9" i="7" s="1"/>
  <c r="I9" i="7" s="1"/>
  <c r="AB9" i="7"/>
  <c r="Y9" i="7"/>
  <c r="X9" i="7"/>
  <c r="P9" i="7"/>
  <c r="O9" i="7"/>
  <c r="Q9" i="7" s="1"/>
  <c r="M9" i="7"/>
  <c r="H9" i="7"/>
  <c r="C9" i="7"/>
  <c r="AB8" i="7"/>
  <c r="AD8" i="7" s="1"/>
  <c r="Y8" i="7"/>
  <c r="X8" i="7"/>
  <c r="Q8" i="7"/>
  <c r="P8" i="7"/>
  <c r="O8" i="7"/>
  <c r="M8" i="7"/>
  <c r="H8" i="7"/>
  <c r="C8" i="7"/>
  <c r="AB7" i="7"/>
  <c r="AD7" i="7" s="1"/>
  <c r="J7" i="7" s="1"/>
  <c r="Y7" i="7"/>
  <c r="X7" i="7"/>
  <c r="P7" i="7"/>
  <c r="O7" i="7"/>
  <c r="Q7" i="7" s="1"/>
  <c r="M7" i="7"/>
  <c r="H7" i="7"/>
  <c r="C7" i="7"/>
  <c r="AB6" i="7"/>
  <c r="AD6" i="7" s="1"/>
  <c r="Y6" i="7"/>
  <c r="X6" i="7"/>
  <c r="P6" i="7"/>
  <c r="O6" i="7"/>
  <c r="Q6" i="7" s="1"/>
  <c r="M6" i="7"/>
  <c r="J6" i="7"/>
  <c r="H6" i="7"/>
  <c r="C6" i="7"/>
  <c r="AB5" i="7"/>
  <c r="AD5" i="7" s="1"/>
  <c r="J5" i="7" s="1"/>
  <c r="Y5" i="7"/>
  <c r="X5" i="7"/>
  <c r="Q5" i="7"/>
  <c r="P5" i="7"/>
  <c r="O5" i="7"/>
  <c r="M5" i="7"/>
  <c r="H5" i="7"/>
  <c r="C5" i="7"/>
  <c r="AD4" i="7"/>
  <c r="J4" i="7" s="1"/>
  <c r="AB4" i="7"/>
  <c r="Y4" i="7"/>
  <c r="X4" i="7"/>
  <c r="P4" i="7"/>
  <c r="O4" i="7"/>
  <c r="Q4" i="7" s="1"/>
  <c r="M4" i="7"/>
  <c r="H4" i="7"/>
  <c r="C4" i="7"/>
  <c r="AG3" i="7"/>
  <c r="AF3" i="7"/>
  <c r="W3" i="7"/>
  <c r="V3" i="7"/>
  <c r="U3" i="7"/>
  <c r="T3" i="7"/>
  <c r="O3" i="7"/>
  <c r="G3" i="7"/>
  <c r="H3" i="7" s="1"/>
  <c r="F3" i="7"/>
  <c r="D3" i="7"/>
  <c r="X3" i="7" s="1"/>
  <c r="C3" i="7"/>
  <c r="A2" i="7"/>
  <c r="A1" i="7"/>
  <c r="AD32" i="6"/>
  <c r="AB32" i="6"/>
  <c r="Y32" i="6"/>
  <c r="X32" i="6"/>
  <c r="V32" i="6"/>
  <c r="U32" i="6"/>
  <c r="T32" i="6"/>
  <c r="P32" i="6"/>
  <c r="O32" i="6"/>
  <c r="Q32" i="6" s="1"/>
  <c r="M32" i="6"/>
  <c r="J32" i="6"/>
  <c r="K32" i="6" s="1"/>
  <c r="H32" i="6"/>
  <c r="C32" i="6"/>
  <c r="AB31" i="6"/>
  <c r="AD31" i="6" s="1"/>
  <c r="J31" i="6" s="1"/>
  <c r="Y31" i="6"/>
  <c r="X31" i="6"/>
  <c r="P31" i="6"/>
  <c r="O31" i="6"/>
  <c r="Q31" i="6" s="1"/>
  <c r="M31" i="6"/>
  <c r="H31" i="6"/>
  <c r="C31" i="6"/>
  <c r="AB30" i="6"/>
  <c r="AD30" i="6" s="1"/>
  <c r="Y30" i="6"/>
  <c r="X30" i="6"/>
  <c r="Q30" i="6"/>
  <c r="P30" i="6"/>
  <c r="O30" i="6"/>
  <c r="M30" i="6"/>
  <c r="J30" i="6"/>
  <c r="H30" i="6"/>
  <c r="C30" i="6"/>
  <c r="AB29" i="6"/>
  <c r="AD29" i="6" s="1"/>
  <c r="J29" i="6" s="1"/>
  <c r="Y29" i="6"/>
  <c r="X29" i="6"/>
  <c r="Q29" i="6"/>
  <c r="P29" i="6"/>
  <c r="O29" i="6"/>
  <c r="M29" i="6"/>
  <c r="H29" i="6"/>
  <c r="C29" i="6"/>
  <c r="AD28" i="6"/>
  <c r="J28" i="6" s="1"/>
  <c r="AB28" i="6"/>
  <c r="Y28" i="6"/>
  <c r="X28" i="6"/>
  <c r="P28" i="6"/>
  <c r="O28" i="6"/>
  <c r="Q28" i="6" s="1"/>
  <c r="M28" i="6"/>
  <c r="H28" i="6"/>
  <c r="C28" i="6"/>
  <c r="AD27" i="6"/>
  <c r="J27" i="6" s="1"/>
  <c r="K27" i="6" s="1"/>
  <c r="AB27" i="6"/>
  <c r="Y27" i="6"/>
  <c r="X27" i="6"/>
  <c r="P27" i="6"/>
  <c r="Q27" i="6" s="1"/>
  <c r="O27" i="6"/>
  <c r="M27" i="6"/>
  <c r="H27" i="6"/>
  <c r="C27" i="6"/>
  <c r="AD26" i="6"/>
  <c r="J26" i="6" s="1"/>
  <c r="AB26" i="6"/>
  <c r="Y26" i="6"/>
  <c r="X26" i="6"/>
  <c r="P26" i="6"/>
  <c r="Q26" i="6" s="1"/>
  <c r="O26" i="6"/>
  <c r="M26" i="6"/>
  <c r="H26" i="6"/>
  <c r="C26" i="6"/>
  <c r="AD25" i="6"/>
  <c r="J25" i="6" s="1"/>
  <c r="AB25" i="6"/>
  <c r="Y25" i="6"/>
  <c r="X25" i="6"/>
  <c r="P25" i="6"/>
  <c r="O25" i="6"/>
  <c r="Q25" i="6" s="1"/>
  <c r="M25" i="6"/>
  <c r="H25" i="6"/>
  <c r="C25" i="6"/>
  <c r="AB24" i="6"/>
  <c r="AD24" i="6" s="1"/>
  <c r="J24" i="6" s="1"/>
  <c r="Y24" i="6"/>
  <c r="X24" i="6"/>
  <c r="P24" i="6"/>
  <c r="O24" i="6"/>
  <c r="Q24" i="6" s="1"/>
  <c r="M24" i="6"/>
  <c r="H24" i="6"/>
  <c r="C24" i="6"/>
  <c r="AB23" i="6"/>
  <c r="AD23" i="6" s="1"/>
  <c r="J23" i="6" s="1"/>
  <c r="Y23" i="6"/>
  <c r="X23" i="6"/>
  <c r="P23" i="6"/>
  <c r="O23" i="6"/>
  <c r="Q23" i="6" s="1"/>
  <c r="M23" i="6"/>
  <c r="H23" i="6"/>
  <c r="C23" i="6"/>
  <c r="AB22" i="6"/>
  <c r="AD22" i="6" s="1"/>
  <c r="J22" i="6" s="1"/>
  <c r="Y22" i="6"/>
  <c r="X22" i="6"/>
  <c r="Q22" i="6"/>
  <c r="P22" i="6"/>
  <c r="O22" i="6"/>
  <c r="M22" i="6"/>
  <c r="H22" i="6"/>
  <c r="C22" i="6"/>
  <c r="AB21" i="6"/>
  <c r="AD21" i="6" s="1"/>
  <c r="J21" i="6" s="1"/>
  <c r="Y21" i="6"/>
  <c r="X21" i="6"/>
  <c r="Q21" i="6"/>
  <c r="P21" i="6"/>
  <c r="O21" i="6"/>
  <c r="M21" i="6"/>
  <c r="H21" i="6"/>
  <c r="C21" i="6"/>
  <c r="AD20" i="6"/>
  <c r="J20" i="6" s="1"/>
  <c r="AB20" i="6"/>
  <c r="Y20" i="6"/>
  <c r="X20" i="6"/>
  <c r="P20" i="6"/>
  <c r="O20" i="6"/>
  <c r="Q20" i="6" s="1"/>
  <c r="M20" i="6"/>
  <c r="H20" i="6"/>
  <c r="C20" i="6"/>
  <c r="AD19" i="6"/>
  <c r="J19" i="6" s="1"/>
  <c r="K19" i="6" s="1"/>
  <c r="AB19" i="6"/>
  <c r="Y19" i="6"/>
  <c r="X19" i="6"/>
  <c r="P19" i="6"/>
  <c r="Q19" i="6" s="1"/>
  <c r="O19" i="6"/>
  <c r="M19" i="6"/>
  <c r="H19" i="6"/>
  <c r="C19" i="6"/>
  <c r="AD18" i="6"/>
  <c r="J18" i="6" s="1"/>
  <c r="AB18" i="6"/>
  <c r="Y18" i="6"/>
  <c r="X18" i="6"/>
  <c r="P18" i="6"/>
  <c r="Q18" i="6" s="1"/>
  <c r="O18" i="6"/>
  <c r="M18" i="6"/>
  <c r="H18" i="6"/>
  <c r="C18" i="6"/>
  <c r="AD17" i="6"/>
  <c r="J17" i="6" s="1"/>
  <c r="I17" i="6" s="1"/>
  <c r="AB17" i="6"/>
  <c r="Y17" i="6"/>
  <c r="X17" i="6"/>
  <c r="P17" i="6"/>
  <c r="O17" i="6"/>
  <c r="Q17" i="6" s="1"/>
  <c r="M17" i="6"/>
  <c r="K17" i="6"/>
  <c r="H17" i="6"/>
  <c r="C17" i="6"/>
  <c r="AB16" i="6"/>
  <c r="AD16" i="6" s="1"/>
  <c r="J16" i="6" s="1"/>
  <c r="Y16" i="6"/>
  <c r="X16" i="6"/>
  <c r="P16" i="6"/>
  <c r="O16" i="6"/>
  <c r="Q16" i="6" s="1"/>
  <c r="M16" i="6"/>
  <c r="H16" i="6"/>
  <c r="C16" i="6"/>
  <c r="AB15" i="6"/>
  <c r="AD15" i="6" s="1"/>
  <c r="J15" i="6" s="1"/>
  <c r="Y15" i="6"/>
  <c r="X15" i="6"/>
  <c r="P15" i="6"/>
  <c r="O15" i="6"/>
  <c r="Q15" i="6" s="1"/>
  <c r="M15" i="6"/>
  <c r="H15" i="6"/>
  <c r="C15" i="6"/>
  <c r="AB14" i="6"/>
  <c r="AD14" i="6" s="1"/>
  <c r="Y14" i="6"/>
  <c r="X14" i="6"/>
  <c r="Q14" i="6"/>
  <c r="P14" i="6"/>
  <c r="O14" i="6"/>
  <c r="M14" i="6"/>
  <c r="J14" i="6"/>
  <c r="H14" i="6"/>
  <c r="C14" i="6"/>
  <c r="AB13" i="6"/>
  <c r="AD13" i="6" s="1"/>
  <c r="J13" i="6" s="1"/>
  <c r="Y13" i="6"/>
  <c r="X13" i="6"/>
  <c r="Q13" i="6"/>
  <c r="P13" i="6"/>
  <c r="O13" i="6"/>
  <c r="M13" i="6"/>
  <c r="H13" i="6"/>
  <c r="C13" i="6"/>
  <c r="AD12" i="6"/>
  <c r="J12" i="6" s="1"/>
  <c r="AB12" i="6"/>
  <c r="Y12" i="6"/>
  <c r="X12" i="6"/>
  <c r="P12" i="6"/>
  <c r="O12" i="6"/>
  <c r="Q12" i="6" s="1"/>
  <c r="M12" i="6"/>
  <c r="H12" i="6"/>
  <c r="C12" i="6"/>
  <c r="AD11" i="6"/>
  <c r="J11" i="6" s="1"/>
  <c r="K11" i="6" s="1"/>
  <c r="AB11" i="6"/>
  <c r="Y11" i="6"/>
  <c r="X11" i="6"/>
  <c r="P11" i="6"/>
  <c r="Q11" i="6" s="1"/>
  <c r="O11" i="6"/>
  <c r="M11" i="6"/>
  <c r="I11" i="6"/>
  <c r="H11" i="6"/>
  <c r="C11" i="6"/>
  <c r="AD10" i="6"/>
  <c r="J10" i="6" s="1"/>
  <c r="AB10" i="6"/>
  <c r="Y10" i="6"/>
  <c r="X10" i="6"/>
  <c r="P10" i="6"/>
  <c r="Q10" i="6" s="1"/>
  <c r="O10" i="6"/>
  <c r="M10" i="6"/>
  <c r="H10" i="6"/>
  <c r="C10" i="6"/>
  <c r="AD9" i="6"/>
  <c r="J9" i="6" s="1"/>
  <c r="I9" i="6" s="1"/>
  <c r="AB9" i="6"/>
  <c r="Y9" i="6"/>
  <c r="X9" i="6"/>
  <c r="P9" i="6"/>
  <c r="O9" i="6"/>
  <c r="Q9" i="6" s="1"/>
  <c r="M9" i="6"/>
  <c r="H9" i="6"/>
  <c r="C9" i="6"/>
  <c r="AB8" i="6"/>
  <c r="AD8" i="6" s="1"/>
  <c r="J8" i="6" s="1"/>
  <c r="Y8" i="6"/>
  <c r="X8" i="6"/>
  <c r="P8" i="6"/>
  <c r="O8" i="6"/>
  <c r="Q8" i="6" s="1"/>
  <c r="M8" i="6"/>
  <c r="H8" i="6"/>
  <c r="C8" i="6"/>
  <c r="AB7" i="6"/>
  <c r="AD7" i="6" s="1"/>
  <c r="J7" i="6" s="1"/>
  <c r="Y7" i="6"/>
  <c r="X7" i="6"/>
  <c r="P7" i="6"/>
  <c r="O7" i="6"/>
  <c r="Q7" i="6" s="1"/>
  <c r="M7" i="6"/>
  <c r="H7" i="6"/>
  <c r="C7" i="6"/>
  <c r="AB6" i="6"/>
  <c r="AD6" i="6" s="1"/>
  <c r="J6" i="6" s="1"/>
  <c r="Y6" i="6"/>
  <c r="X6" i="6"/>
  <c r="Q6" i="6"/>
  <c r="P6" i="6"/>
  <c r="O6" i="6"/>
  <c r="M6" i="6"/>
  <c r="H6" i="6"/>
  <c r="C6" i="6"/>
  <c r="AB5" i="6"/>
  <c r="AD5" i="6" s="1"/>
  <c r="J5" i="6" s="1"/>
  <c r="K5" i="6" s="1"/>
  <c r="Y5" i="6"/>
  <c r="X5" i="6"/>
  <c r="Q5" i="6"/>
  <c r="P5" i="6"/>
  <c r="O5" i="6"/>
  <c r="M5" i="6"/>
  <c r="H5" i="6"/>
  <c r="C5" i="6"/>
  <c r="AD4" i="6"/>
  <c r="J4" i="6" s="1"/>
  <c r="AB4" i="6"/>
  <c r="Y4" i="6"/>
  <c r="X4" i="6"/>
  <c r="P4" i="6"/>
  <c r="O4" i="6"/>
  <c r="Q4" i="6" s="1"/>
  <c r="M4" i="6"/>
  <c r="H4" i="6"/>
  <c r="C4" i="6"/>
  <c r="AG3" i="6"/>
  <c r="AF3" i="6"/>
  <c r="W3" i="6"/>
  <c r="X3" i="6" s="1"/>
  <c r="V3" i="6"/>
  <c r="U3" i="6"/>
  <c r="T3" i="6"/>
  <c r="O3" i="6"/>
  <c r="G3" i="6"/>
  <c r="H3" i="6" s="1"/>
  <c r="F3" i="6"/>
  <c r="D3" i="6"/>
  <c r="C3" i="6"/>
  <c r="A2" i="6"/>
  <c r="A1" i="6"/>
  <c r="AB32" i="5"/>
  <c r="AD32" i="5" s="1"/>
  <c r="J32" i="5" s="1"/>
  <c r="Y32" i="5"/>
  <c r="X32" i="5"/>
  <c r="V32" i="5"/>
  <c r="U32" i="5"/>
  <c r="T32" i="5"/>
  <c r="P32" i="5"/>
  <c r="O32" i="5"/>
  <c r="Q32" i="5" s="1"/>
  <c r="M32" i="5"/>
  <c r="H32" i="5"/>
  <c r="C32" i="5"/>
  <c r="AB31" i="5"/>
  <c r="AD31" i="5" s="1"/>
  <c r="J31" i="5" s="1"/>
  <c r="Y31" i="5"/>
  <c r="X31" i="5"/>
  <c r="Q31" i="5"/>
  <c r="P31" i="5"/>
  <c r="O31" i="5"/>
  <c r="M31" i="5"/>
  <c r="H31" i="5"/>
  <c r="C31" i="5"/>
  <c r="AB30" i="5"/>
  <c r="AD30" i="5" s="1"/>
  <c r="J30" i="5" s="1"/>
  <c r="Y30" i="5"/>
  <c r="X30" i="5"/>
  <c r="Q30" i="5"/>
  <c r="P30" i="5"/>
  <c r="O30" i="5"/>
  <c r="M30" i="5"/>
  <c r="H30" i="5"/>
  <c r="C30" i="5"/>
  <c r="AB29" i="5"/>
  <c r="AD29" i="5" s="1"/>
  <c r="J29" i="5" s="1"/>
  <c r="Y29" i="5"/>
  <c r="X29" i="5"/>
  <c r="Q29" i="5"/>
  <c r="P29" i="5"/>
  <c r="O29" i="5"/>
  <c r="M29" i="5"/>
  <c r="H29" i="5"/>
  <c r="C29" i="5"/>
  <c r="AB28" i="5"/>
  <c r="AD28" i="5" s="1"/>
  <c r="J28" i="5" s="1"/>
  <c r="Y28" i="5"/>
  <c r="X28" i="5"/>
  <c r="P28" i="5"/>
  <c r="O28" i="5"/>
  <c r="Q28" i="5" s="1"/>
  <c r="M28" i="5"/>
  <c r="H28" i="5"/>
  <c r="C28" i="5"/>
  <c r="AD27" i="5"/>
  <c r="AB27" i="5"/>
  <c r="Y27" i="5"/>
  <c r="X27" i="5"/>
  <c r="P27" i="5"/>
  <c r="O27" i="5"/>
  <c r="Q27" i="5" s="1"/>
  <c r="M27" i="5"/>
  <c r="J27" i="5"/>
  <c r="K27" i="5" s="1"/>
  <c r="H27" i="5"/>
  <c r="C27" i="5"/>
  <c r="AD26" i="5"/>
  <c r="J26" i="5" s="1"/>
  <c r="AB26" i="5"/>
  <c r="Y26" i="5"/>
  <c r="X26" i="5"/>
  <c r="Q26" i="5"/>
  <c r="P26" i="5"/>
  <c r="O26" i="5"/>
  <c r="M26" i="5"/>
  <c r="H26" i="5"/>
  <c r="C26" i="5"/>
  <c r="AD25" i="5"/>
  <c r="J25" i="5" s="1"/>
  <c r="AB25" i="5"/>
  <c r="Y25" i="5"/>
  <c r="X25" i="5"/>
  <c r="P25" i="5"/>
  <c r="O25" i="5"/>
  <c r="Q25" i="5" s="1"/>
  <c r="M25" i="5"/>
  <c r="H25" i="5"/>
  <c r="C25" i="5"/>
  <c r="AB24" i="5"/>
  <c r="AD24" i="5" s="1"/>
  <c r="Y24" i="5"/>
  <c r="X24" i="5"/>
  <c r="P24" i="5"/>
  <c r="O24" i="5"/>
  <c r="Q24" i="5" s="1"/>
  <c r="M24" i="5"/>
  <c r="J24" i="5"/>
  <c r="H24" i="5"/>
  <c r="C24" i="5"/>
  <c r="AB23" i="5"/>
  <c r="AD23" i="5" s="1"/>
  <c r="Y23" i="5"/>
  <c r="X23" i="5"/>
  <c r="P23" i="5"/>
  <c r="Q23" i="5" s="1"/>
  <c r="O23" i="5"/>
  <c r="M23" i="5"/>
  <c r="J23" i="5"/>
  <c r="H23" i="5"/>
  <c r="C23" i="5"/>
  <c r="AD22" i="5"/>
  <c r="J22" i="5" s="1"/>
  <c r="AB22" i="5"/>
  <c r="Y22" i="5"/>
  <c r="X22" i="5"/>
  <c r="Q22" i="5"/>
  <c r="P22" i="5"/>
  <c r="O22" i="5"/>
  <c r="M22" i="5"/>
  <c r="H22" i="5"/>
  <c r="C22" i="5"/>
  <c r="AB21" i="5"/>
  <c r="AD21" i="5" s="1"/>
  <c r="J21" i="5" s="1"/>
  <c r="K21" i="5" s="1"/>
  <c r="Y21" i="5"/>
  <c r="X21" i="5"/>
  <c r="Q21" i="5"/>
  <c r="P21" i="5"/>
  <c r="O21" i="5"/>
  <c r="M21" i="5"/>
  <c r="H21" i="5"/>
  <c r="C21" i="5"/>
  <c r="AB20" i="5"/>
  <c r="AD20" i="5" s="1"/>
  <c r="J20" i="5" s="1"/>
  <c r="K20" i="5" s="1"/>
  <c r="Y20" i="5"/>
  <c r="X20" i="5"/>
  <c r="P20" i="5"/>
  <c r="O20" i="5"/>
  <c r="Q20" i="5" s="1"/>
  <c r="M20" i="5"/>
  <c r="I20" i="5"/>
  <c r="H20" i="5"/>
  <c r="C20" i="5"/>
  <c r="AB19" i="5"/>
  <c r="AD19" i="5" s="1"/>
  <c r="J19" i="5" s="1"/>
  <c r="Y19" i="5"/>
  <c r="X19" i="5"/>
  <c r="P19" i="5"/>
  <c r="O19" i="5"/>
  <c r="Q19" i="5" s="1"/>
  <c r="M19" i="5"/>
  <c r="H19" i="5"/>
  <c r="C19" i="5"/>
  <c r="AD18" i="5"/>
  <c r="J18" i="5" s="1"/>
  <c r="I18" i="5" s="1"/>
  <c r="AB18" i="5"/>
  <c r="Y18" i="5"/>
  <c r="X18" i="5"/>
  <c r="P18" i="5"/>
  <c r="Q18" i="5" s="1"/>
  <c r="O18" i="5"/>
  <c r="M18" i="5"/>
  <c r="K18" i="5"/>
  <c r="H18" i="5"/>
  <c r="C18" i="5"/>
  <c r="AD17" i="5"/>
  <c r="J17" i="5" s="1"/>
  <c r="I17" i="5" s="1"/>
  <c r="AB17" i="5"/>
  <c r="Y17" i="5"/>
  <c r="X17" i="5"/>
  <c r="P17" i="5"/>
  <c r="O17" i="5"/>
  <c r="M17" i="5"/>
  <c r="H17" i="5"/>
  <c r="C17" i="5"/>
  <c r="AB16" i="5"/>
  <c r="AD16" i="5" s="1"/>
  <c r="J16" i="5" s="1"/>
  <c r="Y16" i="5"/>
  <c r="X16" i="5"/>
  <c r="P16" i="5"/>
  <c r="O16" i="5"/>
  <c r="Q16" i="5" s="1"/>
  <c r="M16" i="5"/>
  <c r="H16" i="5"/>
  <c r="C16" i="5"/>
  <c r="AB15" i="5"/>
  <c r="AD15" i="5" s="1"/>
  <c r="Y15" i="5"/>
  <c r="X15" i="5"/>
  <c r="P15" i="5"/>
  <c r="O15" i="5"/>
  <c r="Q15" i="5" s="1"/>
  <c r="M15" i="5"/>
  <c r="J15" i="5"/>
  <c r="K15" i="5" s="1"/>
  <c r="H15" i="5"/>
  <c r="C15" i="5"/>
  <c r="AB14" i="5"/>
  <c r="AD14" i="5" s="1"/>
  <c r="J14" i="5" s="1"/>
  <c r="K14" i="5" s="1"/>
  <c r="Y14" i="5"/>
  <c r="X14" i="5"/>
  <c r="Q14" i="5"/>
  <c r="P14" i="5"/>
  <c r="O14" i="5"/>
  <c r="M14" i="5"/>
  <c r="H14" i="5"/>
  <c r="C14" i="5"/>
  <c r="AB13" i="5"/>
  <c r="AD13" i="5" s="1"/>
  <c r="J13" i="5" s="1"/>
  <c r="Y13" i="5"/>
  <c r="X13" i="5"/>
  <c r="P13" i="5"/>
  <c r="Q13" i="5" s="1"/>
  <c r="O13" i="5"/>
  <c r="M13" i="5"/>
  <c r="H13" i="5"/>
  <c r="C13" i="5"/>
  <c r="AD12" i="5"/>
  <c r="J12" i="5" s="1"/>
  <c r="I12" i="5" s="1"/>
  <c r="AB12" i="5"/>
  <c r="Y12" i="5"/>
  <c r="X12" i="5"/>
  <c r="P12" i="5"/>
  <c r="O12" i="5"/>
  <c r="Q12" i="5" s="1"/>
  <c r="M12" i="5"/>
  <c r="H12" i="5"/>
  <c r="C12" i="5"/>
  <c r="AB11" i="5"/>
  <c r="AD11" i="5" s="1"/>
  <c r="J11" i="5" s="1"/>
  <c r="Y11" i="5"/>
  <c r="X11" i="5"/>
  <c r="P11" i="5"/>
  <c r="O11" i="5"/>
  <c r="Q11" i="5" s="1"/>
  <c r="M11" i="5"/>
  <c r="H11" i="5"/>
  <c r="C11" i="5"/>
  <c r="AD10" i="5"/>
  <c r="J10" i="5" s="1"/>
  <c r="AB10" i="5"/>
  <c r="Y10" i="5"/>
  <c r="X10" i="5"/>
  <c r="P10" i="5"/>
  <c r="O10" i="5"/>
  <c r="Q10" i="5" s="1"/>
  <c r="M10" i="5"/>
  <c r="H10" i="5"/>
  <c r="C10" i="5"/>
  <c r="AB9" i="5"/>
  <c r="AD9" i="5" s="1"/>
  <c r="Y9" i="5"/>
  <c r="X9" i="5"/>
  <c r="P9" i="5"/>
  <c r="O9" i="5"/>
  <c r="Q9" i="5" s="1"/>
  <c r="M9" i="5"/>
  <c r="J9" i="5"/>
  <c r="H9" i="5"/>
  <c r="C9" i="5"/>
  <c r="AB8" i="5"/>
  <c r="AD8" i="5" s="1"/>
  <c r="J8" i="5" s="1"/>
  <c r="Y8" i="5"/>
  <c r="X8" i="5"/>
  <c r="Q8" i="5"/>
  <c r="P8" i="5"/>
  <c r="O8" i="5"/>
  <c r="M8" i="5"/>
  <c r="H8" i="5"/>
  <c r="C8" i="5"/>
  <c r="AB7" i="5"/>
  <c r="AD7" i="5" s="1"/>
  <c r="J7" i="5" s="1"/>
  <c r="Y7" i="5"/>
  <c r="X7" i="5"/>
  <c r="P7" i="5"/>
  <c r="O7" i="5"/>
  <c r="Q7" i="5" s="1"/>
  <c r="M7" i="5"/>
  <c r="H7" i="5"/>
  <c r="C7" i="5"/>
  <c r="AB6" i="5"/>
  <c r="AD6" i="5" s="1"/>
  <c r="J6" i="5" s="1"/>
  <c r="K6" i="5" s="1"/>
  <c r="Y6" i="5"/>
  <c r="X6" i="5"/>
  <c r="Q6" i="5"/>
  <c r="P6" i="5"/>
  <c r="O6" i="5"/>
  <c r="M6" i="5"/>
  <c r="H6" i="5"/>
  <c r="C6" i="5"/>
  <c r="AB5" i="5"/>
  <c r="AD5" i="5" s="1"/>
  <c r="J5" i="5" s="1"/>
  <c r="Y5" i="5"/>
  <c r="X5" i="5"/>
  <c r="P5" i="5"/>
  <c r="Q5" i="5" s="1"/>
  <c r="O5" i="5"/>
  <c r="M5" i="5"/>
  <c r="H5" i="5"/>
  <c r="C5" i="5"/>
  <c r="AD4" i="5"/>
  <c r="AB4" i="5"/>
  <c r="Y4" i="5"/>
  <c r="X4" i="5"/>
  <c r="P4" i="5"/>
  <c r="O4" i="5"/>
  <c r="Q4" i="5" s="1"/>
  <c r="M4" i="5"/>
  <c r="H4" i="5"/>
  <c r="C4" i="5"/>
  <c r="AG3" i="5"/>
  <c r="AF3" i="5"/>
  <c r="X3" i="5"/>
  <c r="W3" i="5"/>
  <c r="V3" i="5"/>
  <c r="U3" i="5"/>
  <c r="T3" i="5"/>
  <c r="O3" i="5"/>
  <c r="G3" i="5"/>
  <c r="H3" i="5" s="1"/>
  <c r="F3" i="5"/>
  <c r="D3" i="5"/>
  <c r="C3" i="5"/>
  <c r="A2" i="5"/>
  <c r="A1" i="5"/>
  <c r="AD32" i="4"/>
  <c r="J32" i="4" s="1"/>
  <c r="AB32" i="4"/>
  <c r="Y32" i="4"/>
  <c r="X32" i="4"/>
  <c r="V32" i="4"/>
  <c r="U32" i="4"/>
  <c r="T32" i="4"/>
  <c r="Q32" i="4"/>
  <c r="P32" i="4"/>
  <c r="O32" i="4"/>
  <c r="M32" i="4"/>
  <c r="H32" i="4"/>
  <c r="C32" i="4"/>
  <c r="AB31" i="4"/>
  <c r="AD31" i="4" s="1"/>
  <c r="J31" i="4" s="1"/>
  <c r="Y31" i="4"/>
  <c r="X31" i="4"/>
  <c r="P31" i="4"/>
  <c r="O31" i="4"/>
  <c r="Q31" i="4" s="1"/>
  <c r="M31" i="4"/>
  <c r="H31" i="4"/>
  <c r="C31" i="4"/>
  <c r="AB30" i="4"/>
  <c r="AD30" i="4" s="1"/>
  <c r="J30" i="4" s="1"/>
  <c r="K30" i="4" s="1"/>
  <c r="Y30" i="4"/>
  <c r="X30" i="4"/>
  <c r="Q30" i="4"/>
  <c r="P30" i="4"/>
  <c r="O30" i="4"/>
  <c r="M30" i="4"/>
  <c r="H30" i="4"/>
  <c r="C30" i="4"/>
  <c r="AB29" i="4"/>
  <c r="AD29" i="4" s="1"/>
  <c r="J29" i="4" s="1"/>
  <c r="Y29" i="4"/>
  <c r="X29" i="4"/>
  <c r="P29" i="4"/>
  <c r="Q29" i="4" s="1"/>
  <c r="O29" i="4"/>
  <c r="M29" i="4"/>
  <c r="H29" i="4"/>
  <c r="C29" i="4"/>
  <c r="AD28" i="4"/>
  <c r="J28" i="4" s="1"/>
  <c r="I28" i="4" s="1"/>
  <c r="AB28" i="4"/>
  <c r="Y28" i="4"/>
  <c r="X28" i="4"/>
  <c r="P28" i="4"/>
  <c r="O28" i="4"/>
  <c r="Q28" i="4" s="1"/>
  <c r="M28" i="4"/>
  <c r="H28" i="4"/>
  <c r="C28" i="4"/>
  <c r="AB27" i="4"/>
  <c r="AD27" i="4" s="1"/>
  <c r="J27" i="4" s="1"/>
  <c r="Y27" i="4"/>
  <c r="X27" i="4"/>
  <c r="P27" i="4"/>
  <c r="O27" i="4"/>
  <c r="Q27" i="4" s="1"/>
  <c r="M27" i="4"/>
  <c r="H27" i="4"/>
  <c r="C27" i="4"/>
  <c r="AD26" i="4"/>
  <c r="J26" i="4" s="1"/>
  <c r="AB26" i="4"/>
  <c r="Y26" i="4"/>
  <c r="X26" i="4"/>
  <c r="P26" i="4"/>
  <c r="O26" i="4"/>
  <c r="Q26" i="4" s="1"/>
  <c r="M26" i="4"/>
  <c r="H26" i="4"/>
  <c r="C26" i="4"/>
  <c r="AB25" i="4"/>
  <c r="AD25" i="4" s="1"/>
  <c r="Y25" i="4"/>
  <c r="X25" i="4"/>
  <c r="P25" i="4"/>
  <c r="O25" i="4"/>
  <c r="Q25" i="4" s="1"/>
  <c r="M25" i="4"/>
  <c r="J25" i="4"/>
  <c r="H25" i="4"/>
  <c r="C25" i="4"/>
  <c r="AB24" i="4"/>
  <c r="AD24" i="4" s="1"/>
  <c r="J24" i="4" s="1"/>
  <c r="Y24" i="4"/>
  <c r="X24" i="4"/>
  <c r="Q24" i="4"/>
  <c r="P24" i="4"/>
  <c r="O24" i="4"/>
  <c r="M24" i="4"/>
  <c r="H24" i="4"/>
  <c r="C24" i="4"/>
  <c r="AB23" i="4"/>
  <c r="AD23" i="4" s="1"/>
  <c r="J23" i="4" s="1"/>
  <c r="Y23" i="4"/>
  <c r="X23" i="4"/>
  <c r="P23" i="4"/>
  <c r="O23" i="4"/>
  <c r="Q23" i="4" s="1"/>
  <c r="M23" i="4"/>
  <c r="H23" i="4"/>
  <c r="C23" i="4"/>
  <c r="AB22" i="4"/>
  <c r="AD22" i="4" s="1"/>
  <c r="J22" i="4" s="1"/>
  <c r="K22" i="4" s="1"/>
  <c r="Y22" i="4"/>
  <c r="X22" i="4"/>
  <c r="Q22" i="4"/>
  <c r="P22" i="4"/>
  <c r="O22" i="4"/>
  <c r="M22" i="4"/>
  <c r="H22" i="4"/>
  <c r="C22" i="4"/>
  <c r="AB21" i="4"/>
  <c r="AD21" i="4" s="1"/>
  <c r="J21" i="4" s="1"/>
  <c r="Y21" i="4"/>
  <c r="X21" i="4"/>
  <c r="P21" i="4"/>
  <c r="Q21" i="4" s="1"/>
  <c r="O21" i="4"/>
  <c r="M21" i="4"/>
  <c r="H21" i="4"/>
  <c r="C21" i="4"/>
  <c r="AD20" i="4"/>
  <c r="J20" i="4" s="1"/>
  <c r="I20" i="4" s="1"/>
  <c r="AB20" i="4"/>
  <c r="Y20" i="4"/>
  <c r="X20" i="4"/>
  <c r="P20" i="4"/>
  <c r="O20" i="4"/>
  <c r="Q20" i="4" s="1"/>
  <c r="M20" i="4"/>
  <c r="K20" i="4"/>
  <c r="H20" i="4"/>
  <c r="C20" i="4"/>
  <c r="AB19" i="4"/>
  <c r="AD19" i="4" s="1"/>
  <c r="J19" i="4" s="1"/>
  <c r="Y19" i="4"/>
  <c r="X19" i="4"/>
  <c r="P19" i="4"/>
  <c r="O19" i="4"/>
  <c r="Q19" i="4" s="1"/>
  <c r="M19" i="4"/>
  <c r="H19" i="4"/>
  <c r="C19" i="4"/>
  <c r="AD18" i="4"/>
  <c r="J18" i="4" s="1"/>
  <c r="AB18" i="4"/>
  <c r="Y18" i="4"/>
  <c r="X18" i="4"/>
  <c r="P18" i="4"/>
  <c r="O18" i="4"/>
  <c r="Q18" i="4" s="1"/>
  <c r="M18" i="4"/>
  <c r="H18" i="4"/>
  <c r="C18" i="4"/>
  <c r="AB17" i="4"/>
  <c r="AD17" i="4" s="1"/>
  <c r="J17" i="4" s="1"/>
  <c r="Y17" i="4"/>
  <c r="X17" i="4"/>
  <c r="P17" i="4"/>
  <c r="O17" i="4"/>
  <c r="Q17" i="4" s="1"/>
  <c r="M17" i="4"/>
  <c r="H17" i="4"/>
  <c r="C17" i="4"/>
  <c r="AB16" i="4"/>
  <c r="AD16" i="4" s="1"/>
  <c r="J16" i="4" s="1"/>
  <c r="Y16" i="4"/>
  <c r="X16" i="4"/>
  <c r="Q16" i="4"/>
  <c r="P16" i="4"/>
  <c r="O16" i="4"/>
  <c r="M16" i="4"/>
  <c r="H16" i="4"/>
  <c r="C16" i="4"/>
  <c r="AB15" i="4"/>
  <c r="AD15" i="4" s="1"/>
  <c r="J15" i="4" s="1"/>
  <c r="Y15" i="4"/>
  <c r="X15" i="4"/>
  <c r="P15" i="4"/>
  <c r="O15" i="4"/>
  <c r="Q15" i="4" s="1"/>
  <c r="M15" i="4"/>
  <c r="H15" i="4"/>
  <c r="C15" i="4"/>
  <c r="AB14" i="4"/>
  <c r="AD14" i="4" s="1"/>
  <c r="J14" i="4" s="1"/>
  <c r="K14" i="4" s="1"/>
  <c r="Y14" i="4"/>
  <c r="X14" i="4"/>
  <c r="Q14" i="4"/>
  <c r="P14" i="4"/>
  <c r="O14" i="4"/>
  <c r="M14" i="4"/>
  <c r="H14" i="4"/>
  <c r="C14" i="4"/>
  <c r="AB13" i="4"/>
  <c r="AD13" i="4" s="1"/>
  <c r="J13" i="4" s="1"/>
  <c r="Y13" i="4"/>
  <c r="X13" i="4"/>
  <c r="P13" i="4"/>
  <c r="Q13" i="4" s="1"/>
  <c r="O13" i="4"/>
  <c r="M13" i="4"/>
  <c r="H13" i="4"/>
  <c r="C13" i="4"/>
  <c r="AD12" i="4"/>
  <c r="J12" i="4" s="1"/>
  <c r="I12" i="4" s="1"/>
  <c r="AB12" i="4"/>
  <c r="Y12" i="4"/>
  <c r="X12" i="4"/>
  <c r="P12" i="4"/>
  <c r="O12" i="4"/>
  <c r="Q12" i="4" s="1"/>
  <c r="M12" i="4"/>
  <c r="H12" i="4"/>
  <c r="C12" i="4"/>
  <c r="AB11" i="4"/>
  <c r="AD11" i="4" s="1"/>
  <c r="J11" i="4" s="1"/>
  <c r="Y11" i="4"/>
  <c r="X11" i="4"/>
  <c r="P11" i="4"/>
  <c r="Q11" i="4" s="1"/>
  <c r="O11" i="4"/>
  <c r="M11" i="4"/>
  <c r="H11" i="4"/>
  <c r="C11" i="4"/>
  <c r="AD10" i="4"/>
  <c r="J10" i="4" s="1"/>
  <c r="AB10" i="4"/>
  <c r="Y10" i="4"/>
  <c r="X10" i="4"/>
  <c r="P10" i="4"/>
  <c r="O10" i="4"/>
  <c r="Q10" i="4" s="1"/>
  <c r="M10" i="4"/>
  <c r="H10" i="4"/>
  <c r="C10" i="4"/>
  <c r="AB9" i="4"/>
  <c r="AD9" i="4" s="1"/>
  <c r="J9" i="4" s="1"/>
  <c r="Y9" i="4"/>
  <c r="X9" i="4"/>
  <c r="P9" i="4"/>
  <c r="O9" i="4"/>
  <c r="Q9" i="4" s="1"/>
  <c r="M9" i="4"/>
  <c r="H9" i="4"/>
  <c r="C9" i="4"/>
  <c r="AB8" i="4"/>
  <c r="AD8" i="4" s="1"/>
  <c r="J8" i="4" s="1"/>
  <c r="Y8" i="4"/>
  <c r="X8" i="4"/>
  <c r="Q8" i="4"/>
  <c r="P8" i="4"/>
  <c r="O8" i="4"/>
  <c r="M8" i="4"/>
  <c r="H8" i="4"/>
  <c r="C8" i="4"/>
  <c r="AB7" i="4"/>
  <c r="AD7" i="4" s="1"/>
  <c r="J7" i="4" s="1"/>
  <c r="Y7" i="4"/>
  <c r="X7" i="4"/>
  <c r="P7" i="4"/>
  <c r="O7" i="4"/>
  <c r="Q7" i="4" s="1"/>
  <c r="M7" i="4"/>
  <c r="H7" i="4"/>
  <c r="C7" i="4"/>
  <c r="AB6" i="4"/>
  <c r="AD6" i="4" s="1"/>
  <c r="J6" i="4" s="1"/>
  <c r="K6" i="4" s="1"/>
  <c r="Y6" i="4"/>
  <c r="X6" i="4"/>
  <c r="Q6" i="4"/>
  <c r="P6" i="4"/>
  <c r="O6" i="4"/>
  <c r="M6" i="4"/>
  <c r="I6" i="4"/>
  <c r="H6" i="4"/>
  <c r="C6" i="4"/>
  <c r="AB5" i="4"/>
  <c r="AD5" i="4" s="1"/>
  <c r="J5" i="4" s="1"/>
  <c r="Y5" i="4"/>
  <c r="X5" i="4"/>
  <c r="P5" i="4"/>
  <c r="Q5" i="4" s="1"/>
  <c r="O5" i="4"/>
  <c r="M5" i="4"/>
  <c r="H5" i="4"/>
  <c r="C5" i="4"/>
  <c r="AD4" i="4"/>
  <c r="AB4" i="4"/>
  <c r="Y4" i="4"/>
  <c r="X4" i="4"/>
  <c r="P4" i="4"/>
  <c r="O4" i="4"/>
  <c r="Q4" i="4" s="1"/>
  <c r="M4" i="4"/>
  <c r="H4" i="4"/>
  <c r="C4" i="4"/>
  <c r="AG3" i="4"/>
  <c r="AF3" i="4"/>
  <c r="X3" i="4"/>
  <c r="W3" i="4"/>
  <c r="V3" i="4"/>
  <c r="U3" i="4"/>
  <c r="T3" i="4"/>
  <c r="O3" i="4"/>
  <c r="G3" i="4"/>
  <c r="H3" i="4" s="1"/>
  <c r="F3" i="4"/>
  <c r="D3" i="4"/>
  <c r="C3" i="4"/>
  <c r="A2" i="4"/>
  <c r="AB32" i="3"/>
  <c r="AD32" i="3" s="1"/>
  <c r="J32" i="3" s="1"/>
  <c r="Y32" i="3"/>
  <c r="X32" i="3"/>
  <c r="V32" i="3"/>
  <c r="U32" i="3"/>
  <c r="T32" i="3"/>
  <c r="P32" i="3"/>
  <c r="Q32" i="3" s="1"/>
  <c r="O32" i="3"/>
  <c r="M32" i="3"/>
  <c r="H32" i="3"/>
  <c r="C32" i="3"/>
  <c r="AD31" i="3"/>
  <c r="J31" i="3" s="1"/>
  <c r="I31" i="3" s="1"/>
  <c r="AB31" i="3"/>
  <c r="Y31" i="3"/>
  <c r="X31" i="3"/>
  <c r="P31" i="3"/>
  <c r="O31" i="3"/>
  <c r="Q31" i="3" s="1"/>
  <c r="M31" i="3"/>
  <c r="K31" i="3"/>
  <c r="H31" i="3"/>
  <c r="C31" i="3"/>
  <c r="AB30" i="3"/>
  <c r="AD30" i="3" s="1"/>
  <c r="J30" i="3" s="1"/>
  <c r="Y30" i="3"/>
  <c r="X30" i="3"/>
  <c r="P30" i="3"/>
  <c r="O30" i="3"/>
  <c r="Q30" i="3" s="1"/>
  <c r="M30" i="3"/>
  <c r="H30" i="3"/>
  <c r="C30" i="3"/>
  <c r="AD29" i="3"/>
  <c r="J29" i="3" s="1"/>
  <c r="AB29" i="3"/>
  <c r="Y29" i="3"/>
  <c r="X29" i="3"/>
  <c r="P29" i="3"/>
  <c r="O29" i="3"/>
  <c r="Q29" i="3" s="1"/>
  <c r="M29" i="3"/>
  <c r="H29" i="3"/>
  <c r="C29" i="3"/>
  <c r="AB28" i="3"/>
  <c r="AD28" i="3" s="1"/>
  <c r="Y28" i="3"/>
  <c r="X28" i="3"/>
  <c r="P28" i="3"/>
  <c r="O28" i="3"/>
  <c r="Q28" i="3" s="1"/>
  <c r="M28" i="3"/>
  <c r="J28" i="3"/>
  <c r="H28" i="3"/>
  <c r="C28" i="3"/>
  <c r="AB27" i="3"/>
  <c r="AD27" i="3" s="1"/>
  <c r="J27" i="3" s="1"/>
  <c r="Y27" i="3"/>
  <c r="X27" i="3"/>
  <c r="Q27" i="3"/>
  <c r="P27" i="3"/>
  <c r="O27" i="3"/>
  <c r="M27" i="3"/>
  <c r="H27" i="3"/>
  <c r="C27" i="3"/>
  <c r="AB26" i="3"/>
  <c r="AD26" i="3" s="1"/>
  <c r="J26" i="3" s="1"/>
  <c r="Y26" i="3"/>
  <c r="X26" i="3"/>
  <c r="P26" i="3"/>
  <c r="O26" i="3"/>
  <c r="Q26" i="3" s="1"/>
  <c r="M26" i="3"/>
  <c r="H26" i="3"/>
  <c r="C26" i="3"/>
  <c r="AB25" i="3"/>
  <c r="AD25" i="3" s="1"/>
  <c r="J25" i="3" s="1"/>
  <c r="K25" i="3" s="1"/>
  <c r="Y25" i="3"/>
  <c r="X25" i="3"/>
  <c r="Q25" i="3"/>
  <c r="P25" i="3"/>
  <c r="O25" i="3"/>
  <c r="M25" i="3"/>
  <c r="I25" i="3"/>
  <c r="H25" i="3"/>
  <c r="C25" i="3"/>
  <c r="AD24" i="3"/>
  <c r="J24" i="3" s="1"/>
  <c r="AB24" i="3"/>
  <c r="Y24" i="3"/>
  <c r="X24" i="3"/>
  <c r="P24" i="3"/>
  <c r="Q24" i="3" s="1"/>
  <c r="O24" i="3"/>
  <c r="M24" i="3"/>
  <c r="H24" i="3"/>
  <c r="C24" i="3"/>
  <c r="AD23" i="3"/>
  <c r="J23" i="3" s="1"/>
  <c r="I23" i="3" s="1"/>
  <c r="AB23" i="3"/>
  <c r="Y23" i="3"/>
  <c r="X23" i="3"/>
  <c r="P23" i="3"/>
  <c r="O23" i="3"/>
  <c r="Q23" i="3" s="1"/>
  <c r="M23" i="3"/>
  <c r="K23" i="3"/>
  <c r="H23" i="3"/>
  <c r="C23" i="3"/>
  <c r="AB22" i="3"/>
  <c r="AD22" i="3" s="1"/>
  <c r="J22" i="3" s="1"/>
  <c r="Y22" i="3"/>
  <c r="X22" i="3"/>
  <c r="P22" i="3"/>
  <c r="O22" i="3"/>
  <c r="Q22" i="3" s="1"/>
  <c r="M22" i="3"/>
  <c r="H22" i="3"/>
  <c r="C22" i="3"/>
  <c r="AD21" i="3"/>
  <c r="J21" i="3" s="1"/>
  <c r="AB21" i="3"/>
  <c r="Y21" i="3"/>
  <c r="X21" i="3"/>
  <c r="P21" i="3"/>
  <c r="O21" i="3"/>
  <c r="Q21" i="3" s="1"/>
  <c r="M21" i="3"/>
  <c r="H21" i="3"/>
  <c r="C21" i="3"/>
  <c r="AB20" i="3"/>
  <c r="AD20" i="3" s="1"/>
  <c r="Y20" i="3"/>
  <c r="X20" i="3"/>
  <c r="P20" i="3"/>
  <c r="O20" i="3"/>
  <c r="Q20" i="3" s="1"/>
  <c r="M20" i="3"/>
  <c r="J20" i="3"/>
  <c r="H20" i="3"/>
  <c r="C20" i="3"/>
  <c r="AB19" i="3"/>
  <c r="AD19" i="3" s="1"/>
  <c r="J19" i="3" s="1"/>
  <c r="Y19" i="3"/>
  <c r="X19" i="3"/>
  <c r="Q19" i="3"/>
  <c r="P19" i="3"/>
  <c r="O19" i="3"/>
  <c r="M19" i="3"/>
  <c r="H19" i="3"/>
  <c r="C19" i="3"/>
  <c r="AB18" i="3"/>
  <c r="AD18" i="3" s="1"/>
  <c r="J18" i="3" s="1"/>
  <c r="Y18" i="3"/>
  <c r="X18" i="3"/>
  <c r="P18" i="3"/>
  <c r="O18" i="3"/>
  <c r="Q18" i="3" s="1"/>
  <c r="M18" i="3"/>
  <c r="H18" i="3"/>
  <c r="C18" i="3"/>
  <c r="AB17" i="3"/>
  <c r="AD17" i="3" s="1"/>
  <c r="J17" i="3" s="1"/>
  <c r="K17" i="3" s="1"/>
  <c r="Y17" i="3"/>
  <c r="X17" i="3"/>
  <c r="Q17" i="3"/>
  <c r="P17" i="3"/>
  <c r="O17" i="3"/>
  <c r="M17" i="3"/>
  <c r="I17" i="3"/>
  <c r="H17" i="3"/>
  <c r="C17" i="3"/>
  <c r="AD16" i="3"/>
  <c r="J16" i="3" s="1"/>
  <c r="AB16" i="3"/>
  <c r="Y16" i="3"/>
  <c r="X16" i="3"/>
  <c r="P16" i="3"/>
  <c r="Q16" i="3" s="1"/>
  <c r="O16" i="3"/>
  <c r="M16" i="3"/>
  <c r="H16" i="3"/>
  <c r="C16" i="3"/>
  <c r="AD15" i="3"/>
  <c r="J15" i="3" s="1"/>
  <c r="I15" i="3" s="1"/>
  <c r="AB15" i="3"/>
  <c r="Y15" i="3"/>
  <c r="X15" i="3"/>
  <c r="P15" i="3"/>
  <c r="O15" i="3"/>
  <c r="Q15" i="3" s="1"/>
  <c r="M15" i="3"/>
  <c r="K15" i="3"/>
  <c r="H15" i="3"/>
  <c r="C15" i="3"/>
  <c r="AB14" i="3"/>
  <c r="AD14" i="3" s="1"/>
  <c r="J14" i="3" s="1"/>
  <c r="Y14" i="3"/>
  <c r="X14" i="3"/>
  <c r="P14" i="3"/>
  <c r="O14" i="3"/>
  <c r="Q14" i="3" s="1"/>
  <c r="M14" i="3"/>
  <c r="H14" i="3"/>
  <c r="C14" i="3"/>
  <c r="AD13" i="3"/>
  <c r="J13" i="3" s="1"/>
  <c r="AB13" i="3"/>
  <c r="Y13" i="3"/>
  <c r="X13" i="3"/>
  <c r="P13" i="3"/>
  <c r="O13" i="3"/>
  <c r="Q13" i="3" s="1"/>
  <c r="M13" i="3"/>
  <c r="H13" i="3"/>
  <c r="C13" i="3"/>
  <c r="AB12" i="3"/>
  <c r="AD12" i="3" s="1"/>
  <c r="Y12" i="3"/>
  <c r="X12" i="3"/>
  <c r="P12" i="3"/>
  <c r="O12" i="3"/>
  <c r="Q12" i="3" s="1"/>
  <c r="M12" i="3"/>
  <c r="J12" i="3"/>
  <c r="H12" i="3"/>
  <c r="C12" i="3"/>
  <c r="AB11" i="3"/>
  <c r="AD11" i="3" s="1"/>
  <c r="J11" i="3" s="1"/>
  <c r="Y11" i="3"/>
  <c r="X11" i="3"/>
  <c r="Q11" i="3"/>
  <c r="P11" i="3"/>
  <c r="O11" i="3"/>
  <c r="M11" i="3"/>
  <c r="H11" i="3"/>
  <c r="C11" i="3"/>
  <c r="AB10" i="3"/>
  <c r="AD10" i="3" s="1"/>
  <c r="J10" i="3" s="1"/>
  <c r="Y10" i="3"/>
  <c r="X10" i="3"/>
  <c r="P10" i="3"/>
  <c r="O10" i="3"/>
  <c r="Q10" i="3" s="1"/>
  <c r="M10" i="3"/>
  <c r="H10" i="3"/>
  <c r="C10" i="3"/>
  <c r="AB9" i="3"/>
  <c r="AD9" i="3" s="1"/>
  <c r="J9" i="3" s="1"/>
  <c r="K9" i="3" s="1"/>
  <c r="Y9" i="3"/>
  <c r="X9" i="3"/>
  <c r="Q9" i="3"/>
  <c r="P9" i="3"/>
  <c r="O9" i="3"/>
  <c r="M9" i="3"/>
  <c r="I9" i="3"/>
  <c r="H9" i="3"/>
  <c r="C9" i="3"/>
  <c r="AD8" i="3"/>
  <c r="J8" i="3" s="1"/>
  <c r="AB8" i="3"/>
  <c r="Y8" i="3"/>
  <c r="X8" i="3"/>
  <c r="P8" i="3"/>
  <c r="Q8" i="3" s="1"/>
  <c r="O8" i="3"/>
  <c r="M8" i="3"/>
  <c r="H8" i="3"/>
  <c r="C8" i="3"/>
  <c r="AD7" i="3"/>
  <c r="J7" i="3" s="1"/>
  <c r="I7" i="3" s="1"/>
  <c r="AB7" i="3"/>
  <c r="Y7" i="3"/>
  <c r="X7" i="3"/>
  <c r="P7" i="3"/>
  <c r="O7" i="3"/>
  <c r="Q7" i="3" s="1"/>
  <c r="M7" i="3"/>
  <c r="K7" i="3"/>
  <c r="H7" i="3"/>
  <c r="C7" i="3"/>
  <c r="AB6" i="3"/>
  <c r="AD6" i="3" s="1"/>
  <c r="J6" i="3" s="1"/>
  <c r="Y6" i="3"/>
  <c r="X6" i="3"/>
  <c r="P6" i="3"/>
  <c r="O6" i="3"/>
  <c r="Q6" i="3" s="1"/>
  <c r="M6" i="3"/>
  <c r="H6" i="3"/>
  <c r="C6" i="3"/>
  <c r="AD5" i="3"/>
  <c r="J5" i="3" s="1"/>
  <c r="AB5" i="3"/>
  <c r="Y5" i="3"/>
  <c r="X5" i="3"/>
  <c r="P5" i="3"/>
  <c r="O5" i="3"/>
  <c r="Q5" i="3" s="1"/>
  <c r="M5" i="3"/>
  <c r="H5" i="3"/>
  <c r="C5" i="3"/>
  <c r="AB4" i="3"/>
  <c r="AD4" i="3" s="1"/>
  <c r="Y4" i="3"/>
  <c r="X4" i="3"/>
  <c r="P4" i="3"/>
  <c r="O4" i="3"/>
  <c r="Q4" i="3" s="1"/>
  <c r="M4" i="3"/>
  <c r="J4" i="3"/>
  <c r="H4" i="3"/>
  <c r="C4" i="3"/>
  <c r="AG3" i="3"/>
  <c r="AF3" i="3"/>
  <c r="W3" i="3"/>
  <c r="X3" i="3" s="1"/>
  <c r="V3" i="3"/>
  <c r="U3" i="3"/>
  <c r="T3" i="3"/>
  <c r="O3" i="3"/>
  <c r="H3" i="3"/>
  <c r="G3" i="3"/>
  <c r="F3" i="3"/>
  <c r="D3" i="3"/>
  <c r="C3" i="3"/>
  <c r="A2" i="3"/>
  <c r="AD32" i="2"/>
  <c r="J32" i="2" s="1"/>
  <c r="AB32" i="2"/>
  <c r="Y32" i="2"/>
  <c r="X32" i="2"/>
  <c r="V32" i="2"/>
  <c r="U32" i="2"/>
  <c r="T32" i="2"/>
  <c r="P32" i="2"/>
  <c r="O32" i="2"/>
  <c r="Q32" i="2" s="1"/>
  <c r="M32" i="2"/>
  <c r="H32" i="2"/>
  <c r="C32" i="2"/>
  <c r="AB31" i="2"/>
  <c r="AD31" i="2" s="1"/>
  <c r="Y31" i="2"/>
  <c r="X31" i="2"/>
  <c r="P31" i="2"/>
  <c r="O31" i="2"/>
  <c r="Q31" i="2" s="1"/>
  <c r="M31" i="2"/>
  <c r="J31" i="2"/>
  <c r="H31" i="2"/>
  <c r="C31" i="2"/>
  <c r="AB30" i="2"/>
  <c r="AD30" i="2" s="1"/>
  <c r="J30" i="2" s="1"/>
  <c r="Y30" i="2"/>
  <c r="X30" i="2"/>
  <c r="Q30" i="2"/>
  <c r="P30" i="2"/>
  <c r="O30" i="2"/>
  <c r="M30" i="2"/>
  <c r="H30" i="2"/>
  <c r="C30" i="2"/>
  <c r="AB29" i="2"/>
  <c r="AD29" i="2" s="1"/>
  <c r="J29" i="2" s="1"/>
  <c r="Y29" i="2"/>
  <c r="X29" i="2"/>
  <c r="Q29" i="2"/>
  <c r="P29" i="2"/>
  <c r="O29" i="2"/>
  <c r="M29" i="2"/>
  <c r="H29" i="2"/>
  <c r="C29" i="2"/>
  <c r="AD28" i="2"/>
  <c r="J28" i="2" s="1"/>
  <c r="K28" i="2" s="1"/>
  <c r="AB28" i="2"/>
  <c r="Y28" i="2"/>
  <c r="X28" i="2"/>
  <c r="Q28" i="2"/>
  <c r="P28" i="2"/>
  <c r="O28" i="2"/>
  <c r="M28" i="2"/>
  <c r="H28" i="2"/>
  <c r="C28" i="2"/>
  <c r="AB27" i="2"/>
  <c r="AD27" i="2" s="1"/>
  <c r="J27" i="2" s="1"/>
  <c r="Y27" i="2"/>
  <c r="X27" i="2"/>
  <c r="P27" i="2"/>
  <c r="Q27" i="2" s="1"/>
  <c r="O27" i="2"/>
  <c r="M27" i="2"/>
  <c r="H27" i="2"/>
  <c r="C27" i="2"/>
  <c r="AD26" i="2"/>
  <c r="J26" i="2" s="1"/>
  <c r="I26" i="2" s="1"/>
  <c r="AB26" i="2"/>
  <c r="Y26" i="2"/>
  <c r="X26" i="2"/>
  <c r="P26" i="2"/>
  <c r="O26" i="2"/>
  <c r="Q26" i="2" s="1"/>
  <c r="M26" i="2"/>
  <c r="H26" i="2"/>
  <c r="C26" i="2"/>
  <c r="AD25" i="2"/>
  <c r="J25" i="2" s="1"/>
  <c r="AB25" i="2"/>
  <c r="Y25" i="2"/>
  <c r="X25" i="2"/>
  <c r="P25" i="2"/>
  <c r="O25" i="2"/>
  <c r="Q25" i="2" s="1"/>
  <c r="M25" i="2"/>
  <c r="H25" i="2"/>
  <c r="C25" i="2"/>
  <c r="AD24" i="2"/>
  <c r="J24" i="2" s="1"/>
  <c r="AB24" i="2"/>
  <c r="Y24" i="2"/>
  <c r="X24" i="2"/>
  <c r="P24" i="2"/>
  <c r="O24" i="2"/>
  <c r="Q24" i="2" s="1"/>
  <c r="M24" i="2"/>
  <c r="H24" i="2"/>
  <c r="C24" i="2"/>
  <c r="AB23" i="2"/>
  <c r="AD23" i="2" s="1"/>
  <c r="J23" i="2" s="1"/>
  <c r="Y23" i="2"/>
  <c r="X23" i="2"/>
  <c r="P23" i="2"/>
  <c r="O23" i="2"/>
  <c r="Q23" i="2" s="1"/>
  <c r="M23" i="2"/>
  <c r="H23" i="2"/>
  <c r="C23" i="2"/>
  <c r="AB22" i="2"/>
  <c r="AD22" i="2" s="1"/>
  <c r="J22" i="2" s="1"/>
  <c r="Y22" i="2"/>
  <c r="X22" i="2"/>
  <c r="Q22" i="2"/>
  <c r="P22" i="2"/>
  <c r="O22" i="2"/>
  <c r="M22" i="2"/>
  <c r="H22" i="2"/>
  <c r="C22" i="2"/>
  <c r="AB21" i="2"/>
  <c r="AD21" i="2" s="1"/>
  <c r="J21" i="2" s="1"/>
  <c r="Y21" i="2"/>
  <c r="X21" i="2"/>
  <c r="Q21" i="2"/>
  <c r="P21" i="2"/>
  <c r="O21" i="2"/>
  <c r="M21" i="2"/>
  <c r="H21" i="2"/>
  <c r="C21" i="2"/>
  <c r="AD20" i="2"/>
  <c r="J20" i="2" s="1"/>
  <c r="K20" i="2" s="1"/>
  <c r="AB20" i="2"/>
  <c r="Y20" i="2"/>
  <c r="X20" i="2"/>
  <c r="Q20" i="2"/>
  <c r="P20" i="2"/>
  <c r="O20" i="2"/>
  <c r="M20" i="2"/>
  <c r="I20" i="2"/>
  <c r="H20" i="2"/>
  <c r="C20" i="2"/>
  <c r="AB19" i="2"/>
  <c r="AD19" i="2" s="1"/>
  <c r="J19" i="2" s="1"/>
  <c r="Y19" i="2"/>
  <c r="X19" i="2"/>
  <c r="P19" i="2"/>
  <c r="Q19" i="2" s="1"/>
  <c r="O19" i="2"/>
  <c r="M19" i="2"/>
  <c r="H19" i="2"/>
  <c r="C19" i="2"/>
  <c r="AD18" i="2"/>
  <c r="J18" i="2" s="1"/>
  <c r="I18" i="2" s="1"/>
  <c r="AB18" i="2"/>
  <c r="Y18" i="2"/>
  <c r="X18" i="2"/>
  <c r="P18" i="2"/>
  <c r="O18" i="2"/>
  <c r="Q18" i="2" s="1"/>
  <c r="M18" i="2"/>
  <c r="K18" i="2"/>
  <c r="H18" i="2"/>
  <c r="C18" i="2"/>
  <c r="AD17" i="2"/>
  <c r="J17" i="2" s="1"/>
  <c r="AB17" i="2"/>
  <c r="Y17" i="2"/>
  <c r="X17" i="2"/>
  <c r="P17" i="2"/>
  <c r="O17" i="2"/>
  <c r="Q17" i="2" s="1"/>
  <c r="M17" i="2"/>
  <c r="H17" i="2"/>
  <c r="C17" i="2"/>
  <c r="AD16" i="2"/>
  <c r="J16" i="2" s="1"/>
  <c r="AB16" i="2"/>
  <c r="Y16" i="2"/>
  <c r="X16" i="2"/>
  <c r="P16" i="2"/>
  <c r="O16" i="2"/>
  <c r="Q16" i="2" s="1"/>
  <c r="M16" i="2"/>
  <c r="H16" i="2"/>
  <c r="C16" i="2"/>
  <c r="AB15" i="2"/>
  <c r="AD15" i="2" s="1"/>
  <c r="Y15" i="2"/>
  <c r="X15" i="2"/>
  <c r="P15" i="2"/>
  <c r="O15" i="2"/>
  <c r="Q15" i="2" s="1"/>
  <c r="M15" i="2"/>
  <c r="J15" i="2"/>
  <c r="H15" i="2"/>
  <c r="C15" i="2"/>
  <c r="AB14" i="2"/>
  <c r="AD14" i="2" s="1"/>
  <c r="J14" i="2" s="1"/>
  <c r="Y14" i="2"/>
  <c r="X14" i="2"/>
  <c r="Q14" i="2"/>
  <c r="P14" i="2"/>
  <c r="O14" i="2"/>
  <c r="M14" i="2"/>
  <c r="H14" i="2"/>
  <c r="C14" i="2"/>
  <c r="AB13" i="2"/>
  <c r="AD13" i="2" s="1"/>
  <c r="J13" i="2" s="1"/>
  <c r="Y13" i="2"/>
  <c r="X13" i="2"/>
  <c r="Q13" i="2"/>
  <c r="P13" i="2"/>
  <c r="O13" i="2"/>
  <c r="M13" i="2"/>
  <c r="H13" i="2"/>
  <c r="C13" i="2"/>
  <c r="AD12" i="2"/>
  <c r="J12" i="2" s="1"/>
  <c r="K12" i="2" s="1"/>
  <c r="AB12" i="2"/>
  <c r="Y12" i="2"/>
  <c r="X12" i="2"/>
  <c r="Q12" i="2"/>
  <c r="P12" i="2"/>
  <c r="O12" i="2"/>
  <c r="M12" i="2"/>
  <c r="I12" i="2"/>
  <c r="H12" i="2"/>
  <c r="C12" i="2"/>
  <c r="AB11" i="2"/>
  <c r="AD11" i="2" s="1"/>
  <c r="J11" i="2" s="1"/>
  <c r="Y11" i="2"/>
  <c r="X11" i="2"/>
  <c r="P11" i="2"/>
  <c r="Q11" i="2" s="1"/>
  <c r="O11" i="2"/>
  <c r="M11" i="2"/>
  <c r="H11" i="2"/>
  <c r="C11" i="2"/>
  <c r="AD10" i="2"/>
  <c r="J10" i="2" s="1"/>
  <c r="I10" i="2" s="1"/>
  <c r="AB10" i="2"/>
  <c r="Y10" i="2"/>
  <c r="X10" i="2"/>
  <c r="P10" i="2"/>
  <c r="O10" i="2"/>
  <c r="Q10" i="2" s="1"/>
  <c r="M10" i="2"/>
  <c r="H10" i="2"/>
  <c r="C10" i="2"/>
  <c r="AD9" i="2"/>
  <c r="J9" i="2" s="1"/>
  <c r="AB9" i="2"/>
  <c r="Y9" i="2"/>
  <c r="X9" i="2"/>
  <c r="P9" i="2"/>
  <c r="O9" i="2"/>
  <c r="Q9" i="2" s="1"/>
  <c r="M9" i="2"/>
  <c r="H9" i="2"/>
  <c r="C9" i="2"/>
  <c r="AD8" i="2"/>
  <c r="J8" i="2" s="1"/>
  <c r="AB8" i="2"/>
  <c r="Y8" i="2"/>
  <c r="X8" i="2"/>
  <c r="P8" i="2"/>
  <c r="O8" i="2"/>
  <c r="Q8" i="2" s="1"/>
  <c r="M8" i="2"/>
  <c r="H8" i="2"/>
  <c r="C8" i="2"/>
  <c r="AB7" i="2"/>
  <c r="AD7" i="2" s="1"/>
  <c r="J7" i="2" s="1"/>
  <c r="Y7" i="2"/>
  <c r="X7" i="2"/>
  <c r="P7" i="2"/>
  <c r="O7" i="2"/>
  <c r="Q7" i="2" s="1"/>
  <c r="M7" i="2"/>
  <c r="H7" i="2"/>
  <c r="C7" i="2"/>
  <c r="AB6" i="2"/>
  <c r="AD6" i="2" s="1"/>
  <c r="J6" i="2" s="1"/>
  <c r="Y6" i="2"/>
  <c r="X6" i="2"/>
  <c r="Q6" i="2"/>
  <c r="P6" i="2"/>
  <c r="O6" i="2"/>
  <c r="M6" i="2"/>
  <c r="H6" i="2"/>
  <c r="C6" i="2"/>
  <c r="AB5" i="2"/>
  <c r="AD5" i="2" s="1"/>
  <c r="Y5" i="2"/>
  <c r="X5" i="2"/>
  <c r="Q5" i="2"/>
  <c r="P5" i="2"/>
  <c r="O5" i="2"/>
  <c r="M5" i="2"/>
  <c r="H5" i="2"/>
  <c r="C5" i="2"/>
  <c r="AD4" i="2"/>
  <c r="J4" i="2" s="1"/>
  <c r="AB4" i="2"/>
  <c r="Y4" i="2"/>
  <c r="X4" i="2"/>
  <c r="Q4" i="2"/>
  <c r="P4" i="2"/>
  <c r="O4" i="2"/>
  <c r="M4" i="2"/>
  <c r="I4" i="2"/>
  <c r="H4" i="2"/>
  <c r="C4" i="2"/>
  <c r="AG3" i="2"/>
  <c r="AF3" i="2"/>
  <c r="W3" i="2"/>
  <c r="X3" i="2" s="1"/>
  <c r="V3" i="2"/>
  <c r="U3" i="2"/>
  <c r="T3" i="2"/>
  <c r="O3" i="2"/>
  <c r="G3" i="2"/>
  <c r="H3" i="2" s="1"/>
  <c r="F3" i="2"/>
  <c r="D3" i="2"/>
  <c r="C3" i="2"/>
  <c r="A2" i="2"/>
  <c r="A1" i="2"/>
  <c r="AB32" i="1"/>
  <c r="AD32" i="1" s="1"/>
  <c r="J32" i="1" s="1"/>
  <c r="Y32" i="1"/>
  <c r="X32" i="1"/>
  <c r="V32" i="1"/>
  <c r="U32" i="1"/>
  <c r="T32" i="1"/>
  <c r="P32" i="1"/>
  <c r="O32" i="1"/>
  <c r="Q32" i="1" s="1"/>
  <c r="M32" i="1"/>
  <c r="H32" i="1"/>
  <c r="C32" i="1"/>
  <c r="AB31" i="1"/>
  <c r="AD31" i="1" s="1"/>
  <c r="J31" i="1" s="1"/>
  <c r="Y31" i="1"/>
  <c r="X31" i="1"/>
  <c r="Q31" i="1"/>
  <c r="P31" i="1"/>
  <c r="O31" i="1"/>
  <c r="M31" i="1"/>
  <c r="H31" i="1"/>
  <c r="C31" i="1"/>
  <c r="AB30" i="1"/>
  <c r="AD30" i="1" s="1"/>
  <c r="J30" i="1" s="1"/>
  <c r="Y30" i="1"/>
  <c r="X30" i="1"/>
  <c r="P30" i="1"/>
  <c r="O30" i="1"/>
  <c r="Q30" i="1" s="1"/>
  <c r="M30" i="1"/>
  <c r="H30" i="1"/>
  <c r="C30" i="1"/>
  <c r="AB29" i="1"/>
  <c r="AD29" i="1" s="1"/>
  <c r="J29" i="1" s="1"/>
  <c r="Y29" i="1"/>
  <c r="X29" i="1"/>
  <c r="Q29" i="1"/>
  <c r="P29" i="1"/>
  <c r="O29" i="1"/>
  <c r="M29" i="1"/>
  <c r="H29" i="1"/>
  <c r="C29" i="1"/>
  <c r="AB28" i="1"/>
  <c r="AD28" i="1" s="1"/>
  <c r="J28" i="1" s="1"/>
  <c r="K28" i="1" s="1"/>
  <c r="Y28" i="1"/>
  <c r="X28" i="1"/>
  <c r="P28" i="1"/>
  <c r="Q28" i="1" s="1"/>
  <c r="O28" i="1"/>
  <c r="M28" i="1"/>
  <c r="H28" i="1"/>
  <c r="C28" i="1"/>
  <c r="AD27" i="1"/>
  <c r="J27" i="1" s="1"/>
  <c r="AB27" i="1"/>
  <c r="Y27" i="1"/>
  <c r="X27" i="1"/>
  <c r="P27" i="1"/>
  <c r="Q27" i="1" s="1"/>
  <c r="O27" i="1"/>
  <c r="M27" i="1"/>
  <c r="K27" i="1"/>
  <c r="I27" i="1"/>
  <c r="H27" i="1"/>
  <c r="C27" i="1"/>
  <c r="AD26" i="1"/>
  <c r="J26" i="1" s="1"/>
  <c r="I26" i="1" s="1"/>
  <c r="AB26" i="1"/>
  <c r="Y26" i="1"/>
  <c r="X26" i="1"/>
  <c r="P26" i="1"/>
  <c r="Q26" i="1" s="1"/>
  <c r="O26" i="1"/>
  <c r="M26" i="1"/>
  <c r="H26" i="1"/>
  <c r="C26" i="1"/>
  <c r="AD25" i="1"/>
  <c r="J25" i="1" s="1"/>
  <c r="K25" i="1" s="1"/>
  <c r="AB25" i="1"/>
  <c r="Y25" i="1"/>
  <c r="X25" i="1"/>
  <c r="P25" i="1"/>
  <c r="O25" i="1"/>
  <c r="Q25" i="1" s="1"/>
  <c r="M25" i="1"/>
  <c r="I25" i="1"/>
  <c r="H25" i="1"/>
  <c r="C25" i="1"/>
  <c r="AB24" i="1"/>
  <c r="AD24" i="1" s="1"/>
  <c r="J24" i="1" s="1"/>
  <c r="Y24" i="1"/>
  <c r="X24" i="1"/>
  <c r="P24" i="1"/>
  <c r="O24" i="1"/>
  <c r="Q24" i="1" s="1"/>
  <c r="M24" i="1"/>
  <c r="H24" i="1"/>
  <c r="C24" i="1"/>
  <c r="AB23" i="1"/>
  <c r="AD23" i="1" s="1"/>
  <c r="J23" i="1" s="1"/>
  <c r="Y23" i="1"/>
  <c r="X23" i="1"/>
  <c r="P23" i="1"/>
  <c r="O23" i="1"/>
  <c r="Q23" i="1" s="1"/>
  <c r="M23" i="1"/>
  <c r="H23" i="1"/>
  <c r="C23" i="1"/>
  <c r="AB22" i="1"/>
  <c r="AD22" i="1" s="1"/>
  <c r="J22" i="1" s="1"/>
  <c r="Y22" i="1"/>
  <c r="X22" i="1"/>
  <c r="Q22" i="1"/>
  <c r="P22" i="1"/>
  <c r="O22" i="1"/>
  <c r="M22" i="1"/>
  <c r="H22" i="1"/>
  <c r="C22" i="1"/>
  <c r="AD21" i="1"/>
  <c r="J21" i="1" s="1"/>
  <c r="AB21" i="1"/>
  <c r="Y21" i="1"/>
  <c r="X21" i="1"/>
  <c r="Q21" i="1"/>
  <c r="P21" i="1"/>
  <c r="O21" i="1"/>
  <c r="M21" i="1"/>
  <c r="H21" i="1"/>
  <c r="C21" i="1"/>
  <c r="AB20" i="1"/>
  <c r="AD20" i="1" s="1"/>
  <c r="J20" i="1" s="1"/>
  <c r="Y20" i="1"/>
  <c r="X20" i="1"/>
  <c r="P20" i="1"/>
  <c r="O20" i="1"/>
  <c r="Q20" i="1" s="1"/>
  <c r="M20" i="1"/>
  <c r="H20" i="1"/>
  <c r="C20" i="1"/>
  <c r="AB19" i="1"/>
  <c r="AD19" i="1" s="1"/>
  <c r="J19" i="1" s="1"/>
  <c r="Y19" i="1"/>
  <c r="X19" i="1"/>
  <c r="P19" i="1"/>
  <c r="O19" i="1"/>
  <c r="Q19" i="1" s="1"/>
  <c r="M19" i="1"/>
  <c r="H19" i="1"/>
  <c r="C19" i="1"/>
  <c r="AB18" i="1"/>
  <c r="AD18" i="1" s="1"/>
  <c r="J18" i="1" s="1"/>
  <c r="Y18" i="1"/>
  <c r="X18" i="1"/>
  <c r="P18" i="1"/>
  <c r="Q18" i="1" s="1"/>
  <c r="O18" i="1"/>
  <c r="M18" i="1"/>
  <c r="H18" i="1"/>
  <c r="C18" i="1"/>
  <c r="AD17" i="1"/>
  <c r="J17" i="1" s="1"/>
  <c r="AB17" i="1"/>
  <c r="Y17" i="1"/>
  <c r="X17" i="1"/>
  <c r="P17" i="1"/>
  <c r="O17" i="1"/>
  <c r="Q17" i="1" s="1"/>
  <c r="M17" i="1"/>
  <c r="H17" i="1"/>
  <c r="C17" i="1"/>
  <c r="AB16" i="1"/>
  <c r="AD16" i="1" s="1"/>
  <c r="J16" i="1" s="1"/>
  <c r="Y16" i="1"/>
  <c r="X16" i="1"/>
  <c r="P16" i="1"/>
  <c r="O16" i="1"/>
  <c r="Q16" i="1" s="1"/>
  <c r="M16" i="1"/>
  <c r="H16" i="1"/>
  <c r="C16" i="1"/>
  <c r="AB15" i="1"/>
  <c r="AD15" i="1" s="1"/>
  <c r="J15" i="1" s="1"/>
  <c r="Y15" i="1"/>
  <c r="X15" i="1"/>
  <c r="P15" i="1"/>
  <c r="O15" i="1"/>
  <c r="Q15" i="1" s="1"/>
  <c r="M15" i="1"/>
  <c r="H15" i="1"/>
  <c r="C15" i="1"/>
  <c r="AB14" i="1"/>
  <c r="AD14" i="1" s="1"/>
  <c r="J14" i="1" s="1"/>
  <c r="Y14" i="1"/>
  <c r="X14" i="1"/>
  <c r="P14" i="1"/>
  <c r="Q14" i="1" s="1"/>
  <c r="O14" i="1"/>
  <c r="M14" i="1"/>
  <c r="H14" i="1"/>
  <c r="C14" i="1"/>
  <c r="AD13" i="1"/>
  <c r="J13" i="1" s="1"/>
  <c r="AB13" i="1"/>
  <c r="Y13" i="1"/>
  <c r="X13" i="1"/>
  <c r="Q13" i="1"/>
  <c r="P13" i="1"/>
  <c r="O13" i="1"/>
  <c r="M13" i="1"/>
  <c r="H13" i="1"/>
  <c r="C13" i="1"/>
  <c r="AB12" i="1"/>
  <c r="AD12" i="1" s="1"/>
  <c r="J12" i="1" s="1"/>
  <c r="Y12" i="1"/>
  <c r="X12" i="1"/>
  <c r="P12" i="1"/>
  <c r="O12" i="1"/>
  <c r="Q12" i="1" s="1"/>
  <c r="M12" i="1"/>
  <c r="H12" i="1"/>
  <c r="C12" i="1"/>
  <c r="AB11" i="1"/>
  <c r="AD11" i="1" s="1"/>
  <c r="J11" i="1" s="1"/>
  <c r="Y11" i="1"/>
  <c r="X11" i="1"/>
  <c r="P11" i="1"/>
  <c r="O11" i="1"/>
  <c r="Q11" i="1" s="1"/>
  <c r="M11" i="1"/>
  <c r="H11" i="1"/>
  <c r="C11" i="1"/>
  <c r="AB10" i="1"/>
  <c r="AD10" i="1" s="1"/>
  <c r="J10" i="1" s="1"/>
  <c r="Y10" i="1"/>
  <c r="X10" i="1"/>
  <c r="P10" i="1"/>
  <c r="Q10" i="1" s="1"/>
  <c r="O10" i="1"/>
  <c r="M10" i="1"/>
  <c r="H10" i="1"/>
  <c r="C10" i="1"/>
  <c r="AD9" i="1"/>
  <c r="J9" i="1" s="1"/>
  <c r="AB9" i="1"/>
  <c r="Y9" i="1"/>
  <c r="X9" i="1"/>
  <c r="P9" i="1"/>
  <c r="O9" i="1"/>
  <c r="Q9" i="1" s="1"/>
  <c r="M9" i="1"/>
  <c r="H9" i="1"/>
  <c r="C9" i="1"/>
  <c r="AB8" i="1"/>
  <c r="AD8" i="1" s="1"/>
  <c r="J8" i="1" s="1"/>
  <c r="Y8" i="1"/>
  <c r="X8" i="1"/>
  <c r="P8" i="1"/>
  <c r="O8" i="1"/>
  <c r="Q8" i="1" s="1"/>
  <c r="M8" i="1"/>
  <c r="H8" i="1"/>
  <c r="C8" i="1"/>
  <c r="AB7" i="1"/>
  <c r="AD7" i="1" s="1"/>
  <c r="J7" i="1" s="1"/>
  <c r="Y7" i="1"/>
  <c r="X7" i="1"/>
  <c r="P7" i="1"/>
  <c r="O7" i="1"/>
  <c r="Q7" i="1" s="1"/>
  <c r="M7" i="1"/>
  <c r="H7" i="1"/>
  <c r="C7" i="1"/>
  <c r="AB6" i="1"/>
  <c r="AD6" i="1" s="1"/>
  <c r="J6" i="1" s="1"/>
  <c r="Y6" i="1"/>
  <c r="X6" i="1"/>
  <c r="Q6" i="1"/>
  <c r="P6" i="1"/>
  <c r="O6" i="1"/>
  <c r="M6" i="1"/>
  <c r="H6" i="1"/>
  <c r="C6" i="1"/>
  <c r="AD5" i="1"/>
  <c r="J5" i="1" s="1"/>
  <c r="AB5" i="1"/>
  <c r="Y5" i="1"/>
  <c r="X5" i="1"/>
  <c r="Q5" i="1"/>
  <c r="P5" i="1"/>
  <c r="O5" i="1"/>
  <c r="M5" i="1"/>
  <c r="H5" i="1"/>
  <c r="C5" i="1"/>
  <c r="AB4" i="1"/>
  <c r="AD4" i="1" s="1"/>
  <c r="Y4" i="1"/>
  <c r="X4" i="1"/>
  <c r="P4" i="1"/>
  <c r="O4" i="1"/>
  <c r="Q4" i="1" s="1"/>
  <c r="M4" i="1"/>
  <c r="H4" i="1"/>
  <c r="C4" i="1"/>
  <c r="AG3" i="1"/>
  <c r="AF3" i="1"/>
  <c r="W3" i="1"/>
  <c r="X3" i="1" s="1"/>
  <c r="V3" i="1"/>
  <c r="U3" i="1"/>
  <c r="T3" i="1"/>
  <c r="O3" i="1"/>
  <c r="G3" i="1"/>
  <c r="H3" i="1" s="1"/>
  <c r="F3" i="1"/>
  <c r="D3" i="1"/>
  <c r="C3" i="1"/>
  <c r="A2" i="1"/>
  <c r="A1" i="1"/>
  <c r="I17" i="4" l="1"/>
  <c r="K17" i="4"/>
  <c r="J4" i="1"/>
  <c r="AD3" i="1"/>
  <c r="I7" i="2"/>
  <c r="K7" i="2"/>
  <c r="K29" i="1"/>
  <c r="I29" i="1"/>
  <c r="K24" i="1"/>
  <c r="I24" i="1"/>
  <c r="I6" i="1"/>
  <c r="K6" i="1"/>
  <c r="K7" i="1"/>
  <c r="I7" i="1"/>
  <c r="I8" i="1"/>
  <c r="K8" i="1"/>
  <c r="I22" i="1"/>
  <c r="K22" i="1"/>
  <c r="I23" i="2"/>
  <c r="K23" i="2"/>
  <c r="I9" i="1"/>
  <c r="K9" i="1"/>
  <c r="K12" i="1"/>
  <c r="I12" i="1"/>
  <c r="K21" i="1"/>
  <c r="I21" i="1"/>
  <c r="I31" i="1"/>
  <c r="K31" i="1"/>
  <c r="K10" i="1"/>
  <c r="I10" i="1"/>
  <c r="K11" i="1"/>
  <c r="I11" i="1"/>
  <c r="I9" i="4"/>
  <c r="K9" i="4"/>
  <c r="K23" i="1"/>
  <c r="I23" i="1"/>
  <c r="I13" i="1"/>
  <c r="K13" i="1"/>
  <c r="K16" i="1"/>
  <c r="I16" i="1"/>
  <c r="I32" i="1"/>
  <c r="K32" i="1"/>
  <c r="K30" i="1"/>
  <c r="I30" i="1"/>
  <c r="I5" i="1"/>
  <c r="K5" i="1"/>
  <c r="I14" i="1"/>
  <c r="K14" i="1"/>
  <c r="K15" i="1"/>
  <c r="I15" i="1"/>
  <c r="I17" i="1"/>
  <c r="K17" i="1"/>
  <c r="K18" i="1"/>
  <c r="I18" i="1"/>
  <c r="I19" i="1"/>
  <c r="K19" i="1"/>
  <c r="K20" i="1"/>
  <c r="I20" i="1"/>
  <c r="K32" i="2"/>
  <c r="I32" i="2"/>
  <c r="K8" i="4"/>
  <c r="I8" i="4"/>
  <c r="K19" i="5"/>
  <c r="I19" i="5"/>
  <c r="K26" i="1"/>
  <c r="K11" i="2"/>
  <c r="I11" i="2"/>
  <c r="I15" i="2"/>
  <c r="K15" i="2"/>
  <c r="K17" i="2"/>
  <c r="I17" i="2"/>
  <c r="K29" i="2"/>
  <c r="I29" i="2"/>
  <c r="K18" i="4"/>
  <c r="I18" i="4"/>
  <c r="K19" i="4"/>
  <c r="I19" i="4"/>
  <c r="I25" i="4"/>
  <c r="K25" i="4"/>
  <c r="I9" i="5"/>
  <c r="K9" i="5"/>
  <c r="I22" i="6"/>
  <c r="K22" i="6"/>
  <c r="I30" i="6"/>
  <c r="K30" i="6"/>
  <c r="K28" i="7"/>
  <c r="I28" i="7"/>
  <c r="I6" i="8"/>
  <c r="K6" i="8"/>
  <c r="I25" i="8"/>
  <c r="K25" i="8"/>
  <c r="K26" i="8"/>
  <c r="I26" i="8"/>
  <c r="K28" i="9"/>
  <c r="I28" i="9"/>
  <c r="I4" i="3"/>
  <c r="J3" i="3"/>
  <c r="K4" i="3"/>
  <c r="I20" i="3"/>
  <c r="K20" i="3"/>
  <c r="K27" i="4"/>
  <c r="I27" i="4"/>
  <c r="K11" i="5"/>
  <c r="I11" i="5"/>
  <c r="K4" i="6"/>
  <c r="I4" i="6"/>
  <c r="J3" i="6"/>
  <c r="K4" i="2"/>
  <c r="K10" i="2"/>
  <c r="K24" i="2"/>
  <c r="I24" i="2"/>
  <c r="K30" i="2"/>
  <c r="I30" i="2"/>
  <c r="K8" i="3"/>
  <c r="I8" i="3"/>
  <c r="K16" i="3"/>
  <c r="I16" i="3"/>
  <c r="K24" i="3"/>
  <c r="I24" i="3"/>
  <c r="K10" i="4"/>
  <c r="I10" i="4"/>
  <c r="K11" i="4"/>
  <c r="I11" i="4"/>
  <c r="K29" i="4"/>
  <c r="I29" i="4"/>
  <c r="K32" i="4"/>
  <c r="I32" i="4"/>
  <c r="K13" i="5"/>
  <c r="I13" i="5"/>
  <c r="K32" i="5"/>
  <c r="I32" i="5"/>
  <c r="I6" i="6"/>
  <c r="K6" i="6"/>
  <c r="I25" i="6"/>
  <c r="K25" i="6"/>
  <c r="I30" i="7"/>
  <c r="K30" i="7"/>
  <c r="I30" i="9"/>
  <c r="K30" i="9"/>
  <c r="K16" i="2"/>
  <c r="I16" i="2"/>
  <c r="K24" i="5"/>
  <c r="I24" i="5"/>
  <c r="J5" i="2"/>
  <c r="J3" i="2" s="1"/>
  <c r="AD3" i="2"/>
  <c r="K19" i="2"/>
  <c r="I19" i="2"/>
  <c r="K25" i="2"/>
  <c r="I25" i="2"/>
  <c r="K21" i="4"/>
  <c r="I21" i="4"/>
  <c r="K28" i="4"/>
  <c r="J4" i="5"/>
  <c r="AD3" i="5"/>
  <c r="K5" i="5"/>
  <c r="I5" i="5"/>
  <c r="K12" i="5"/>
  <c r="K21" i="7"/>
  <c r="I21" i="7"/>
  <c r="I22" i="7"/>
  <c r="K22" i="7"/>
  <c r="I6" i="9"/>
  <c r="K6" i="9"/>
  <c r="J3" i="9"/>
  <c r="K19" i="9"/>
  <c r="I19" i="9"/>
  <c r="I28" i="2"/>
  <c r="K10" i="5"/>
  <c r="I10" i="5"/>
  <c r="I3" i="8"/>
  <c r="K3" i="8"/>
  <c r="K6" i="2"/>
  <c r="I6" i="2"/>
  <c r="K10" i="3"/>
  <c r="I10" i="3"/>
  <c r="K18" i="3"/>
  <c r="I18" i="3"/>
  <c r="K26" i="3"/>
  <c r="I26" i="3"/>
  <c r="K13" i="4"/>
  <c r="I13" i="4"/>
  <c r="K31" i="4"/>
  <c r="I31" i="4"/>
  <c r="I22" i="5"/>
  <c r="K22" i="5"/>
  <c r="K29" i="5"/>
  <c r="I29" i="5"/>
  <c r="K11" i="8"/>
  <c r="I11" i="8"/>
  <c r="K13" i="2"/>
  <c r="I13" i="2"/>
  <c r="K27" i="2"/>
  <c r="I27" i="2"/>
  <c r="I31" i="2"/>
  <c r="K31" i="2"/>
  <c r="K11" i="3"/>
  <c r="I11" i="3"/>
  <c r="K19" i="3"/>
  <c r="I19" i="3"/>
  <c r="K27" i="3"/>
  <c r="I27" i="3"/>
  <c r="K32" i="3"/>
  <c r="I32" i="3"/>
  <c r="J4" i="4"/>
  <c r="AD3" i="4"/>
  <c r="K5" i="4"/>
  <c r="I5" i="4"/>
  <c r="K12" i="4"/>
  <c r="K23" i="4"/>
  <c r="I23" i="4"/>
  <c r="I30" i="4"/>
  <c r="K7" i="5"/>
  <c r="I7" i="5"/>
  <c r="I14" i="5"/>
  <c r="K16" i="5"/>
  <c r="I16" i="5"/>
  <c r="I30" i="5"/>
  <c r="K30" i="5"/>
  <c r="K18" i="6"/>
  <c r="I18" i="6"/>
  <c r="J3" i="7"/>
  <c r="I14" i="7"/>
  <c r="K14" i="7"/>
  <c r="K15" i="7"/>
  <c r="I15" i="7"/>
  <c r="I9" i="9"/>
  <c r="K9" i="9"/>
  <c r="K10" i="9"/>
  <c r="I10" i="9"/>
  <c r="I22" i="9"/>
  <c r="K22" i="9"/>
  <c r="K22" i="2"/>
  <c r="I22" i="2"/>
  <c r="I28" i="3"/>
  <c r="K28" i="3"/>
  <c r="I28" i="1"/>
  <c r="K8" i="2"/>
  <c r="I8" i="2"/>
  <c r="K14" i="2"/>
  <c r="I14" i="2"/>
  <c r="K26" i="2"/>
  <c r="AD3" i="3"/>
  <c r="K15" i="4"/>
  <c r="I15" i="4"/>
  <c r="I22" i="4"/>
  <c r="K24" i="4"/>
  <c r="I24" i="4"/>
  <c r="I6" i="5"/>
  <c r="K8" i="5"/>
  <c r="I8" i="5"/>
  <c r="I14" i="8"/>
  <c r="K14" i="8"/>
  <c r="I12" i="3"/>
  <c r="K12" i="3"/>
  <c r="K26" i="4"/>
  <c r="I26" i="4"/>
  <c r="K9" i="2"/>
  <c r="I9" i="2"/>
  <c r="K21" i="2"/>
  <c r="I21" i="2"/>
  <c r="K5" i="3"/>
  <c r="I5" i="3"/>
  <c r="K6" i="3"/>
  <c r="I6" i="3"/>
  <c r="K13" i="3"/>
  <c r="I13" i="3"/>
  <c r="K14" i="3"/>
  <c r="I14" i="3"/>
  <c r="K21" i="3"/>
  <c r="I21" i="3"/>
  <c r="K22" i="3"/>
  <c r="I22" i="3"/>
  <c r="K29" i="3"/>
  <c r="I29" i="3"/>
  <c r="K30" i="3"/>
  <c r="I30" i="3"/>
  <c r="K7" i="4"/>
  <c r="I7" i="4"/>
  <c r="I14" i="4"/>
  <c r="K16" i="4"/>
  <c r="I16" i="4"/>
  <c r="I25" i="5"/>
  <c r="K25" i="5"/>
  <c r="J8" i="7"/>
  <c r="AD3" i="7"/>
  <c r="AD3" i="9"/>
  <c r="K26" i="6"/>
  <c r="I26" i="6"/>
  <c r="I6" i="7"/>
  <c r="K6" i="7"/>
  <c r="K16" i="7"/>
  <c r="I16" i="7"/>
  <c r="K23" i="7"/>
  <c r="I23" i="7"/>
  <c r="K29" i="7"/>
  <c r="I29" i="7"/>
  <c r="K4" i="8"/>
  <c r="I4" i="8"/>
  <c r="K12" i="8"/>
  <c r="I12" i="8"/>
  <c r="K20" i="9"/>
  <c r="I20" i="9"/>
  <c r="K29" i="9"/>
  <c r="I29" i="9"/>
  <c r="K26" i="5"/>
  <c r="I26" i="5"/>
  <c r="K12" i="6"/>
  <c r="I12" i="6"/>
  <c r="K24" i="7"/>
  <c r="I24" i="7"/>
  <c r="K31" i="7"/>
  <c r="I31" i="7"/>
  <c r="K5" i="8"/>
  <c r="I5" i="8"/>
  <c r="K13" i="8"/>
  <c r="I13" i="8"/>
  <c r="I19" i="8"/>
  <c r="K20" i="8"/>
  <c r="I20" i="8"/>
  <c r="K28" i="8"/>
  <c r="I28" i="8"/>
  <c r="K12" i="9"/>
  <c r="I12" i="9"/>
  <c r="K21" i="9"/>
  <c r="I21" i="9"/>
  <c r="K31" i="9"/>
  <c r="I31" i="9"/>
  <c r="K31" i="5"/>
  <c r="I31" i="5"/>
  <c r="I5" i="6"/>
  <c r="K13" i="6"/>
  <c r="I13" i="6"/>
  <c r="I19" i="6"/>
  <c r="K20" i="6"/>
  <c r="I20" i="6"/>
  <c r="K9" i="7"/>
  <c r="K10" i="7"/>
  <c r="I10" i="7"/>
  <c r="K7" i="8"/>
  <c r="I7" i="8"/>
  <c r="K21" i="8"/>
  <c r="I21" i="8"/>
  <c r="I27" i="8"/>
  <c r="K29" i="8"/>
  <c r="I29" i="8"/>
  <c r="K4" i="9"/>
  <c r="I4" i="9"/>
  <c r="I11" i="9"/>
  <c r="K13" i="9"/>
  <c r="I13" i="9"/>
  <c r="K23" i="9"/>
  <c r="I23" i="9"/>
  <c r="K7" i="6"/>
  <c r="I7" i="6"/>
  <c r="K8" i="6"/>
  <c r="I8" i="6"/>
  <c r="K21" i="6"/>
  <c r="I21" i="6"/>
  <c r="I27" i="6"/>
  <c r="K28" i="6"/>
  <c r="I28" i="6"/>
  <c r="K17" i="7"/>
  <c r="K18" i="7"/>
  <c r="I18" i="7"/>
  <c r="K8" i="8"/>
  <c r="I8" i="8"/>
  <c r="K15" i="8"/>
  <c r="I15" i="8"/>
  <c r="K31" i="8"/>
  <c r="I31" i="8"/>
  <c r="K5" i="9"/>
  <c r="I5" i="9"/>
  <c r="K15" i="9"/>
  <c r="I15" i="9"/>
  <c r="K24" i="9"/>
  <c r="I24" i="9"/>
  <c r="I15" i="5"/>
  <c r="K17" i="5"/>
  <c r="K23" i="5"/>
  <c r="I23" i="5"/>
  <c r="I27" i="5"/>
  <c r="AD3" i="6"/>
  <c r="K15" i="6"/>
  <c r="I15" i="6"/>
  <c r="K16" i="6"/>
  <c r="I16" i="6"/>
  <c r="K29" i="6"/>
  <c r="I29" i="6"/>
  <c r="K4" i="7"/>
  <c r="I4" i="7"/>
  <c r="K25" i="7"/>
  <c r="K26" i="7"/>
  <c r="I26" i="7"/>
  <c r="K16" i="8"/>
  <c r="I16" i="8"/>
  <c r="K23" i="8"/>
  <c r="I23" i="8"/>
  <c r="K7" i="9"/>
  <c r="I7" i="9"/>
  <c r="K16" i="9"/>
  <c r="I16" i="9"/>
  <c r="K28" i="5"/>
  <c r="I28" i="5"/>
  <c r="I14" i="6"/>
  <c r="K14" i="6"/>
  <c r="K23" i="6"/>
  <c r="I23" i="6"/>
  <c r="K24" i="6"/>
  <c r="I24" i="6"/>
  <c r="K5" i="7"/>
  <c r="I5" i="7"/>
  <c r="K12" i="7"/>
  <c r="I12" i="7"/>
  <c r="AD3" i="8"/>
  <c r="K10" i="8"/>
  <c r="I10" i="8"/>
  <c r="I22" i="8"/>
  <c r="K22" i="8"/>
  <c r="K24" i="8"/>
  <c r="I24" i="8"/>
  <c r="I30" i="8"/>
  <c r="K30" i="8"/>
  <c r="K8" i="9"/>
  <c r="I8" i="9"/>
  <c r="I14" i="9"/>
  <c r="K14" i="9"/>
  <c r="K26" i="9"/>
  <c r="I26" i="9"/>
  <c r="Q17" i="5"/>
  <c r="I21" i="5"/>
  <c r="K9" i="6"/>
  <c r="K10" i="6"/>
  <c r="I10" i="6"/>
  <c r="K31" i="6"/>
  <c r="I31" i="6"/>
  <c r="K7" i="7"/>
  <c r="I7" i="7"/>
  <c r="K13" i="7"/>
  <c r="I13" i="7"/>
  <c r="I19" i="7"/>
  <c r="K20" i="7"/>
  <c r="I20" i="7"/>
  <c r="K9" i="8"/>
  <c r="K18" i="8"/>
  <c r="I18" i="8"/>
  <c r="K18" i="9"/>
  <c r="I18" i="9"/>
  <c r="K25" i="9"/>
  <c r="K32" i="9"/>
  <c r="I32" i="9"/>
  <c r="I32" i="6"/>
  <c r="I32" i="7"/>
  <c r="I32" i="8"/>
  <c r="K3" i="2" l="1"/>
  <c r="I3" i="2"/>
  <c r="I3" i="7"/>
  <c r="K3" i="7"/>
  <c r="K8" i="7"/>
  <c r="I8" i="7"/>
  <c r="I4" i="4"/>
  <c r="J3" i="4"/>
  <c r="K4" i="4"/>
  <c r="I3" i="9"/>
  <c r="K3" i="9"/>
  <c r="I3" i="6"/>
  <c r="K3" i="6"/>
  <c r="K4" i="1"/>
  <c r="I4" i="1"/>
  <c r="J3" i="1"/>
  <c r="I4" i="5"/>
  <c r="J3" i="5"/>
  <c r="K4" i="5"/>
  <c r="K5" i="2"/>
  <c r="I5" i="2"/>
  <c r="K3" i="3"/>
  <c r="I3" i="3"/>
  <c r="K3" i="4" l="1"/>
  <c r="I3" i="4"/>
  <c r="I3" i="1"/>
  <c r="K3" i="1"/>
  <c r="K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7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sharedStrings.xml><?xml version="1.0" encoding="utf-8"?>
<sst xmlns="http://schemas.openxmlformats.org/spreadsheetml/2006/main" count="1521" uniqueCount="97">
  <si>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</si>
  <si>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</si>
  <si>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</si>
  <si>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</si>
  <si>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</si>
  <si>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</si>
  <si>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</si>
  <si>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</si>
  <si>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</si>
  <si>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</si>
  <si>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</si>
  <si>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</si>
  <si>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</si>
  <si>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</si>
  <si>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</si>
  <si>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DOH of Comp Inv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</si>
  <si>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</si>
  <si>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</si>
  <si>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</si>
  <si>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</si>
  <si>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</si>
  <si>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</si>
  <si>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</si>
  <si>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</si>
  <si>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</si>
  <si>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</si>
  <si>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</si>
  <si>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</si>
  <si>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</si>
  <si>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</si>
  <si>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PL-DD-ORGANIC-FITTED-CRIB-PAD</t>
  </si>
  <si>
    <t>Totals</t>
  </si>
  <si>
    <t>12/28 to 1/3</t>
  </si>
  <si>
    <t/>
  </si>
  <si>
    <t>1/4 to 1/10</t>
  </si>
  <si>
    <t>1/11 to 1/17</t>
  </si>
  <si>
    <t xml:space="preserve">:  -  :  -  :  -  :  -  :  -  :  -  :  -  :  -  :  -  :  - :  -  :  -  :  -  :  -  :  -  :  -  :  -  :  -  :  - </t>
  </si>
  <si>
    <t>1/18 to 1/24</t>
  </si>
  <si>
    <t>one unit found, sold out</t>
  </si>
  <si>
    <t>UsLargeStandardSize</t>
  </si>
  <si>
    <t>1/25 to 1/31</t>
  </si>
  <si>
    <t>2/1 to 2/7</t>
  </si>
  <si>
    <t>2/8 to 2/14</t>
  </si>
  <si>
    <t>2/15 to 2/21</t>
  </si>
  <si>
    <t>2/22 to 2/28</t>
  </si>
  <si>
    <t>3/1 to 3/7</t>
  </si>
  <si>
    <t>3/8 to 3/14</t>
  </si>
  <si>
    <t>3/15 to 3/21</t>
  </si>
  <si>
    <t>3/22 to 3/28</t>
  </si>
  <si>
    <t>3/29 to 4/4</t>
  </si>
  <si>
    <t>4/5 to 4/11</t>
  </si>
  <si>
    <t>4/12 to 4/18</t>
  </si>
  <si>
    <t>4/19 to 4/25</t>
  </si>
  <si>
    <t>4/26 to 5/2</t>
  </si>
  <si>
    <t>5/3 to 5/9</t>
  </si>
  <si>
    <t>5/10 to 5/16</t>
  </si>
  <si>
    <t>5/17 to 5/23</t>
  </si>
  <si>
    <t>5/24 to 5/30</t>
  </si>
  <si>
    <t>5/31 to 6/6</t>
  </si>
  <si>
    <t>6/7 to 6/13</t>
  </si>
  <si>
    <t>6/14 to 6/20</t>
  </si>
  <si>
    <t>6/21 to 6/27</t>
  </si>
  <si>
    <t>6/28 to 7/4</t>
  </si>
  <si>
    <t>7/5 to 7/11</t>
  </si>
  <si>
    <t>**No Inventory In The Works**</t>
  </si>
  <si>
    <t>7/12 to 7/18</t>
  </si>
  <si>
    <t>J-AMZ-RGLAV128-A</t>
  </si>
  <si>
    <t>rerunning $5 off coupon</t>
  </si>
  <si>
    <t>coupons not being clipped, but rerunning</t>
  </si>
  <si>
    <t>rerunning 5% coupon</t>
  </si>
  <si>
    <t>got the alarms in, so now these kits are available</t>
  </si>
  <si>
    <t>inventory is back in, up and running. rerunning coupon.</t>
  </si>
  <si>
    <t>rerunning coupon</t>
  </si>
  <si>
    <t>J-AMZ-RGLAV140-A</t>
  </si>
  <si>
    <t>all  stock zeroed out</t>
  </si>
  <si>
    <t>J-AMZ-RGLAV152-A</t>
  </si>
  <si>
    <t>first week without a sale in a while, but its lavendar which is less popular than navy</t>
  </si>
  <si>
    <t>all stock zeroed out</t>
  </si>
  <si>
    <t>J-AMZ-RGLAV164-A</t>
  </si>
  <si>
    <t>looking good</t>
  </si>
  <si>
    <t>J-AMZ-RGNAVY128-A</t>
  </si>
  <si>
    <t>larger sizes doing a lot better!</t>
  </si>
  <si>
    <t>rerunning 5% coupon, opt ppc</t>
  </si>
  <si>
    <t>rerunning coupon and opt ppc</t>
  </si>
  <si>
    <t>cutback ppc bids for waste</t>
  </si>
  <si>
    <t>opt ppc to minimize excess spend, rerunning coupon</t>
  </si>
  <si>
    <t>J-AMZ-RGNAVY140-A</t>
  </si>
  <si>
    <t>J-AMZ-RGNAVY152-A</t>
  </si>
  <si>
    <t>boosting ppc spend here</t>
  </si>
  <si>
    <t>rerunning $5 off coupon, handful of other sku sales</t>
  </si>
  <si>
    <t>opt ppc - coupons not being clipped, but rerunning</t>
  </si>
  <si>
    <t>trimming waste</t>
  </si>
  <si>
    <t>rerunning 5% coupon, opt ppc trimming waste</t>
  </si>
  <si>
    <t>trimmed ppc</t>
  </si>
  <si>
    <t>rerunning coupon - pricing is stable, but there was a replacement.</t>
  </si>
  <si>
    <t>J-AMZ-RGNAVY164-A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</si>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</sst>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b/>
      <sz val="11"/>
      <color rgb="FFF2F2F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4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44" fontId="4" fillId="2" borderId="9" xfId="0" applyNumberFormat="1" applyFont="1" applyFill="1" applyBorder="1" applyAlignment="1">
      <alignment horizontal="center" vertical="center"/>
    </xf>
    <xf numFmtId="0" fontId="0" fillId="0" borderId="0" xfId="0" applyFont="1"/>
    <xf numFmtId="164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/>
    </xf>
    <xf numFmtId="44" fontId="0" fillId="2" borderId="11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9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/>
    <xf numFmtId="9" fontId="1" fillId="2" borderId="11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166" fontId="1" fillId="0" borderId="0" xfId="0" applyNumberFormat="1" applyFont="1"/>
    <xf numFmtId="44" fontId="0" fillId="2" borderId="11" xfId="0" applyNumberFormat="1" applyFont="1" applyFill="1" applyBorder="1"/>
    <xf numFmtId="167" fontId="0" fillId="0" borderId="0" xfId="0" applyNumberFormat="1" applyFont="1"/>
    <xf numFmtId="164" fontId="0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0" fillId="3" borderId="11" xfId="0" applyFont="1" applyFill="1" applyBorder="1" applyAlignment="1">
      <alignment horizontal="left"/>
    </xf>
    <xf numFmtId="0" fontId="6" fillId="0" borderId="12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164" fontId="0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4" fillId="2" borderId="7" xfId="0" applyFont="1" applyFill="1" applyBorder="1" applyAlignment="1">
      <alignment horizontal="left" vertical="center"/>
    </xf>
    <xf numFmtId="0" fontId="3" fillId="0" borderId="8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3" fillId="0" borderId="5" xfId="0" applyFont="1" applyBorder="1"/>
    <xf numFmtId="0" fontId="0" fillId="0" borderId="0" xfId="0" applyFont="1" applyAlignment="1">
      <alignment horizontal="center" vertical="center" wrapText="1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3" borderId="13" xfId="0" applyFont="1" applyFill="1" applyBorder="1" applyAlignment="1">
      <alignment horizontal="left"/>
    </xf>
    <xf numFmtId="0" fontId="3" fillId="0" borderId="14" xfId="0" applyFont="1" applyBorder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2" ySplit="3" topLeftCell="H26" activePane="bottomRight" state="frozen"/>
      <selection pane="topRight" activeCell="C1" sqref="C1"/>
      <selection pane="bottomLeft" activeCell="A4" sqref="A4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5" width="16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58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Info!B1:BJ5000""),3,FALSE),"""")"),"Organic, Waterproof Natural Quilted Fitted Crib Pad Cover")</f>
        <v>Organic, Waterproof Natural Quilted Fitted Crib Pad Cover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70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Info!B1:BJ5000""),2,FALSE),"""")"),"B01865W6R0")</f>
        <v>B01865W6R0</v>
      </c>
      <c r="B2" s="3" t="s">
        <v>30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21.795127450980353</v>
      </c>
      <c r="D3" s="5">
        <f>SUM(D4:D99818)</f>
        <v>1</v>
      </c>
      <c r="E3" s="5"/>
      <c r="F3" s="6">
        <f t="shared" ref="F3:G3" si="0">SUM(F4:F99818)</f>
        <v>30.99</v>
      </c>
      <c r="G3" s="6">
        <f t="shared" si="0"/>
        <v>0</v>
      </c>
      <c r="H3" s="7">
        <f t="shared" ref="H3:H32" si="1">G3/F3*-1</f>
        <v>0</v>
      </c>
      <c r="I3" s="8" t="e">
        <f t="shared" ref="I3:I32" si="2">J3/F3</f>
        <v>#N/A</v>
      </c>
      <c r="J3" s="6" t="e">
        <f>SUM(J4:J99818)</f>
        <v>#N/A</v>
      </c>
      <c r="K3" s="6" t="e">
        <f t="shared" ref="K3:K32" si="3">J3/D3</f>
        <v>#N/A</v>
      </c>
      <c r="L3" s="5"/>
      <c r="M3" s="9"/>
      <c r="N3" s="10"/>
      <c r="O3" s="5" t="str">
        <f ca="1">IFERROR(__xludf.DUMMYFUNCTION("VLOOKUP(B2,IMPORTRANGE(""https://docs.google.com/spreadsheets/d/1N8jvpEHDVkurDv7NrPxwI3eH6hQsvtb1QltGNCalRjU/edit#gid=865736387"",""Compiled Sheet!a1:g5000""),2,FALSE)"),"#N/A")</f>
        <v>#N/A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0</v>
      </c>
      <c r="X3" s="7">
        <f>W3/D3</f>
        <v>0</v>
      </c>
      <c r="Y3" s="6"/>
      <c r="Z3" s="5"/>
      <c r="AA3" s="5"/>
      <c r="AB3" s="5"/>
      <c r="AC3" s="5"/>
      <c r="AD3" s="6">
        <f>SUM(AD4:AD99818)</f>
        <v>-0.29117999999999999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Info!B2:BZ3000""),37,FALSE)),"""")*-1"),-12.7258583333333)</f>
        <v>-12.725858333333299</v>
      </c>
      <c r="AG3" s="6">
        <f>SUM(AG4:AG99818)</f>
        <v>0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-12.26090106837607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-12.26090106837607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-12.26090106837607</v>
      </c>
      <c r="AG6" s="40">
        <v>0</v>
      </c>
    </row>
    <row r="7" spans="1:33" ht="15.75" customHeight="1" x14ac:dyDescent="0.2">
      <c r="A7" s="29" t="s">
        <v>37</v>
      </c>
      <c r="B7" s="29" t="s">
        <v>38</v>
      </c>
      <c r="C7" s="16">
        <f t="shared" si="4"/>
        <v>30.99</v>
      </c>
      <c r="D7" s="30">
        <v>1</v>
      </c>
      <c r="E7" s="30">
        <v>0</v>
      </c>
      <c r="F7" s="31">
        <v>30.99</v>
      </c>
      <c r="G7" s="31">
        <v>0</v>
      </c>
      <c r="H7" s="32">
        <f t="shared" si="1"/>
        <v>0</v>
      </c>
      <c r="I7" s="32">
        <f t="shared" si="2"/>
        <v>0.25780635468292767</v>
      </c>
      <c r="J7" s="33">
        <f t="shared" si="5"/>
        <v>7.9894189316239279</v>
      </c>
      <c r="K7" s="33">
        <f t="shared" si="3"/>
        <v>7.9894189316239279</v>
      </c>
      <c r="L7" s="30">
        <v>31</v>
      </c>
      <c r="M7" s="34">
        <f t="shared" si="6"/>
        <v>3.2258064516129031E-2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>
        <v>0</v>
      </c>
      <c r="U7" s="37" t="s">
        <v>33</v>
      </c>
      <c r="V7" s="38" t="s">
        <v>36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39</v>
      </c>
      <c r="AB7" s="41">
        <f t="shared" si="11"/>
        <v>-0.69</v>
      </c>
      <c r="AC7" s="42">
        <v>0.21099999999999999</v>
      </c>
      <c r="AD7" s="40">
        <f t="shared" si="12"/>
        <v>-0.29117999999999999</v>
      </c>
      <c r="AE7" s="40">
        <v>-5.8</v>
      </c>
      <c r="AF7" s="40">
        <v>-12.26090106837607</v>
      </c>
      <c r="AG7" s="40">
        <v>0</v>
      </c>
    </row>
    <row r="8" spans="1:33" ht="15.75" customHeight="1" x14ac:dyDescent="0.2">
      <c r="A8" s="29" t="s">
        <v>40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-12.26</v>
      </c>
      <c r="AG8" s="40">
        <v>0</v>
      </c>
    </row>
    <row r="9" spans="1:33" ht="15.75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-12.26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-12.26</v>
      </c>
      <c r="AG10" s="40">
        <v>0</v>
      </c>
    </row>
    <row r="11" spans="1:33" ht="15.75" customHeight="1" x14ac:dyDescent="0.2">
      <c r="A11" s="29" t="s">
        <v>43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-12.26</v>
      </c>
      <c r="AG11" s="40">
        <v>0</v>
      </c>
    </row>
    <row r="12" spans="1:33" ht="15.75" customHeight="1" x14ac:dyDescent="0.2">
      <c r="A12" s="29" t="s">
        <v>44</v>
      </c>
      <c r="B12" s="29"/>
      <c r="C12" s="16" t="str">
        <f t="shared" si="4"/>
        <v xml:space="preserve"> - </v>
      </c>
      <c r="D12" s="30">
        <v>0</v>
      </c>
      <c r="E12" s="30">
        <v>1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#N/A</v>
      </c>
      <c r="J12" s="33" t="e">
        <f t="shared" si="5"/>
        <v>#N/A</v>
      </c>
      <c r="K12" s="33" t="e">
        <f t="shared" si="3"/>
        <v>#N/A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0.14285714285714285</v>
      </c>
      <c r="Q12" s="30">
        <f t="shared" si="8"/>
        <v>0</v>
      </c>
      <c r="R12" s="30"/>
      <c r="S12" s="36" t="e">
        <v>#N/A</v>
      </c>
      <c r="T12" s="29">
        <v>0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 t="e">
        <v>#N/A</v>
      </c>
      <c r="AG12" s="40">
        <v>0</v>
      </c>
    </row>
    <row r="13" spans="1:33" ht="15.75" customHeight="1" x14ac:dyDescent="0.2">
      <c r="A13" s="29" t="s">
        <v>45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#N/A</v>
      </c>
      <c r="J13" s="33" t="e">
        <f t="shared" si="5"/>
        <v>#N/A</v>
      </c>
      <c r="K13" s="33" t="e">
        <f t="shared" si="3"/>
        <v>#N/A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0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 t="e">
        <v>#N/A</v>
      </c>
      <c r="AG13" s="40">
        <v>0</v>
      </c>
    </row>
    <row r="14" spans="1:33" ht="15.75" customHeight="1" x14ac:dyDescent="0.2">
      <c r="A14" s="29" t="s">
        <v>46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#N/A</v>
      </c>
      <c r="J14" s="33" t="e">
        <f t="shared" si="5"/>
        <v>#N/A</v>
      </c>
      <c r="K14" s="33" t="e">
        <f t="shared" si="3"/>
        <v>#N/A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0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 t="e">
        <v>#N/A</v>
      </c>
      <c r="AG14" s="40">
        <v>0</v>
      </c>
    </row>
    <row r="15" spans="1:33" ht="15.75" customHeight="1" x14ac:dyDescent="0.2">
      <c r="A15" s="29" t="s">
        <v>47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#N/A</v>
      </c>
      <c r="J15" s="33" t="e">
        <f t="shared" si="5"/>
        <v>#N/A</v>
      </c>
      <c r="K15" s="33" t="e">
        <f t="shared" si="3"/>
        <v>#N/A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0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 t="e">
        <v>#N/A</v>
      </c>
      <c r="AG15" s="40">
        <v>0</v>
      </c>
    </row>
    <row r="16" spans="1:33" ht="15.75" customHeight="1" x14ac:dyDescent="0.2">
      <c r="A16" s="29" t="s">
        <v>48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#N/A</v>
      </c>
      <c r="J16" s="33" t="e">
        <f t="shared" si="5"/>
        <v>#N/A</v>
      </c>
      <c r="K16" s="33" t="e">
        <f t="shared" si="3"/>
        <v>#N/A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0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 t="e">
        <v>#N/A</v>
      </c>
      <c r="AG16" s="40">
        <v>0</v>
      </c>
    </row>
    <row r="17" spans="1:33" ht="15.75" customHeight="1" x14ac:dyDescent="0.2">
      <c r="A17" s="29" t="s">
        <v>49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#N/A</v>
      </c>
      <c r="J17" s="33" t="e">
        <f t="shared" si="5"/>
        <v>#N/A</v>
      </c>
      <c r="K17" s="33" t="e">
        <f t="shared" si="3"/>
        <v>#N/A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 t="e">
        <v>#N/A</v>
      </c>
      <c r="AG17" s="40">
        <v>0</v>
      </c>
    </row>
    <row r="18" spans="1:33" ht="15.75" customHeight="1" x14ac:dyDescent="0.2">
      <c r="A18" s="29" t="s">
        <v>50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#N/A</v>
      </c>
      <c r="J18" s="33" t="e">
        <f t="shared" si="5"/>
        <v>#N/A</v>
      </c>
      <c r="K18" s="33" t="e">
        <f t="shared" si="3"/>
        <v>#N/A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 t="e">
        <v>#N/A</v>
      </c>
      <c r="AG18" s="40">
        <v>0</v>
      </c>
    </row>
    <row r="19" spans="1:33" ht="15.75" customHeight="1" x14ac:dyDescent="0.2">
      <c r="A19" s="29" t="s">
        <v>51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#N/A</v>
      </c>
      <c r="J19" s="33" t="e">
        <f t="shared" si="5"/>
        <v>#N/A</v>
      </c>
      <c r="K19" s="33" t="e">
        <f t="shared" si="3"/>
        <v>#N/A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 t="e">
        <v>#N/A</v>
      </c>
      <c r="AG19" s="40">
        <v>0</v>
      </c>
    </row>
    <row r="20" spans="1:33" ht="15.75" customHeight="1" x14ac:dyDescent="0.2">
      <c r="A20" s="29" t="s">
        <v>52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#N/A</v>
      </c>
      <c r="J20" s="33" t="e">
        <f t="shared" si="5"/>
        <v>#N/A</v>
      </c>
      <c r="K20" s="33" t="e">
        <f t="shared" si="3"/>
        <v>#N/A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 t="e">
        <v>#N/A</v>
      </c>
      <c r="AG20" s="40">
        <v>0</v>
      </c>
    </row>
    <row r="21" spans="1:33" ht="15.75" customHeight="1" x14ac:dyDescent="0.2">
      <c r="A21" s="29" t="s">
        <v>53</v>
      </c>
      <c r="B21" s="29"/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#N/A</v>
      </c>
      <c r="J21" s="33" t="e">
        <f t="shared" si="5"/>
        <v>#N/A</v>
      </c>
      <c r="K21" s="33" t="e">
        <f t="shared" si="3"/>
        <v>#N/A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 t="e">
        <v>#N/A</v>
      </c>
      <c r="AG21" s="40">
        <v>0</v>
      </c>
    </row>
    <row r="22" spans="1:33" ht="15.75" customHeight="1" x14ac:dyDescent="0.2">
      <c r="A22" s="29" t="s">
        <v>54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#N/A</v>
      </c>
      <c r="J22" s="33" t="e">
        <f t="shared" si="5"/>
        <v>#N/A</v>
      </c>
      <c r="K22" s="33" t="e">
        <f t="shared" si="3"/>
        <v>#N/A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>
        <v>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 t="e">
        <v>#N/A</v>
      </c>
      <c r="AG22" s="40">
        <v>0</v>
      </c>
    </row>
    <row r="23" spans="1:33" ht="15.75" customHeight="1" x14ac:dyDescent="0.2">
      <c r="A23" s="29" t="s">
        <v>55</v>
      </c>
      <c r="B23" s="29"/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>
        <v>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-12.725858333333335</v>
      </c>
      <c r="AG23" s="40">
        <v>0</v>
      </c>
    </row>
    <row r="24" spans="1:33" ht="15.75" customHeight="1" x14ac:dyDescent="0.2">
      <c r="A24" s="29" t="s">
        <v>56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39</v>
      </c>
      <c r="AB24" s="41">
        <f t="shared" si="11"/>
        <v>-0.69</v>
      </c>
      <c r="AC24" s="42">
        <v>0.21099999999999999</v>
      </c>
      <c r="AD24" s="40">
        <f t="shared" si="12"/>
        <v>0</v>
      </c>
      <c r="AE24" s="40">
        <v>-5.8</v>
      </c>
      <c r="AF24" s="40">
        <v>-12.725858333333335</v>
      </c>
      <c r="AG24" s="40">
        <v>0</v>
      </c>
    </row>
    <row r="25" spans="1:33" ht="15.75" customHeight="1" x14ac:dyDescent="0.2">
      <c r="A25" s="29" t="s">
        <v>57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39</v>
      </c>
      <c r="AB25" s="41">
        <f t="shared" si="11"/>
        <v>-0.69</v>
      </c>
      <c r="AC25" s="42">
        <v>0.21099999999999999</v>
      </c>
      <c r="AD25" s="40">
        <f t="shared" si="12"/>
        <v>0</v>
      </c>
      <c r="AE25" s="40">
        <v>-5.8</v>
      </c>
      <c r="AF25" s="40">
        <v>-12.73</v>
      </c>
      <c r="AG25" s="40">
        <v>0</v>
      </c>
    </row>
    <row r="26" spans="1:33" ht="15.75" customHeight="1" x14ac:dyDescent="0.2">
      <c r="A26" s="15" t="s">
        <v>58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39</v>
      </c>
      <c r="AB26" s="41">
        <f t="shared" si="11"/>
        <v>-0.69</v>
      </c>
      <c r="AC26" s="15">
        <v>0.21099999999999999</v>
      </c>
      <c r="AD26" s="40">
        <f t="shared" si="12"/>
        <v>0</v>
      </c>
      <c r="AE26" s="26">
        <v>-5.8</v>
      </c>
      <c r="AF26" s="26">
        <v>-12.725858333333299</v>
      </c>
      <c r="AG26" s="26">
        <v>0</v>
      </c>
    </row>
    <row r="27" spans="1:33" ht="15.75" customHeight="1" x14ac:dyDescent="0.2">
      <c r="A27" s="15" t="s">
        <v>59</v>
      </c>
      <c r="B27" s="15"/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s">
        <v>39</v>
      </c>
      <c r="AB27" s="41">
        <f t="shared" si="11"/>
        <v>-0.69</v>
      </c>
      <c r="AC27" s="42">
        <v>0.21099999999999999</v>
      </c>
      <c r="AD27" s="40">
        <f t="shared" si="12"/>
        <v>0</v>
      </c>
      <c r="AE27" s="26">
        <v>-5.8</v>
      </c>
      <c r="AF27" s="26">
        <v>-12.725858333333299</v>
      </c>
      <c r="AG27" s="26">
        <v>0</v>
      </c>
    </row>
    <row r="28" spans="1:33" ht="15.75" customHeight="1" x14ac:dyDescent="0.2">
      <c r="A28" s="15" t="s">
        <v>60</v>
      </c>
      <c r="B28" s="15"/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s">
        <v>39</v>
      </c>
      <c r="AB28" s="41">
        <f t="shared" si="11"/>
        <v>-0.69</v>
      </c>
      <c r="AC28" s="42">
        <v>0.21099999999999999</v>
      </c>
      <c r="AD28" s="40">
        <f t="shared" si="12"/>
        <v>0</v>
      </c>
      <c r="AE28" s="26">
        <v>-5.8</v>
      </c>
      <c r="AF28" s="26">
        <v>-12.725858333333299</v>
      </c>
      <c r="AG28" s="26">
        <v>0</v>
      </c>
    </row>
    <row r="29" spans="1:33" ht="15.75" customHeight="1" x14ac:dyDescent="0.2">
      <c r="A29" s="29" t="s">
        <v>61</v>
      </c>
      <c r="B29" s="29"/>
      <c r="C29" s="16" t="str">
        <f t="shared" si="4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30">
        <v>0</v>
      </c>
      <c r="M29" s="34" t="str">
        <f t="shared" si="6"/>
        <v>-</v>
      </c>
      <c r="N29" s="17">
        <v>0</v>
      </c>
      <c r="O29" s="35">
        <f t="shared" ref="O29:P29" si="38">D29/7</f>
        <v>0</v>
      </c>
      <c r="P29" s="35">
        <f t="shared" si="38"/>
        <v>0</v>
      </c>
      <c r="Q29" s="30" t="e">
        <f t="shared" si="8"/>
        <v>#DIV/0!</v>
      </c>
      <c r="R29" s="30"/>
      <c r="S29" s="22">
        <v>0</v>
      </c>
      <c r="T29" s="29">
        <v>0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s">
        <v>39</v>
      </c>
      <c r="AB29" s="41">
        <f t="shared" si="11"/>
        <v>-0.69</v>
      </c>
      <c r="AC29" s="42">
        <v>0.21099999999999999</v>
      </c>
      <c r="AD29" s="40">
        <f t="shared" si="12"/>
        <v>0</v>
      </c>
      <c r="AE29" s="40">
        <v>-5.8</v>
      </c>
      <c r="AF29" s="26">
        <v>-12.725858333333299</v>
      </c>
      <c r="AG29" s="40">
        <v>0</v>
      </c>
    </row>
    <row r="30" spans="1:33" ht="15.75" customHeight="1" x14ac:dyDescent="0.2">
      <c r="A30" s="15" t="s">
        <v>62</v>
      </c>
      <c r="B30" s="15"/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9">D30/7</f>
        <v>0</v>
      </c>
      <c r="P30" s="35">
        <f t="shared" si="39"/>
        <v>0</v>
      </c>
      <c r="Q30" s="30" t="e">
        <f t="shared" si="8"/>
        <v>#DIV/0!</v>
      </c>
      <c r="R30" s="30"/>
      <c r="S30" s="22">
        <v>0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s">
        <v>39</v>
      </c>
      <c r="AB30" s="41">
        <f t="shared" si="11"/>
        <v>-0.69</v>
      </c>
      <c r="AC30" s="42">
        <v>0.21099999999999999</v>
      </c>
      <c r="AD30" s="40">
        <f t="shared" si="12"/>
        <v>0</v>
      </c>
      <c r="AE30" s="26">
        <v>-5.8</v>
      </c>
      <c r="AF30" s="26">
        <v>-12.725858333333299</v>
      </c>
      <c r="AG30" s="26">
        <v>0</v>
      </c>
    </row>
    <row r="31" spans="1:33" ht="15.75" customHeight="1" x14ac:dyDescent="0.2">
      <c r="A31" s="15" t="s">
        <v>63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64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s">
        <v>39</v>
      </c>
      <c r="AB31" s="41">
        <f t="shared" si="11"/>
        <v>-0.69</v>
      </c>
      <c r="AC31" s="28">
        <v>0.21099999999999999</v>
      </c>
      <c r="AD31" s="40">
        <f t="shared" si="12"/>
        <v>0</v>
      </c>
      <c r="AE31" s="44">
        <v>-5.8</v>
      </c>
      <c r="AF31" s="44">
        <v>-12.725858333333335</v>
      </c>
      <c r="AG31" s="26">
        <v>0</v>
      </c>
    </row>
    <row r="32" spans="1:33" ht="15.75" customHeight="1" x14ac:dyDescent="0.2">
      <c r="A32" s="15" t="s">
        <v>65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41">D32/7</f>
        <v>0</v>
      </c>
      <c r="P32" s="35">
        <f t="shared" si="41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s">
        <v>39</v>
      </c>
      <c r="AB32" s="41">
        <f t="shared" si="11"/>
        <v>-0.69</v>
      </c>
      <c r="AC32" s="28">
        <v>0.21099999999999999</v>
      </c>
      <c r="AD32" s="40">
        <f t="shared" si="12"/>
        <v>0</v>
      </c>
      <c r="AE32" s="26">
        <v>-5.8</v>
      </c>
      <c r="AF32" s="26">
        <v>-12.725858333333299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Lavender, Small")</f>
        <v>Rodger Wireless Bedwetting Alarm Kit - Most Effective Bed Wetting Alarm System for Kids - Includes 2 Moisture Sensing Briefs, Waterproof Bed Pad, Guide Book, Free Mobile App - Child, Lavender, Small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Info!B1:BJ5000""),2,FALSE),"""")"),"B089B64JQC")</f>
        <v>B089B64JQC</v>
      </c>
      <c r="B2" s="3" t="s">
        <v>66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14</v>
      </c>
      <c r="E3" s="5"/>
      <c r="F3" s="6">
        <f t="shared" ref="F3:G3" si="0">SUM(F4:F99818)</f>
        <v>2099.86</v>
      </c>
      <c r="G3" s="6">
        <f t="shared" si="0"/>
        <v>-14.98</v>
      </c>
      <c r="H3" s="7">
        <f t="shared" ref="H3:H32" si="1">G3/F3*-1</f>
        <v>7.1338089205947057E-3</v>
      </c>
      <c r="I3" s="8">
        <f t="shared" ref="I3:I32" si="2">J3/F3</f>
        <v>0.30336355757050493</v>
      </c>
      <c r="J3" s="6">
        <f>SUM(J4:J99818)</f>
        <v>637.02100000000053</v>
      </c>
      <c r="K3" s="6">
        <f t="shared" ref="K3:K32" si="3">J3/D3</f>
        <v>45.501500000000036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0</v>
      </c>
      <c r="X3" s="7">
        <f>W3/D3</f>
        <v>0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0</v>
      </c>
    </row>
    <row r="4" spans="1:33" ht="15.75" customHeight="1" x14ac:dyDescent="0.2">
      <c r="A4" s="15" t="s">
        <v>32</v>
      </c>
      <c r="B4" s="15"/>
      <c r="C4" s="16">
        <f t="shared" ref="C4:C32" si="4">IFERROR(F4/D4," - ")</f>
        <v>149.99</v>
      </c>
      <c r="D4" s="17">
        <v>1</v>
      </c>
      <c r="E4" s="17">
        <v>0</v>
      </c>
      <c r="F4" s="18">
        <v>149.99</v>
      </c>
      <c r="G4" s="18">
        <v>0</v>
      </c>
      <c r="H4" s="19">
        <f t="shared" si="1"/>
        <v>0</v>
      </c>
      <c r="I4" s="19">
        <f t="shared" si="2"/>
        <v>0.28316221081405429</v>
      </c>
      <c r="J4" s="18">
        <f t="shared" ref="J4:J32" si="5">F4*0.85+G4+AF4*D4+D4*AE4+AG4+AD4</f>
        <v>42.471500000000006</v>
      </c>
      <c r="K4" s="18">
        <f t="shared" si="3"/>
        <v>42.471500000000006</v>
      </c>
      <c r="L4" s="17">
        <v>11</v>
      </c>
      <c r="M4" s="20">
        <f t="shared" ref="M4:M32" si="6">IFERROR(D4/L4,"-")</f>
        <v>9.0909090909090912E-2</v>
      </c>
      <c r="N4" s="17">
        <v>0</v>
      </c>
      <c r="O4" s="21">
        <f t="shared" ref="O4:P4" si="7">D4/7</f>
        <v>0.14285714285714285</v>
      </c>
      <c r="P4" s="21">
        <f t="shared" si="7"/>
        <v>0</v>
      </c>
      <c r="Q4" s="17">
        <f t="shared" ref="Q4:Q32" si="8">ROUNDDOWN(N4/(O4+P4),0)</f>
        <v>0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29" t="s">
        <v>67</v>
      </c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1</v>
      </c>
      <c r="E6" s="30">
        <v>0</v>
      </c>
      <c r="F6" s="31">
        <v>149.99</v>
      </c>
      <c r="G6" s="31">
        <v>0</v>
      </c>
      <c r="H6" s="32">
        <f t="shared" si="1"/>
        <v>0</v>
      </c>
      <c r="I6" s="32">
        <f t="shared" si="2"/>
        <v>0.28316221081405429</v>
      </c>
      <c r="J6" s="33">
        <f t="shared" si="5"/>
        <v>42.471500000000006</v>
      </c>
      <c r="K6" s="33">
        <f t="shared" si="3"/>
        <v>42.471500000000006</v>
      </c>
      <c r="L6" s="30">
        <v>18</v>
      </c>
      <c r="M6" s="34">
        <f t="shared" si="6"/>
        <v>5.5555555555555552E-2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0</v>
      </c>
    </row>
    <row r="7" spans="1:33" ht="15.75" customHeight="1" x14ac:dyDescent="0.2">
      <c r="A7" s="29" t="s">
        <v>37</v>
      </c>
      <c r="B7" s="29" t="s">
        <v>68</v>
      </c>
      <c r="C7" s="16">
        <f t="shared" si="4"/>
        <v>149.99</v>
      </c>
      <c r="D7" s="30">
        <v>2</v>
      </c>
      <c r="E7" s="30">
        <v>0</v>
      </c>
      <c r="F7" s="31">
        <v>299.98</v>
      </c>
      <c r="G7" s="31">
        <v>0</v>
      </c>
      <c r="H7" s="32">
        <f t="shared" si="1"/>
        <v>0</v>
      </c>
      <c r="I7" s="32">
        <f t="shared" si="2"/>
        <v>0.28316221081405429</v>
      </c>
      <c r="J7" s="33">
        <f t="shared" si="5"/>
        <v>84.943000000000012</v>
      </c>
      <c r="K7" s="33">
        <f t="shared" si="3"/>
        <v>42.471500000000006</v>
      </c>
      <c r="L7" s="30">
        <v>16</v>
      </c>
      <c r="M7" s="34">
        <f t="shared" si="6"/>
        <v>0.125</v>
      </c>
      <c r="N7" s="30">
        <v>0</v>
      </c>
      <c r="O7" s="35">
        <f t="shared" ref="O7:P7" si="15">D7/7</f>
        <v>0.2857142857142857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67</v>
      </c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0</v>
      </c>
    </row>
    <row r="9" spans="1:33" ht="15.75" customHeight="1" x14ac:dyDescent="0.2">
      <c r="A9" s="29" t="s">
        <v>41</v>
      </c>
      <c r="B9" s="29" t="s">
        <v>69</v>
      </c>
      <c r="C9" s="16">
        <f t="shared" si="4"/>
        <v>149.99</v>
      </c>
      <c r="D9" s="30">
        <v>1</v>
      </c>
      <c r="E9" s="30">
        <v>0</v>
      </c>
      <c r="F9" s="31">
        <v>149.99</v>
      </c>
      <c r="G9" s="31">
        <v>0</v>
      </c>
      <c r="H9" s="32">
        <f t="shared" si="1"/>
        <v>0</v>
      </c>
      <c r="I9" s="32">
        <f t="shared" si="2"/>
        <v>0.28316221081405429</v>
      </c>
      <c r="J9" s="33">
        <f t="shared" si="5"/>
        <v>42.471500000000006</v>
      </c>
      <c r="K9" s="33">
        <f t="shared" si="3"/>
        <v>42.471500000000006</v>
      </c>
      <c r="L9" s="30">
        <v>13</v>
      </c>
      <c r="M9" s="34">
        <f t="shared" si="6"/>
        <v>7.6923076923076927E-2</v>
      </c>
      <c r="N9" s="30">
        <v>0</v>
      </c>
      <c r="O9" s="35">
        <f t="shared" ref="O9:P9" si="17">D9/7</f>
        <v>0.14285714285714285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0</v>
      </c>
    </row>
    <row r="11" spans="1:33" ht="15.75" customHeight="1" x14ac:dyDescent="0.2">
      <c r="A11" s="29" t="s">
        <v>43</v>
      </c>
      <c r="B11" s="47" t="s">
        <v>69</v>
      </c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69</v>
      </c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29" t="s">
        <v>71</v>
      </c>
      <c r="C15" s="16">
        <f t="shared" si="4"/>
        <v>149.99</v>
      </c>
      <c r="D15" s="30">
        <v>1</v>
      </c>
      <c r="E15" s="30">
        <v>0</v>
      </c>
      <c r="F15" s="33">
        <v>149.99</v>
      </c>
      <c r="G15" s="31">
        <v>-0.19</v>
      </c>
      <c r="H15" s="32">
        <f t="shared" si="1"/>
        <v>1.2667511167411161E-3</v>
      </c>
      <c r="I15" s="32">
        <f t="shared" si="2"/>
        <v>0.28189545969731317</v>
      </c>
      <c r="J15" s="33">
        <f t="shared" si="5"/>
        <v>42.281500000000008</v>
      </c>
      <c r="K15" s="33">
        <f t="shared" si="3"/>
        <v>42.281500000000008</v>
      </c>
      <c r="L15" s="30">
        <v>11</v>
      </c>
      <c r="M15" s="34">
        <f t="shared" si="6"/>
        <v>9.0909090909090912E-2</v>
      </c>
      <c r="N15" s="30">
        <v>0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-0.15</v>
      </c>
      <c r="H16" s="32" t="e">
        <f t="shared" si="1"/>
        <v>#DIV/0!</v>
      </c>
      <c r="I16" s="32" t="e">
        <f t="shared" si="2"/>
        <v>#DIV/0!</v>
      </c>
      <c r="J16" s="33">
        <f t="shared" si="5"/>
        <v>-0.15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0</v>
      </c>
    </row>
    <row r="17" spans="1:33" ht="15.75" customHeight="1" x14ac:dyDescent="0.2">
      <c r="A17" s="29" t="s">
        <v>49</v>
      </c>
      <c r="B17" s="47" t="s">
        <v>72</v>
      </c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-4.6900000000000004</v>
      </c>
      <c r="H17" s="32" t="e">
        <f t="shared" si="1"/>
        <v>#DIV/0!</v>
      </c>
      <c r="I17" s="32" t="e">
        <f t="shared" si="2"/>
        <v>#DIV/0!</v>
      </c>
      <c r="J17" s="33">
        <f t="shared" si="5"/>
        <v>-4.6900000000000004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0</v>
      </c>
    </row>
    <row r="18" spans="1:33" ht="15.75" customHeight="1" x14ac:dyDescent="0.2">
      <c r="A18" s="29" t="s">
        <v>50</v>
      </c>
      <c r="B18" s="47" t="s">
        <v>72</v>
      </c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0</v>
      </c>
    </row>
    <row r="19" spans="1:33" ht="15.75" customHeight="1" x14ac:dyDescent="0.2">
      <c r="A19" s="29" t="s">
        <v>51</v>
      </c>
      <c r="B19" s="47" t="s">
        <v>72</v>
      </c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-0.83</v>
      </c>
      <c r="H19" s="32" t="e">
        <f t="shared" si="1"/>
        <v>#DIV/0!</v>
      </c>
      <c r="I19" s="32" t="e">
        <f t="shared" si="2"/>
        <v>#DIV/0!</v>
      </c>
      <c r="J19" s="33">
        <f t="shared" si="5"/>
        <v>-0.83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0</v>
      </c>
    </row>
    <row r="20" spans="1:33" ht="15.75" customHeight="1" x14ac:dyDescent="0.2">
      <c r="A20" s="29" t="s">
        <v>52</v>
      </c>
      <c r="B20" s="47" t="s">
        <v>72</v>
      </c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-1.34</v>
      </c>
      <c r="H20" s="32" t="e">
        <f t="shared" si="1"/>
        <v>#DIV/0!</v>
      </c>
      <c r="I20" s="32" t="e">
        <f t="shared" si="2"/>
        <v>#DIV/0!</v>
      </c>
      <c r="J20" s="33">
        <f t="shared" si="5"/>
        <v>-1.34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0</v>
      </c>
    </row>
    <row r="21" spans="1:33" ht="15.75" customHeight="1" x14ac:dyDescent="0.2">
      <c r="A21" s="29" t="s">
        <v>53</v>
      </c>
      <c r="B21" s="47" t="s">
        <v>72</v>
      </c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-5.85</v>
      </c>
      <c r="H21" s="32" t="e">
        <f t="shared" si="1"/>
        <v>#DIV/0!</v>
      </c>
      <c r="I21" s="32" t="e">
        <f t="shared" si="2"/>
        <v>#DIV/0!</v>
      </c>
      <c r="J21" s="33">
        <f t="shared" si="5"/>
        <v>-5.85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0</v>
      </c>
    </row>
    <row r="22" spans="1:33" ht="15.75" customHeight="1" x14ac:dyDescent="0.2">
      <c r="A22" s="29" t="s">
        <v>54</v>
      </c>
      <c r="B22" s="47" t="s">
        <v>72</v>
      </c>
      <c r="C22" s="16">
        <f t="shared" si="4"/>
        <v>149.99</v>
      </c>
      <c r="D22" s="30">
        <v>1</v>
      </c>
      <c r="E22" s="30">
        <v>0</v>
      </c>
      <c r="F22" s="31">
        <v>149.99</v>
      </c>
      <c r="G22" s="31">
        <v>-0.18</v>
      </c>
      <c r="H22" s="32">
        <f t="shared" si="1"/>
        <v>1.2000800053336889E-3</v>
      </c>
      <c r="I22" s="32">
        <f t="shared" si="2"/>
        <v>0.28196213080872057</v>
      </c>
      <c r="J22" s="33">
        <f t="shared" si="5"/>
        <v>42.291499999999999</v>
      </c>
      <c r="K22" s="33">
        <f t="shared" si="3"/>
        <v>42.291499999999999</v>
      </c>
      <c r="L22" s="30">
        <v>21</v>
      </c>
      <c r="M22" s="34">
        <f t="shared" si="6"/>
        <v>4.7619047619047616E-2</v>
      </c>
      <c r="N22" s="30">
        <v>0</v>
      </c>
      <c r="O22" s="35">
        <f t="shared" ref="O22:P22" si="30">D22/7</f>
        <v>0.14285714285714285</v>
      </c>
      <c r="P22" s="35">
        <f t="shared" si="30"/>
        <v>0</v>
      </c>
      <c r="Q22" s="30">
        <f t="shared" si="8"/>
        <v>0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47" t="s">
        <v>72</v>
      </c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-1.65</v>
      </c>
      <c r="H23" s="32" t="e">
        <f t="shared" si="1"/>
        <v>#DIV/0!</v>
      </c>
      <c r="I23" s="32" t="e">
        <f t="shared" si="2"/>
        <v>#DIV/0!</v>
      </c>
      <c r="J23" s="33">
        <f t="shared" si="5"/>
        <v>-1.65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0</v>
      </c>
    </row>
    <row r="25" spans="1:33" ht="15.75" customHeight="1" x14ac:dyDescent="0.2">
      <c r="A25" s="29" t="s">
        <v>57</v>
      </c>
      <c r="B25" s="47" t="s">
        <v>72</v>
      </c>
      <c r="C25" s="16">
        <f t="shared" si="4"/>
        <v>149.99</v>
      </c>
      <c r="D25" s="30">
        <v>4</v>
      </c>
      <c r="E25" s="30">
        <v>0</v>
      </c>
      <c r="F25" s="33">
        <v>599.96</v>
      </c>
      <c r="G25" s="33">
        <v>0</v>
      </c>
      <c r="H25" s="32">
        <f t="shared" si="1"/>
        <v>0</v>
      </c>
      <c r="I25" s="32">
        <f t="shared" si="2"/>
        <v>0.33783252216814524</v>
      </c>
      <c r="J25" s="33">
        <f t="shared" si="5"/>
        <v>202.68600000000043</v>
      </c>
      <c r="K25" s="33">
        <f t="shared" si="3"/>
        <v>50.671500000000108</v>
      </c>
      <c r="L25" s="30">
        <v>23</v>
      </c>
      <c r="M25" s="34">
        <f t="shared" si="6"/>
        <v>0.17391304347826086</v>
      </c>
      <c r="N25" s="30">
        <v>0</v>
      </c>
      <c r="O25" s="35">
        <f t="shared" ref="O25:P25" si="33">D25/7</f>
        <v>0.5714285714285714</v>
      </c>
      <c r="P25" s="35">
        <f t="shared" si="33"/>
        <v>0</v>
      </c>
      <c r="Q25" s="30">
        <f t="shared" si="8"/>
        <v>0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0</v>
      </c>
    </row>
    <row r="28" spans="1:33" ht="15.75" customHeight="1" x14ac:dyDescent="0.2">
      <c r="A28" s="15" t="s">
        <v>60</v>
      </c>
      <c r="B28" s="47" t="s">
        <v>72</v>
      </c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1"/>
        <v>#DIV/0!</v>
      </c>
      <c r="I28" s="32" t="e">
        <f t="shared" si="2"/>
        <v>#DIV/0!</v>
      </c>
      <c r="J28" s="33">
        <f t="shared" si="5"/>
        <v>0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 t="str">
        <f t="shared" si="4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30">
        <v>0</v>
      </c>
      <c r="M29" s="34" t="str">
        <f t="shared" si="6"/>
        <v>-</v>
      </c>
      <c r="N29" s="17">
        <v>0</v>
      </c>
      <c r="O29" s="35">
        <f t="shared" ref="O29:P29" si="38">D29/7</f>
        <v>0</v>
      </c>
      <c r="P29" s="35">
        <f t="shared" si="38"/>
        <v>0</v>
      </c>
      <c r="Q29" s="30" t="e">
        <f t="shared" si="8"/>
        <v>#DIV/0!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>
        <f t="shared" si="4"/>
        <v>149.99</v>
      </c>
      <c r="D30" s="17">
        <v>2</v>
      </c>
      <c r="E30" s="17">
        <v>0</v>
      </c>
      <c r="F30" s="18">
        <v>299.98</v>
      </c>
      <c r="G30" s="18">
        <v>-0.1</v>
      </c>
      <c r="H30" s="32">
        <f t="shared" si="1"/>
        <v>3.3335555703713579E-4</v>
      </c>
      <c r="I30" s="32">
        <f t="shared" si="2"/>
        <v>0.33749916661110746</v>
      </c>
      <c r="J30" s="33">
        <f t="shared" si="5"/>
        <v>101.24300000000002</v>
      </c>
      <c r="K30" s="33">
        <f t="shared" si="3"/>
        <v>50.621500000000012</v>
      </c>
      <c r="L30" s="17">
        <v>22</v>
      </c>
      <c r="M30" s="34">
        <f t="shared" si="6"/>
        <v>9.0909090909090912E-2</v>
      </c>
      <c r="N30" s="17">
        <v>0</v>
      </c>
      <c r="O30" s="35">
        <f t="shared" ref="O30:P30" si="39">D30/7</f>
        <v>0.2857142857142857</v>
      </c>
      <c r="P30" s="35">
        <f t="shared" si="39"/>
        <v>0</v>
      </c>
      <c r="Q30" s="30">
        <f t="shared" si="8"/>
        <v>0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0</v>
      </c>
    </row>
    <row r="32" spans="1:33" ht="15.75" customHeight="1" x14ac:dyDescent="0.2">
      <c r="A32" s="15" t="s">
        <v>65</v>
      </c>
      <c r="B32" s="47" t="s">
        <v>72</v>
      </c>
      <c r="C32" s="16">
        <f t="shared" si="4"/>
        <v>149.99</v>
      </c>
      <c r="D32" s="17">
        <v>1</v>
      </c>
      <c r="E32" s="17">
        <v>0</v>
      </c>
      <c r="F32" s="18">
        <v>149.99</v>
      </c>
      <c r="G32" s="18">
        <v>0</v>
      </c>
      <c r="H32" s="32">
        <f t="shared" si="1"/>
        <v>0</v>
      </c>
      <c r="I32" s="32">
        <f t="shared" si="2"/>
        <v>0.33783252216814458</v>
      </c>
      <c r="J32" s="33">
        <f t="shared" si="5"/>
        <v>50.671500000000009</v>
      </c>
      <c r="K32" s="33">
        <f t="shared" si="3"/>
        <v>50.671500000000009</v>
      </c>
      <c r="L32" s="17">
        <v>20</v>
      </c>
      <c r="M32" s="34">
        <f t="shared" si="6"/>
        <v>0.05</v>
      </c>
      <c r="N32" s="17">
        <v>0</v>
      </c>
      <c r="O32" s="35">
        <f t="shared" ref="O32:P32" si="41">D32/7</f>
        <v>0.14285714285714285</v>
      </c>
      <c r="P32" s="35">
        <f t="shared" si="41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0</v>
      </c>
    </row>
    <row r="33" spans="1:33" ht="15.75" customHeight="1" x14ac:dyDescent="0.2">
      <c r="A33" s="15"/>
      <c r="B33" s="48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1:33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1:33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1:33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1:33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1:33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1:33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1:33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1:33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68" t="s">
        <v>72</v>
      </c>
      <c r="B1" s="69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Info!B1:BJ5000""),2,FALSE),"""")"),"B089B5YRJ8")</f>
        <v>B089B5YRJ8</v>
      </c>
      <c r="B2" s="3" t="s">
        <v>73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17</v>
      </c>
      <c r="E3" s="5"/>
      <c r="F3" s="6">
        <f t="shared" ref="F3:G3" si="0">SUM(F4:F99818)</f>
        <v>2549.83</v>
      </c>
      <c r="G3" s="6">
        <f t="shared" si="0"/>
        <v>-3.79</v>
      </c>
      <c r="H3" s="7">
        <f t="shared" ref="H3:H32" si="1">G3/F3*-1</f>
        <v>1.4863736013773468E-3</v>
      </c>
      <c r="I3" s="8">
        <f t="shared" ref="I3:I32" si="2">J3/F3</f>
        <v>0.28626437840954111</v>
      </c>
      <c r="J3" s="6">
        <f>SUM(J4:J99818)</f>
        <v>729.92550000000017</v>
      </c>
      <c r="K3" s="6">
        <f t="shared" ref="K3:K32" si="3">J3/D3</f>
        <v>42.936794117647068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0</v>
      </c>
      <c r="X3" s="7">
        <f>W3/D3</f>
        <v>0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-37.5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1</v>
      </c>
      <c r="E6" s="30">
        <v>0</v>
      </c>
      <c r="F6" s="31">
        <v>149.99</v>
      </c>
      <c r="G6" s="31">
        <v>0</v>
      </c>
      <c r="H6" s="32">
        <f t="shared" si="1"/>
        <v>0</v>
      </c>
      <c r="I6" s="32">
        <f t="shared" si="2"/>
        <v>0.28316221081405429</v>
      </c>
      <c r="J6" s="33">
        <f t="shared" si="5"/>
        <v>42.471500000000006</v>
      </c>
      <c r="K6" s="33">
        <f t="shared" si="3"/>
        <v>42.471500000000006</v>
      </c>
      <c r="L6" s="30">
        <v>8</v>
      </c>
      <c r="M6" s="34">
        <f t="shared" si="6"/>
        <v>0.125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0</v>
      </c>
    </row>
    <row r="7" spans="1:33" ht="15.75" customHeight="1" x14ac:dyDescent="0.2">
      <c r="A7" s="29" t="s">
        <v>37</v>
      </c>
      <c r="B7" s="47" t="s">
        <v>68</v>
      </c>
      <c r="C7" s="16">
        <f t="shared" si="4"/>
        <v>149.99</v>
      </c>
      <c r="D7" s="30">
        <v>1</v>
      </c>
      <c r="E7" s="30">
        <v>0</v>
      </c>
      <c r="F7" s="31">
        <v>149.99</v>
      </c>
      <c r="G7" s="31">
        <v>0</v>
      </c>
      <c r="H7" s="32">
        <f t="shared" si="1"/>
        <v>0</v>
      </c>
      <c r="I7" s="32">
        <f t="shared" si="2"/>
        <v>0.28316221081405429</v>
      </c>
      <c r="J7" s="33">
        <f t="shared" si="5"/>
        <v>42.471500000000006</v>
      </c>
      <c r="K7" s="33">
        <f t="shared" si="3"/>
        <v>42.471500000000006</v>
      </c>
      <c r="L7" s="30">
        <v>7</v>
      </c>
      <c r="M7" s="34">
        <f t="shared" si="6"/>
        <v>0.14285714285714285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67</v>
      </c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0</v>
      </c>
    </row>
    <row r="9" spans="1:33" ht="15.75" customHeight="1" x14ac:dyDescent="0.2">
      <c r="A9" s="29" t="s">
        <v>41</v>
      </c>
      <c r="B9" s="47" t="s">
        <v>69</v>
      </c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0</v>
      </c>
    </row>
    <row r="11" spans="1:33" ht="15.75" customHeight="1" x14ac:dyDescent="0.2">
      <c r="A11" s="29" t="s">
        <v>43</v>
      </c>
      <c r="B11" s="47" t="s">
        <v>69</v>
      </c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69</v>
      </c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29" t="s">
        <v>74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-0.3</v>
      </c>
      <c r="H15" s="32" t="e">
        <f t="shared" si="1"/>
        <v>#DIV/0!</v>
      </c>
      <c r="I15" s="32" t="e">
        <f t="shared" si="2"/>
        <v>#DIV/0!</v>
      </c>
      <c r="J15" s="33">
        <f t="shared" si="5"/>
        <v>-0.3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29" t="s">
        <v>72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-1.35</v>
      </c>
      <c r="H16" s="32" t="e">
        <f t="shared" si="1"/>
        <v>#DIV/0!</v>
      </c>
      <c r="I16" s="32" t="e">
        <f t="shared" si="2"/>
        <v>#DIV/0!</v>
      </c>
      <c r="J16" s="33">
        <f t="shared" si="5"/>
        <v>-1.35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0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2</v>
      </c>
      <c r="E17" s="30">
        <v>0</v>
      </c>
      <c r="F17" s="33">
        <v>299.98</v>
      </c>
      <c r="G17" s="31">
        <v>-0.69</v>
      </c>
      <c r="H17" s="32">
        <f t="shared" si="1"/>
        <v>2.3001533435562369E-3</v>
      </c>
      <c r="I17" s="32">
        <f t="shared" si="2"/>
        <v>0.2308587239149277</v>
      </c>
      <c r="J17" s="33">
        <f t="shared" si="5"/>
        <v>69.253000000000014</v>
      </c>
      <c r="K17" s="33">
        <f t="shared" si="3"/>
        <v>34.626500000000007</v>
      </c>
      <c r="L17" s="30">
        <v>9</v>
      </c>
      <c r="M17" s="34">
        <f t="shared" si="6"/>
        <v>0.22222222222222221</v>
      </c>
      <c r="N17" s="30">
        <v>0</v>
      </c>
      <c r="O17" s="35">
        <f t="shared" ref="O17:P17" si="25">D17/7</f>
        <v>0.2857142857142857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-15</v>
      </c>
    </row>
    <row r="18" spans="1:33" ht="15.75" customHeight="1" x14ac:dyDescent="0.2">
      <c r="A18" s="29" t="s">
        <v>50</v>
      </c>
      <c r="B18" s="47" t="s">
        <v>72</v>
      </c>
      <c r="C18" s="16">
        <f t="shared" si="4"/>
        <v>149.99</v>
      </c>
      <c r="D18" s="30">
        <v>1</v>
      </c>
      <c r="E18" s="30">
        <v>0</v>
      </c>
      <c r="F18" s="33">
        <v>149.99</v>
      </c>
      <c r="G18" s="31">
        <v>-0.98</v>
      </c>
      <c r="H18" s="32">
        <f t="shared" si="1"/>
        <v>6.533768917927861E-3</v>
      </c>
      <c r="I18" s="32">
        <f t="shared" si="2"/>
        <v>0.2766284418961264</v>
      </c>
      <c r="J18" s="33">
        <f t="shared" si="5"/>
        <v>41.491500000000002</v>
      </c>
      <c r="K18" s="33">
        <f t="shared" si="3"/>
        <v>41.491500000000002</v>
      </c>
      <c r="L18" s="30">
        <v>9</v>
      </c>
      <c r="M18" s="34">
        <f t="shared" si="6"/>
        <v>0.1111111111111111</v>
      </c>
      <c r="N18" s="30">
        <v>0</v>
      </c>
      <c r="O18" s="35">
        <f t="shared" ref="O18:P18" si="26">D18/7</f>
        <v>0.14285714285714285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0</v>
      </c>
    </row>
    <row r="19" spans="1:33" ht="15.75" customHeight="1" x14ac:dyDescent="0.2">
      <c r="A19" s="29" t="s">
        <v>51</v>
      </c>
      <c r="B19" s="47" t="s">
        <v>72</v>
      </c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0</v>
      </c>
    </row>
    <row r="20" spans="1:33" ht="15.75" customHeight="1" x14ac:dyDescent="0.2">
      <c r="A20" s="29" t="s">
        <v>52</v>
      </c>
      <c r="B20" s="47" t="s">
        <v>72</v>
      </c>
      <c r="C20" s="16">
        <f t="shared" si="4"/>
        <v>149.99</v>
      </c>
      <c r="D20" s="30">
        <v>3</v>
      </c>
      <c r="E20" s="30">
        <v>0</v>
      </c>
      <c r="F20" s="33">
        <v>449.97</v>
      </c>
      <c r="G20" s="31">
        <v>0</v>
      </c>
      <c r="H20" s="32">
        <f t="shared" si="1"/>
        <v>0</v>
      </c>
      <c r="I20" s="32">
        <f t="shared" si="2"/>
        <v>0.26649443296219755</v>
      </c>
      <c r="J20" s="33">
        <f t="shared" si="5"/>
        <v>119.91450000000003</v>
      </c>
      <c r="K20" s="33">
        <f t="shared" si="3"/>
        <v>39.971500000000013</v>
      </c>
      <c r="L20" s="30">
        <v>5</v>
      </c>
      <c r="M20" s="34">
        <f t="shared" si="6"/>
        <v>0.6</v>
      </c>
      <c r="N20" s="30">
        <v>0</v>
      </c>
      <c r="O20" s="35">
        <f t="shared" ref="O20:P20" si="28">D20/7</f>
        <v>0.42857142857142855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-7.5</v>
      </c>
    </row>
    <row r="21" spans="1:33" ht="15.75" customHeight="1" x14ac:dyDescent="0.2">
      <c r="A21" s="29" t="s">
        <v>53</v>
      </c>
      <c r="B21" s="47" t="s">
        <v>72</v>
      </c>
      <c r="C21" s="16">
        <f t="shared" si="4"/>
        <v>149.99</v>
      </c>
      <c r="D21" s="30">
        <v>1</v>
      </c>
      <c r="E21" s="30">
        <v>0</v>
      </c>
      <c r="F21" s="33">
        <v>149.99</v>
      </c>
      <c r="G21" s="31">
        <v>-0.19</v>
      </c>
      <c r="H21" s="32">
        <f t="shared" si="1"/>
        <v>1.2667511167411161E-3</v>
      </c>
      <c r="I21" s="32">
        <f t="shared" si="2"/>
        <v>0.23189212614174282</v>
      </c>
      <c r="J21" s="33">
        <f t="shared" si="5"/>
        <v>34.781500000000008</v>
      </c>
      <c r="K21" s="33">
        <f t="shared" si="3"/>
        <v>34.781500000000008</v>
      </c>
      <c r="L21" s="30">
        <v>2</v>
      </c>
      <c r="M21" s="34">
        <f t="shared" si="6"/>
        <v>0.5</v>
      </c>
      <c r="N21" s="30">
        <v>0</v>
      </c>
      <c r="O21" s="35">
        <f t="shared" ref="O21:P21" si="29">D21/7</f>
        <v>0.14285714285714285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-7.5</v>
      </c>
    </row>
    <row r="22" spans="1:33" ht="15.75" customHeight="1" x14ac:dyDescent="0.2">
      <c r="A22" s="29" t="s">
        <v>54</v>
      </c>
      <c r="B22" s="47" t="s">
        <v>72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47" t="s">
        <v>72</v>
      </c>
      <c r="C23" s="16">
        <f t="shared" si="4"/>
        <v>149.99</v>
      </c>
      <c r="D23" s="30">
        <v>2</v>
      </c>
      <c r="E23" s="30">
        <v>0</v>
      </c>
      <c r="F23" s="33">
        <v>299.98</v>
      </c>
      <c r="G23" s="31">
        <v>-0.28000000000000003</v>
      </c>
      <c r="H23" s="32">
        <f t="shared" si="1"/>
        <v>9.3339555970398027E-4</v>
      </c>
      <c r="I23" s="32">
        <f t="shared" si="2"/>
        <v>0.28222881525435028</v>
      </c>
      <c r="J23" s="33">
        <f t="shared" si="5"/>
        <v>84.663000000000011</v>
      </c>
      <c r="K23" s="33">
        <f t="shared" si="3"/>
        <v>42.331500000000005</v>
      </c>
      <c r="L23" s="30">
        <v>12</v>
      </c>
      <c r="M23" s="34">
        <f t="shared" si="6"/>
        <v>0.16666666666666666</v>
      </c>
      <c r="N23" s="30">
        <v>0</v>
      </c>
      <c r="O23" s="35">
        <f t="shared" ref="O23:P23" si="31">D23/7</f>
        <v>0.2857142857142857</v>
      </c>
      <c r="P23" s="35">
        <f t="shared" si="31"/>
        <v>0</v>
      </c>
      <c r="Q23" s="30">
        <f t="shared" si="8"/>
        <v>0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>
        <f t="shared" si="4"/>
        <v>149.99</v>
      </c>
      <c r="D24" s="30">
        <v>1</v>
      </c>
      <c r="E24" s="30">
        <v>0</v>
      </c>
      <c r="F24" s="33">
        <v>149.99</v>
      </c>
      <c r="G24" s="33">
        <v>0</v>
      </c>
      <c r="H24" s="32">
        <f t="shared" si="1"/>
        <v>0</v>
      </c>
      <c r="I24" s="32">
        <f t="shared" si="2"/>
        <v>0.28782918861257423</v>
      </c>
      <c r="J24" s="33">
        <f t="shared" si="5"/>
        <v>43.171500000000009</v>
      </c>
      <c r="K24" s="33">
        <f t="shared" si="3"/>
        <v>43.171500000000009</v>
      </c>
      <c r="L24" s="30">
        <v>5</v>
      </c>
      <c r="M24" s="34">
        <f t="shared" si="6"/>
        <v>0.2</v>
      </c>
      <c r="N24" s="30">
        <v>0</v>
      </c>
      <c r="O24" s="35">
        <f t="shared" ref="O24:P24" si="32">D24/7</f>
        <v>0.14285714285714285</v>
      </c>
      <c r="P24" s="35">
        <f t="shared" si="32"/>
        <v>0</v>
      </c>
      <c r="Q24" s="30">
        <f t="shared" si="8"/>
        <v>0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-7.5</v>
      </c>
    </row>
    <row r="25" spans="1:33" ht="15.75" customHeight="1" x14ac:dyDescent="0.2">
      <c r="A25" s="29" t="s">
        <v>57</v>
      </c>
      <c r="B25" s="47" t="s">
        <v>72</v>
      </c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>
        <f t="shared" si="4"/>
        <v>149.99</v>
      </c>
      <c r="D26" s="17">
        <v>2</v>
      </c>
      <c r="E26" s="17">
        <v>0</v>
      </c>
      <c r="F26" s="18">
        <v>299.98</v>
      </c>
      <c r="G26" s="18">
        <v>0</v>
      </c>
      <c r="H26" s="32">
        <f t="shared" si="1"/>
        <v>0</v>
      </c>
      <c r="I26" s="32">
        <f t="shared" si="2"/>
        <v>0.33783252216814458</v>
      </c>
      <c r="J26" s="33">
        <f t="shared" si="5"/>
        <v>101.34300000000002</v>
      </c>
      <c r="K26" s="33">
        <f t="shared" si="3"/>
        <v>50.671500000000009</v>
      </c>
      <c r="L26" s="17">
        <v>2</v>
      </c>
      <c r="M26" s="34">
        <f t="shared" si="6"/>
        <v>1</v>
      </c>
      <c r="N26" s="17">
        <v>0</v>
      </c>
      <c r="O26" s="35">
        <f t="shared" ref="O26:P26" si="34">D26/7</f>
        <v>0.2857142857142857</v>
      </c>
      <c r="P26" s="35">
        <f t="shared" si="34"/>
        <v>0</v>
      </c>
      <c r="Q26" s="30">
        <f t="shared" si="8"/>
        <v>0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1"/>
        <v>#DIV/0!</v>
      </c>
      <c r="I27" s="32" t="e">
        <f t="shared" si="2"/>
        <v>#DIV/0!</v>
      </c>
      <c r="J27" s="33">
        <f t="shared" si="5"/>
        <v>0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0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2</v>
      </c>
      <c r="E28" s="17">
        <v>0</v>
      </c>
      <c r="F28" s="18">
        <v>299.98</v>
      </c>
      <c r="G28" s="18">
        <v>0</v>
      </c>
      <c r="H28" s="32">
        <f t="shared" si="1"/>
        <v>0</v>
      </c>
      <c r="I28" s="32">
        <f t="shared" si="2"/>
        <v>0.33783252216814458</v>
      </c>
      <c r="J28" s="33">
        <f t="shared" si="5"/>
        <v>101.34300000000002</v>
      </c>
      <c r="K28" s="33">
        <f t="shared" si="3"/>
        <v>50.671500000000009</v>
      </c>
      <c r="L28" s="17">
        <v>3</v>
      </c>
      <c r="M28" s="34">
        <f t="shared" si="6"/>
        <v>0.66666666666666663</v>
      </c>
      <c r="N28" s="17">
        <v>0</v>
      </c>
      <c r="O28" s="35">
        <f t="shared" ref="O28:P28" si="36">D28/7</f>
        <v>0.2857142857142857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1</v>
      </c>
      <c r="E29" s="30">
        <v>0</v>
      </c>
      <c r="F29" s="33">
        <v>149.99</v>
      </c>
      <c r="G29" s="33">
        <v>0</v>
      </c>
      <c r="H29" s="32">
        <f t="shared" si="1"/>
        <v>0</v>
      </c>
      <c r="I29" s="32">
        <f t="shared" si="2"/>
        <v>0.33783252216814458</v>
      </c>
      <c r="J29" s="33">
        <f t="shared" si="5"/>
        <v>50.671500000000009</v>
      </c>
      <c r="K29" s="33">
        <f t="shared" si="3"/>
        <v>50.671500000000009</v>
      </c>
      <c r="L29" s="30">
        <v>7</v>
      </c>
      <c r="M29" s="34">
        <f t="shared" si="6"/>
        <v>0.14285714285714285</v>
      </c>
      <c r="N29" s="17">
        <v>0</v>
      </c>
      <c r="O29" s="35">
        <f t="shared" ref="O29:P29" si="38">D29/7</f>
        <v>0.14285714285714285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9">D30/7</f>
        <v>0</v>
      </c>
      <c r="P30" s="35">
        <f t="shared" si="39"/>
        <v>0</v>
      </c>
      <c r="Q30" s="30" t="e">
        <f t="shared" si="8"/>
        <v>#DIV/0!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0</v>
      </c>
    </row>
    <row r="32" spans="1:33" ht="15.75" customHeight="1" x14ac:dyDescent="0.2">
      <c r="A32" s="15" t="s">
        <v>65</v>
      </c>
      <c r="B32" s="47" t="s">
        <v>72</v>
      </c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41">D32/7</f>
        <v>0</v>
      </c>
      <c r="P32" s="35">
        <f t="shared" si="41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7" t="s">
        <v>72</v>
      </c>
      <c r="B1" s="1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Info!B1:BJ5000""),2,FALSE),"""")"),"B089B7KVN1")</f>
        <v>B089B7KVN1</v>
      </c>
      <c r="B2" s="3" t="s">
        <v>75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22</v>
      </c>
      <c r="E3" s="5"/>
      <c r="F3" s="6">
        <f t="shared" ref="F3:G3" si="0">SUM(F4:F99818)</f>
        <v>3299.7799999999988</v>
      </c>
      <c r="G3" s="6">
        <f t="shared" si="0"/>
        <v>-13.849999999999998</v>
      </c>
      <c r="H3" s="7">
        <f t="shared" ref="H3:H32" si="1">G3/F3*-1</f>
        <v>4.1972495136039381E-3</v>
      </c>
      <c r="I3" s="8">
        <f t="shared" ref="I3:I32" si="2">J3/F3</f>
        <v>0.27851038554085439</v>
      </c>
      <c r="J3" s="6">
        <f>SUM(J4:J99818)</f>
        <v>919.02300000000014</v>
      </c>
      <c r="K3" s="6">
        <f t="shared" ref="K3:K32" si="3">J3/D3</f>
        <v>41.773772727272735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0</v>
      </c>
      <c r="X3" s="7">
        <f>W3/D3</f>
        <v>0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-42.5</v>
      </c>
    </row>
    <row r="4" spans="1:33" ht="15.75" customHeight="1" x14ac:dyDescent="0.2">
      <c r="A4" s="15" t="s">
        <v>32</v>
      </c>
      <c r="B4" s="15"/>
      <c r="C4" s="16">
        <f t="shared" ref="C4:C32" si="4">IFERROR(F4/D4," - ")</f>
        <v>149.99</v>
      </c>
      <c r="D4" s="17">
        <v>1</v>
      </c>
      <c r="E4" s="17">
        <v>0</v>
      </c>
      <c r="F4" s="18">
        <v>149.99</v>
      </c>
      <c r="G4" s="18">
        <v>0</v>
      </c>
      <c r="H4" s="19">
        <f t="shared" si="1"/>
        <v>0</v>
      </c>
      <c r="I4" s="19">
        <f t="shared" si="2"/>
        <v>0.28316221081405429</v>
      </c>
      <c r="J4" s="18">
        <f t="shared" ref="J4:J32" si="5">F4*0.85+G4+AF4*D4+D4*AE4+AG4+AD4</f>
        <v>42.471500000000006</v>
      </c>
      <c r="K4" s="18">
        <f t="shared" si="3"/>
        <v>42.471500000000006</v>
      </c>
      <c r="L4" s="17">
        <v>4</v>
      </c>
      <c r="M4" s="20">
        <f t="shared" ref="M4:M32" si="6">IFERROR(D4/L4,"-")</f>
        <v>0.25</v>
      </c>
      <c r="N4" s="17">
        <v>0</v>
      </c>
      <c r="O4" s="21">
        <f t="shared" ref="O4:P4" si="7">D4/7</f>
        <v>0.14285714285714285</v>
      </c>
      <c r="P4" s="21">
        <f t="shared" si="7"/>
        <v>0</v>
      </c>
      <c r="Q4" s="17">
        <f t="shared" ref="Q4:Q32" si="8">ROUNDDOWN(N4/(O4+P4),0)</f>
        <v>0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47" t="s">
        <v>67</v>
      </c>
      <c r="C5" s="16">
        <f t="shared" si="4"/>
        <v>149.99</v>
      </c>
      <c r="D5" s="30">
        <v>1</v>
      </c>
      <c r="E5" s="30">
        <v>0</v>
      </c>
      <c r="F5" s="31">
        <v>149.99</v>
      </c>
      <c r="G5" s="31">
        <v>0</v>
      </c>
      <c r="H5" s="32">
        <f t="shared" si="1"/>
        <v>0</v>
      </c>
      <c r="I5" s="32">
        <f t="shared" si="2"/>
        <v>0.28316221081405429</v>
      </c>
      <c r="J5" s="33">
        <f t="shared" si="5"/>
        <v>42.471500000000006</v>
      </c>
      <c r="K5" s="33">
        <f t="shared" si="3"/>
        <v>42.471500000000006</v>
      </c>
      <c r="L5" s="30">
        <v>17</v>
      </c>
      <c r="M5" s="34">
        <f t="shared" si="6"/>
        <v>5.8823529411764705E-2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1</v>
      </c>
      <c r="E6" s="30">
        <v>0</v>
      </c>
      <c r="F6" s="31">
        <v>149.99</v>
      </c>
      <c r="G6" s="31">
        <v>0</v>
      </c>
      <c r="H6" s="32">
        <f t="shared" si="1"/>
        <v>0</v>
      </c>
      <c r="I6" s="32">
        <f t="shared" si="2"/>
        <v>0.14981998799919999</v>
      </c>
      <c r="J6" s="33">
        <f t="shared" si="5"/>
        <v>22.471500000000006</v>
      </c>
      <c r="K6" s="33">
        <f t="shared" si="3"/>
        <v>22.471500000000006</v>
      </c>
      <c r="L6" s="30">
        <v>6</v>
      </c>
      <c r="M6" s="34">
        <f t="shared" si="6"/>
        <v>0.16666666666666666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-20</v>
      </c>
    </row>
    <row r="7" spans="1:33" ht="15.75" customHeight="1" x14ac:dyDescent="0.2">
      <c r="A7" s="29" t="s">
        <v>37</v>
      </c>
      <c r="B7" s="47" t="s">
        <v>68</v>
      </c>
      <c r="C7" s="16">
        <f t="shared" si="4"/>
        <v>149.99</v>
      </c>
      <c r="D7" s="30">
        <v>1</v>
      </c>
      <c r="E7" s="30">
        <v>0</v>
      </c>
      <c r="F7" s="31">
        <v>149.99</v>
      </c>
      <c r="G7" s="31">
        <v>0</v>
      </c>
      <c r="H7" s="32">
        <f t="shared" si="1"/>
        <v>0</v>
      </c>
      <c r="I7" s="32">
        <f t="shared" si="2"/>
        <v>0.28316221081405429</v>
      </c>
      <c r="J7" s="33">
        <f t="shared" si="5"/>
        <v>42.471500000000006</v>
      </c>
      <c r="K7" s="33">
        <f t="shared" si="3"/>
        <v>42.471500000000006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76</v>
      </c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0</v>
      </c>
    </row>
    <row r="9" spans="1:33" ht="15.75" customHeight="1" x14ac:dyDescent="0.2">
      <c r="A9" s="29" t="s">
        <v>41</v>
      </c>
      <c r="B9" s="47" t="s">
        <v>69</v>
      </c>
      <c r="C9" s="16">
        <f t="shared" si="4"/>
        <v>149.99</v>
      </c>
      <c r="D9" s="30">
        <v>1</v>
      </c>
      <c r="E9" s="30">
        <v>0</v>
      </c>
      <c r="F9" s="31">
        <v>149.99</v>
      </c>
      <c r="G9" s="31">
        <v>0</v>
      </c>
      <c r="H9" s="32">
        <f t="shared" si="1"/>
        <v>0</v>
      </c>
      <c r="I9" s="32">
        <f t="shared" si="2"/>
        <v>0.28316221081405429</v>
      </c>
      <c r="J9" s="33">
        <f t="shared" si="5"/>
        <v>42.471500000000006</v>
      </c>
      <c r="K9" s="33">
        <f t="shared" si="3"/>
        <v>42.471500000000006</v>
      </c>
      <c r="L9" s="30">
        <v>7</v>
      </c>
      <c r="M9" s="34">
        <f t="shared" si="6"/>
        <v>0.14285714285714285</v>
      </c>
      <c r="N9" s="30">
        <v>0</v>
      </c>
      <c r="O9" s="35">
        <f t="shared" ref="O9:P9" si="17">D9/7</f>
        <v>0.14285714285714285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0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1</v>
      </c>
      <c r="E11" s="30">
        <v>0</v>
      </c>
      <c r="F11" s="31">
        <v>149.99</v>
      </c>
      <c r="G11" s="31">
        <v>0</v>
      </c>
      <c r="H11" s="32">
        <f t="shared" si="1"/>
        <v>0</v>
      </c>
      <c r="I11" s="32">
        <f t="shared" si="2"/>
        <v>0.28316221081405429</v>
      </c>
      <c r="J11" s="33">
        <f t="shared" si="5"/>
        <v>42.471500000000006</v>
      </c>
      <c r="K11" s="33">
        <f t="shared" si="3"/>
        <v>42.471500000000006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0.14285714285714285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69</v>
      </c>
      <c r="C12" s="16">
        <f t="shared" si="4"/>
        <v>149.99</v>
      </c>
      <c r="D12" s="30">
        <v>3</v>
      </c>
      <c r="E12" s="30">
        <v>0</v>
      </c>
      <c r="F12" s="31">
        <v>449.97</v>
      </c>
      <c r="G12" s="31">
        <v>0</v>
      </c>
      <c r="H12" s="32">
        <f t="shared" si="1"/>
        <v>0</v>
      </c>
      <c r="I12" s="32">
        <f t="shared" si="2"/>
        <v>0.28316221081405435</v>
      </c>
      <c r="J12" s="33">
        <f t="shared" si="5"/>
        <v>127.41450000000003</v>
      </c>
      <c r="K12" s="33">
        <f t="shared" si="3"/>
        <v>42.471500000000013</v>
      </c>
      <c r="L12" s="30">
        <v>12</v>
      </c>
      <c r="M12" s="34">
        <f t="shared" si="6"/>
        <v>0.25</v>
      </c>
      <c r="N12" s="30">
        <v>0</v>
      </c>
      <c r="O12" s="35">
        <f t="shared" ref="O12:P12" si="20">D12/7</f>
        <v>0.42857142857142855</v>
      </c>
      <c r="P12" s="35">
        <f t="shared" si="20"/>
        <v>0</v>
      </c>
      <c r="Q12" s="30">
        <f t="shared" si="8"/>
        <v>0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29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-0.1</v>
      </c>
      <c r="H14" s="32" t="e">
        <f t="shared" si="1"/>
        <v>#DIV/0!</v>
      </c>
      <c r="I14" s="32" t="e">
        <f t="shared" si="2"/>
        <v>#DIV/0!</v>
      </c>
      <c r="J14" s="33">
        <f t="shared" si="5"/>
        <v>-0.1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1</v>
      </c>
      <c r="E15" s="30">
        <v>0</v>
      </c>
      <c r="F15" s="33">
        <v>149.99</v>
      </c>
      <c r="G15" s="31">
        <v>0</v>
      </c>
      <c r="H15" s="32">
        <f t="shared" si="1"/>
        <v>0</v>
      </c>
      <c r="I15" s="32">
        <f t="shared" si="2"/>
        <v>0.28316221081405429</v>
      </c>
      <c r="J15" s="33">
        <f t="shared" si="5"/>
        <v>42.471500000000006</v>
      </c>
      <c r="K15" s="33">
        <f t="shared" si="3"/>
        <v>42.471500000000006</v>
      </c>
      <c r="L15" s="30">
        <v>6</v>
      </c>
      <c r="M15" s="34">
        <f t="shared" si="6"/>
        <v>0.16666666666666666</v>
      </c>
      <c r="N15" s="30">
        <v>0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>
        <f t="shared" si="4"/>
        <v>149.99</v>
      </c>
      <c r="D16" s="30">
        <v>2</v>
      </c>
      <c r="E16" s="30">
        <v>0</v>
      </c>
      <c r="F16" s="33">
        <v>299.98</v>
      </c>
      <c r="G16" s="31">
        <v>-4.8899999999999997</v>
      </c>
      <c r="H16" s="32">
        <f t="shared" si="1"/>
        <v>1.6301086739115938E-2</v>
      </c>
      <c r="I16" s="32">
        <f t="shared" si="2"/>
        <v>0.24185945729715322</v>
      </c>
      <c r="J16" s="33">
        <f t="shared" si="5"/>
        <v>72.553000000000026</v>
      </c>
      <c r="K16" s="33">
        <f t="shared" si="3"/>
        <v>36.276500000000013</v>
      </c>
      <c r="L16" s="30">
        <v>5</v>
      </c>
      <c r="M16" s="34">
        <f t="shared" si="6"/>
        <v>0.4</v>
      </c>
      <c r="N16" s="30">
        <v>0</v>
      </c>
      <c r="O16" s="35">
        <f t="shared" ref="O16:P16" si="24">D16/7</f>
        <v>0.2857142857142857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4.8899999999999997</v>
      </c>
      <c r="Z16" s="29">
        <v>1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-7.5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1</v>
      </c>
      <c r="E17" s="30">
        <v>0</v>
      </c>
      <c r="F17" s="33">
        <v>149.99</v>
      </c>
      <c r="G17" s="31">
        <v>0</v>
      </c>
      <c r="H17" s="32">
        <f t="shared" si="1"/>
        <v>0</v>
      </c>
      <c r="I17" s="32">
        <f t="shared" si="2"/>
        <v>0.23315887725848392</v>
      </c>
      <c r="J17" s="33">
        <f t="shared" si="5"/>
        <v>34.971500000000006</v>
      </c>
      <c r="K17" s="33">
        <f t="shared" si="3"/>
        <v>34.971500000000006</v>
      </c>
      <c r="L17" s="30">
        <v>6</v>
      </c>
      <c r="M17" s="34">
        <f t="shared" si="6"/>
        <v>0.16666666666666666</v>
      </c>
      <c r="N17" s="30">
        <v>0</v>
      </c>
      <c r="O17" s="35">
        <f t="shared" ref="O17:P17" si="25">D17/7</f>
        <v>0.14285714285714285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-7.5</v>
      </c>
    </row>
    <row r="18" spans="1:33" ht="15.75" customHeight="1" x14ac:dyDescent="0.2">
      <c r="A18" s="29" t="s">
        <v>50</v>
      </c>
      <c r="B18" s="47" t="s">
        <v>72</v>
      </c>
      <c r="C18" s="16">
        <f t="shared" si="4"/>
        <v>149.99</v>
      </c>
      <c r="D18" s="30">
        <v>1</v>
      </c>
      <c r="E18" s="30">
        <v>0</v>
      </c>
      <c r="F18" s="33">
        <v>149.99</v>
      </c>
      <c r="G18" s="31">
        <v>-1.21</v>
      </c>
      <c r="H18" s="32">
        <f t="shared" si="1"/>
        <v>8.0672044802986859E-3</v>
      </c>
      <c r="I18" s="32">
        <f t="shared" si="2"/>
        <v>0.27509500633375567</v>
      </c>
      <c r="J18" s="33">
        <f t="shared" si="5"/>
        <v>41.261500000000012</v>
      </c>
      <c r="K18" s="33">
        <f t="shared" si="3"/>
        <v>41.261500000000012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0.14285714285714285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0</v>
      </c>
    </row>
    <row r="19" spans="1:33" ht="15.75" customHeight="1" x14ac:dyDescent="0.2">
      <c r="A19" s="29" t="s">
        <v>51</v>
      </c>
      <c r="B19" s="47" t="s">
        <v>72</v>
      </c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-0.84000000000000008</v>
      </c>
      <c r="H19" s="32" t="e">
        <f t="shared" si="1"/>
        <v>#DIV/0!</v>
      </c>
      <c r="I19" s="32" t="e">
        <f t="shared" si="2"/>
        <v>#DIV/0!</v>
      </c>
      <c r="J19" s="33">
        <f t="shared" si="5"/>
        <v>-0.84000000000000008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0</v>
      </c>
    </row>
    <row r="20" spans="1:33" ht="15.75" customHeight="1" x14ac:dyDescent="0.2">
      <c r="A20" s="29" t="s">
        <v>52</v>
      </c>
      <c r="B20" s="47" t="s">
        <v>72</v>
      </c>
      <c r="C20" s="16">
        <f t="shared" si="4"/>
        <v>149.99</v>
      </c>
      <c r="D20" s="30">
        <v>1</v>
      </c>
      <c r="E20" s="30">
        <v>0</v>
      </c>
      <c r="F20" s="33">
        <v>149.99</v>
      </c>
      <c r="G20" s="31">
        <v>-1.6199999999999999</v>
      </c>
      <c r="H20" s="32">
        <f t="shared" si="1"/>
        <v>1.0800720048003198E-2</v>
      </c>
      <c r="I20" s="32">
        <f t="shared" si="2"/>
        <v>0.27236149076605104</v>
      </c>
      <c r="J20" s="33">
        <f t="shared" si="5"/>
        <v>40.851500000000001</v>
      </c>
      <c r="K20" s="33">
        <f t="shared" si="3"/>
        <v>40.851500000000001</v>
      </c>
      <c r="L20" s="30">
        <v>6</v>
      </c>
      <c r="M20" s="34">
        <f t="shared" si="6"/>
        <v>0.16666666666666666</v>
      </c>
      <c r="N20" s="30">
        <v>0</v>
      </c>
      <c r="O20" s="35">
        <f t="shared" ref="O20:P20" si="28">D20/7</f>
        <v>0.14285714285714285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0</v>
      </c>
    </row>
    <row r="21" spans="1:33" ht="15.75" customHeight="1" x14ac:dyDescent="0.2">
      <c r="A21" s="29" t="s">
        <v>53</v>
      </c>
      <c r="B21" s="47" t="s">
        <v>72</v>
      </c>
      <c r="C21" s="16">
        <f t="shared" si="4"/>
        <v>149.99</v>
      </c>
      <c r="D21" s="30">
        <v>1</v>
      </c>
      <c r="E21" s="30">
        <v>0</v>
      </c>
      <c r="F21" s="33">
        <v>149.99</v>
      </c>
      <c r="G21" s="31">
        <v>-0.43</v>
      </c>
      <c r="H21" s="32">
        <f t="shared" si="1"/>
        <v>2.8668577905193678E-3</v>
      </c>
      <c r="I21" s="32">
        <f t="shared" si="2"/>
        <v>0.28029535302353487</v>
      </c>
      <c r="J21" s="33">
        <f t="shared" si="5"/>
        <v>42.041499999999999</v>
      </c>
      <c r="K21" s="33">
        <f t="shared" si="3"/>
        <v>42.041499999999999</v>
      </c>
      <c r="L21" s="30">
        <v>2</v>
      </c>
      <c r="M21" s="34">
        <f t="shared" si="6"/>
        <v>0.5</v>
      </c>
      <c r="N21" s="30">
        <v>0</v>
      </c>
      <c r="O21" s="35">
        <f t="shared" ref="O21:P21" si="29">D21/7</f>
        <v>0.14285714285714285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0</v>
      </c>
    </row>
    <row r="22" spans="1:33" ht="15.75" customHeight="1" x14ac:dyDescent="0.2">
      <c r="A22" s="29" t="s">
        <v>54</v>
      </c>
      <c r="B22" s="47" t="s">
        <v>72</v>
      </c>
      <c r="C22" s="16">
        <f t="shared" si="4"/>
        <v>149.99</v>
      </c>
      <c r="D22" s="30">
        <v>1</v>
      </c>
      <c r="E22" s="30">
        <v>0</v>
      </c>
      <c r="F22" s="31">
        <v>149.99</v>
      </c>
      <c r="G22" s="31">
        <v>-1.63</v>
      </c>
      <c r="H22" s="32">
        <f t="shared" si="1"/>
        <v>1.0867391159410626E-2</v>
      </c>
      <c r="I22" s="32">
        <f t="shared" si="2"/>
        <v>0.27229481965464369</v>
      </c>
      <c r="J22" s="33">
        <f t="shared" si="5"/>
        <v>40.841500000000011</v>
      </c>
      <c r="K22" s="33">
        <f t="shared" si="3"/>
        <v>40.841500000000011</v>
      </c>
      <c r="L22" s="30">
        <v>9</v>
      </c>
      <c r="M22" s="34">
        <f t="shared" si="6"/>
        <v>0.1111111111111111</v>
      </c>
      <c r="N22" s="30">
        <v>0</v>
      </c>
      <c r="O22" s="35">
        <f t="shared" ref="O22:P22" si="30">D22/7</f>
        <v>0.14285714285714285</v>
      </c>
      <c r="P22" s="35">
        <f t="shared" si="30"/>
        <v>0</v>
      </c>
      <c r="Q22" s="30">
        <f t="shared" si="8"/>
        <v>0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47" t="s">
        <v>72</v>
      </c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-1.44</v>
      </c>
      <c r="H23" s="32" t="e">
        <f t="shared" si="1"/>
        <v>#DIV/0!</v>
      </c>
      <c r="I23" s="32" t="e">
        <f t="shared" si="2"/>
        <v>#DIV/0!</v>
      </c>
      <c r="J23" s="33">
        <f t="shared" si="5"/>
        <v>-1.44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>
        <f t="shared" si="4"/>
        <v>149.99</v>
      </c>
      <c r="D24" s="30">
        <v>1</v>
      </c>
      <c r="E24" s="30">
        <v>0</v>
      </c>
      <c r="F24" s="33">
        <v>149.99</v>
      </c>
      <c r="G24" s="33">
        <v>-0.33</v>
      </c>
      <c r="H24" s="32">
        <f t="shared" si="1"/>
        <v>2.2001466764450962E-3</v>
      </c>
      <c r="I24" s="32">
        <f t="shared" si="2"/>
        <v>0.3356323754916995</v>
      </c>
      <c r="J24" s="33">
        <f t="shared" si="5"/>
        <v>50.341500000000011</v>
      </c>
      <c r="K24" s="33">
        <f t="shared" si="3"/>
        <v>50.341500000000011</v>
      </c>
      <c r="L24" s="30">
        <v>7</v>
      </c>
      <c r="M24" s="34">
        <f t="shared" si="6"/>
        <v>0.14285714285714285</v>
      </c>
      <c r="N24" s="30">
        <v>0</v>
      </c>
      <c r="O24" s="35">
        <f t="shared" ref="O24:P24" si="32">D24/7</f>
        <v>0.14285714285714285</v>
      </c>
      <c r="P24" s="35">
        <f t="shared" si="32"/>
        <v>0</v>
      </c>
      <c r="Q24" s="30">
        <f t="shared" si="8"/>
        <v>0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0</v>
      </c>
    </row>
    <row r="25" spans="1:33" ht="15.75" customHeight="1" x14ac:dyDescent="0.2">
      <c r="A25" s="29" t="s">
        <v>57</v>
      </c>
      <c r="B25" s="47" t="s">
        <v>72</v>
      </c>
      <c r="C25" s="16">
        <f t="shared" si="4"/>
        <v>149.99</v>
      </c>
      <c r="D25" s="30">
        <v>1</v>
      </c>
      <c r="E25" s="30">
        <v>0</v>
      </c>
      <c r="F25" s="33">
        <v>149.99</v>
      </c>
      <c r="G25" s="33">
        <v>-0.4</v>
      </c>
      <c r="H25" s="32">
        <f t="shared" si="1"/>
        <v>2.6668444562970863E-3</v>
      </c>
      <c r="I25" s="32">
        <f t="shared" si="2"/>
        <v>0.33516567771184813</v>
      </c>
      <c r="J25" s="33">
        <f t="shared" si="5"/>
        <v>50.271500000000103</v>
      </c>
      <c r="K25" s="33">
        <f t="shared" si="3"/>
        <v>50.271500000000103</v>
      </c>
      <c r="L25" s="30">
        <v>12</v>
      </c>
      <c r="M25" s="34">
        <f t="shared" si="6"/>
        <v>8.3333333333333329E-2</v>
      </c>
      <c r="N25" s="30">
        <v>0</v>
      </c>
      <c r="O25" s="35">
        <f t="shared" ref="O25:P25" si="33">D25/7</f>
        <v>0.14285714285714285</v>
      </c>
      <c r="P25" s="35">
        <f t="shared" si="33"/>
        <v>0</v>
      </c>
      <c r="Q25" s="30">
        <f t="shared" si="8"/>
        <v>0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-0.51</v>
      </c>
      <c r="H26" s="32" t="e">
        <f t="shared" si="1"/>
        <v>#DIV/0!</v>
      </c>
      <c r="I26" s="32" t="e">
        <f t="shared" si="2"/>
        <v>#DIV/0!</v>
      </c>
      <c r="J26" s="33">
        <f t="shared" si="5"/>
        <v>-0.51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-0.45</v>
      </c>
      <c r="H27" s="32" t="e">
        <f t="shared" si="1"/>
        <v>#DIV/0!</v>
      </c>
      <c r="I27" s="32" t="e">
        <f t="shared" si="2"/>
        <v>#DIV/0!</v>
      </c>
      <c r="J27" s="33">
        <f t="shared" si="5"/>
        <v>-0.45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0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1</v>
      </c>
      <c r="E28" s="17">
        <v>0</v>
      </c>
      <c r="F28" s="18">
        <v>149.99</v>
      </c>
      <c r="G28" s="18">
        <v>0</v>
      </c>
      <c r="H28" s="32">
        <f t="shared" si="1"/>
        <v>0</v>
      </c>
      <c r="I28" s="32">
        <f t="shared" si="2"/>
        <v>0.33783252216814458</v>
      </c>
      <c r="J28" s="33">
        <f t="shared" si="5"/>
        <v>50.671500000000009</v>
      </c>
      <c r="K28" s="33">
        <f t="shared" si="3"/>
        <v>50.671500000000009</v>
      </c>
      <c r="L28" s="17">
        <v>14</v>
      </c>
      <c r="M28" s="34">
        <f t="shared" si="6"/>
        <v>7.1428571428571425E-2</v>
      </c>
      <c r="N28" s="17">
        <v>0</v>
      </c>
      <c r="O28" s="35">
        <f t="shared" ref="O28:P28" si="36">D28/7</f>
        <v>0.14285714285714285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1</v>
      </c>
      <c r="E29" s="30">
        <v>0</v>
      </c>
      <c r="F29" s="33">
        <v>149.99</v>
      </c>
      <c r="G29" s="33">
        <v>0</v>
      </c>
      <c r="H29" s="32">
        <f t="shared" si="1"/>
        <v>0</v>
      </c>
      <c r="I29" s="32">
        <f t="shared" si="2"/>
        <v>0.33783252216814458</v>
      </c>
      <c r="J29" s="33">
        <f t="shared" si="5"/>
        <v>50.671500000000009</v>
      </c>
      <c r="K29" s="33">
        <f t="shared" si="3"/>
        <v>50.671500000000009</v>
      </c>
      <c r="L29" s="30">
        <v>7</v>
      </c>
      <c r="M29" s="34">
        <f t="shared" si="6"/>
        <v>0.14285714285714285</v>
      </c>
      <c r="N29" s="17">
        <v>0</v>
      </c>
      <c r="O29" s="35">
        <f t="shared" ref="O29:P29" si="38">D29/7</f>
        <v>0.14285714285714285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>
        <f t="shared" si="4"/>
        <v>149.99</v>
      </c>
      <c r="D30" s="17">
        <v>1</v>
      </c>
      <c r="E30" s="17">
        <v>0</v>
      </c>
      <c r="F30" s="18">
        <v>149.99</v>
      </c>
      <c r="G30" s="18">
        <v>0</v>
      </c>
      <c r="H30" s="32">
        <f t="shared" si="1"/>
        <v>0</v>
      </c>
      <c r="I30" s="32">
        <f t="shared" si="2"/>
        <v>0.28782918861257423</v>
      </c>
      <c r="J30" s="33">
        <f t="shared" si="5"/>
        <v>43.171500000000009</v>
      </c>
      <c r="K30" s="33">
        <f t="shared" si="3"/>
        <v>43.171500000000009</v>
      </c>
      <c r="L30" s="17">
        <v>9</v>
      </c>
      <c r="M30" s="34">
        <f t="shared" si="6"/>
        <v>0.1111111111111111</v>
      </c>
      <c r="N30" s="17">
        <v>0</v>
      </c>
      <c r="O30" s="35">
        <f t="shared" ref="O30:P30" si="39">D30/7</f>
        <v>0.14285714285714285</v>
      </c>
      <c r="P30" s="35">
        <f t="shared" si="39"/>
        <v>0</v>
      </c>
      <c r="Q30" s="30">
        <f t="shared" si="8"/>
        <v>0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-7.5</v>
      </c>
    </row>
    <row r="31" spans="1:33" ht="15.75" customHeight="1" x14ac:dyDescent="0.2">
      <c r="A31" s="15" t="s">
        <v>63</v>
      </c>
      <c r="B31" s="47" t="s">
        <v>72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0</v>
      </c>
    </row>
    <row r="32" spans="1:33" ht="15.75" customHeight="1" x14ac:dyDescent="0.2">
      <c r="A32" s="15" t="s">
        <v>65</v>
      </c>
      <c r="B32" s="47" t="s">
        <v>72</v>
      </c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41">D32/7</f>
        <v>0</v>
      </c>
      <c r="P32" s="35">
        <f t="shared" si="41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1:33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1:33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1:33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1:33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1:33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1:33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1:33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1:33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V1:V2"/>
    <mergeCell ref="W1:W2"/>
    <mergeCell ref="AE1:AE2"/>
    <mergeCell ref="AF1:AF2"/>
    <mergeCell ref="AG1:AG2"/>
    <mergeCell ref="X1:X2"/>
    <mergeCell ref="Y1:Y2"/>
    <mergeCell ref="Z1:Z2"/>
    <mergeCell ref="AA1:AA2"/>
    <mergeCell ref="AB1:AB2"/>
    <mergeCell ref="AC1:AC2"/>
    <mergeCell ref="AD1:AD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H1:H2"/>
    <mergeCell ref="I1:I2"/>
    <mergeCell ref="A3:B3"/>
    <mergeCell ref="J1:J2"/>
    <mergeCell ref="K1:K2"/>
    <mergeCell ref="C1:C2"/>
    <mergeCell ref="D1:D2"/>
    <mergeCell ref="E1:E2"/>
    <mergeCell ref="F1:F2"/>
    <mergeCell ref="G1:G2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Lavender, X-Large")</f>
        <v>Rodger Wireless Bedwetting Alarm Kit - Most Effective Bed Wetting Alarm System for Kids - Includes 2 Moisture Sensing Briefs, Waterproof Bed Pad, Guide Book, Free Mobile App - Child, Lavender, X-Large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Info!B1:BJ5000""),2,FALSE),"""")"),"B089B7FPPG")</f>
        <v>B089B7FPPG</v>
      </c>
      <c r="B2" s="3" t="s">
        <v>78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12</v>
      </c>
      <c r="E3" s="5"/>
      <c r="F3" s="6">
        <f t="shared" ref="F3:G3" si="0">SUM(F4:F99818)</f>
        <v>1799.88</v>
      </c>
      <c r="G3" s="6">
        <f t="shared" si="0"/>
        <v>-26.029999999999998</v>
      </c>
      <c r="H3" s="7">
        <f t="shared" ref="H3:H32" si="1">G3/F3*-1</f>
        <v>1.4462075249461073E-2</v>
      </c>
      <c r="I3" s="8">
        <f t="shared" ref="I3:I32" si="2">J3/F3</f>
        <v>0.26153299108829486</v>
      </c>
      <c r="J3" s="6">
        <f>SUM(J4:J99818)</f>
        <v>470.72800000000018</v>
      </c>
      <c r="K3" s="6">
        <f t="shared" ref="K3:K32" si="3">J3/D3</f>
        <v>39.227333333333348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0</v>
      </c>
      <c r="X3" s="7">
        <f>W3/D3</f>
        <v>0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-37.5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-0.87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-0.87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47" t="s">
        <v>67</v>
      </c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0</v>
      </c>
    </row>
    <row r="7" spans="1:33" ht="15.75" customHeight="1" x14ac:dyDescent="0.2">
      <c r="A7" s="29" t="s">
        <v>37</v>
      </c>
      <c r="B7" s="47" t="s">
        <v>68</v>
      </c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79</v>
      </c>
      <c r="C8" s="16">
        <f t="shared" si="4"/>
        <v>149.99</v>
      </c>
      <c r="D8" s="30">
        <v>1</v>
      </c>
      <c r="E8" s="30">
        <v>0</v>
      </c>
      <c r="F8" s="31">
        <v>149.99</v>
      </c>
      <c r="G8" s="31">
        <v>0</v>
      </c>
      <c r="H8" s="32">
        <f t="shared" si="1"/>
        <v>0</v>
      </c>
      <c r="I8" s="32">
        <f t="shared" si="2"/>
        <v>0.23315887725848392</v>
      </c>
      <c r="J8" s="33">
        <f t="shared" si="5"/>
        <v>34.971500000000006</v>
      </c>
      <c r="K8" s="33">
        <f t="shared" si="3"/>
        <v>34.971500000000006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0.14285714285714285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-7.5</v>
      </c>
    </row>
    <row r="9" spans="1:33" ht="15.75" customHeight="1" x14ac:dyDescent="0.2">
      <c r="A9" s="29" t="s">
        <v>41</v>
      </c>
      <c r="B9" s="47" t="s">
        <v>69</v>
      </c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>
        <f t="shared" si="4"/>
        <v>149.99</v>
      </c>
      <c r="D10" s="30">
        <v>1</v>
      </c>
      <c r="E10" s="30">
        <v>0</v>
      </c>
      <c r="F10" s="31">
        <v>149.99</v>
      </c>
      <c r="G10" s="31">
        <v>0</v>
      </c>
      <c r="H10" s="32">
        <f t="shared" si="1"/>
        <v>0</v>
      </c>
      <c r="I10" s="32">
        <f t="shared" si="2"/>
        <v>0.23315887725848392</v>
      </c>
      <c r="J10" s="33">
        <f t="shared" si="5"/>
        <v>34.971500000000006</v>
      </c>
      <c r="K10" s="33">
        <f t="shared" si="3"/>
        <v>34.971500000000006</v>
      </c>
      <c r="L10" s="30">
        <v>6</v>
      </c>
      <c r="M10" s="34">
        <f t="shared" si="6"/>
        <v>0.16666666666666666</v>
      </c>
      <c r="N10" s="30">
        <v>0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-7.5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1</v>
      </c>
      <c r="E11" s="30">
        <v>0</v>
      </c>
      <c r="F11" s="31">
        <v>149.99</v>
      </c>
      <c r="G11" s="31">
        <v>0</v>
      </c>
      <c r="H11" s="32">
        <f t="shared" si="1"/>
        <v>0</v>
      </c>
      <c r="I11" s="32">
        <f t="shared" si="2"/>
        <v>0.28316221081405429</v>
      </c>
      <c r="J11" s="33">
        <f t="shared" si="5"/>
        <v>42.471500000000006</v>
      </c>
      <c r="K11" s="33">
        <f t="shared" si="3"/>
        <v>42.471500000000006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0.14285714285714285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69</v>
      </c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-0.74</v>
      </c>
      <c r="H14" s="32" t="e">
        <f t="shared" si="1"/>
        <v>#DIV/0!</v>
      </c>
      <c r="I14" s="32" t="e">
        <f t="shared" si="2"/>
        <v>#DIV/0!</v>
      </c>
      <c r="J14" s="33">
        <f t="shared" si="5"/>
        <v>-0.74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1</v>
      </c>
      <c r="E15" s="30">
        <v>0</v>
      </c>
      <c r="F15" s="33">
        <v>149.99</v>
      </c>
      <c r="G15" s="31">
        <v>-4.38</v>
      </c>
      <c r="H15" s="32">
        <f t="shared" si="1"/>
        <v>2.9201946796453094E-2</v>
      </c>
      <c r="I15" s="32">
        <f t="shared" si="2"/>
        <v>0.25396026401760124</v>
      </c>
      <c r="J15" s="33">
        <f t="shared" si="5"/>
        <v>38.091500000000011</v>
      </c>
      <c r="K15" s="33">
        <f t="shared" si="3"/>
        <v>38.091500000000011</v>
      </c>
      <c r="L15" s="30">
        <v>6</v>
      </c>
      <c r="M15" s="34">
        <f t="shared" si="6"/>
        <v>0.16666666666666666</v>
      </c>
      <c r="N15" s="30">
        <v>0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-2.9699999999999998</v>
      </c>
      <c r="H16" s="32" t="e">
        <f t="shared" si="1"/>
        <v>#DIV/0!</v>
      </c>
      <c r="I16" s="32" t="e">
        <f t="shared" si="2"/>
        <v>#DIV/0!</v>
      </c>
      <c r="J16" s="33">
        <f t="shared" si="5"/>
        <v>-2.9699999999999998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0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1</v>
      </c>
      <c r="E17" s="30">
        <v>0</v>
      </c>
      <c r="F17" s="33">
        <v>149.99</v>
      </c>
      <c r="G17" s="31">
        <v>-1.3199999999999998</v>
      </c>
      <c r="H17" s="32">
        <f t="shared" si="1"/>
        <v>8.8005867057803829E-3</v>
      </c>
      <c r="I17" s="32">
        <f t="shared" si="2"/>
        <v>0.27436162410827397</v>
      </c>
      <c r="J17" s="33">
        <f t="shared" si="5"/>
        <v>41.151500000000013</v>
      </c>
      <c r="K17" s="33">
        <f t="shared" si="3"/>
        <v>41.151500000000013</v>
      </c>
      <c r="L17" s="30">
        <v>7</v>
      </c>
      <c r="M17" s="34">
        <f t="shared" si="6"/>
        <v>0.14285714285714285</v>
      </c>
      <c r="N17" s="30">
        <v>0</v>
      </c>
      <c r="O17" s="35">
        <f t="shared" ref="O17:P17" si="25">D17/7</f>
        <v>0.14285714285714285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0</v>
      </c>
    </row>
    <row r="18" spans="1:33" ht="15.75" customHeight="1" x14ac:dyDescent="0.2">
      <c r="A18" s="29" t="s">
        <v>50</v>
      </c>
      <c r="B18" s="47" t="s">
        <v>72</v>
      </c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-0.64</v>
      </c>
      <c r="H18" s="32" t="e">
        <f t="shared" si="1"/>
        <v>#DIV/0!</v>
      </c>
      <c r="I18" s="32" t="e">
        <f t="shared" si="2"/>
        <v>#DIV/0!</v>
      </c>
      <c r="J18" s="33">
        <f t="shared" si="5"/>
        <v>-0.64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0</v>
      </c>
    </row>
    <row r="19" spans="1:33" ht="15.75" customHeight="1" x14ac:dyDescent="0.2">
      <c r="A19" s="29" t="s">
        <v>51</v>
      </c>
      <c r="B19" s="47" t="s">
        <v>72</v>
      </c>
      <c r="C19" s="16">
        <f t="shared" si="4"/>
        <v>149.99</v>
      </c>
      <c r="D19" s="30">
        <v>1</v>
      </c>
      <c r="E19" s="30">
        <v>0</v>
      </c>
      <c r="F19" s="33">
        <v>149.99</v>
      </c>
      <c r="G19" s="31">
        <v>-1.9499999999999997</v>
      </c>
      <c r="H19" s="32">
        <f t="shared" si="1"/>
        <v>1.3000866724448295E-2</v>
      </c>
      <c r="I19" s="32">
        <f t="shared" si="2"/>
        <v>0.22015801053403561</v>
      </c>
      <c r="J19" s="33">
        <f t="shared" si="5"/>
        <v>33.021500000000003</v>
      </c>
      <c r="K19" s="33">
        <f t="shared" si="3"/>
        <v>33.021500000000003</v>
      </c>
      <c r="L19" s="30">
        <v>8</v>
      </c>
      <c r="M19" s="34">
        <f t="shared" si="6"/>
        <v>0.125</v>
      </c>
      <c r="N19" s="30">
        <v>0</v>
      </c>
      <c r="O19" s="35">
        <f t="shared" ref="O19:P19" si="27">D19/7</f>
        <v>0.14285714285714285</v>
      </c>
      <c r="P19" s="35">
        <f t="shared" si="27"/>
        <v>0</v>
      </c>
      <c r="Q19" s="30">
        <f t="shared" si="8"/>
        <v>0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-7.5</v>
      </c>
    </row>
    <row r="20" spans="1:33" ht="15.75" customHeight="1" x14ac:dyDescent="0.2">
      <c r="A20" s="29" t="s">
        <v>52</v>
      </c>
      <c r="B20" s="47" t="s">
        <v>72</v>
      </c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-2.84</v>
      </c>
      <c r="H20" s="32" t="e">
        <f t="shared" si="1"/>
        <v>#DIV/0!</v>
      </c>
      <c r="I20" s="32" t="e">
        <f t="shared" si="2"/>
        <v>#DIV/0!</v>
      </c>
      <c r="J20" s="33">
        <f t="shared" si="5"/>
        <v>-2.84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0</v>
      </c>
    </row>
    <row r="21" spans="1:33" ht="15.75" customHeight="1" x14ac:dyDescent="0.2">
      <c r="A21" s="29" t="s">
        <v>53</v>
      </c>
      <c r="B21" s="47" t="s">
        <v>72</v>
      </c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-1.65</v>
      </c>
      <c r="H21" s="32" t="e">
        <f t="shared" si="1"/>
        <v>#DIV/0!</v>
      </c>
      <c r="I21" s="32" t="e">
        <f t="shared" si="2"/>
        <v>#DIV/0!</v>
      </c>
      <c r="J21" s="33">
        <f t="shared" si="5"/>
        <v>-1.65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0</v>
      </c>
    </row>
    <row r="22" spans="1:33" ht="15.75" customHeight="1" x14ac:dyDescent="0.2">
      <c r="A22" s="29" t="s">
        <v>54</v>
      </c>
      <c r="B22" s="47" t="s">
        <v>72</v>
      </c>
      <c r="C22" s="16">
        <f t="shared" si="4"/>
        <v>149.99</v>
      </c>
      <c r="D22" s="30">
        <v>1</v>
      </c>
      <c r="E22" s="30">
        <v>0</v>
      </c>
      <c r="F22" s="31">
        <v>149.99</v>
      </c>
      <c r="G22" s="31">
        <v>-3.5700000000000003</v>
      </c>
      <c r="H22" s="32">
        <f t="shared" si="1"/>
        <v>2.3801586772451498E-2</v>
      </c>
      <c r="I22" s="32">
        <f t="shared" si="2"/>
        <v>0.20935729048603247</v>
      </c>
      <c r="J22" s="33">
        <f t="shared" si="5"/>
        <v>31.401500000000013</v>
      </c>
      <c r="K22" s="33">
        <f t="shared" si="3"/>
        <v>31.401500000000013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0.14285714285714285</v>
      </c>
      <c r="P22" s="35">
        <f t="shared" si="30"/>
        <v>0</v>
      </c>
      <c r="Q22" s="30">
        <f t="shared" si="8"/>
        <v>0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-7.5</v>
      </c>
    </row>
    <row r="23" spans="1:33" ht="15.75" customHeight="1" x14ac:dyDescent="0.2">
      <c r="A23" s="29" t="s">
        <v>55</v>
      </c>
      <c r="B23" s="47" t="s">
        <v>72</v>
      </c>
      <c r="C23" s="16">
        <f t="shared" si="4"/>
        <v>149.99</v>
      </c>
      <c r="D23" s="30">
        <v>2</v>
      </c>
      <c r="E23" s="30">
        <v>0</v>
      </c>
      <c r="F23" s="33">
        <v>299.98</v>
      </c>
      <c r="G23" s="31">
        <v>-0.79</v>
      </c>
      <c r="H23" s="32">
        <f t="shared" si="1"/>
        <v>2.633508900593373E-3</v>
      </c>
      <c r="I23" s="32">
        <f t="shared" si="2"/>
        <v>0.28052870191346096</v>
      </c>
      <c r="J23" s="33">
        <f t="shared" si="5"/>
        <v>84.15300000000002</v>
      </c>
      <c r="K23" s="33">
        <f t="shared" si="3"/>
        <v>42.07650000000001</v>
      </c>
      <c r="L23" s="30">
        <v>7</v>
      </c>
      <c r="M23" s="34">
        <f t="shared" si="6"/>
        <v>0.2857142857142857</v>
      </c>
      <c r="N23" s="30">
        <v>0</v>
      </c>
      <c r="O23" s="35">
        <f t="shared" ref="O23:P23" si="31">D23/7</f>
        <v>0.2857142857142857</v>
      </c>
      <c r="P23" s="35">
        <f t="shared" si="31"/>
        <v>0</v>
      </c>
      <c r="Q23" s="30">
        <f t="shared" si="8"/>
        <v>0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-0.51</v>
      </c>
      <c r="H24" s="32" t="e">
        <f t="shared" si="1"/>
        <v>#DIV/0!</v>
      </c>
      <c r="I24" s="32" t="e">
        <f t="shared" si="2"/>
        <v>#DIV/0!</v>
      </c>
      <c r="J24" s="33">
        <f t="shared" si="5"/>
        <v>-0.51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0</v>
      </c>
    </row>
    <row r="25" spans="1:33" ht="15.75" customHeight="1" x14ac:dyDescent="0.2">
      <c r="A25" s="29" t="s">
        <v>57</v>
      </c>
      <c r="B25" s="47" t="s">
        <v>72</v>
      </c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-0.45</v>
      </c>
      <c r="H25" s="32" t="e">
        <f t="shared" si="1"/>
        <v>#DIV/0!</v>
      </c>
      <c r="I25" s="32" t="e">
        <f t="shared" si="2"/>
        <v>#DIV/0!</v>
      </c>
      <c r="J25" s="33">
        <f t="shared" si="5"/>
        <v>-0.45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-0.23</v>
      </c>
      <c r="H26" s="32" t="e">
        <f t="shared" si="1"/>
        <v>#DIV/0!</v>
      </c>
      <c r="I26" s="32" t="e">
        <f t="shared" si="2"/>
        <v>#DIV/0!</v>
      </c>
      <c r="J26" s="33">
        <f t="shared" si="5"/>
        <v>-0.23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>
        <f t="shared" si="4"/>
        <v>149.99</v>
      </c>
      <c r="D27" s="17">
        <v>1</v>
      </c>
      <c r="E27" s="17">
        <v>0</v>
      </c>
      <c r="F27" s="18">
        <v>149.99</v>
      </c>
      <c r="G27" s="18">
        <v>-1.42</v>
      </c>
      <c r="H27" s="32">
        <f t="shared" si="1"/>
        <v>9.4672978198546559E-3</v>
      </c>
      <c r="I27" s="32">
        <f t="shared" si="2"/>
        <v>0.32836522434828991</v>
      </c>
      <c r="J27" s="33">
        <f t="shared" si="5"/>
        <v>49.251500000000007</v>
      </c>
      <c r="K27" s="33">
        <f t="shared" si="3"/>
        <v>49.251500000000007</v>
      </c>
      <c r="L27" s="17">
        <v>4</v>
      </c>
      <c r="M27" s="34">
        <f t="shared" si="6"/>
        <v>0.25</v>
      </c>
      <c r="N27" s="17">
        <v>0</v>
      </c>
      <c r="O27" s="35">
        <f t="shared" ref="O27:P27" si="35">D27/7</f>
        <v>0.14285714285714285</v>
      </c>
      <c r="P27" s="35">
        <f t="shared" si="35"/>
        <v>0</v>
      </c>
      <c r="Q27" s="30">
        <f t="shared" si="8"/>
        <v>0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0</v>
      </c>
    </row>
    <row r="28" spans="1:33" ht="15.75" customHeight="1" x14ac:dyDescent="0.2">
      <c r="A28" s="15" t="s">
        <v>60</v>
      </c>
      <c r="B28" s="47" t="s">
        <v>72</v>
      </c>
      <c r="C28" s="16" t="str">
        <f t="shared" si="4"/>
        <v xml:space="preserve"> - </v>
      </c>
      <c r="D28" s="17">
        <v>0</v>
      </c>
      <c r="E28" s="17">
        <v>0</v>
      </c>
      <c r="F28" s="18">
        <v>0</v>
      </c>
      <c r="G28" s="18">
        <v>-0.82000000000000006</v>
      </c>
      <c r="H28" s="32" t="e">
        <f t="shared" si="1"/>
        <v>#DIV/0!</v>
      </c>
      <c r="I28" s="32" t="e">
        <f t="shared" si="2"/>
        <v>#DIV/0!</v>
      </c>
      <c r="J28" s="33">
        <f t="shared" si="5"/>
        <v>-0.82000000000000006</v>
      </c>
      <c r="K28" s="33" t="e">
        <f t="shared" si="3"/>
        <v>#DIV/0!</v>
      </c>
      <c r="L28" s="17">
        <v>0</v>
      </c>
      <c r="M28" s="34" t="str">
        <f t="shared" si="6"/>
        <v>-</v>
      </c>
      <c r="N28" s="17">
        <v>0</v>
      </c>
      <c r="O28" s="35">
        <f t="shared" ref="O28:P28" si="36">D28/7</f>
        <v>0</v>
      </c>
      <c r="P28" s="35">
        <f t="shared" si="36"/>
        <v>0</v>
      </c>
      <c r="Q28" s="30" t="e">
        <f t="shared" si="8"/>
        <v>#DIV/0!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 t="str">
        <f t="shared" si="4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30">
        <v>0</v>
      </c>
      <c r="M29" s="34" t="str">
        <f t="shared" si="6"/>
        <v>-</v>
      </c>
      <c r="N29" s="17">
        <v>0</v>
      </c>
      <c r="O29" s="35">
        <f t="shared" ref="O29:P29" si="38">D29/7</f>
        <v>0</v>
      </c>
      <c r="P29" s="35">
        <f t="shared" si="38"/>
        <v>0</v>
      </c>
      <c r="Q29" s="30" t="e">
        <f t="shared" si="8"/>
        <v>#DIV/0!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>
        <f t="shared" si="4"/>
        <v>149.99</v>
      </c>
      <c r="D30" s="17">
        <v>1</v>
      </c>
      <c r="E30" s="17">
        <v>0</v>
      </c>
      <c r="F30" s="18">
        <v>149.99</v>
      </c>
      <c r="G30" s="18">
        <v>-0.88</v>
      </c>
      <c r="H30" s="32">
        <f t="shared" si="1"/>
        <v>5.8670578038535898E-3</v>
      </c>
      <c r="I30" s="32">
        <f t="shared" si="2"/>
        <v>0.33196546436429103</v>
      </c>
      <c r="J30" s="33">
        <f t="shared" si="5"/>
        <v>49.791500000000013</v>
      </c>
      <c r="K30" s="33">
        <f t="shared" si="3"/>
        <v>49.791500000000013</v>
      </c>
      <c r="L30" s="17">
        <v>5</v>
      </c>
      <c r="M30" s="34">
        <f t="shared" si="6"/>
        <v>0.2</v>
      </c>
      <c r="N30" s="17">
        <v>0</v>
      </c>
      <c r="O30" s="35">
        <f t="shared" ref="O30:P30" si="39">D30/7</f>
        <v>0.14285714285714285</v>
      </c>
      <c r="P30" s="35">
        <f t="shared" si="39"/>
        <v>0</v>
      </c>
      <c r="Q30" s="30">
        <f t="shared" si="8"/>
        <v>0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0</v>
      </c>
    </row>
    <row r="32" spans="1:33" ht="15.75" customHeight="1" x14ac:dyDescent="0.2">
      <c r="A32" s="15" t="s">
        <v>65</v>
      </c>
      <c r="B32" s="47" t="s">
        <v>72</v>
      </c>
      <c r="C32" s="16">
        <f t="shared" si="4"/>
        <v>149.99</v>
      </c>
      <c r="D32" s="17">
        <v>1</v>
      </c>
      <c r="E32" s="17">
        <v>0</v>
      </c>
      <c r="F32" s="18">
        <v>149.99</v>
      </c>
      <c r="G32" s="18">
        <v>0</v>
      </c>
      <c r="H32" s="32">
        <f t="shared" si="1"/>
        <v>0</v>
      </c>
      <c r="I32" s="32">
        <f t="shared" si="2"/>
        <v>0.28782918861257423</v>
      </c>
      <c r="J32" s="33">
        <f t="shared" si="5"/>
        <v>43.171500000000009</v>
      </c>
      <c r="K32" s="33">
        <f t="shared" si="3"/>
        <v>43.171500000000009</v>
      </c>
      <c r="L32" s="17">
        <v>1</v>
      </c>
      <c r="M32" s="34">
        <f t="shared" si="6"/>
        <v>1</v>
      </c>
      <c r="N32" s="17">
        <v>0</v>
      </c>
      <c r="O32" s="35">
        <f t="shared" ref="O32:P32" si="41">D32/7</f>
        <v>0.14285714285714285</v>
      </c>
      <c r="P32" s="35">
        <f t="shared" si="41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-7.5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1:33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1:33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1:33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1:33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1:33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1:33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1:33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1:33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1:33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1:33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1:33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1:33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Navy, Small")</f>
        <v>Rodger Wireless Bedwetting Alarm Kit - Most Effective Bed Wetting Alarm System for Kids - Includes 2 Moisture Sensing Briefs, Waterproof Bed Pad, Guide Book, Free Mobile App - Child, Navy, Small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Info!B1:BJ5000""),2,FALSE),"""")"),"B089B664FN")</f>
        <v>B089B664FN</v>
      </c>
      <c r="B2" s="3" t="s">
        <v>80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49</v>
      </c>
      <c r="E3" s="5"/>
      <c r="F3" s="6">
        <f t="shared" ref="F3:G3" si="0">SUM(F4:F99818)</f>
        <v>7349.5099999999984</v>
      </c>
      <c r="G3" s="6">
        <f t="shared" si="0"/>
        <v>-549.1099999999999</v>
      </c>
      <c r="H3" s="7">
        <f t="shared" ref="H3:H32" si="1">G3/F3*-1</f>
        <v>7.4713824459045577E-2</v>
      </c>
      <c r="I3" s="8">
        <f t="shared" ref="I3:I32" si="2">J3/F3</f>
        <v>0.20944164985148683</v>
      </c>
      <c r="J3" s="6">
        <f>SUM(J4:J99818)</f>
        <v>1539.2935000000007</v>
      </c>
      <c r="K3" s="6">
        <f t="shared" ref="K3:K32" si="3">J3/D3</f>
        <v>31.414153061224503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14</v>
      </c>
      <c r="X3" s="7">
        <f>W3/D3</f>
        <v>0.2857142857142857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-107.5</v>
      </c>
    </row>
    <row r="4" spans="1:33" ht="15.75" customHeight="1" x14ac:dyDescent="0.2">
      <c r="A4" s="15" t="s">
        <v>32</v>
      </c>
      <c r="B4" s="15"/>
      <c r="C4" s="16">
        <f t="shared" ref="C4:C32" si="4">IFERROR(F4/D4," - ")</f>
        <v>149.99</v>
      </c>
      <c r="D4" s="17">
        <v>1</v>
      </c>
      <c r="E4" s="17">
        <v>0</v>
      </c>
      <c r="F4" s="18">
        <v>149.99</v>
      </c>
      <c r="G4" s="18">
        <v>-0.55000000000000004</v>
      </c>
      <c r="H4" s="19">
        <f t="shared" si="1"/>
        <v>3.666911127408494E-3</v>
      </c>
      <c r="I4" s="19">
        <f t="shared" si="2"/>
        <v>0.27949529968664583</v>
      </c>
      <c r="J4" s="18">
        <f t="shared" ref="J4:J32" si="5">F4*0.85+G4+AF4*D4+D4*AE4+AG4+AD4</f>
        <v>41.921500000000009</v>
      </c>
      <c r="K4" s="18">
        <f t="shared" si="3"/>
        <v>41.921500000000009</v>
      </c>
      <c r="L4" s="17">
        <v>10</v>
      </c>
      <c r="M4" s="20">
        <f t="shared" ref="M4:M32" si="6">IFERROR(D4/L4,"-")</f>
        <v>0.1</v>
      </c>
      <c r="N4" s="17">
        <v>0</v>
      </c>
      <c r="O4" s="21">
        <f t="shared" ref="O4:P4" si="7">D4/7</f>
        <v>0.14285714285714285</v>
      </c>
      <c r="P4" s="21">
        <f t="shared" si="7"/>
        <v>0</v>
      </c>
      <c r="Q4" s="17">
        <f t="shared" ref="Q4:Q32" si="8">ROUNDDOWN(N4/(O4+P4),0)</f>
        <v>0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47" t="s">
        <v>67</v>
      </c>
      <c r="C5" s="16">
        <f t="shared" si="4"/>
        <v>149.99</v>
      </c>
      <c r="D5" s="30">
        <v>1</v>
      </c>
      <c r="E5" s="30">
        <v>0</v>
      </c>
      <c r="F5" s="31">
        <v>149.99</v>
      </c>
      <c r="G5" s="31">
        <v>-3.81</v>
      </c>
      <c r="H5" s="32">
        <f t="shared" si="1"/>
        <v>2.5401693446229747E-2</v>
      </c>
      <c r="I5" s="32">
        <f t="shared" si="2"/>
        <v>0.25776051736782452</v>
      </c>
      <c r="J5" s="33">
        <f t="shared" si="5"/>
        <v>38.661500000000004</v>
      </c>
      <c r="K5" s="33">
        <f t="shared" si="3"/>
        <v>38.661500000000004</v>
      </c>
      <c r="L5" s="30">
        <v>22</v>
      </c>
      <c r="M5" s="34">
        <f t="shared" si="6"/>
        <v>4.5454545454545456E-2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3.81</v>
      </c>
      <c r="Z5" s="29">
        <v>1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2</v>
      </c>
      <c r="E6" s="30">
        <v>0</v>
      </c>
      <c r="F6" s="31">
        <v>299.98</v>
      </c>
      <c r="G6" s="31">
        <v>-6.7</v>
      </c>
      <c r="H6" s="32">
        <f t="shared" si="1"/>
        <v>2.2334822321488097E-2</v>
      </c>
      <c r="I6" s="32">
        <f t="shared" si="2"/>
        <v>0.12748516567771193</v>
      </c>
      <c r="J6" s="33">
        <f t="shared" si="5"/>
        <v>38.243000000000023</v>
      </c>
      <c r="K6" s="33">
        <f t="shared" si="3"/>
        <v>19.121500000000012</v>
      </c>
      <c r="L6" s="30">
        <v>16</v>
      </c>
      <c r="M6" s="34">
        <f t="shared" si="6"/>
        <v>0.125</v>
      </c>
      <c r="N6" s="30">
        <v>0</v>
      </c>
      <c r="O6" s="35">
        <f t="shared" ref="O6:P6" si="14">D6/7</f>
        <v>0.2857142857142857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6.7</v>
      </c>
      <c r="Z6" s="29">
        <v>1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-40</v>
      </c>
    </row>
    <row r="7" spans="1:33" ht="15.75" customHeight="1" x14ac:dyDescent="0.2">
      <c r="A7" s="29" t="s">
        <v>37</v>
      </c>
      <c r="B7" s="47" t="s">
        <v>68</v>
      </c>
      <c r="C7" s="16">
        <f t="shared" si="4"/>
        <v>149.99</v>
      </c>
      <c r="D7" s="30">
        <v>2</v>
      </c>
      <c r="E7" s="30">
        <v>0</v>
      </c>
      <c r="F7" s="31">
        <v>299.98</v>
      </c>
      <c r="G7" s="31">
        <v>-12.86</v>
      </c>
      <c r="H7" s="32">
        <f t="shared" si="1"/>
        <v>4.2869524634975661E-2</v>
      </c>
      <c r="I7" s="32">
        <f t="shared" si="2"/>
        <v>0.24029268617907859</v>
      </c>
      <c r="J7" s="33">
        <f t="shared" si="5"/>
        <v>72.082999999999998</v>
      </c>
      <c r="K7" s="33">
        <f t="shared" si="3"/>
        <v>36.041499999999999</v>
      </c>
      <c r="L7" s="30">
        <v>18</v>
      </c>
      <c r="M7" s="34">
        <f t="shared" si="6"/>
        <v>0.1111111111111111</v>
      </c>
      <c r="N7" s="30">
        <v>0</v>
      </c>
      <c r="O7" s="35">
        <f t="shared" ref="O7:P7" si="15">D7/7</f>
        <v>0.2857142857142857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12.86</v>
      </c>
      <c r="Z7" s="29">
        <v>1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47" t="s">
        <v>81</v>
      </c>
      <c r="C8" s="16">
        <f t="shared" si="4"/>
        <v>149.99</v>
      </c>
      <c r="D8" s="30">
        <v>2</v>
      </c>
      <c r="E8" s="30">
        <v>0</v>
      </c>
      <c r="F8" s="31">
        <v>299.98</v>
      </c>
      <c r="G8" s="31">
        <v>-12.610000000000001</v>
      </c>
      <c r="H8" s="32">
        <f t="shared" si="1"/>
        <v>4.2036135742382824E-2</v>
      </c>
      <c r="I8" s="32">
        <f t="shared" si="2"/>
        <v>0.24112607507167141</v>
      </c>
      <c r="J8" s="33">
        <f t="shared" si="5"/>
        <v>72.332999999999998</v>
      </c>
      <c r="K8" s="33">
        <f t="shared" si="3"/>
        <v>36.166499999999999</v>
      </c>
      <c r="L8" s="30">
        <v>17</v>
      </c>
      <c r="M8" s="34">
        <f t="shared" si="6"/>
        <v>0.11764705882352941</v>
      </c>
      <c r="N8" s="30">
        <v>0</v>
      </c>
      <c r="O8" s="35">
        <f t="shared" ref="O8:P8" si="16">D8/7</f>
        <v>0.2857142857142857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1</v>
      </c>
      <c r="X8" s="39">
        <f t="shared" si="9"/>
        <v>0.5</v>
      </c>
      <c r="Y8" s="40">
        <f t="shared" si="10"/>
        <v>12.610000000000001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0</v>
      </c>
    </row>
    <row r="9" spans="1:33" ht="15.75" customHeight="1" x14ac:dyDescent="0.2">
      <c r="A9" s="29" t="s">
        <v>41</v>
      </c>
      <c r="B9" s="47" t="s">
        <v>69</v>
      </c>
      <c r="C9" s="16">
        <f t="shared" si="4"/>
        <v>149.99</v>
      </c>
      <c r="D9" s="30">
        <v>3</v>
      </c>
      <c r="E9" s="30">
        <v>0</v>
      </c>
      <c r="F9" s="31">
        <v>449.97</v>
      </c>
      <c r="G9" s="31">
        <v>-8.5599999999999987</v>
      </c>
      <c r="H9" s="32">
        <f t="shared" si="1"/>
        <v>1.9023490454919214E-2</v>
      </c>
      <c r="I9" s="32">
        <f t="shared" si="2"/>
        <v>0.2641387203591351</v>
      </c>
      <c r="J9" s="33">
        <f t="shared" si="5"/>
        <v>118.85450000000003</v>
      </c>
      <c r="K9" s="33">
        <f t="shared" si="3"/>
        <v>39.618166666666674</v>
      </c>
      <c r="L9" s="30">
        <v>21</v>
      </c>
      <c r="M9" s="34">
        <f t="shared" si="6"/>
        <v>0.14285714285714285</v>
      </c>
      <c r="N9" s="30">
        <v>0</v>
      </c>
      <c r="O9" s="35">
        <f t="shared" ref="O9:P9" si="17">D9/7</f>
        <v>0.42857142857142855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>
        <f t="shared" si="4"/>
        <v>149.99</v>
      </c>
      <c r="D10" s="30">
        <v>2</v>
      </c>
      <c r="E10" s="30">
        <v>0</v>
      </c>
      <c r="F10" s="31">
        <v>299.98</v>
      </c>
      <c r="G10" s="31">
        <v>-14.749999999999998</v>
      </c>
      <c r="H10" s="32">
        <f t="shared" si="1"/>
        <v>4.916994466297752E-2</v>
      </c>
      <c r="I10" s="32">
        <f t="shared" si="2"/>
        <v>0.23399226615107677</v>
      </c>
      <c r="J10" s="33">
        <f t="shared" si="5"/>
        <v>70.193000000000012</v>
      </c>
      <c r="K10" s="33">
        <f t="shared" si="3"/>
        <v>35.096500000000006</v>
      </c>
      <c r="L10" s="30">
        <v>28</v>
      </c>
      <c r="M10" s="34">
        <f t="shared" si="6"/>
        <v>7.1428571428571425E-2</v>
      </c>
      <c r="N10" s="30">
        <v>0</v>
      </c>
      <c r="O10" s="35">
        <f t="shared" ref="O10:P10" si="18">D10/7</f>
        <v>0.2857142857142857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1</v>
      </c>
      <c r="X10" s="39">
        <f t="shared" si="9"/>
        <v>0.5</v>
      </c>
      <c r="Y10" s="40">
        <f t="shared" si="10"/>
        <v>14.749999999999998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0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2</v>
      </c>
      <c r="E11" s="30">
        <v>0</v>
      </c>
      <c r="F11" s="31">
        <v>299.98</v>
      </c>
      <c r="G11" s="31">
        <v>-17.95</v>
      </c>
      <c r="H11" s="32">
        <f t="shared" si="1"/>
        <v>5.9837322488165874E-2</v>
      </c>
      <c r="I11" s="32">
        <f t="shared" si="2"/>
        <v>0.22332488832588845</v>
      </c>
      <c r="J11" s="33">
        <f t="shared" si="5"/>
        <v>66.993000000000023</v>
      </c>
      <c r="K11" s="33">
        <f t="shared" si="3"/>
        <v>33.496500000000012</v>
      </c>
      <c r="L11" s="30">
        <v>16</v>
      </c>
      <c r="M11" s="34">
        <f t="shared" si="6"/>
        <v>0.125</v>
      </c>
      <c r="N11" s="30">
        <v>0</v>
      </c>
      <c r="O11" s="35">
        <f t="shared" ref="O11:P11" si="19">D11/7</f>
        <v>0.2857142857142857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17.95</v>
      </c>
      <c r="Z11" s="29">
        <v>1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82</v>
      </c>
      <c r="C12" s="16">
        <f t="shared" si="4"/>
        <v>149.99</v>
      </c>
      <c r="D12" s="30">
        <v>5</v>
      </c>
      <c r="E12" s="30">
        <v>0</v>
      </c>
      <c r="F12" s="31">
        <v>749.95</v>
      </c>
      <c r="G12" s="31">
        <v>-17.889999999999997</v>
      </c>
      <c r="H12" s="32">
        <f t="shared" si="1"/>
        <v>2.3854923661577432E-2</v>
      </c>
      <c r="I12" s="32">
        <f t="shared" si="2"/>
        <v>0.25930728715247686</v>
      </c>
      <c r="J12" s="33">
        <f t="shared" si="5"/>
        <v>194.46750000000003</v>
      </c>
      <c r="K12" s="33">
        <f t="shared" si="3"/>
        <v>38.893500000000003</v>
      </c>
      <c r="L12" s="30">
        <v>19</v>
      </c>
      <c r="M12" s="34">
        <f t="shared" si="6"/>
        <v>0.26315789473684209</v>
      </c>
      <c r="N12" s="30">
        <v>0</v>
      </c>
      <c r="O12" s="35">
        <f t="shared" ref="O12:P12" si="20">D12/7</f>
        <v>0.7142857142857143</v>
      </c>
      <c r="P12" s="35">
        <f t="shared" si="20"/>
        <v>0</v>
      </c>
      <c r="Q12" s="30">
        <f t="shared" si="8"/>
        <v>0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1</v>
      </c>
      <c r="X12" s="39">
        <f t="shared" si="9"/>
        <v>0.2</v>
      </c>
      <c r="Y12" s="40">
        <f t="shared" si="10"/>
        <v>17.889999999999997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-1.4</v>
      </c>
      <c r="H13" s="32" t="e">
        <f t="shared" si="1"/>
        <v>#DIV/0!</v>
      </c>
      <c r="I13" s="32" t="e">
        <f t="shared" si="2"/>
        <v>#DIV/0!</v>
      </c>
      <c r="J13" s="33">
        <f t="shared" si="5"/>
        <v>-1.4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-8.4600000000000009</v>
      </c>
      <c r="H14" s="32" t="e">
        <f t="shared" si="1"/>
        <v>#DIV/0!</v>
      </c>
      <c r="I14" s="32" t="e">
        <f t="shared" si="2"/>
        <v>#DIV/0!</v>
      </c>
      <c r="J14" s="33">
        <f t="shared" si="5"/>
        <v>-8.4600000000000009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2</v>
      </c>
      <c r="E15" s="30">
        <v>0</v>
      </c>
      <c r="F15" s="33">
        <v>299.98</v>
      </c>
      <c r="G15" s="31">
        <v>-28.809999999999995</v>
      </c>
      <c r="H15" s="32">
        <f t="shared" si="1"/>
        <v>9.6039735982398802E-2</v>
      </c>
      <c r="I15" s="32">
        <f t="shared" si="2"/>
        <v>0.18712247483165548</v>
      </c>
      <c r="J15" s="33">
        <f t="shared" si="5"/>
        <v>56.13300000000001</v>
      </c>
      <c r="K15" s="33">
        <f t="shared" si="3"/>
        <v>28.066500000000005</v>
      </c>
      <c r="L15" s="30">
        <v>19</v>
      </c>
      <c r="M15" s="34">
        <f t="shared" si="6"/>
        <v>0.10526315789473684</v>
      </c>
      <c r="N15" s="30">
        <v>0</v>
      </c>
      <c r="O15" s="35">
        <f t="shared" ref="O15:P15" si="23">D15/7</f>
        <v>0.2857142857142857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2</v>
      </c>
      <c r="X15" s="39">
        <f t="shared" si="9"/>
        <v>1</v>
      </c>
      <c r="Y15" s="40">
        <f t="shared" si="10"/>
        <v>7.2024999999999988</v>
      </c>
      <c r="Z15" s="29">
        <v>2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>
        <f t="shared" si="4"/>
        <v>149.99</v>
      </c>
      <c r="D16" s="30">
        <v>2</v>
      </c>
      <c r="E16" s="30">
        <v>0</v>
      </c>
      <c r="F16" s="33">
        <v>299.98</v>
      </c>
      <c r="G16" s="31">
        <v>-49.73</v>
      </c>
      <c r="H16" s="32">
        <f t="shared" si="1"/>
        <v>0.16577771851456763</v>
      </c>
      <c r="I16" s="32">
        <f t="shared" si="2"/>
        <v>0.11738449229948671</v>
      </c>
      <c r="J16" s="33">
        <f t="shared" si="5"/>
        <v>35.213000000000022</v>
      </c>
      <c r="K16" s="33">
        <f t="shared" si="3"/>
        <v>17.606500000000011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0.2857142857142857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1</v>
      </c>
      <c r="X16" s="39">
        <f t="shared" si="9"/>
        <v>0.5</v>
      </c>
      <c r="Y16" s="40">
        <f t="shared" si="10"/>
        <v>24.864999999999998</v>
      </c>
      <c r="Z16" s="29">
        <v>1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0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2</v>
      </c>
      <c r="E17" s="30">
        <v>0</v>
      </c>
      <c r="F17" s="33">
        <v>299.98</v>
      </c>
      <c r="G17" s="31">
        <v>-38.58</v>
      </c>
      <c r="H17" s="32">
        <f t="shared" si="1"/>
        <v>0.12860857390492697</v>
      </c>
      <c r="I17" s="32">
        <f t="shared" si="2"/>
        <v>0.10455030335355699</v>
      </c>
      <c r="J17" s="33">
        <f t="shared" si="5"/>
        <v>31.363000000000028</v>
      </c>
      <c r="K17" s="33">
        <f t="shared" si="3"/>
        <v>15.681500000000014</v>
      </c>
      <c r="L17" s="30">
        <v>24</v>
      </c>
      <c r="M17" s="34">
        <f t="shared" si="6"/>
        <v>8.3333333333333329E-2</v>
      </c>
      <c r="N17" s="30">
        <v>0</v>
      </c>
      <c r="O17" s="35">
        <f t="shared" ref="O17:P17" si="25">D17/7</f>
        <v>0.2857142857142857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1</v>
      </c>
      <c r="X17" s="39">
        <f t="shared" si="9"/>
        <v>0.5</v>
      </c>
      <c r="Y17" s="40">
        <f t="shared" si="10"/>
        <v>19.29</v>
      </c>
      <c r="Z17" s="29">
        <v>1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-15</v>
      </c>
    </row>
    <row r="18" spans="1:33" ht="15.75" customHeight="1" x14ac:dyDescent="0.2">
      <c r="A18" s="29" t="s">
        <v>50</v>
      </c>
      <c r="B18" s="47" t="s">
        <v>83</v>
      </c>
      <c r="C18" s="16">
        <f t="shared" si="4"/>
        <v>149.99</v>
      </c>
      <c r="D18" s="30">
        <v>1</v>
      </c>
      <c r="E18" s="30">
        <v>0</v>
      </c>
      <c r="F18" s="33">
        <v>149.99</v>
      </c>
      <c r="G18" s="31">
        <v>-49.19</v>
      </c>
      <c r="H18" s="32">
        <f t="shared" si="1"/>
        <v>0.32795519701313419</v>
      </c>
      <c r="I18" s="32">
        <f t="shared" si="2"/>
        <v>-9.4796319754650249E-2</v>
      </c>
      <c r="J18" s="33">
        <f t="shared" si="5"/>
        <v>-14.218499999999992</v>
      </c>
      <c r="K18" s="33">
        <f t="shared" si="3"/>
        <v>-14.218499999999992</v>
      </c>
      <c r="L18" s="30">
        <v>17</v>
      </c>
      <c r="M18" s="34">
        <f t="shared" si="6"/>
        <v>5.8823529411764705E-2</v>
      </c>
      <c r="N18" s="30">
        <v>0</v>
      </c>
      <c r="O18" s="35">
        <f t="shared" ref="O18:P18" si="26">D18/7</f>
        <v>0.14285714285714285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1</v>
      </c>
      <c r="X18" s="39">
        <f t="shared" si="9"/>
        <v>1</v>
      </c>
      <c r="Y18" s="40">
        <f t="shared" si="10"/>
        <v>9.8379999999999992</v>
      </c>
      <c r="Z18" s="29">
        <v>4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-7.5</v>
      </c>
    </row>
    <row r="19" spans="1:33" ht="15.75" customHeight="1" x14ac:dyDescent="0.2">
      <c r="A19" s="29" t="s">
        <v>51</v>
      </c>
      <c r="B19" s="47" t="s">
        <v>72</v>
      </c>
      <c r="C19" s="16">
        <f t="shared" si="4"/>
        <v>149.99</v>
      </c>
      <c r="D19" s="30">
        <v>4</v>
      </c>
      <c r="E19" s="30">
        <v>0</v>
      </c>
      <c r="F19" s="33">
        <v>599.96</v>
      </c>
      <c r="G19" s="31">
        <v>-56.889999999999993</v>
      </c>
      <c r="H19" s="32">
        <f t="shared" si="1"/>
        <v>9.4822988199213268E-2</v>
      </c>
      <c r="I19" s="32">
        <f t="shared" si="2"/>
        <v>0.16333755583705586</v>
      </c>
      <c r="J19" s="33">
        <f t="shared" si="5"/>
        <v>97.996000000000038</v>
      </c>
      <c r="K19" s="33">
        <f t="shared" si="3"/>
        <v>24.499000000000009</v>
      </c>
      <c r="L19" s="30">
        <v>26</v>
      </c>
      <c r="M19" s="34">
        <f t="shared" si="6"/>
        <v>0.15384615384615385</v>
      </c>
      <c r="N19" s="30">
        <v>0</v>
      </c>
      <c r="O19" s="35">
        <f t="shared" ref="O19:P19" si="27">D19/7</f>
        <v>0.5714285714285714</v>
      </c>
      <c r="P19" s="35">
        <f t="shared" si="27"/>
        <v>0</v>
      </c>
      <c r="Q19" s="30">
        <f t="shared" si="8"/>
        <v>0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2</v>
      </c>
      <c r="X19" s="39">
        <f t="shared" si="9"/>
        <v>0.5</v>
      </c>
      <c r="Y19" s="40">
        <f t="shared" si="10"/>
        <v>11.377999999999998</v>
      </c>
      <c r="Z19" s="29">
        <v>3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-15</v>
      </c>
    </row>
    <row r="20" spans="1:33" ht="15.75" customHeight="1" x14ac:dyDescent="0.2">
      <c r="A20" s="29" t="s">
        <v>52</v>
      </c>
      <c r="B20" s="29" t="s">
        <v>84</v>
      </c>
      <c r="C20" s="16">
        <f t="shared" si="4"/>
        <v>149.99</v>
      </c>
      <c r="D20" s="30">
        <v>1</v>
      </c>
      <c r="E20" s="30">
        <v>0</v>
      </c>
      <c r="F20" s="33">
        <v>149.99</v>
      </c>
      <c r="G20" s="31">
        <v>-64.64</v>
      </c>
      <c r="H20" s="32">
        <f t="shared" si="1"/>
        <v>0.43096206413760912</v>
      </c>
      <c r="I20" s="32">
        <f t="shared" si="2"/>
        <v>-0.14779985332355486</v>
      </c>
      <c r="J20" s="33">
        <f t="shared" si="5"/>
        <v>-22.168499999999995</v>
      </c>
      <c r="K20" s="33">
        <f t="shared" si="3"/>
        <v>-22.168499999999995</v>
      </c>
      <c r="L20" s="30">
        <v>26</v>
      </c>
      <c r="M20" s="34">
        <f t="shared" si="6"/>
        <v>3.8461538461538464E-2</v>
      </c>
      <c r="N20" s="30">
        <v>0</v>
      </c>
      <c r="O20" s="35">
        <f t="shared" ref="O20:P20" si="28">D20/7</f>
        <v>0.14285714285714285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1</v>
      </c>
      <c r="X20" s="39">
        <f t="shared" si="9"/>
        <v>1</v>
      </c>
      <c r="Y20" s="40">
        <f t="shared" si="10"/>
        <v>32.32</v>
      </c>
      <c r="Z20" s="29">
        <v>1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0</v>
      </c>
    </row>
    <row r="21" spans="1:33" ht="15.75" customHeight="1" x14ac:dyDescent="0.2">
      <c r="A21" s="29" t="s">
        <v>53</v>
      </c>
      <c r="B21" s="47" t="s">
        <v>72</v>
      </c>
      <c r="C21" s="16">
        <f t="shared" si="4"/>
        <v>149.99</v>
      </c>
      <c r="D21" s="30">
        <v>2</v>
      </c>
      <c r="E21" s="30">
        <v>0</v>
      </c>
      <c r="F21" s="33">
        <v>299.98</v>
      </c>
      <c r="G21" s="31">
        <v>-50.16</v>
      </c>
      <c r="H21" s="32">
        <f t="shared" si="1"/>
        <v>0.16721114740982729</v>
      </c>
      <c r="I21" s="32">
        <f t="shared" si="2"/>
        <v>9.0949396626441803E-2</v>
      </c>
      <c r="J21" s="33">
        <f t="shared" si="5"/>
        <v>27.283000000000015</v>
      </c>
      <c r="K21" s="33">
        <f t="shared" si="3"/>
        <v>13.641500000000008</v>
      </c>
      <c r="L21" s="30">
        <v>8</v>
      </c>
      <c r="M21" s="34">
        <f t="shared" si="6"/>
        <v>0.25</v>
      </c>
      <c r="N21" s="30">
        <v>0</v>
      </c>
      <c r="O21" s="35">
        <f t="shared" ref="O21:P21" si="29">D21/7</f>
        <v>0.2857142857142857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1</v>
      </c>
      <c r="X21" s="39">
        <f t="shared" si="9"/>
        <v>0.5</v>
      </c>
      <c r="Y21" s="40">
        <f t="shared" si="10"/>
        <v>10.032</v>
      </c>
      <c r="Z21" s="29">
        <v>4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-7.5</v>
      </c>
    </row>
    <row r="22" spans="1:33" ht="15.75" customHeight="1" x14ac:dyDescent="0.2">
      <c r="A22" s="29" t="s">
        <v>54</v>
      </c>
      <c r="B22" s="29" t="s">
        <v>85</v>
      </c>
      <c r="C22" s="16">
        <f t="shared" si="4"/>
        <v>149.99</v>
      </c>
      <c r="D22" s="30">
        <v>1</v>
      </c>
      <c r="E22" s="30">
        <v>0</v>
      </c>
      <c r="F22" s="31">
        <v>149.99</v>
      </c>
      <c r="G22" s="31">
        <v>-34.450000000000003</v>
      </c>
      <c r="H22" s="32">
        <f t="shared" si="1"/>
        <v>0.22968197879858657</v>
      </c>
      <c r="I22" s="32">
        <f t="shared" si="2"/>
        <v>5.3480232015467713E-2</v>
      </c>
      <c r="J22" s="33">
        <f t="shared" si="5"/>
        <v>8.0215000000000032</v>
      </c>
      <c r="K22" s="33">
        <f t="shared" si="3"/>
        <v>8.0215000000000032</v>
      </c>
      <c r="L22" s="30">
        <v>24</v>
      </c>
      <c r="M22" s="34">
        <f t="shared" si="6"/>
        <v>4.1666666666666664E-2</v>
      </c>
      <c r="N22" s="30">
        <v>0</v>
      </c>
      <c r="O22" s="35">
        <f t="shared" ref="O22:P22" si="30">D22/7</f>
        <v>0.14285714285714285</v>
      </c>
      <c r="P22" s="35">
        <f t="shared" si="30"/>
        <v>0</v>
      </c>
      <c r="Q22" s="30">
        <f t="shared" si="8"/>
        <v>0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1</v>
      </c>
      <c r="X22" s="39">
        <f t="shared" si="9"/>
        <v>1</v>
      </c>
      <c r="Y22" s="40">
        <f t="shared" si="10"/>
        <v>34.450000000000003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47" t="s">
        <v>72</v>
      </c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-24.590000000000003</v>
      </c>
      <c r="H23" s="32" t="e">
        <f t="shared" si="1"/>
        <v>#DIV/0!</v>
      </c>
      <c r="I23" s="32" t="e">
        <f t="shared" si="2"/>
        <v>#DIV/0!</v>
      </c>
      <c r="J23" s="33">
        <f t="shared" si="5"/>
        <v>-24.590000000000003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24.590000000000003</v>
      </c>
      <c r="Z23" s="29">
        <v>1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>
        <f t="shared" si="4"/>
        <v>149.99</v>
      </c>
      <c r="D24" s="30">
        <v>2</v>
      </c>
      <c r="E24" s="30">
        <v>0</v>
      </c>
      <c r="F24" s="33">
        <v>299.98</v>
      </c>
      <c r="G24" s="33">
        <v>-22.399999999999995</v>
      </c>
      <c r="H24" s="32">
        <f t="shared" si="1"/>
        <v>7.4671644776318394E-2</v>
      </c>
      <c r="I24" s="32">
        <f t="shared" si="2"/>
        <v>0.23815921061404097</v>
      </c>
      <c r="J24" s="33">
        <f t="shared" si="5"/>
        <v>71.443000000000012</v>
      </c>
      <c r="K24" s="33">
        <f t="shared" si="3"/>
        <v>35.721500000000006</v>
      </c>
      <c r="L24" s="30">
        <v>21</v>
      </c>
      <c r="M24" s="34">
        <f t="shared" si="6"/>
        <v>9.5238095238095233E-2</v>
      </c>
      <c r="N24" s="30">
        <v>0</v>
      </c>
      <c r="O24" s="35">
        <f t="shared" ref="O24:P24" si="32">D24/7</f>
        <v>0.2857142857142857</v>
      </c>
      <c r="P24" s="35">
        <f t="shared" si="32"/>
        <v>0</v>
      </c>
      <c r="Q24" s="30">
        <f t="shared" si="8"/>
        <v>0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-7.5</v>
      </c>
    </row>
    <row r="25" spans="1:33" ht="15.75" customHeight="1" x14ac:dyDescent="0.2">
      <c r="A25" s="29" t="s">
        <v>57</v>
      </c>
      <c r="B25" s="47" t="s">
        <v>72</v>
      </c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-0.44</v>
      </c>
      <c r="H25" s="32" t="e">
        <f t="shared" si="1"/>
        <v>#DIV/0!</v>
      </c>
      <c r="I25" s="32" t="e">
        <f t="shared" si="2"/>
        <v>#DIV/0!</v>
      </c>
      <c r="J25" s="33">
        <f t="shared" si="5"/>
        <v>-0.44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 t="str">
        <f t="shared" si="4"/>
        <v xml:space="preserve"> - </v>
      </c>
      <c r="D27" s="17">
        <v>0</v>
      </c>
      <c r="E27" s="17">
        <v>0</v>
      </c>
      <c r="F27" s="18">
        <v>0</v>
      </c>
      <c r="G27" s="18">
        <v>-7.4</v>
      </c>
      <c r="H27" s="32" t="e">
        <f t="shared" si="1"/>
        <v>#DIV/0!</v>
      </c>
      <c r="I27" s="32" t="e">
        <f t="shared" si="2"/>
        <v>#DIV/0!</v>
      </c>
      <c r="J27" s="33">
        <f t="shared" si="5"/>
        <v>-7.4</v>
      </c>
      <c r="K27" s="33" t="e">
        <f t="shared" si="3"/>
        <v>#DIV/0!</v>
      </c>
      <c r="L27" s="17">
        <v>0</v>
      </c>
      <c r="M27" s="34" t="str">
        <f t="shared" si="6"/>
        <v>-</v>
      </c>
      <c r="N27" s="17">
        <v>0</v>
      </c>
      <c r="O27" s="35">
        <f t="shared" ref="O27:P27" si="35">D27/7</f>
        <v>0</v>
      </c>
      <c r="P27" s="35">
        <f t="shared" si="35"/>
        <v>0</v>
      </c>
      <c r="Q27" s="30" t="e">
        <f t="shared" si="8"/>
        <v>#DIV/0!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1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0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5</v>
      </c>
      <c r="E28" s="17">
        <v>0</v>
      </c>
      <c r="F28" s="18">
        <v>749.95</v>
      </c>
      <c r="G28" s="18">
        <v>-9.0399999999999991</v>
      </c>
      <c r="H28" s="32">
        <f t="shared" si="1"/>
        <v>1.2054136942462828E-2</v>
      </c>
      <c r="I28" s="32">
        <f t="shared" si="2"/>
        <v>0.32577838522568175</v>
      </c>
      <c r="J28" s="33">
        <f t="shared" si="5"/>
        <v>244.31750000000005</v>
      </c>
      <c r="K28" s="33">
        <f t="shared" si="3"/>
        <v>48.863500000000009</v>
      </c>
      <c r="L28" s="17">
        <v>15</v>
      </c>
      <c r="M28" s="34">
        <f t="shared" si="6"/>
        <v>0.33333333333333331</v>
      </c>
      <c r="N28" s="17">
        <v>0</v>
      </c>
      <c r="O28" s="35">
        <f t="shared" ref="O28:P28" si="36">D28/7</f>
        <v>0.7142857142857143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1</v>
      </c>
      <c r="E29" s="30">
        <v>0</v>
      </c>
      <c r="F29" s="33">
        <v>149.99</v>
      </c>
      <c r="G29" s="33">
        <v>-4.62</v>
      </c>
      <c r="H29" s="32">
        <f t="shared" si="1"/>
        <v>3.0802053470231346E-2</v>
      </c>
      <c r="I29" s="32">
        <f t="shared" si="2"/>
        <v>0.30703046869791323</v>
      </c>
      <c r="J29" s="33">
        <f t="shared" si="5"/>
        <v>46.051500000000004</v>
      </c>
      <c r="K29" s="33">
        <f t="shared" si="3"/>
        <v>46.051500000000004</v>
      </c>
      <c r="L29" s="30">
        <v>18</v>
      </c>
      <c r="M29" s="34">
        <f t="shared" si="6"/>
        <v>5.5555555555555552E-2</v>
      </c>
      <c r="N29" s="17">
        <v>0</v>
      </c>
      <c r="O29" s="35">
        <f t="shared" ref="O29:P29" si="38">D29/7</f>
        <v>0.14285714285714285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4.62</v>
      </c>
      <c r="Z29" s="29">
        <v>1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9">D30/7</f>
        <v>0</v>
      </c>
      <c r="P30" s="35">
        <f t="shared" si="39"/>
        <v>0</v>
      </c>
      <c r="Q30" s="30" t="e">
        <f t="shared" si="8"/>
        <v>#DIV/0!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>
        <f t="shared" si="4"/>
        <v>149.99</v>
      </c>
      <c r="D31" s="17">
        <v>5</v>
      </c>
      <c r="E31" s="17">
        <v>0</v>
      </c>
      <c r="F31" s="18">
        <v>749.95</v>
      </c>
      <c r="G31" s="43">
        <v>-1.03</v>
      </c>
      <c r="H31" s="32">
        <f t="shared" si="1"/>
        <v>1.3734248949929995E-3</v>
      </c>
      <c r="I31" s="32">
        <f t="shared" si="2"/>
        <v>0.32645843056203749</v>
      </c>
      <c r="J31" s="33">
        <f t="shared" si="5"/>
        <v>244.82750000000004</v>
      </c>
      <c r="K31" s="33">
        <f t="shared" si="3"/>
        <v>48.965500000000006</v>
      </c>
      <c r="L31" s="17">
        <v>9</v>
      </c>
      <c r="M31" s="34">
        <f t="shared" si="6"/>
        <v>0.55555555555555558</v>
      </c>
      <c r="N31" s="17">
        <v>0</v>
      </c>
      <c r="O31" s="35">
        <f t="shared" ref="O31:P31" si="40">D31/7</f>
        <v>0.7142857142857143</v>
      </c>
      <c r="P31" s="35">
        <f t="shared" si="40"/>
        <v>0</v>
      </c>
      <c r="Q31" s="30">
        <f t="shared" si="8"/>
        <v>0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1</v>
      </c>
      <c r="X31" s="39">
        <f t="shared" si="9"/>
        <v>0.2</v>
      </c>
      <c r="Y31" s="40">
        <f t="shared" si="37"/>
        <v>1.03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-7.5</v>
      </c>
    </row>
    <row r="32" spans="1:33" ht="15.75" customHeight="1" x14ac:dyDescent="0.2">
      <c r="A32" s="15" t="s">
        <v>65</v>
      </c>
      <c r="B32" s="47" t="s">
        <v>72</v>
      </c>
      <c r="C32" s="16">
        <f t="shared" si="4"/>
        <v>149.99</v>
      </c>
      <c r="D32" s="17">
        <v>1</v>
      </c>
      <c r="E32" s="17">
        <v>0</v>
      </c>
      <c r="F32" s="18">
        <v>149.99</v>
      </c>
      <c r="G32" s="18">
        <v>-1.6</v>
      </c>
      <c r="H32" s="32">
        <f t="shared" si="1"/>
        <v>1.0667377825188345E-2</v>
      </c>
      <c r="I32" s="32">
        <f t="shared" si="2"/>
        <v>0.27716181078738589</v>
      </c>
      <c r="J32" s="33">
        <f t="shared" si="5"/>
        <v>41.571500000000015</v>
      </c>
      <c r="K32" s="33">
        <f t="shared" si="3"/>
        <v>41.571500000000015</v>
      </c>
      <c r="L32" s="17">
        <v>13</v>
      </c>
      <c r="M32" s="34">
        <f t="shared" si="6"/>
        <v>7.6923076923076927E-2</v>
      </c>
      <c r="N32" s="17">
        <v>0</v>
      </c>
      <c r="O32" s="35">
        <f t="shared" ref="O32:P32" si="41">D32/7</f>
        <v>0.14285714285714285</v>
      </c>
      <c r="P32" s="35">
        <f t="shared" si="41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-7.5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Navy, Medium")</f>
        <v>Rodger Wireless Bedwetting Alarm Kit - Most Effective Bed Wetting Alarm System for Kids - Includes 2 Moisture Sensing Briefs, Waterproof Bed Pad, Guide Book, Free Mobile App - Child, Navy, Medium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Info!B1:BJ5000""),2,FALSE),"""")"),"B0899Z2WNQ")</f>
        <v>B0899Z2WNQ</v>
      </c>
      <c r="B2" s="3" t="s">
        <v>86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62</v>
      </c>
      <c r="E3" s="5"/>
      <c r="F3" s="6">
        <f t="shared" ref="F3:G3" si="0">SUM(F4:F99818)</f>
        <v>9299.3799999999992</v>
      </c>
      <c r="G3" s="6">
        <f t="shared" si="0"/>
        <v>-100.5</v>
      </c>
      <c r="H3" s="7">
        <f t="shared" ref="H3:H32" si="1">G3/F3*-1</f>
        <v>1.080717209104263E-2</v>
      </c>
      <c r="I3" s="8">
        <f t="shared" ref="I3:I32" si="2">J3/F3</f>
        <v>0.26173067451808629</v>
      </c>
      <c r="J3" s="6">
        <f>SUM(J4:J99818)</f>
        <v>2433.9330000000009</v>
      </c>
      <c r="K3" s="6">
        <f t="shared" ref="K3:K32" si="3">J3/D3</f>
        <v>39.256983870967758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3</v>
      </c>
      <c r="X3" s="7">
        <f>W3/D3</f>
        <v>4.8387096774193547E-2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-230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-2.65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-2.65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47" t="s">
        <v>67</v>
      </c>
      <c r="C5" s="16">
        <f t="shared" si="4"/>
        <v>149.99</v>
      </c>
      <c r="D5" s="30">
        <v>3</v>
      </c>
      <c r="E5" s="30">
        <v>0</v>
      </c>
      <c r="F5" s="31">
        <v>449.97</v>
      </c>
      <c r="G5" s="31">
        <v>-0.96</v>
      </c>
      <c r="H5" s="32">
        <f t="shared" si="1"/>
        <v>2.1334755650376691E-3</v>
      </c>
      <c r="I5" s="32">
        <f t="shared" si="2"/>
        <v>0.28102873524901673</v>
      </c>
      <c r="J5" s="33">
        <f t="shared" si="5"/>
        <v>126.45450000000005</v>
      </c>
      <c r="K5" s="33">
        <f t="shared" si="3"/>
        <v>42.15150000000002</v>
      </c>
      <c r="L5" s="30">
        <v>36</v>
      </c>
      <c r="M5" s="34">
        <f t="shared" si="6"/>
        <v>8.3333333333333329E-2</v>
      </c>
      <c r="N5" s="30">
        <v>0</v>
      </c>
      <c r="O5" s="35">
        <f t="shared" ref="O5:P5" si="13">D5/7</f>
        <v>0.42857142857142855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7</v>
      </c>
      <c r="E6" s="30">
        <v>0</v>
      </c>
      <c r="F6" s="31">
        <v>1049.93</v>
      </c>
      <c r="G6" s="31">
        <v>-3.78</v>
      </c>
      <c r="H6" s="32">
        <f t="shared" si="1"/>
        <v>3.6002400160010661E-3</v>
      </c>
      <c r="I6" s="32">
        <f t="shared" si="2"/>
        <v>0.2033664149038508</v>
      </c>
      <c r="J6" s="33">
        <f t="shared" si="5"/>
        <v>213.52050000000008</v>
      </c>
      <c r="K6" s="33">
        <f t="shared" si="3"/>
        <v>30.502928571428583</v>
      </c>
      <c r="L6" s="30">
        <v>44</v>
      </c>
      <c r="M6" s="34">
        <f t="shared" si="6"/>
        <v>0.15909090909090909</v>
      </c>
      <c r="N6" s="30">
        <v>0</v>
      </c>
      <c r="O6" s="35">
        <f t="shared" ref="O6:P6" si="14">D6/7</f>
        <v>1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-80</v>
      </c>
    </row>
    <row r="7" spans="1:33" ht="15.75" customHeight="1" x14ac:dyDescent="0.2">
      <c r="A7" s="29" t="s">
        <v>37</v>
      </c>
      <c r="B7" s="47" t="s">
        <v>68</v>
      </c>
      <c r="C7" s="16">
        <f t="shared" si="4"/>
        <v>149.99</v>
      </c>
      <c r="D7" s="30">
        <v>1</v>
      </c>
      <c r="E7" s="30">
        <v>0</v>
      </c>
      <c r="F7" s="31">
        <v>149.99</v>
      </c>
      <c r="G7" s="31">
        <v>-4.3100000000000005</v>
      </c>
      <c r="H7" s="32">
        <f t="shared" si="1"/>
        <v>2.8735249016601107E-2</v>
      </c>
      <c r="I7" s="32">
        <f t="shared" si="2"/>
        <v>0.25442696179745317</v>
      </c>
      <c r="J7" s="33">
        <f t="shared" si="5"/>
        <v>38.161500000000004</v>
      </c>
      <c r="K7" s="33">
        <f t="shared" si="3"/>
        <v>38.161500000000004</v>
      </c>
      <c r="L7" s="30">
        <v>37</v>
      </c>
      <c r="M7" s="34">
        <f t="shared" si="6"/>
        <v>2.7027027027027029E-2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81</v>
      </c>
      <c r="C8" s="16">
        <f t="shared" si="4"/>
        <v>149.99</v>
      </c>
      <c r="D8" s="30">
        <v>4</v>
      </c>
      <c r="E8" s="30">
        <v>0</v>
      </c>
      <c r="F8" s="31">
        <v>599.96</v>
      </c>
      <c r="G8" s="31">
        <v>-1.92</v>
      </c>
      <c r="H8" s="32">
        <f t="shared" si="1"/>
        <v>3.2002133475565035E-3</v>
      </c>
      <c r="I8" s="32">
        <f t="shared" si="2"/>
        <v>0.2549603306887126</v>
      </c>
      <c r="J8" s="33">
        <f t="shared" si="5"/>
        <v>152.96600000000001</v>
      </c>
      <c r="K8" s="33">
        <f t="shared" si="3"/>
        <v>38.241500000000002</v>
      </c>
      <c r="L8" s="30">
        <v>21</v>
      </c>
      <c r="M8" s="34">
        <f t="shared" si="6"/>
        <v>0.19047619047619047</v>
      </c>
      <c r="N8" s="30">
        <v>0</v>
      </c>
      <c r="O8" s="35">
        <f t="shared" ref="O8:P8" si="16">D8/7</f>
        <v>0.5714285714285714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-15</v>
      </c>
    </row>
    <row r="9" spans="1:33" ht="15.75" customHeight="1" x14ac:dyDescent="0.2">
      <c r="A9" s="29" t="s">
        <v>41</v>
      </c>
      <c r="B9" s="47" t="s">
        <v>69</v>
      </c>
      <c r="C9" s="16">
        <f t="shared" si="4"/>
        <v>149.99</v>
      </c>
      <c r="D9" s="30">
        <v>2</v>
      </c>
      <c r="E9" s="30">
        <v>0</v>
      </c>
      <c r="F9" s="31">
        <v>299.98</v>
      </c>
      <c r="G9" s="31">
        <v>-0.23</v>
      </c>
      <c r="H9" s="32">
        <f t="shared" si="1"/>
        <v>7.6671778118541235E-4</v>
      </c>
      <c r="I9" s="32">
        <f t="shared" si="2"/>
        <v>0.28239549303286893</v>
      </c>
      <c r="J9" s="33">
        <f t="shared" si="5"/>
        <v>84.713000000000022</v>
      </c>
      <c r="K9" s="33">
        <f t="shared" si="3"/>
        <v>42.356500000000011</v>
      </c>
      <c r="L9" s="30">
        <v>37</v>
      </c>
      <c r="M9" s="34">
        <f t="shared" si="6"/>
        <v>5.4054054054054057E-2</v>
      </c>
      <c r="N9" s="30">
        <v>0</v>
      </c>
      <c r="O9" s="35">
        <f t="shared" ref="O9:P9" si="17">D9/7</f>
        <v>0.2857142857142857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>
        <f t="shared" si="4"/>
        <v>149.99</v>
      </c>
      <c r="D10" s="30">
        <v>4</v>
      </c>
      <c r="E10" s="30">
        <v>0</v>
      </c>
      <c r="F10" s="31">
        <v>599.96</v>
      </c>
      <c r="G10" s="31">
        <v>-1.06</v>
      </c>
      <c r="H10" s="32">
        <f t="shared" si="1"/>
        <v>1.7667844522968198E-3</v>
      </c>
      <c r="I10" s="32">
        <f t="shared" si="2"/>
        <v>0.24389292619507968</v>
      </c>
      <c r="J10" s="33">
        <f t="shared" si="5"/>
        <v>146.32600000000002</v>
      </c>
      <c r="K10" s="33">
        <f t="shared" si="3"/>
        <v>36.581500000000005</v>
      </c>
      <c r="L10" s="30">
        <v>30</v>
      </c>
      <c r="M10" s="34">
        <f t="shared" si="6"/>
        <v>0.13333333333333333</v>
      </c>
      <c r="N10" s="30">
        <v>0</v>
      </c>
      <c r="O10" s="35">
        <f t="shared" ref="O10:P10" si="18">D10/7</f>
        <v>0.5714285714285714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-22.5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2</v>
      </c>
      <c r="E11" s="30">
        <v>0</v>
      </c>
      <c r="F11" s="31">
        <v>299.98</v>
      </c>
      <c r="G11" s="31">
        <v>-2.21</v>
      </c>
      <c r="H11" s="32">
        <f t="shared" si="1"/>
        <v>7.3671578105207009E-3</v>
      </c>
      <c r="I11" s="32">
        <f t="shared" si="2"/>
        <v>0.27579505300353357</v>
      </c>
      <c r="J11" s="33">
        <f t="shared" si="5"/>
        <v>82.733000000000004</v>
      </c>
      <c r="K11" s="33">
        <f t="shared" si="3"/>
        <v>41.366500000000002</v>
      </c>
      <c r="L11" s="30">
        <v>25</v>
      </c>
      <c r="M11" s="34">
        <f t="shared" si="6"/>
        <v>0.08</v>
      </c>
      <c r="N11" s="30">
        <v>0</v>
      </c>
      <c r="O11" s="35">
        <f t="shared" ref="O11:P11" si="19">D11/7</f>
        <v>0.2857142857142857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0</v>
      </c>
    </row>
    <row r="12" spans="1:33" ht="15.75" customHeight="1" x14ac:dyDescent="0.2">
      <c r="A12" s="29" t="s">
        <v>44</v>
      </c>
      <c r="B12" s="47" t="s">
        <v>69</v>
      </c>
      <c r="C12" s="16">
        <f t="shared" si="4"/>
        <v>149.99</v>
      </c>
      <c r="D12" s="30">
        <v>1</v>
      </c>
      <c r="E12" s="30">
        <v>0</v>
      </c>
      <c r="F12" s="31">
        <v>149.99</v>
      </c>
      <c r="G12" s="31">
        <v>-2.9</v>
      </c>
      <c r="H12" s="32">
        <f t="shared" si="1"/>
        <v>1.9334622308153877E-2</v>
      </c>
      <c r="I12" s="32">
        <f t="shared" si="2"/>
        <v>0.26382758850590038</v>
      </c>
      <c r="J12" s="33">
        <f t="shared" si="5"/>
        <v>39.5715</v>
      </c>
      <c r="K12" s="33">
        <f t="shared" si="3"/>
        <v>39.5715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0.14285714285714285</v>
      </c>
      <c r="P12" s="35">
        <f t="shared" si="20"/>
        <v>0</v>
      </c>
      <c r="Q12" s="30">
        <f t="shared" si="8"/>
        <v>0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-2</v>
      </c>
      <c r="H14" s="32" t="e">
        <f t="shared" si="1"/>
        <v>#DIV/0!</v>
      </c>
      <c r="I14" s="32" t="e">
        <f t="shared" si="2"/>
        <v>#DIV/0!</v>
      </c>
      <c r="J14" s="33">
        <f t="shared" si="5"/>
        <v>-2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5</v>
      </c>
      <c r="E15" s="30">
        <v>0</v>
      </c>
      <c r="F15" s="33">
        <v>749.95</v>
      </c>
      <c r="G15" s="31">
        <v>-1.02</v>
      </c>
      <c r="H15" s="32">
        <f t="shared" si="1"/>
        <v>1.3600906727115141E-3</v>
      </c>
      <c r="I15" s="32">
        <f t="shared" si="2"/>
        <v>0.28180212014134276</v>
      </c>
      <c r="J15" s="33">
        <f t="shared" si="5"/>
        <v>211.33750000000003</v>
      </c>
      <c r="K15" s="33">
        <f t="shared" si="3"/>
        <v>42.267500000000005</v>
      </c>
      <c r="L15" s="30">
        <v>25</v>
      </c>
      <c r="M15" s="34">
        <f t="shared" si="6"/>
        <v>0.2</v>
      </c>
      <c r="N15" s="30">
        <v>0</v>
      </c>
      <c r="O15" s="35">
        <f t="shared" ref="O15:P15" si="23">D15/7</f>
        <v>0.7142857142857143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>
        <f t="shared" si="4"/>
        <v>149.99</v>
      </c>
      <c r="D16" s="30">
        <v>1</v>
      </c>
      <c r="E16" s="30">
        <v>0</v>
      </c>
      <c r="F16" s="33">
        <v>149.99</v>
      </c>
      <c r="G16" s="31">
        <v>-1.8900000000000001</v>
      </c>
      <c r="H16" s="32">
        <f t="shared" si="1"/>
        <v>1.2600840056003733E-2</v>
      </c>
      <c r="I16" s="32">
        <f t="shared" si="2"/>
        <v>0.22055803720248018</v>
      </c>
      <c r="J16" s="33">
        <f t="shared" si="5"/>
        <v>33.081500000000005</v>
      </c>
      <c r="K16" s="33">
        <f t="shared" si="3"/>
        <v>33.081500000000005</v>
      </c>
      <c r="L16" s="30">
        <v>18</v>
      </c>
      <c r="M16" s="34">
        <f t="shared" si="6"/>
        <v>5.5555555555555552E-2</v>
      </c>
      <c r="N16" s="30">
        <v>0</v>
      </c>
      <c r="O16" s="35">
        <f t="shared" ref="O16:P16" si="24">D16/7</f>
        <v>0.14285714285714285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-7.5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1</v>
      </c>
      <c r="E17" s="30">
        <v>0</v>
      </c>
      <c r="F17" s="33">
        <v>149.99</v>
      </c>
      <c r="G17" s="31">
        <v>-1.21</v>
      </c>
      <c r="H17" s="32">
        <f t="shared" si="1"/>
        <v>8.0672044802986859E-3</v>
      </c>
      <c r="I17" s="32">
        <f t="shared" si="2"/>
        <v>0.22509167277818529</v>
      </c>
      <c r="J17" s="33">
        <f t="shared" si="5"/>
        <v>33.761500000000012</v>
      </c>
      <c r="K17" s="33">
        <f t="shared" si="3"/>
        <v>33.761500000000012</v>
      </c>
      <c r="L17" s="30">
        <v>13</v>
      </c>
      <c r="M17" s="34">
        <f t="shared" si="6"/>
        <v>7.6923076923076927E-2</v>
      </c>
      <c r="N17" s="30">
        <v>0</v>
      </c>
      <c r="O17" s="35">
        <f t="shared" ref="O17:P17" si="25">D17/7</f>
        <v>0.14285714285714285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-7.5</v>
      </c>
    </row>
    <row r="18" spans="1:33" ht="15.75" customHeight="1" x14ac:dyDescent="0.2">
      <c r="A18" s="29" t="s">
        <v>50</v>
      </c>
      <c r="B18" s="47" t="s">
        <v>72</v>
      </c>
      <c r="C18" s="16">
        <f t="shared" si="4"/>
        <v>149.99</v>
      </c>
      <c r="D18" s="30">
        <v>4</v>
      </c>
      <c r="E18" s="30">
        <v>0</v>
      </c>
      <c r="F18" s="33">
        <v>599.96</v>
      </c>
      <c r="G18" s="31">
        <v>-1.23</v>
      </c>
      <c r="H18" s="32">
        <f t="shared" si="1"/>
        <v>2.0501366757783852E-3</v>
      </c>
      <c r="I18" s="32">
        <f t="shared" si="2"/>
        <v>0.26861124074938331</v>
      </c>
      <c r="J18" s="33">
        <f t="shared" si="5"/>
        <v>161.15600000000001</v>
      </c>
      <c r="K18" s="33">
        <f t="shared" si="3"/>
        <v>40.289000000000001</v>
      </c>
      <c r="L18" s="30">
        <v>18</v>
      </c>
      <c r="M18" s="34">
        <f t="shared" si="6"/>
        <v>0.22222222222222221</v>
      </c>
      <c r="N18" s="30">
        <v>0</v>
      </c>
      <c r="O18" s="35">
        <f t="shared" ref="O18:P18" si="26">D18/7</f>
        <v>0.5714285714285714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-7.5</v>
      </c>
    </row>
    <row r="19" spans="1:33" ht="15.75" customHeight="1" x14ac:dyDescent="0.2">
      <c r="A19" s="29" t="s">
        <v>51</v>
      </c>
      <c r="B19" s="47" t="s">
        <v>72</v>
      </c>
      <c r="C19" s="16">
        <f t="shared" si="4"/>
        <v>149.99</v>
      </c>
      <c r="D19" s="30">
        <v>3</v>
      </c>
      <c r="E19" s="30">
        <v>0</v>
      </c>
      <c r="F19" s="33">
        <v>449.97</v>
      </c>
      <c r="G19" s="31">
        <v>-0.66</v>
      </c>
      <c r="H19" s="32">
        <f t="shared" si="1"/>
        <v>1.4667644509633974E-3</v>
      </c>
      <c r="I19" s="32">
        <f t="shared" si="2"/>
        <v>0.2483598906593773</v>
      </c>
      <c r="J19" s="33">
        <f t="shared" si="5"/>
        <v>111.75450000000001</v>
      </c>
      <c r="K19" s="33">
        <f t="shared" si="3"/>
        <v>37.2515</v>
      </c>
      <c r="L19" s="30">
        <v>20</v>
      </c>
      <c r="M19" s="34">
        <f t="shared" si="6"/>
        <v>0.15</v>
      </c>
      <c r="N19" s="30">
        <v>0</v>
      </c>
      <c r="O19" s="35">
        <f t="shared" ref="O19:P19" si="27">D19/7</f>
        <v>0.42857142857142855</v>
      </c>
      <c r="P19" s="35">
        <f t="shared" si="27"/>
        <v>0</v>
      </c>
      <c r="Q19" s="30">
        <f t="shared" si="8"/>
        <v>0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-15</v>
      </c>
    </row>
    <row r="20" spans="1:33" ht="15.75" customHeight="1" x14ac:dyDescent="0.2">
      <c r="A20" s="29" t="s">
        <v>52</v>
      </c>
      <c r="B20" s="47" t="s">
        <v>72</v>
      </c>
      <c r="C20" s="16">
        <f t="shared" si="4"/>
        <v>149.99</v>
      </c>
      <c r="D20" s="30">
        <v>2</v>
      </c>
      <c r="E20" s="30">
        <v>0</v>
      </c>
      <c r="F20" s="33">
        <v>299.98</v>
      </c>
      <c r="G20" s="31">
        <v>-1.44</v>
      </c>
      <c r="H20" s="32">
        <f t="shared" si="1"/>
        <v>4.8003200213347554E-3</v>
      </c>
      <c r="I20" s="32">
        <f t="shared" si="2"/>
        <v>0.25336022401493435</v>
      </c>
      <c r="J20" s="33">
        <f t="shared" si="5"/>
        <v>76.003000000000014</v>
      </c>
      <c r="K20" s="33">
        <f t="shared" si="3"/>
        <v>38.001500000000007</v>
      </c>
      <c r="L20" s="30">
        <v>12</v>
      </c>
      <c r="M20" s="34">
        <f t="shared" si="6"/>
        <v>0.16666666666666666</v>
      </c>
      <c r="N20" s="30">
        <v>0</v>
      </c>
      <c r="O20" s="35">
        <f t="shared" ref="O20:P20" si="28">D20/7</f>
        <v>0.2857142857142857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-7.5</v>
      </c>
    </row>
    <row r="21" spans="1:33" ht="15.75" customHeight="1" x14ac:dyDescent="0.2">
      <c r="A21" s="29" t="s">
        <v>53</v>
      </c>
      <c r="B21" s="29" t="s">
        <v>72</v>
      </c>
      <c r="C21" s="16">
        <f t="shared" si="4"/>
        <v>149.99</v>
      </c>
      <c r="D21" s="30">
        <v>4</v>
      </c>
      <c r="E21" s="30">
        <v>0</v>
      </c>
      <c r="F21" s="33">
        <v>599.96</v>
      </c>
      <c r="G21" s="31">
        <v>-4.67</v>
      </c>
      <c r="H21" s="32">
        <f t="shared" si="1"/>
        <v>7.7838522568171205E-3</v>
      </c>
      <c r="I21" s="32">
        <f t="shared" si="2"/>
        <v>0.25037669177945199</v>
      </c>
      <c r="J21" s="33">
        <f t="shared" si="5"/>
        <v>150.21600000000001</v>
      </c>
      <c r="K21" s="33">
        <f t="shared" si="3"/>
        <v>37.554000000000002</v>
      </c>
      <c r="L21" s="30">
        <v>10</v>
      </c>
      <c r="M21" s="34">
        <f t="shared" si="6"/>
        <v>0.4</v>
      </c>
      <c r="N21" s="30">
        <v>0</v>
      </c>
      <c r="O21" s="35">
        <f t="shared" ref="O21:P21" si="29">D21/7</f>
        <v>0.5714285714285714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-15</v>
      </c>
    </row>
    <row r="22" spans="1:33" ht="15.75" customHeight="1" x14ac:dyDescent="0.2">
      <c r="A22" s="29" t="s">
        <v>54</v>
      </c>
      <c r="B22" s="29" t="s">
        <v>72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-5.26</v>
      </c>
      <c r="H22" s="32" t="e">
        <f t="shared" si="1"/>
        <v>#DIV/0!</v>
      </c>
      <c r="I22" s="32" t="e">
        <f t="shared" si="2"/>
        <v>#DIV/0!</v>
      </c>
      <c r="J22" s="33">
        <f t="shared" si="5"/>
        <v>-5.26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47" t="s">
        <v>72</v>
      </c>
      <c r="C23" s="16">
        <f t="shared" si="4"/>
        <v>149.99</v>
      </c>
      <c r="D23" s="30">
        <v>2</v>
      </c>
      <c r="E23" s="30">
        <v>0</v>
      </c>
      <c r="F23" s="33">
        <v>299.98</v>
      </c>
      <c r="G23" s="31">
        <v>-3.75</v>
      </c>
      <c r="H23" s="32">
        <f t="shared" si="1"/>
        <v>1.2500833388892593E-2</v>
      </c>
      <c r="I23" s="32">
        <f t="shared" si="2"/>
        <v>0.27066137742516172</v>
      </c>
      <c r="J23" s="33">
        <f t="shared" si="5"/>
        <v>81.193000000000012</v>
      </c>
      <c r="K23" s="33">
        <f t="shared" si="3"/>
        <v>40.596500000000006</v>
      </c>
      <c r="L23" s="30">
        <v>26</v>
      </c>
      <c r="M23" s="34">
        <f t="shared" si="6"/>
        <v>7.6923076923076927E-2</v>
      </c>
      <c r="N23" s="30">
        <v>0</v>
      </c>
      <c r="O23" s="35">
        <f t="shared" ref="O23:P23" si="31">D23/7</f>
        <v>0.2857142857142857</v>
      </c>
      <c r="P23" s="35">
        <f t="shared" si="31"/>
        <v>0</v>
      </c>
      <c r="Q23" s="30">
        <f t="shared" si="8"/>
        <v>0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>
        <f t="shared" si="4"/>
        <v>149.99</v>
      </c>
      <c r="D24" s="30">
        <v>2</v>
      </c>
      <c r="E24" s="30">
        <v>0</v>
      </c>
      <c r="F24" s="33">
        <v>299.98</v>
      </c>
      <c r="G24" s="33">
        <v>-1.03</v>
      </c>
      <c r="H24" s="32">
        <f t="shared" si="1"/>
        <v>3.4335622374824988E-3</v>
      </c>
      <c r="I24" s="32">
        <f t="shared" si="2"/>
        <v>0.28439562637509169</v>
      </c>
      <c r="J24" s="33">
        <f t="shared" si="5"/>
        <v>85.313000000000017</v>
      </c>
      <c r="K24" s="33">
        <f t="shared" si="3"/>
        <v>42.656500000000008</v>
      </c>
      <c r="L24" s="30">
        <v>17</v>
      </c>
      <c r="M24" s="34">
        <f t="shared" si="6"/>
        <v>0.11764705882352941</v>
      </c>
      <c r="N24" s="30">
        <v>0</v>
      </c>
      <c r="O24" s="35">
        <f t="shared" ref="O24:P24" si="32">D24/7</f>
        <v>0.2857142857142857</v>
      </c>
      <c r="P24" s="35">
        <f t="shared" si="32"/>
        <v>0</v>
      </c>
      <c r="Q24" s="30">
        <f t="shared" si="8"/>
        <v>0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-15</v>
      </c>
    </row>
    <row r="25" spans="1:33" ht="15.75" customHeight="1" x14ac:dyDescent="0.2">
      <c r="A25" s="29" t="s">
        <v>57</v>
      </c>
      <c r="B25" s="47" t="s">
        <v>72</v>
      </c>
      <c r="C25" s="16">
        <f t="shared" si="4"/>
        <v>149.99</v>
      </c>
      <c r="D25" s="30">
        <v>5</v>
      </c>
      <c r="E25" s="30">
        <v>0</v>
      </c>
      <c r="F25" s="33">
        <v>749.95</v>
      </c>
      <c r="G25" s="33">
        <v>-12.98</v>
      </c>
      <c r="H25" s="32">
        <f t="shared" si="1"/>
        <v>1.7307820521368089E-2</v>
      </c>
      <c r="I25" s="32">
        <f t="shared" si="2"/>
        <v>0.2805220348023208</v>
      </c>
      <c r="J25" s="33">
        <f t="shared" si="5"/>
        <v>210.37750000000051</v>
      </c>
      <c r="K25" s="33">
        <f t="shared" si="3"/>
        <v>42.075500000000105</v>
      </c>
      <c r="L25" s="30">
        <v>28</v>
      </c>
      <c r="M25" s="34">
        <f t="shared" si="6"/>
        <v>0.17857142857142858</v>
      </c>
      <c r="N25" s="30">
        <v>0</v>
      </c>
      <c r="O25" s="35">
        <f t="shared" ref="O25:P25" si="33">D25/7</f>
        <v>0.7142857142857143</v>
      </c>
      <c r="P25" s="35">
        <f t="shared" si="33"/>
        <v>0</v>
      </c>
      <c r="Q25" s="30">
        <f t="shared" si="8"/>
        <v>0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2</v>
      </c>
      <c r="X25" s="39">
        <f t="shared" si="9"/>
        <v>0.4</v>
      </c>
      <c r="Y25" s="40">
        <f t="shared" si="10"/>
        <v>6.49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-30</v>
      </c>
    </row>
    <row r="26" spans="1:33" ht="15.75" customHeight="1" x14ac:dyDescent="0.2">
      <c r="A26" s="15" t="s">
        <v>58</v>
      </c>
      <c r="B26" s="47" t="s">
        <v>72</v>
      </c>
      <c r="C26" s="16">
        <f t="shared" si="4"/>
        <v>149.99</v>
      </c>
      <c r="D26" s="17">
        <v>1</v>
      </c>
      <c r="E26" s="17">
        <v>0</v>
      </c>
      <c r="F26" s="18">
        <v>149.99</v>
      </c>
      <c r="G26" s="18">
        <v>-20.98</v>
      </c>
      <c r="H26" s="32">
        <f t="shared" si="1"/>
        <v>0.13987599173278217</v>
      </c>
      <c r="I26" s="32">
        <f t="shared" si="2"/>
        <v>0.19795653043536238</v>
      </c>
      <c r="J26" s="33">
        <f t="shared" si="5"/>
        <v>29.691500000000005</v>
      </c>
      <c r="K26" s="33">
        <f t="shared" si="3"/>
        <v>29.691500000000005</v>
      </c>
      <c r="L26" s="17">
        <v>19</v>
      </c>
      <c r="M26" s="34">
        <f t="shared" si="6"/>
        <v>5.2631578947368418E-2</v>
      </c>
      <c r="N26" s="17">
        <v>0</v>
      </c>
      <c r="O26" s="35">
        <f t="shared" ref="O26:P26" si="34">D26/7</f>
        <v>0.14285714285714285</v>
      </c>
      <c r="P26" s="35">
        <f t="shared" si="34"/>
        <v>0</v>
      </c>
      <c r="Q26" s="30">
        <f t="shared" si="8"/>
        <v>0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1</v>
      </c>
      <c r="X26" s="39">
        <f t="shared" si="9"/>
        <v>1</v>
      </c>
      <c r="Y26" s="40">
        <f t="shared" si="10"/>
        <v>10.49</v>
      </c>
      <c r="Z26" s="15">
        <v>1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>
        <f t="shared" si="4"/>
        <v>149.99</v>
      </c>
      <c r="D27" s="17">
        <v>3</v>
      </c>
      <c r="E27" s="17">
        <v>0</v>
      </c>
      <c r="F27" s="18">
        <v>449.97</v>
      </c>
      <c r="G27" s="18">
        <v>-12.21</v>
      </c>
      <c r="H27" s="32">
        <f t="shared" si="1"/>
        <v>2.7135142342822854E-2</v>
      </c>
      <c r="I27" s="32">
        <f t="shared" si="2"/>
        <v>0.29402960197346506</v>
      </c>
      <c r="J27" s="33">
        <f t="shared" si="5"/>
        <v>132.30450000000008</v>
      </c>
      <c r="K27" s="33">
        <f t="shared" si="3"/>
        <v>44.101500000000023</v>
      </c>
      <c r="L27" s="17">
        <v>28</v>
      </c>
      <c r="M27" s="34">
        <f t="shared" si="6"/>
        <v>0.10714285714285714</v>
      </c>
      <c r="N27" s="17">
        <v>0</v>
      </c>
      <c r="O27" s="35">
        <f t="shared" ref="O27:P27" si="35">D27/7</f>
        <v>0.42857142857142855</v>
      </c>
      <c r="P27" s="35">
        <f t="shared" si="35"/>
        <v>0</v>
      </c>
      <c r="Q27" s="30">
        <f t="shared" si="8"/>
        <v>0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-7.5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3</v>
      </c>
      <c r="E28" s="17">
        <v>0</v>
      </c>
      <c r="F28" s="18">
        <v>449.97</v>
      </c>
      <c r="G28" s="18">
        <v>-5.5299999999999994</v>
      </c>
      <c r="H28" s="32">
        <f t="shared" si="1"/>
        <v>1.2289708202769071E-2</v>
      </c>
      <c r="I28" s="32">
        <f t="shared" si="2"/>
        <v>0.32554281396537565</v>
      </c>
      <c r="J28" s="33">
        <f t="shared" si="5"/>
        <v>146.48450000000008</v>
      </c>
      <c r="K28" s="33">
        <f t="shared" si="3"/>
        <v>48.828166666666696</v>
      </c>
      <c r="L28" s="17">
        <v>32</v>
      </c>
      <c r="M28" s="34">
        <f t="shared" si="6"/>
        <v>9.375E-2</v>
      </c>
      <c r="N28" s="17">
        <v>0</v>
      </c>
      <c r="O28" s="35">
        <f t="shared" ref="O28:P28" si="36">D28/7</f>
        <v>0.42857142857142855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5.5299999999999994</v>
      </c>
      <c r="Z28" s="15">
        <v>1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2</v>
      </c>
      <c r="E29" s="30">
        <v>0</v>
      </c>
      <c r="F29" s="33">
        <v>299.98</v>
      </c>
      <c r="G29" s="33">
        <v>-4.62</v>
      </c>
      <c r="H29" s="32">
        <f t="shared" si="1"/>
        <v>1.5401026735115673E-2</v>
      </c>
      <c r="I29" s="32">
        <f t="shared" si="2"/>
        <v>0.3224314954330289</v>
      </c>
      <c r="J29" s="33">
        <f t="shared" si="5"/>
        <v>96.723000000000013</v>
      </c>
      <c r="K29" s="33">
        <f t="shared" si="3"/>
        <v>48.361500000000007</v>
      </c>
      <c r="L29" s="30">
        <v>31</v>
      </c>
      <c r="M29" s="34">
        <f t="shared" si="6"/>
        <v>6.4516129032258063E-2</v>
      </c>
      <c r="N29" s="17">
        <v>0</v>
      </c>
      <c r="O29" s="35">
        <f t="shared" ref="O29:P29" si="38">D29/7</f>
        <v>0.2857142857142857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1"/>
        <v>#DIV/0!</v>
      </c>
      <c r="I30" s="32" t="e">
        <f t="shared" si="2"/>
        <v>#DIV/0!</v>
      </c>
      <c r="J30" s="33">
        <f t="shared" si="5"/>
        <v>0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9">D30/7</f>
        <v>0</v>
      </c>
      <c r="P30" s="35">
        <f t="shared" si="39"/>
        <v>0</v>
      </c>
      <c r="Q30" s="30" t="e">
        <f t="shared" si="8"/>
        <v>#DIV/0!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40">D31/7</f>
        <v>0</v>
      </c>
      <c r="P31" s="35">
        <f t="shared" si="40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0</v>
      </c>
    </row>
    <row r="32" spans="1:33" ht="15.75" customHeight="1" x14ac:dyDescent="0.2">
      <c r="A32" s="15" t="s">
        <v>65</v>
      </c>
      <c r="B32" s="47" t="s">
        <v>72</v>
      </c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41">D32/7</f>
        <v>0</v>
      </c>
      <c r="P32" s="35">
        <f t="shared" si="41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Navy, Large")</f>
        <v>Rodger Wireless Bedwetting Alarm Kit - Most Effective Bed Wetting Alarm System for Kids - Includes 2 Moisture Sensing Briefs, Waterproof Bed Pad, Guide Book, Free Mobile App - Child, Navy, Large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Info!B1:BJ5000""),2,FALSE),"""")"),"B089B68LTF")</f>
        <v>B089B68LTF</v>
      </c>
      <c r="B2" s="3" t="s">
        <v>87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51</v>
      </c>
      <c r="E3" s="5"/>
      <c r="F3" s="6">
        <f t="shared" ref="F3:G3" si="0">SUM(F4:F99818)</f>
        <v>7349.5099999999984</v>
      </c>
      <c r="G3" s="6">
        <f t="shared" si="0"/>
        <v>-958.24999999999977</v>
      </c>
      <c r="H3" s="7">
        <f t="shared" ref="H3:H32" si="1">G3/F3*-1</f>
        <v>0.13038284184932056</v>
      </c>
      <c r="I3" s="8">
        <f t="shared" ref="I3:I32" si="2">J3/F3</f>
        <v>0.12670416122979636</v>
      </c>
      <c r="J3" s="6">
        <f>SUM(J4:J99818)</f>
        <v>931.21350000000052</v>
      </c>
      <c r="K3" s="6">
        <f t="shared" ref="K3:K32" si="3">J3/D3</f>
        <v>18.259088235294129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14</v>
      </c>
      <c r="X3" s="7">
        <f>W3/D3</f>
        <v>0.27450980392156865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-120</v>
      </c>
    </row>
    <row r="4" spans="1:33" ht="15.75" customHeight="1" x14ac:dyDescent="0.2">
      <c r="A4" s="15" t="s">
        <v>32</v>
      </c>
      <c r="B4" s="15" t="s">
        <v>88</v>
      </c>
      <c r="C4" s="16">
        <f t="shared" ref="C4:C32" si="4">IFERROR(F4/D4," - ")</f>
        <v>149.99</v>
      </c>
      <c r="D4" s="17">
        <v>5</v>
      </c>
      <c r="E4" s="17">
        <v>0</v>
      </c>
      <c r="F4" s="18">
        <v>749.95</v>
      </c>
      <c r="G4" s="18">
        <v>-32.54</v>
      </c>
      <c r="H4" s="19">
        <f t="shared" si="1"/>
        <v>4.3389559303953593E-2</v>
      </c>
      <c r="I4" s="19">
        <f t="shared" si="2"/>
        <v>0.23977265151010071</v>
      </c>
      <c r="J4" s="18">
        <f t="shared" ref="J4:J32" si="5">F4*0.85+G4+AF4*D4+D4*AE4+AG4+AD4</f>
        <v>179.81750000000005</v>
      </c>
      <c r="K4" s="18">
        <f t="shared" si="3"/>
        <v>35.96350000000001</v>
      </c>
      <c r="L4" s="17">
        <v>17</v>
      </c>
      <c r="M4" s="20">
        <f t="shared" ref="M4:M32" si="6">IFERROR(D4/L4,"-")</f>
        <v>0.29411764705882354</v>
      </c>
      <c r="N4" s="17">
        <v>0</v>
      </c>
      <c r="O4" s="21">
        <f t="shared" ref="O4:P4" si="7">D4/7</f>
        <v>0.7142857142857143</v>
      </c>
      <c r="P4" s="21">
        <f t="shared" si="7"/>
        <v>0</v>
      </c>
      <c r="Q4" s="17">
        <f t="shared" ref="Q4:Q32" si="8">ROUNDDOWN(N4/(O4+P4),0)</f>
        <v>0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2</v>
      </c>
      <c r="X4" s="25">
        <f t="shared" ref="X4:X32" si="9">IFERROR(W4/D4,0)</f>
        <v>0.4</v>
      </c>
      <c r="Y4" s="26">
        <f t="shared" ref="Y4:Y26" si="10">IFERROR(G4/(W4+Z4)*-1,0)</f>
        <v>10.846666666666666</v>
      </c>
      <c r="Z4" s="15">
        <v>1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47" t="s">
        <v>89</v>
      </c>
      <c r="C5" s="16">
        <f t="shared" si="4"/>
        <v>149.99</v>
      </c>
      <c r="D5" s="30">
        <v>1</v>
      </c>
      <c r="E5" s="30">
        <v>0</v>
      </c>
      <c r="F5" s="31">
        <v>149.99</v>
      </c>
      <c r="G5" s="31">
        <v>-70.650000000000006</v>
      </c>
      <c r="H5" s="32">
        <f t="shared" si="1"/>
        <v>0.47103140209347288</v>
      </c>
      <c r="I5" s="32">
        <f t="shared" si="2"/>
        <v>-0.18786919127941862</v>
      </c>
      <c r="J5" s="33">
        <f t="shared" si="5"/>
        <v>-28.1785</v>
      </c>
      <c r="K5" s="33">
        <f t="shared" si="3"/>
        <v>-28.1785</v>
      </c>
      <c r="L5" s="30">
        <v>61</v>
      </c>
      <c r="M5" s="34">
        <f t="shared" si="6"/>
        <v>1.6393442622950821E-2</v>
      </c>
      <c r="N5" s="30">
        <v>0</v>
      </c>
      <c r="O5" s="35">
        <f t="shared" ref="O5:P5" si="13">D5/7</f>
        <v>0.14285714285714285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23.55</v>
      </c>
      <c r="Z5" s="29">
        <v>3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1</v>
      </c>
      <c r="E6" s="30">
        <v>0</v>
      </c>
      <c r="F6" s="31">
        <v>149.99</v>
      </c>
      <c r="G6" s="31">
        <v>-51.279999999999987</v>
      </c>
      <c r="H6" s="32">
        <f t="shared" si="1"/>
        <v>0.34188945929728637</v>
      </c>
      <c r="I6" s="32">
        <f t="shared" si="2"/>
        <v>-5.8727248483232082E-2</v>
      </c>
      <c r="J6" s="33">
        <f t="shared" si="5"/>
        <v>-8.8084999999999809</v>
      </c>
      <c r="K6" s="33">
        <f t="shared" si="3"/>
        <v>-8.8084999999999809</v>
      </c>
      <c r="L6" s="30">
        <v>60</v>
      </c>
      <c r="M6" s="34">
        <f t="shared" si="6"/>
        <v>1.6666666666666666E-2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1</v>
      </c>
      <c r="X6" s="39">
        <f t="shared" si="9"/>
        <v>1</v>
      </c>
      <c r="Y6" s="40">
        <f t="shared" si="10"/>
        <v>7.3257142857142838</v>
      </c>
      <c r="Z6" s="29">
        <v>6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0</v>
      </c>
    </row>
    <row r="7" spans="1:33" ht="15.75" customHeight="1" x14ac:dyDescent="0.2">
      <c r="A7" s="29" t="s">
        <v>37</v>
      </c>
      <c r="B7" s="47" t="s">
        <v>90</v>
      </c>
      <c r="C7" s="16">
        <f t="shared" si="4"/>
        <v>149.99</v>
      </c>
      <c r="D7" s="30">
        <v>4</v>
      </c>
      <c r="E7" s="30">
        <v>0</v>
      </c>
      <c r="F7" s="31">
        <v>599.96</v>
      </c>
      <c r="G7" s="31">
        <v>-37.75</v>
      </c>
      <c r="H7" s="32">
        <f t="shared" si="1"/>
        <v>6.2920861390759378E-2</v>
      </c>
      <c r="I7" s="32">
        <f t="shared" si="2"/>
        <v>0.2202413494232949</v>
      </c>
      <c r="J7" s="33">
        <f t="shared" si="5"/>
        <v>132.13600000000002</v>
      </c>
      <c r="K7" s="33">
        <f t="shared" si="3"/>
        <v>33.034000000000006</v>
      </c>
      <c r="L7" s="30">
        <v>31</v>
      </c>
      <c r="M7" s="34">
        <f t="shared" si="6"/>
        <v>0.12903225806451613</v>
      </c>
      <c r="N7" s="30">
        <v>0</v>
      </c>
      <c r="O7" s="35">
        <f t="shared" ref="O7:P7" si="15">D7/7</f>
        <v>0.5714285714285714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18.875</v>
      </c>
      <c r="Z7" s="29">
        <v>2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29" t="s">
        <v>91</v>
      </c>
      <c r="C8" s="16">
        <f t="shared" si="4"/>
        <v>149.99</v>
      </c>
      <c r="D8" s="30">
        <v>1</v>
      </c>
      <c r="E8" s="30">
        <v>0</v>
      </c>
      <c r="F8" s="31">
        <v>149.99</v>
      </c>
      <c r="G8" s="31">
        <v>-33.92</v>
      </c>
      <c r="H8" s="32">
        <f t="shared" si="1"/>
        <v>0.22614840989399293</v>
      </c>
      <c r="I8" s="32">
        <f t="shared" si="2"/>
        <v>5.7013800920061364E-2</v>
      </c>
      <c r="J8" s="33">
        <f t="shared" si="5"/>
        <v>8.5515000000000043</v>
      </c>
      <c r="K8" s="33">
        <f t="shared" si="3"/>
        <v>8.5515000000000043</v>
      </c>
      <c r="L8" s="30">
        <v>15</v>
      </c>
      <c r="M8" s="34">
        <f t="shared" si="6"/>
        <v>6.6666666666666666E-2</v>
      </c>
      <c r="N8" s="30">
        <v>0</v>
      </c>
      <c r="O8" s="35">
        <f t="shared" ref="O8:P8" si="16">D8/7</f>
        <v>0.14285714285714285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1</v>
      </c>
      <c r="X8" s="39">
        <f t="shared" si="9"/>
        <v>1</v>
      </c>
      <c r="Y8" s="40">
        <f t="shared" si="10"/>
        <v>11.306666666666667</v>
      </c>
      <c r="Z8" s="29">
        <v>2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0</v>
      </c>
    </row>
    <row r="9" spans="1:33" ht="15.75" customHeight="1" x14ac:dyDescent="0.2">
      <c r="A9" s="29" t="s">
        <v>41</v>
      </c>
      <c r="B9" s="47" t="s">
        <v>69</v>
      </c>
      <c r="C9" s="16">
        <f t="shared" si="4"/>
        <v>149.99</v>
      </c>
      <c r="D9" s="30">
        <v>1</v>
      </c>
      <c r="E9" s="30">
        <v>0</v>
      </c>
      <c r="F9" s="31">
        <v>149.99</v>
      </c>
      <c r="G9" s="31">
        <v>-49.47</v>
      </c>
      <c r="H9" s="32">
        <f t="shared" si="1"/>
        <v>0.32982198813254215</v>
      </c>
      <c r="I9" s="32">
        <f t="shared" si="2"/>
        <v>-4.6659777318487847E-2</v>
      </c>
      <c r="J9" s="33">
        <f t="shared" si="5"/>
        <v>-6.9984999999999928</v>
      </c>
      <c r="K9" s="33">
        <f t="shared" si="3"/>
        <v>-6.9984999999999928</v>
      </c>
      <c r="L9" s="30">
        <v>30</v>
      </c>
      <c r="M9" s="34">
        <f t="shared" si="6"/>
        <v>3.3333333333333333E-2</v>
      </c>
      <c r="N9" s="30">
        <v>0</v>
      </c>
      <c r="O9" s="35">
        <f t="shared" ref="O9:P9" si="17">D9/7</f>
        <v>0.14285714285714285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16.489999999999998</v>
      </c>
      <c r="Z9" s="29">
        <v>3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47" t="s">
        <v>69</v>
      </c>
      <c r="C10" s="16">
        <f t="shared" si="4"/>
        <v>149.99</v>
      </c>
      <c r="D10" s="30">
        <v>1</v>
      </c>
      <c r="E10" s="30">
        <v>0</v>
      </c>
      <c r="F10" s="31">
        <v>149.99</v>
      </c>
      <c r="G10" s="31">
        <v>-37.950000000000003</v>
      </c>
      <c r="H10" s="32">
        <f t="shared" si="1"/>
        <v>0.2530168677911861</v>
      </c>
      <c r="I10" s="32">
        <f t="shared" si="2"/>
        <v>-1.9857990532702159E-2</v>
      </c>
      <c r="J10" s="33">
        <f t="shared" si="5"/>
        <v>-2.9784999999999968</v>
      </c>
      <c r="K10" s="33">
        <f t="shared" si="3"/>
        <v>-2.9784999999999968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0.14285714285714285</v>
      </c>
      <c r="P10" s="35">
        <f t="shared" si="18"/>
        <v>0</v>
      </c>
      <c r="Q10" s="30">
        <f t="shared" si="8"/>
        <v>0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37.950000000000003</v>
      </c>
      <c r="Z10" s="29">
        <v>1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-7.5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4</v>
      </c>
      <c r="E11" s="30">
        <v>0</v>
      </c>
      <c r="F11" s="31">
        <v>599.96</v>
      </c>
      <c r="G11" s="31">
        <v>-62.75</v>
      </c>
      <c r="H11" s="32">
        <f t="shared" si="1"/>
        <v>0.10459030602040136</v>
      </c>
      <c r="I11" s="32">
        <f t="shared" si="2"/>
        <v>0.15357023801586775</v>
      </c>
      <c r="J11" s="33">
        <f t="shared" si="5"/>
        <v>92.136000000000024</v>
      </c>
      <c r="K11" s="33">
        <f t="shared" si="3"/>
        <v>23.034000000000006</v>
      </c>
      <c r="L11" s="30">
        <v>42</v>
      </c>
      <c r="M11" s="34">
        <f t="shared" si="6"/>
        <v>9.5238095238095233E-2</v>
      </c>
      <c r="N11" s="30">
        <v>0</v>
      </c>
      <c r="O11" s="35">
        <f t="shared" ref="O11:P11" si="19">D11/7</f>
        <v>0.5714285714285714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1</v>
      </c>
      <c r="X11" s="39">
        <f t="shared" si="9"/>
        <v>0.25</v>
      </c>
      <c r="Y11" s="40">
        <f t="shared" si="10"/>
        <v>12.55</v>
      </c>
      <c r="Z11" s="29">
        <v>4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-15</v>
      </c>
    </row>
    <row r="12" spans="1:33" ht="15.75" customHeight="1" x14ac:dyDescent="0.2">
      <c r="A12" s="29" t="s">
        <v>44</v>
      </c>
      <c r="B12" s="47" t="s">
        <v>92</v>
      </c>
      <c r="C12" s="16">
        <f t="shared" si="4"/>
        <v>149.99</v>
      </c>
      <c r="D12" s="30">
        <v>1</v>
      </c>
      <c r="E12" s="30">
        <v>0</v>
      </c>
      <c r="F12" s="31">
        <v>149.99</v>
      </c>
      <c r="G12" s="31">
        <v>-73.55</v>
      </c>
      <c r="H12" s="32">
        <f t="shared" si="1"/>
        <v>0.49036602440162674</v>
      </c>
      <c r="I12" s="32">
        <f t="shared" si="2"/>
        <v>-0.20720381358757242</v>
      </c>
      <c r="J12" s="33">
        <f t="shared" si="5"/>
        <v>-31.078499999999991</v>
      </c>
      <c r="K12" s="33">
        <f t="shared" si="3"/>
        <v>-31.078499999999991</v>
      </c>
      <c r="L12" s="30">
        <v>45</v>
      </c>
      <c r="M12" s="34">
        <f t="shared" si="6"/>
        <v>2.2222222222222223E-2</v>
      </c>
      <c r="N12" s="30">
        <v>0</v>
      </c>
      <c r="O12" s="35">
        <f t="shared" ref="O12:P12" si="20">D12/7</f>
        <v>0.14285714285714285</v>
      </c>
      <c r="P12" s="35">
        <f t="shared" si="20"/>
        <v>0</v>
      </c>
      <c r="Q12" s="30">
        <f t="shared" si="8"/>
        <v>0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1</v>
      </c>
      <c r="X12" s="39">
        <f t="shared" si="9"/>
        <v>1</v>
      </c>
      <c r="Y12" s="40">
        <f t="shared" si="10"/>
        <v>36.774999999999999</v>
      </c>
      <c r="Z12" s="29">
        <v>1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-24.64</v>
      </c>
      <c r="H14" s="32" t="e">
        <f t="shared" si="1"/>
        <v>#DIV/0!</v>
      </c>
      <c r="I14" s="32" t="e">
        <f t="shared" si="2"/>
        <v>#DIV/0!</v>
      </c>
      <c r="J14" s="33">
        <f t="shared" si="5"/>
        <v>-24.64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2</v>
      </c>
      <c r="E15" s="30">
        <v>0</v>
      </c>
      <c r="F15" s="33">
        <v>299.98</v>
      </c>
      <c r="G15" s="31">
        <v>-55.779999999999994</v>
      </c>
      <c r="H15" s="32">
        <f t="shared" si="1"/>
        <v>0.18594572971531431</v>
      </c>
      <c r="I15" s="32">
        <f t="shared" si="2"/>
        <v>9.721648109873994E-2</v>
      </c>
      <c r="J15" s="33">
        <f t="shared" si="5"/>
        <v>29.163000000000011</v>
      </c>
      <c r="K15" s="33">
        <f t="shared" si="3"/>
        <v>14.581500000000005</v>
      </c>
      <c r="L15" s="30">
        <v>29</v>
      </c>
      <c r="M15" s="34">
        <f t="shared" si="6"/>
        <v>6.8965517241379309E-2</v>
      </c>
      <c r="N15" s="30">
        <v>0</v>
      </c>
      <c r="O15" s="35">
        <f t="shared" ref="O15:P15" si="23">D15/7</f>
        <v>0.2857142857142857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13.944999999999999</v>
      </c>
      <c r="Z15" s="29">
        <v>4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>
        <f t="shared" si="4"/>
        <v>149.99</v>
      </c>
      <c r="D16" s="30">
        <v>2</v>
      </c>
      <c r="E16" s="30">
        <v>0</v>
      </c>
      <c r="F16" s="33">
        <v>299.98</v>
      </c>
      <c r="G16" s="31">
        <v>-41.79</v>
      </c>
      <c r="H16" s="32">
        <f t="shared" si="1"/>
        <v>0.13930928728581904</v>
      </c>
      <c r="I16" s="32">
        <f t="shared" si="2"/>
        <v>0.11885125675045009</v>
      </c>
      <c r="J16" s="33">
        <f t="shared" si="5"/>
        <v>35.65300000000002</v>
      </c>
      <c r="K16" s="33">
        <f t="shared" si="3"/>
        <v>17.82650000000001</v>
      </c>
      <c r="L16" s="30">
        <v>39</v>
      </c>
      <c r="M16" s="34">
        <f t="shared" si="6"/>
        <v>5.128205128205128E-2</v>
      </c>
      <c r="N16" s="30">
        <v>0</v>
      </c>
      <c r="O16" s="35">
        <f t="shared" ref="O16:P16" si="24">D16/7</f>
        <v>0.2857142857142857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20.895</v>
      </c>
      <c r="Z16" s="29">
        <v>2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-7.5</v>
      </c>
    </row>
    <row r="17" spans="1:33" ht="15.75" customHeight="1" x14ac:dyDescent="0.2">
      <c r="A17" s="29" t="s">
        <v>49</v>
      </c>
      <c r="B17" s="47" t="s">
        <v>72</v>
      </c>
      <c r="C17" s="16">
        <f t="shared" si="4"/>
        <v>149.99</v>
      </c>
      <c r="D17" s="30">
        <v>2</v>
      </c>
      <c r="E17" s="30">
        <v>0</v>
      </c>
      <c r="F17" s="33">
        <v>299.98</v>
      </c>
      <c r="G17" s="31">
        <v>-42.68</v>
      </c>
      <c r="H17" s="32">
        <f t="shared" si="1"/>
        <v>0.14227615174344954</v>
      </c>
      <c r="I17" s="32">
        <f t="shared" si="2"/>
        <v>0.11588439229281954</v>
      </c>
      <c r="J17" s="33">
        <f t="shared" si="5"/>
        <v>34.763000000000005</v>
      </c>
      <c r="K17" s="33">
        <f t="shared" si="3"/>
        <v>17.381500000000003</v>
      </c>
      <c r="L17" s="30">
        <v>28</v>
      </c>
      <c r="M17" s="34">
        <f t="shared" si="6"/>
        <v>7.1428571428571425E-2</v>
      </c>
      <c r="N17" s="30">
        <v>0</v>
      </c>
      <c r="O17" s="35">
        <f t="shared" ref="O17:P17" si="25">D17/7</f>
        <v>0.2857142857142857</v>
      </c>
      <c r="P17" s="35">
        <f t="shared" si="25"/>
        <v>0</v>
      </c>
      <c r="Q17" s="30">
        <f t="shared" si="8"/>
        <v>0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21.34</v>
      </c>
      <c r="Z17" s="29">
        <v>2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-7.5</v>
      </c>
    </row>
    <row r="18" spans="1:33" ht="15.75" customHeight="1" x14ac:dyDescent="0.2">
      <c r="A18" s="29" t="s">
        <v>50</v>
      </c>
      <c r="B18" s="47" t="s">
        <v>72</v>
      </c>
      <c r="C18" s="16">
        <f t="shared" si="4"/>
        <v>149.99</v>
      </c>
      <c r="D18" s="30">
        <v>2</v>
      </c>
      <c r="E18" s="30">
        <v>0</v>
      </c>
      <c r="F18" s="33">
        <v>299.98</v>
      </c>
      <c r="G18" s="31">
        <v>-33.5</v>
      </c>
      <c r="H18" s="32">
        <f t="shared" si="1"/>
        <v>0.11167411160744049</v>
      </c>
      <c r="I18" s="32">
        <f t="shared" si="2"/>
        <v>0.14648643242882861</v>
      </c>
      <c r="J18" s="33">
        <f t="shared" si="5"/>
        <v>43.943000000000012</v>
      </c>
      <c r="K18" s="33">
        <f t="shared" si="3"/>
        <v>21.971500000000006</v>
      </c>
      <c r="L18" s="30">
        <v>33</v>
      </c>
      <c r="M18" s="34">
        <f t="shared" si="6"/>
        <v>6.0606060606060608E-2</v>
      </c>
      <c r="N18" s="30">
        <v>0</v>
      </c>
      <c r="O18" s="35">
        <f t="shared" ref="O18:P18" si="26">D18/7</f>
        <v>0.2857142857142857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16.75</v>
      </c>
      <c r="Z18" s="29">
        <v>2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-7.5</v>
      </c>
    </row>
    <row r="19" spans="1:33" ht="15.75" customHeight="1" x14ac:dyDescent="0.2">
      <c r="A19" s="29" t="s">
        <v>51</v>
      </c>
      <c r="B19" s="47" t="s">
        <v>72</v>
      </c>
      <c r="C19" s="16">
        <f t="shared" si="4"/>
        <v>149.99</v>
      </c>
      <c r="D19" s="30">
        <v>3</v>
      </c>
      <c r="E19" s="30">
        <v>0</v>
      </c>
      <c r="F19" s="33">
        <v>449.97</v>
      </c>
      <c r="G19" s="31">
        <v>-38.159999999999997</v>
      </c>
      <c r="H19" s="32">
        <f t="shared" si="1"/>
        <v>8.4805653710247342E-2</v>
      </c>
      <c r="I19" s="32">
        <f t="shared" si="2"/>
        <v>0.16502100140009346</v>
      </c>
      <c r="J19" s="33">
        <f t="shared" si="5"/>
        <v>74.254500000000064</v>
      </c>
      <c r="K19" s="33">
        <f t="shared" si="3"/>
        <v>24.751500000000021</v>
      </c>
      <c r="L19" s="30">
        <v>36</v>
      </c>
      <c r="M19" s="34">
        <f t="shared" si="6"/>
        <v>8.3333333333333329E-2</v>
      </c>
      <c r="N19" s="30">
        <v>0</v>
      </c>
      <c r="O19" s="35">
        <f t="shared" ref="O19:P19" si="27">D19/7</f>
        <v>0.42857142857142855</v>
      </c>
      <c r="P19" s="35">
        <f t="shared" si="27"/>
        <v>0</v>
      </c>
      <c r="Q19" s="30">
        <f t="shared" si="8"/>
        <v>0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2</v>
      </c>
      <c r="X19" s="39">
        <f t="shared" si="9"/>
        <v>0.66666666666666663</v>
      </c>
      <c r="Y19" s="40">
        <f t="shared" si="10"/>
        <v>12.719999999999999</v>
      </c>
      <c r="Z19" s="29">
        <v>1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-15</v>
      </c>
    </row>
    <row r="20" spans="1:33" ht="15.75" customHeight="1" x14ac:dyDescent="0.2">
      <c r="A20" s="29" t="s">
        <v>52</v>
      </c>
      <c r="B20" s="29" t="s">
        <v>93</v>
      </c>
      <c r="C20" s="16">
        <f t="shared" si="4"/>
        <v>149.99</v>
      </c>
      <c r="D20" s="30">
        <v>1</v>
      </c>
      <c r="E20" s="30">
        <v>0</v>
      </c>
      <c r="F20" s="33">
        <v>149.99</v>
      </c>
      <c r="G20" s="31">
        <v>-39.79</v>
      </c>
      <c r="H20" s="32">
        <f t="shared" si="1"/>
        <v>0.26528435229015268</v>
      </c>
      <c r="I20" s="32">
        <f t="shared" si="2"/>
        <v>-3.2125475031668682E-2</v>
      </c>
      <c r="J20" s="33">
        <f t="shared" si="5"/>
        <v>-4.818499999999986</v>
      </c>
      <c r="K20" s="33">
        <f t="shared" si="3"/>
        <v>-4.818499999999986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0.14285714285714285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39.79</v>
      </c>
      <c r="Z20" s="29">
        <v>1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-7.5</v>
      </c>
    </row>
    <row r="21" spans="1:33" ht="15.75" customHeight="1" x14ac:dyDescent="0.2">
      <c r="A21" s="29" t="s">
        <v>53</v>
      </c>
      <c r="B21" s="47" t="s">
        <v>72</v>
      </c>
      <c r="C21" s="16">
        <f t="shared" si="4"/>
        <v>149.99</v>
      </c>
      <c r="D21" s="30">
        <v>2</v>
      </c>
      <c r="E21" s="30">
        <v>0</v>
      </c>
      <c r="F21" s="33">
        <v>299.98</v>
      </c>
      <c r="G21" s="31">
        <v>-30.139999999999997</v>
      </c>
      <c r="H21" s="32">
        <f t="shared" si="1"/>
        <v>0.10047336489099272</v>
      </c>
      <c r="I21" s="32">
        <f t="shared" si="2"/>
        <v>0.15768717914527644</v>
      </c>
      <c r="J21" s="33">
        <f t="shared" si="5"/>
        <v>47.303000000000026</v>
      </c>
      <c r="K21" s="33">
        <f t="shared" si="3"/>
        <v>23.651500000000013</v>
      </c>
      <c r="L21" s="30">
        <v>15</v>
      </c>
      <c r="M21" s="34">
        <f t="shared" si="6"/>
        <v>0.13333333333333333</v>
      </c>
      <c r="N21" s="30">
        <v>0</v>
      </c>
      <c r="O21" s="35">
        <f t="shared" ref="O21:P21" si="29">D21/7</f>
        <v>0.2857142857142857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30.139999999999997</v>
      </c>
      <c r="Z21" s="29">
        <v>1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-7.5</v>
      </c>
    </row>
    <row r="22" spans="1:33" ht="15.75" customHeight="1" x14ac:dyDescent="0.2">
      <c r="A22" s="29" t="s">
        <v>54</v>
      </c>
      <c r="B22" s="29" t="s">
        <v>94</v>
      </c>
      <c r="C22" s="16">
        <f t="shared" si="4"/>
        <v>99.993333333333339</v>
      </c>
      <c r="D22" s="30">
        <v>3</v>
      </c>
      <c r="E22" s="30">
        <v>0</v>
      </c>
      <c r="F22" s="31">
        <v>299.98</v>
      </c>
      <c r="G22" s="31">
        <v>-16.21</v>
      </c>
      <c r="H22" s="32">
        <f t="shared" si="1"/>
        <v>5.4036935795719714E-2</v>
      </c>
      <c r="I22" s="32">
        <f t="shared" si="2"/>
        <v>-7.9295286352423514E-2</v>
      </c>
      <c r="J22" s="33">
        <f t="shared" si="5"/>
        <v>-23.787000000000006</v>
      </c>
      <c r="K22" s="33">
        <f t="shared" si="3"/>
        <v>-7.929000000000002</v>
      </c>
      <c r="L22" s="30">
        <v>24</v>
      </c>
      <c r="M22" s="34">
        <f t="shared" si="6"/>
        <v>0.125</v>
      </c>
      <c r="N22" s="30">
        <v>0</v>
      </c>
      <c r="O22" s="35">
        <f t="shared" ref="O22:P22" si="30">D22/7</f>
        <v>0.42857142857142855</v>
      </c>
      <c r="P22" s="35">
        <f t="shared" si="30"/>
        <v>0</v>
      </c>
      <c r="Q22" s="30">
        <f t="shared" si="8"/>
        <v>0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1</v>
      </c>
      <c r="X22" s="39">
        <f t="shared" si="9"/>
        <v>0.33333333333333331</v>
      </c>
      <c r="Y22" s="40">
        <f t="shared" si="10"/>
        <v>16.21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-7.5</v>
      </c>
    </row>
    <row r="23" spans="1:33" ht="15.75" customHeight="1" x14ac:dyDescent="0.2">
      <c r="A23" s="29" t="s">
        <v>55</v>
      </c>
      <c r="B23" s="29" t="s">
        <v>94</v>
      </c>
      <c r="C23" s="16">
        <f t="shared" si="4"/>
        <v>99.993333333333339</v>
      </c>
      <c r="D23" s="30">
        <v>3</v>
      </c>
      <c r="E23" s="30">
        <v>0</v>
      </c>
      <c r="F23" s="33">
        <v>299.98</v>
      </c>
      <c r="G23" s="31">
        <v>-12.879999999999999</v>
      </c>
      <c r="H23" s="32">
        <f t="shared" si="1"/>
        <v>4.2936195746383084E-2</v>
      </c>
      <c r="I23" s="32">
        <f t="shared" si="2"/>
        <v>-4.319287952530166E-2</v>
      </c>
      <c r="J23" s="33">
        <f t="shared" si="5"/>
        <v>-12.956999999999994</v>
      </c>
      <c r="K23" s="33">
        <f t="shared" si="3"/>
        <v>-4.3189999999999982</v>
      </c>
      <c r="L23" s="30">
        <v>31</v>
      </c>
      <c r="M23" s="34">
        <f t="shared" si="6"/>
        <v>9.6774193548387094E-2</v>
      </c>
      <c r="N23" s="30">
        <v>0</v>
      </c>
      <c r="O23" s="35">
        <f t="shared" ref="O23:P23" si="31">D23/7</f>
        <v>0.42857142857142855</v>
      </c>
      <c r="P23" s="35">
        <f t="shared" si="31"/>
        <v>0</v>
      </c>
      <c r="Q23" s="30">
        <f t="shared" si="8"/>
        <v>0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2</v>
      </c>
      <c r="X23" s="39">
        <f t="shared" si="9"/>
        <v>0.66666666666666663</v>
      </c>
      <c r="Y23" s="40">
        <f t="shared" si="10"/>
        <v>2.5759999999999996</v>
      </c>
      <c r="Z23" s="29">
        <v>3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-12.559999999999999</v>
      </c>
      <c r="H24" s="32" t="e">
        <f t="shared" si="1"/>
        <v>#DIV/0!</v>
      </c>
      <c r="I24" s="32" t="e">
        <f t="shared" si="2"/>
        <v>#DIV/0!</v>
      </c>
      <c r="J24" s="33">
        <f t="shared" si="5"/>
        <v>-12.559999999999999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0</v>
      </c>
    </row>
    <row r="25" spans="1:33" ht="15.75" customHeight="1" x14ac:dyDescent="0.2">
      <c r="A25" s="29" t="s">
        <v>57</v>
      </c>
      <c r="B25" s="47" t="s">
        <v>72</v>
      </c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-4.82</v>
      </c>
      <c r="H25" s="32" t="e">
        <f t="shared" si="1"/>
        <v>#DIV/0!</v>
      </c>
      <c r="I25" s="32" t="e">
        <f t="shared" si="2"/>
        <v>#DIV/0!</v>
      </c>
      <c r="J25" s="33">
        <f t="shared" si="5"/>
        <v>-4.82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>
        <f t="shared" si="4"/>
        <v>149.99</v>
      </c>
      <c r="D27" s="17">
        <v>2</v>
      </c>
      <c r="E27" s="17">
        <v>0</v>
      </c>
      <c r="F27" s="18">
        <v>299.98</v>
      </c>
      <c r="G27" s="18">
        <v>-29.85</v>
      </c>
      <c r="H27" s="32">
        <f t="shared" si="1"/>
        <v>9.9506633775585038E-2</v>
      </c>
      <c r="I27" s="32">
        <f t="shared" si="2"/>
        <v>0.21332422161477438</v>
      </c>
      <c r="J27" s="33">
        <f t="shared" si="5"/>
        <v>63.993000000000023</v>
      </c>
      <c r="K27" s="33">
        <f t="shared" si="3"/>
        <v>31.996500000000012</v>
      </c>
      <c r="L27" s="17">
        <v>13</v>
      </c>
      <c r="M27" s="34">
        <f t="shared" si="6"/>
        <v>0.15384615384615385</v>
      </c>
      <c r="N27" s="17">
        <v>0</v>
      </c>
      <c r="O27" s="35">
        <f t="shared" ref="O27:P27" si="35">D27/7</f>
        <v>0.2857142857142857</v>
      </c>
      <c r="P27" s="35">
        <f t="shared" si="35"/>
        <v>0</v>
      </c>
      <c r="Q27" s="30">
        <f t="shared" si="8"/>
        <v>0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2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-7.5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1</v>
      </c>
      <c r="E28" s="17">
        <v>0</v>
      </c>
      <c r="F28" s="18">
        <v>149.99</v>
      </c>
      <c r="G28" s="18">
        <v>-41.87</v>
      </c>
      <c r="H28" s="32">
        <f t="shared" si="1"/>
        <v>0.27915194346289751</v>
      </c>
      <c r="I28" s="32">
        <f t="shared" si="2"/>
        <v>5.8680578705247038E-2</v>
      </c>
      <c r="J28" s="33">
        <f t="shared" si="5"/>
        <v>8.8015000000000043</v>
      </c>
      <c r="K28" s="33">
        <f t="shared" si="3"/>
        <v>8.8015000000000043</v>
      </c>
      <c r="L28" s="17">
        <v>34</v>
      </c>
      <c r="M28" s="34">
        <f t="shared" si="6"/>
        <v>2.9411764705882353E-2</v>
      </c>
      <c r="N28" s="17">
        <v>0</v>
      </c>
      <c r="O28" s="35">
        <f t="shared" ref="O28:P28" si="36">D28/7</f>
        <v>0.14285714285714285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41.87</v>
      </c>
      <c r="Z28" s="15">
        <v>1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2</v>
      </c>
      <c r="E29" s="30">
        <v>0</v>
      </c>
      <c r="F29" s="33">
        <v>299.98</v>
      </c>
      <c r="G29" s="33">
        <v>-39.869999999999997</v>
      </c>
      <c r="H29" s="32">
        <f t="shared" si="1"/>
        <v>0.13290886059070603</v>
      </c>
      <c r="I29" s="32">
        <f t="shared" si="2"/>
        <v>0.20492366157743852</v>
      </c>
      <c r="J29" s="33">
        <f t="shared" si="5"/>
        <v>61.473000000000013</v>
      </c>
      <c r="K29" s="33">
        <f t="shared" si="3"/>
        <v>30.736500000000007</v>
      </c>
      <c r="L29" s="30">
        <v>28</v>
      </c>
      <c r="M29" s="34">
        <f t="shared" si="6"/>
        <v>7.1428571428571425E-2</v>
      </c>
      <c r="N29" s="17">
        <v>0</v>
      </c>
      <c r="O29" s="35">
        <f t="shared" ref="O29:P29" si="38">D29/7</f>
        <v>0.2857142857142857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1</v>
      </c>
      <c r="X29" s="39">
        <f t="shared" si="9"/>
        <v>0.5</v>
      </c>
      <c r="Y29" s="40">
        <f t="shared" si="37"/>
        <v>39.869999999999997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>
        <f t="shared" si="4"/>
        <v>149.99</v>
      </c>
      <c r="D30" s="17">
        <v>4</v>
      </c>
      <c r="E30" s="17">
        <v>0</v>
      </c>
      <c r="F30" s="18">
        <v>599.96</v>
      </c>
      <c r="G30" s="18">
        <v>-20.79</v>
      </c>
      <c r="H30" s="32">
        <f t="shared" si="1"/>
        <v>3.4652310154010262E-2</v>
      </c>
      <c r="I30" s="32">
        <f t="shared" si="2"/>
        <v>0.27817854523634911</v>
      </c>
      <c r="J30" s="33">
        <f t="shared" si="5"/>
        <v>166.89600000000002</v>
      </c>
      <c r="K30" s="33">
        <f t="shared" si="3"/>
        <v>41.724000000000004</v>
      </c>
      <c r="L30" s="17">
        <v>33</v>
      </c>
      <c r="M30" s="34">
        <f t="shared" si="6"/>
        <v>0.12121212121212122</v>
      </c>
      <c r="N30" s="17">
        <v>0</v>
      </c>
      <c r="O30" s="35">
        <f t="shared" ref="O30:P30" si="39">D30/7</f>
        <v>0.5714285714285714</v>
      </c>
      <c r="P30" s="35">
        <f t="shared" si="39"/>
        <v>0</v>
      </c>
      <c r="Q30" s="30">
        <f t="shared" si="8"/>
        <v>0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1</v>
      </c>
      <c r="X30" s="39">
        <f t="shared" si="9"/>
        <v>0.25</v>
      </c>
      <c r="Y30" s="40">
        <f t="shared" si="37"/>
        <v>10.395</v>
      </c>
      <c r="Z30" s="15">
        <v>1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-15</v>
      </c>
    </row>
    <row r="31" spans="1:33" ht="15.75" customHeight="1" x14ac:dyDescent="0.2">
      <c r="A31" s="15" t="s">
        <v>63</v>
      </c>
      <c r="B31" s="47" t="s">
        <v>72</v>
      </c>
      <c r="C31" s="16">
        <f t="shared" si="4"/>
        <v>149.99</v>
      </c>
      <c r="D31" s="17">
        <v>2</v>
      </c>
      <c r="E31" s="17">
        <v>0</v>
      </c>
      <c r="F31" s="18">
        <v>299.98</v>
      </c>
      <c r="G31" s="43">
        <v>-10.53</v>
      </c>
      <c r="H31" s="32">
        <f t="shared" si="1"/>
        <v>3.5102340156010395E-2</v>
      </c>
      <c r="I31" s="32">
        <f t="shared" si="2"/>
        <v>0.27772851523434899</v>
      </c>
      <c r="J31" s="33">
        <f t="shared" si="5"/>
        <v>83.313000000000017</v>
      </c>
      <c r="K31" s="33">
        <f t="shared" si="3"/>
        <v>41.656500000000008</v>
      </c>
      <c r="L31" s="17">
        <v>44</v>
      </c>
      <c r="M31" s="34">
        <f t="shared" si="6"/>
        <v>4.5454545454545456E-2</v>
      </c>
      <c r="N31" s="17">
        <v>0</v>
      </c>
      <c r="O31" s="35">
        <f t="shared" ref="O31:P31" si="40">D31/7</f>
        <v>0.2857142857142857</v>
      </c>
      <c r="P31" s="35">
        <f t="shared" si="40"/>
        <v>0</v>
      </c>
      <c r="Q31" s="30">
        <f t="shared" si="8"/>
        <v>0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1</v>
      </c>
      <c r="X31" s="39">
        <f t="shared" si="9"/>
        <v>0.5</v>
      </c>
      <c r="Y31" s="40">
        <f t="shared" si="37"/>
        <v>2.6324999999999998</v>
      </c>
      <c r="Z31" s="15">
        <v>3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-7.5</v>
      </c>
    </row>
    <row r="32" spans="1:33" ht="15.75" customHeight="1" x14ac:dyDescent="0.2">
      <c r="A32" s="15" t="s">
        <v>65</v>
      </c>
      <c r="B32" s="47" t="s">
        <v>72</v>
      </c>
      <c r="C32" s="16">
        <f t="shared" si="4"/>
        <v>149.99</v>
      </c>
      <c r="D32" s="17">
        <v>1</v>
      </c>
      <c r="E32" s="17">
        <v>0</v>
      </c>
      <c r="F32" s="18">
        <v>149.99</v>
      </c>
      <c r="G32" s="18">
        <v>-12.53</v>
      </c>
      <c r="H32" s="32">
        <f t="shared" si="1"/>
        <v>8.3538902593506228E-2</v>
      </c>
      <c r="I32" s="32">
        <f t="shared" si="2"/>
        <v>0.20429028601906798</v>
      </c>
      <c r="J32" s="33">
        <f t="shared" si="5"/>
        <v>30.641500000000008</v>
      </c>
      <c r="K32" s="33">
        <f t="shared" si="3"/>
        <v>30.641500000000008</v>
      </c>
      <c r="L32" s="17">
        <v>37</v>
      </c>
      <c r="M32" s="34">
        <f t="shared" si="6"/>
        <v>2.7027027027027029E-2</v>
      </c>
      <c r="N32" s="17">
        <v>0</v>
      </c>
      <c r="O32" s="35">
        <f t="shared" ref="O32:P32" si="41">D32/7</f>
        <v>0.14285714285714285</v>
      </c>
      <c r="P32" s="35">
        <f t="shared" si="41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-7.5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" customWidth="1"/>
    <col min="2" max="2" width="34.5" customWidth="1"/>
    <col min="3" max="3" width="9.1640625" customWidth="1"/>
    <col min="4" max="4" width="6.5" customWidth="1"/>
    <col min="5" max="5" width="10.5" customWidth="1"/>
    <col min="6" max="6" width="12.1640625" customWidth="1"/>
    <col min="7" max="7" width="11.5" customWidth="1"/>
    <col min="8" max="8" width="10.33203125" customWidth="1"/>
    <col min="9" max="9" width="13.5" customWidth="1"/>
    <col min="10" max="10" width="15.1640625" customWidth="1"/>
    <col min="11" max="12" width="10" customWidth="1"/>
    <col min="13" max="13" width="11" customWidth="1"/>
    <col min="14" max="14" width="5.5" customWidth="1"/>
    <col min="15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3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Info!B1:BJ5000""),3,FALSE),"""")"),"Rodger Wireless Bedwetting Alarm Kit - Most Effective Bed Wetting Alarm System for Kids - Includes 2 Moisture Sensing Briefs, Waterproof Bed Pad, Guide Book, Free Mobile App - Child, Navy, X-Large")</f>
        <v>Rodger Wireless Bedwetting Alarm Kit - Most Effective Bed Wetting Alarm System for Kids - Includes 2 Moisture Sensing Briefs, Waterproof Bed Pad, Guide Book, Free Mobile App - Child, Navy, X-Large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96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Info!B1:BJ5000""),2,FALSE),"""")"),"B089B5CZ96")</f>
        <v>B089B5CZ96</v>
      </c>
      <c r="B2" s="3" t="s">
        <v>95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11.75" customHeight="1" x14ac:dyDescent="0.2">
      <c r="A3" s="58" t="s">
        <v>31</v>
      </c>
      <c r="B3" s="59"/>
      <c r="C3" s="4">
        <f>((AE32+AF32)/0.85)*-1</f>
        <v>90.376470588235293</v>
      </c>
      <c r="D3" s="5">
        <f>SUM(D4:D99818)</f>
        <v>42</v>
      </c>
      <c r="E3" s="5"/>
      <c r="F3" s="6">
        <f t="shared" ref="F3:G3" si="0">SUM(F4:F99818)</f>
        <v>6299.58</v>
      </c>
      <c r="G3" s="6">
        <f t="shared" si="0"/>
        <v>-87.81</v>
      </c>
      <c r="H3" s="7">
        <f t="shared" ref="H3:H32" si="1">G3/F3*-1</f>
        <v>1.3939024506395664E-2</v>
      </c>
      <c r="I3" s="8">
        <f t="shared" ref="I3:I32" si="2">J3/F3</f>
        <v>0.27366792706815379</v>
      </c>
      <c r="J3" s="6">
        <f>SUM(J4:J99818)</f>
        <v>1723.9930000000004</v>
      </c>
      <c r="K3" s="6">
        <f t="shared" ref="K3:K32" si="3">J3/D3</f>
        <v>41.047452380952393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Sheet!a1:g5000""),2,FALSE),"""")"),"0 - March
0 - April
0 - May
0 - June
0 - July
0 - Aug
0 - Sept
0 - Oct
0 - Nov
0 - Dec
0 - Jan
0 - Feb")</f>
        <v>0 - March
0 - April
0 - May
0 - June
0 - July
0 - Aug
0 - Sept
0 - Oct
0 - Nov
0 - Dec
0 - Jan
0 -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SUM(W4:W99818)</f>
        <v>1</v>
      </c>
      <c r="X3" s="7">
        <f>W3/D3</f>
        <v>2.3809523809523808E-2</v>
      </c>
      <c r="Y3" s="6"/>
      <c r="Z3" s="5"/>
      <c r="AA3" s="5"/>
      <c r="AB3" s="5"/>
      <c r="AC3" s="5"/>
      <c r="AD3" s="6">
        <f>SUM(AD4:AD99818)</f>
        <v>0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Info!B2:BZ3000""),37,FALSE)),"""")*-1"),-76.82)</f>
        <v>-76.819999999999993</v>
      </c>
      <c r="AG3" s="6">
        <f>SUM(AG4:AG99818)</f>
        <v>-95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-0.26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-0.26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 t="s">
        <v>33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26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-85.02</v>
      </c>
      <c r="AG4" s="26">
        <v>0</v>
      </c>
    </row>
    <row r="5" spans="1:33" ht="15.75" customHeight="1" x14ac:dyDescent="0.2">
      <c r="A5" s="29" t="s">
        <v>34</v>
      </c>
      <c r="B5" s="29"/>
      <c r="C5" s="16">
        <f t="shared" si="4"/>
        <v>149.99</v>
      </c>
      <c r="D5" s="30">
        <v>5</v>
      </c>
      <c r="E5" s="30">
        <v>0</v>
      </c>
      <c r="F5" s="31">
        <v>749.95</v>
      </c>
      <c r="G5" s="31">
        <v>-2.0500000000000003</v>
      </c>
      <c r="H5" s="32">
        <f t="shared" si="1"/>
        <v>2.7335155677045138E-3</v>
      </c>
      <c r="I5" s="32">
        <f t="shared" si="2"/>
        <v>0.28042869524634984</v>
      </c>
      <c r="J5" s="33">
        <f t="shared" si="5"/>
        <v>210.30750000000006</v>
      </c>
      <c r="K5" s="33">
        <f t="shared" si="3"/>
        <v>42.061500000000009</v>
      </c>
      <c r="L5" s="30">
        <v>20</v>
      </c>
      <c r="M5" s="34">
        <f t="shared" si="6"/>
        <v>0.25</v>
      </c>
      <c r="N5" s="30">
        <v>0</v>
      </c>
      <c r="O5" s="35">
        <f t="shared" ref="O5:P5" si="13">D5/7</f>
        <v>0.7142857142857143</v>
      </c>
      <c r="P5" s="35">
        <f t="shared" si="13"/>
        <v>0</v>
      </c>
      <c r="Q5" s="30">
        <f t="shared" si="8"/>
        <v>0</v>
      </c>
      <c r="R5" s="30"/>
      <c r="S5" s="36" t="e">
        <v>#N/A</v>
      </c>
      <c r="T5" s="29" t="s">
        <v>33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2.0500000000000003</v>
      </c>
      <c r="Z5" s="29">
        <v>1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-85.02</v>
      </c>
      <c r="AG5" s="40">
        <v>0</v>
      </c>
    </row>
    <row r="6" spans="1:33" ht="15.75" customHeight="1" x14ac:dyDescent="0.2">
      <c r="A6" s="29" t="s">
        <v>35</v>
      </c>
      <c r="B6" s="29" t="s">
        <v>67</v>
      </c>
      <c r="C6" s="16">
        <f t="shared" si="4"/>
        <v>149.99</v>
      </c>
      <c r="D6" s="30">
        <v>1</v>
      </c>
      <c r="E6" s="30">
        <v>0</v>
      </c>
      <c r="F6" s="31">
        <v>149.99</v>
      </c>
      <c r="G6" s="31">
        <v>-0.65</v>
      </c>
      <c r="H6" s="32">
        <f t="shared" si="1"/>
        <v>4.3336222414827657E-3</v>
      </c>
      <c r="I6" s="32">
        <f t="shared" si="2"/>
        <v>0.14548636575771717</v>
      </c>
      <c r="J6" s="33">
        <f t="shared" si="5"/>
        <v>21.8215</v>
      </c>
      <c r="K6" s="33">
        <f t="shared" si="3"/>
        <v>21.8215</v>
      </c>
      <c r="L6" s="30">
        <v>10</v>
      </c>
      <c r="M6" s="34">
        <f t="shared" si="6"/>
        <v>0.1</v>
      </c>
      <c r="N6" s="30">
        <v>0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0</v>
      </c>
      <c r="R6" s="30"/>
      <c r="S6" s="36" t="e">
        <v>#N/A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-85.02</v>
      </c>
      <c r="AG6" s="40">
        <v>-20</v>
      </c>
    </row>
    <row r="7" spans="1:33" ht="15.75" customHeight="1" x14ac:dyDescent="0.2">
      <c r="A7" s="29" t="s">
        <v>37</v>
      </c>
      <c r="B7" s="47" t="s">
        <v>68</v>
      </c>
      <c r="C7" s="16">
        <f t="shared" si="4"/>
        <v>149.99</v>
      </c>
      <c r="D7" s="30">
        <v>1</v>
      </c>
      <c r="E7" s="30">
        <v>0</v>
      </c>
      <c r="F7" s="31">
        <v>149.99</v>
      </c>
      <c r="G7" s="31">
        <v>-0.26</v>
      </c>
      <c r="H7" s="32">
        <f t="shared" si="1"/>
        <v>1.7334488965931062E-3</v>
      </c>
      <c r="I7" s="32">
        <f t="shared" si="2"/>
        <v>0.28142876191746113</v>
      </c>
      <c r="J7" s="33">
        <f t="shared" si="5"/>
        <v>42.211500000000001</v>
      </c>
      <c r="K7" s="33">
        <f t="shared" si="3"/>
        <v>42.211500000000001</v>
      </c>
      <c r="L7" s="30">
        <v>9</v>
      </c>
      <c r="M7" s="34">
        <f t="shared" si="6"/>
        <v>0.1111111111111111</v>
      </c>
      <c r="N7" s="30">
        <v>0</v>
      </c>
      <c r="O7" s="35">
        <f t="shared" ref="O7:P7" si="15">D7/7</f>
        <v>0.14285714285714285</v>
      </c>
      <c r="P7" s="35">
        <f t="shared" si="15"/>
        <v>0</v>
      </c>
      <c r="Q7" s="30">
        <f t="shared" si="8"/>
        <v>0</v>
      </c>
      <c r="R7" s="30"/>
      <c r="S7" s="36" t="e">
        <v>#N/A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-85.02</v>
      </c>
      <c r="AG7" s="40">
        <v>0</v>
      </c>
    </row>
    <row r="8" spans="1:33" ht="15.75" customHeight="1" x14ac:dyDescent="0.2">
      <c r="A8" s="29" t="s">
        <v>40</v>
      </c>
      <c r="B8" s="47" t="s">
        <v>69</v>
      </c>
      <c r="C8" s="16">
        <f t="shared" si="4"/>
        <v>149.99</v>
      </c>
      <c r="D8" s="30">
        <v>2</v>
      </c>
      <c r="E8" s="30">
        <v>0</v>
      </c>
      <c r="F8" s="31">
        <v>299.98</v>
      </c>
      <c r="G8" s="31">
        <v>-1.26</v>
      </c>
      <c r="H8" s="32">
        <f t="shared" si="1"/>
        <v>4.2002800186679108E-3</v>
      </c>
      <c r="I8" s="32">
        <f t="shared" si="2"/>
        <v>0.25396026401760124</v>
      </c>
      <c r="J8" s="33">
        <f t="shared" si="5"/>
        <v>76.183000000000021</v>
      </c>
      <c r="K8" s="33">
        <f t="shared" si="3"/>
        <v>38.091500000000011</v>
      </c>
      <c r="L8" s="30">
        <v>2</v>
      </c>
      <c r="M8" s="34">
        <f t="shared" si="6"/>
        <v>1</v>
      </c>
      <c r="N8" s="30">
        <v>0</v>
      </c>
      <c r="O8" s="35">
        <f t="shared" ref="O8:P8" si="16">D8/7</f>
        <v>0.2857142857142857</v>
      </c>
      <c r="P8" s="35">
        <f t="shared" si="16"/>
        <v>0</v>
      </c>
      <c r="Q8" s="30">
        <f t="shared" si="8"/>
        <v>0</v>
      </c>
      <c r="R8" s="30"/>
      <c r="S8" s="36" t="e">
        <v>#N/A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-85.02</v>
      </c>
      <c r="AG8" s="40">
        <v>-7.5</v>
      </c>
    </row>
    <row r="9" spans="1:33" ht="15.75" customHeight="1" x14ac:dyDescent="0.2">
      <c r="A9" s="29" t="s">
        <v>41</v>
      </c>
      <c r="B9" s="47" t="s">
        <v>69</v>
      </c>
      <c r="C9" s="16">
        <f t="shared" si="4"/>
        <v>149.99</v>
      </c>
      <c r="D9" s="30">
        <v>2</v>
      </c>
      <c r="E9" s="30">
        <v>0</v>
      </c>
      <c r="F9" s="31">
        <v>299.98</v>
      </c>
      <c r="G9" s="31">
        <v>-3.81</v>
      </c>
      <c r="H9" s="32">
        <f t="shared" si="1"/>
        <v>1.2700846723114874E-2</v>
      </c>
      <c r="I9" s="32">
        <f t="shared" si="2"/>
        <v>0.2704613640909394</v>
      </c>
      <c r="J9" s="33">
        <f t="shared" si="5"/>
        <v>81.13300000000001</v>
      </c>
      <c r="K9" s="33">
        <f t="shared" si="3"/>
        <v>40.566500000000005</v>
      </c>
      <c r="L9" s="30">
        <v>3</v>
      </c>
      <c r="M9" s="34">
        <f t="shared" si="6"/>
        <v>0.66666666666666663</v>
      </c>
      <c r="N9" s="30">
        <v>0</v>
      </c>
      <c r="O9" s="35">
        <f t="shared" ref="O9:P9" si="17">D9/7</f>
        <v>0.2857142857142857</v>
      </c>
      <c r="P9" s="35">
        <f t="shared" si="17"/>
        <v>0</v>
      </c>
      <c r="Q9" s="30">
        <f t="shared" si="8"/>
        <v>0</v>
      </c>
      <c r="R9" s="30"/>
      <c r="S9" s="36" t="e">
        <v>#N/A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-85.02</v>
      </c>
      <c r="AG9" s="40">
        <v>0</v>
      </c>
    </row>
    <row r="10" spans="1:33" ht="15.75" customHeight="1" x14ac:dyDescent="0.2">
      <c r="A10" s="29" t="s">
        <v>42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-0.92</v>
      </c>
      <c r="H10" s="32" t="e">
        <f t="shared" si="1"/>
        <v>#DIV/0!</v>
      </c>
      <c r="I10" s="32" t="e">
        <f t="shared" si="2"/>
        <v>#DIV/0!</v>
      </c>
      <c r="J10" s="33">
        <f t="shared" si="5"/>
        <v>-0.92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-85.02</v>
      </c>
      <c r="AG10" s="40">
        <v>0</v>
      </c>
    </row>
    <row r="11" spans="1:33" ht="15.75" customHeight="1" x14ac:dyDescent="0.2">
      <c r="A11" s="29" t="s">
        <v>43</v>
      </c>
      <c r="B11" s="47" t="s">
        <v>69</v>
      </c>
      <c r="C11" s="16">
        <f t="shared" si="4"/>
        <v>149.99</v>
      </c>
      <c r="D11" s="30">
        <v>3</v>
      </c>
      <c r="E11" s="30">
        <v>0</v>
      </c>
      <c r="F11" s="31">
        <v>449.97</v>
      </c>
      <c r="G11" s="31">
        <v>-1.2</v>
      </c>
      <c r="H11" s="32">
        <f t="shared" si="1"/>
        <v>2.6668444562970863E-3</v>
      </c>
      <c r="I11" s="32">
        <f t="shared" si="2"/>
        <v>0.24715981065404369</v>
      </c>
      <c r="J11" s="33">
        <f t="shared" si="5"/>
        <v>111.21450000000004</v>
      </c>
      <c r="K11" s="33">
        <f t="shared" si="3"/>
        <v>37.071500000000015</v>
      </c>
      <c r="L11" s="30">
        <v>6</v>
      </c>
      <c r="M11" s="34">
        <f t="shared" si="6"/>
        <v>0.5</v>
      </c>
      <c r="N11" s="30">
        <v>0</v>
      </c>
      <c r="O11" s="35">
        <f t="shared" ref="O11:P11" si="19">D11/7</f>
        <v>0.42857142857142855</v>
      </c>
      <c r="P11" s="35">
        <f t="shared" si="19"/>
        <v>0</v>
      </c>
      <c r="Q11" s="30">
        <f t="shared" si="8"/>
        <v>0</v>
      </c>
      <c r="R11" s="30"/>
      <c r="S11" s="36" t="e">
        <v>#N/A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-85.02</v>
      </c>
      <c r="AG11" s="40">
        <v>-15</v>
      </c>
    </row>
    <row r="12" spans="1:33" ht="15.75" customHeight="1" x14ac:dyDescent="0.2">
      <c r="A12" s="29" t="s">
        <v>44</v>
      </c>
      <c r="B12" s="29" t="s">
        <v>69</v>
      </c>
      <c r="C12" s="16">
        <f t="shared" si="4"/>
        <v>149.99</v>
      </c>
      <c r="D12" s="30">
        <v>1</v>
      </c>
      <c r="E12" s="30">
        <v>0</v>
      </c>
      <c r="F12" s="31">
        <v>149.99</v>
      </c>
      <c r="G12" s="31">
        <v>-2.6799999999999997</v>
      </c>
      <c r="H12" s="32">
        <f t="shared" si="1"/>
        <v>1.7867857857190476E-2</v>
      </c>
      <c r="I12" s="32">
        <f t="shared" si="2"/>
        <v>0.26529435295686377</v>
      </c>
      <c r="J12" s="33">
        <f t="shared" si="5"/>
        <v>39.791499999999999</v>
      </c>
      <c r="K12" s="33">
        <f t="shared" si="3"/>
        <v>39.791499999999999</v>
      </c>
      <c r="L12" s="30">
        <v>10</v>
      </c>
      <c r="M12" s="34">
        <f t="shared" si="6"/>
        <v>0.1</v>
      </c>
      <c r="N12" s="30">
        <v>0</v>
      </c>
      <c r="O12" s="35">
        <f t="shared" ref="O12:P12" si="20">D12/7</f>
        <v>0.14285714285714285</v>
      </c>
      <c r="P12" s="35">
        <f t="shared" si="20"/>
        <v>0</v>
      </c>
      <c r="Q12" s="30">
        <f t="shared" si="8"/>
        <v>0</v>
      </c>
      <c r="R12" s="30"/>
      <c r="S12" s="36" t="e">
        <v>#N/A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-85.02</v>
      </c>
      <c r="AG12" s="40">
        <v>0</v>
      </c>
    </row>
    <row r="13" spans="1:33" ht="15.75" customHeight="1" x14ac:dyDescent="0.2">
      <c r="A13" s="29" t="s">
        <v>45</v>
      </c>
      <c r="B13" s="47" t="s">
        <v>77</v>
      </c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-85.02</v>
      </c>
      <c r="AG13" s="40">
        <v>0</v>
      </c>
    </row>
    <row r="14" spans="1:33" ht="15.75" customHeight="1" x14ac:dyDescent="0.2">
      <c r="A14" s="29" t="s">
        <v>46</v>
      </c>
      <c r="B14" s="47" t="s">
        <v>70</v>
      </c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-1.21</v>
      </c>
      <c r="H14" s="32" t="e">
        <f t="shared" si="1"/>
        <v>#DIV/0!</v>
      </c>
      <c r="I14" s="32" t="e">
        <f t="shared" si="2"/>
        <v>#DIV/0!</v>
      </c>
      <c r="J14" s="33">
        <f t="shared" si="5"/>
        <v>-1.21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-85.02</v>
      </c>
      <c r="AG14" s="40">
        <v>0</v>
      </c>
    </row>
    <row r="15" spans="1:33" ht="15.75" customHeight="1" x14ac:dyDescent="0.2">
      <c r="A15" s="29" t="s">
        <v>47</v>
      </c>
      <c r="B15" s="47" t="s">
        <v>71</v>
      </c>
      <c r="C15" s="16">
        <f t="shared" si="4"/>
        <v>149.99</v>
      </c>
      <c r="D15" s="30">
        <v>1</v>
      </c>
      <c r="E15" s="30">
        <v>0</v>
      </c>
      <c r="F15" s="33">
        <v>149.99</v>
      </c>
      <c r="G15" s="31">
        <v>-2.0199999999999996</v>
      </c>
      <c r="H15" s="32">
        <f t="shared" si="1"/>
        <v>1.3467564504300283E-2</v>
      </c>
      <c r="I15" s="32">
        <f t="shared" si="2"/>
        <v>0.26969464630975404</v>
      </c>
      <c r="J15" s="33">
        <f t="shared" si="5"/>
        <v>40.45150000000001</v>
      </c>
      <c r="K15" s="33">
        <f t="shared" si="3"/>
        <v>40.45150000000001</v>
      </c>
      <c r="L15" s="30">
        <v>7</v>
      </c>
      <c r="M15" s="34">
        <f t="shared" si="6"/>
        <v>0.14285714285714285</v>
      </c>
      <c r="N15" s="30">
        <v>0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0</v>
      </c>
      <c r="R15" s="30"/>
      <c r="S15" s="36" t="e">
        <v>#N/A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-85.02</v>
      </c>
      <c r="AG15" s="40">
        <v>0</v>
      </c>
    </row>
    <row r="16" spans="1:33" ht="15.75" customHeight="1" x14ac:dyDescent="0.2">
      <c r="A16" s="29" t="s">
        <v>48</v>
      </c>
      <c r="B16" s="47" t="s">
        <v>72</v>
      </c>
      <c r="C16" s="16">
        <f t="shared" si="4"/>
        <v>149.99</v>
      </c>
      <c r="D16" s="30">
        <v>4</v>
      </c>
      <c r="E16" s="30">
        <v>0</v>
      </c>
      <c r="F16" s="33">
        <v>599.96</v>
      </c>
      <c r="G16" s="31">
        <v>-6.3900000000000006</v>
      </c>
      <c r="H16" s="32">
        <f t="shared" si="1"/>
        <v>1.065071004733649E-2</v>
      </c>
      <c r="I16" s="32">
        <f t="shared" si="2"/>
        <v>0.26001066737782524</v>
      </c>
      <c r="J16" s="33">
        <f t="shared" si="5"/>
        <v>155.99600000000004</v>
      </c>
      <c r="K16" s="33">
        <f t="shared" si="3"/>
        <v>38.999000000000009</v>
      </c>
      <c r="L16" s="30">
        <v>10</v>
      </c>
      <c r="M16" s="34">
        <f t="shared" si="6"/>
        <v>0.4</v>
      </c>
      <c r="N16" s="30">
        <v>0</v>
      </c>
      <c r="O16" s="35">
        <f t="shared" ref="O16:P16" si="24">D16/7</f>
        <v>0.5714285714285714</v>
      </c>
      <c r="P16" s="35">
        <f t="shared" si="24"/>
        <v>0</v>
      </c>
      <c r="Q16" s="30">
        <f t="shared" si="8"/>
        <v>0</v>
      </c>
      <c r="R16" s="30"/>
      <c r="S16" s="36" t="e">
        <v>#N/A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-85.02</v>
      </c>
      <c r="AG16" s="40">
        <v>-7.5</v>
      </c>
    </row>
    <row r="17" spans="1:33" ht="15.75" customHeight="1" x14ac:dyDescent="0.2">
      <c r="A17" s="29" t="s">
        <v>49</v>
      </c>
      <c r="B17" s="47" t="s">
        <v>72</v>
      </c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-6.26</v>
      </c>
      <c r="H17" s="32" t="e">
        <f t="shared" si="1"/>
        <v>#DIV/0!</v>
      </c>
      <c r="I17" s="32" t="e">
        <f t="shared" si="2"/>
        <v>#DIV/0!</v>
      </c>
      <c r="J17" s="33">
        <f t="shared" si="5"/>
        <v>-6.26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 t="e">
        <v>#N/A</v>
      </c>
      <c r="T17" s="29" t="s">
        <v>33</v>
      </c>
      <c r="U17" s="37" t="s">
        <v>33</v>
      </c>
      <c r="V17" s="38" t="s">
        <v>33</v>
      </c>
      <c r="W17" s="29">
        <v>0</v>
      </c>
      <c r="X17" s="39">
        <f t="shared" si="9"/>
        <v>0</v>
      </c>
      <c r="Y17" s="40">
        <f t="shared" si="10"/>
        <v>6.26</v>
      </c>
      <c r="Z17" s="29">
        <v>1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-85.02</v>
      </c>
      <c r="AG17" s="40">
        <v>0</v>
      </c>
    </row>
    <row r="18" spans="1:33" ht="15.75" customHeight="1" x14ac:dyDescent="0.2">
      <c r="A18" s="29" t="s">
        <v>50</v>
      </c>
      <c r="B18" s="47" t="s">
        <v>72</v>
      </c>
      <c r="C18" s="16">
        <f t="shared" si="4"/>
        <v>149.99</v>
      </c>
      <c r="D18" s="30">
        <v>1</v>
      </c>
      <c r="E18" s="30">
        <v>0</v>
      </c>
      <c r="F18" s="33">
        <v>149.99</v>
      </c>
      <c r="G18" s="31">
        <v>-11.930000000000001</v>
      </c>
      <c r="H18" s="32">
        <f t="shared" si="1"/>
        <v>7.9538635909060615E-2</v>
      </c>
      <c r="I18" s="32">
        <f t="shared" si="2"/>
        <v>0.20362357490499364</v>
      </c>
      <c r="J18" s="33">
        <f t="shared" si="5"/>
        <v>30.541499999999999</v>
      </c>
      <c r="K18" s="33">
        <f t="shared" si="3"/>
        <v>30.541499999999999</v>
      </c>
      <c r="L18" s="30">
        <v>10</v>
      </c>
      <c r="M18" s="34">
        <f t="shared" si="6"/>
        <v>0.1</v>
      </c>
      <c r="N18" s="30">
        <v>0</v>
      </c>
      <c r="O18" s="35">
        <f t="shared" ref="O18:P18" si="26">D18/7</f>
        <v>0.14285714285714285</v>
      </c>
      <c r="P18" s="35">
        <f t="shared" si="26"/>
        <v>0</v>
      </c>
      <c r="Q18" s="30">
        <f t="shared" si="8"/>
        <v>0</v>
      </c>
      <c r="R18" s="30"/>
      <c r="S18" s="36" t="e">
        <v>#N/A</v>
      </c>
      <c r="T18" s="29" t="s">
        <v>33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-85.02</v>
      </c>
      <c r="AG18" s="40">
        <v>0</v>
      </c>
    </row>
    <row r="19" spans="1:33" ht="15.75" customHeight="1" x14ac:dyDescent="0.2">
      <c r="A19" s="29" t="s">
        <v>51</v>
      </c>
      <c r="B19" s="47" t="s">
        <v>72</v>
      </c>
      <c r="C19" s="16">
        <f t="shared" si="4"/>
        <v>149.99</v>
      </c>
      <c r="D19" s="30">
        <v>1</v>
      </c>
      <c r="E19" s="30">
        <v>0</v>
      </c>
      <c r="F19" s="33">
        <v>149.99</v>
      </c>
      <c r="G19" s="31">
        <v>-10.98</v>
      </c>
      <c r="H19" s="32">
        <f t="shared" si="1"/>
        <v>7.3204880325355021E-2</v>
      </c>
      <c r="I19" s="32">
        <f t="shared" si="2"/>
        <v>0.20995733048869925</v>
      </c>
      <c r="J19" s="33">
        <f t="shared" si="5"/>
        <v>31.491500000000002</v>
      </c>
      <c r="K19" s="33">
        <f t="shared" si="3"/>
        <v>31.491500000000002</v>
      </c>
      <c r="L19" s="30">
        <v>9</v>
      </c>
      <c r="M19" s="34">
        <f t="shared" si="6"/>
        <v>0.1111111111111111</v>
      </c>
      <c r="N19" s="30">
        <v>0</v>
      </c>
      <c r="O19" s="35">
        <f t="shared" ref="O19:P19" si="27">D19/7</f>
        <v>0.14285714285714285</v>
      </c>
      <c r="P19" s="35">
        <f t="shared" si="27"/>
        <v>0</v>
      </c>
      <c r="Q19" s="30">
        <f t="shared" si="8"/>
        <v>0</v>
      </c>
      <c r="R19" s="30"/>
      <c r="S19" s="36" t="e">
        <v>#N/A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-85.02</v>
      </c>
      <c r="AG19" s="40">
        <v>0</v>
      </c>
    </row>
    <row r="20" spans="1:33" ht="15.75" customHeight="1" x14ac:dyDescent="0.2">
      <c r="A20" s="29" t="s">
        <v>52</v>
      </c>
      <c r="B20" s="47" t="s">
        <v>72</v>
      </c>
      <c r="C20" s="16">
        <f t="shared" si="4"/>
        <v>149.99</v>
      </c>
      <c r="D20" s="30">
        <v>1</v>
      </c>
      <c r="E20" s="30">
        <v>0</v>
      </c>
      <c r="F20" s="33">
        <v>149.99</v>
      </c>
      <c r="G20" s="31">
        <v>-11.569999999999997</v>
      </c>
      <c r="H20" s="32">
        <f t="shared" si="1"/>
        <v>7.7138475898393205E-2</v>
      </c>
      <c r="I20" s="32">
        <f t="shared" si="2"/>
        <v>0.20602373491566112</v>
      </c>
      <c r="J20" s="33">
        <f t="shared" si="5"/>
        <v>30.901500000000013</v>
      </c>
      <c r="K20" s="33">
        <f t="shared" si="3"/>
        <v>30.901500000000013</v>
      </c>
      <c r="L20" s="30">
        <v>6</v>
      </c>
      <c r="M20" s="34">
        <f t="shared" si="6"/>
        <v>0.16666666666666666</v>
      </c>
      <c r="N20" s="30">
        <v>0</v>
      </c>
      <c r="O20" s="35">
        <f t="shared" ref="O20:P20" si="28">D20/7</f>
        <v>0.14285714285714285</v>
      </c>
      <c r="P20" s="35">
        <f t="shared" si="28"/>
        <v>0</v>
      </c>
      <c r="Q20" s="30">
        <f t="shared" si="8"/>
        <v>0</v>
      </c>
      <c r="R20" s="30"/>
      <c r="S20" s="36" t="e">
        <v>#N/A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-85.02</v>
      </c>
      <c r="AG20" s="40">
        <v>0</v>
      </c>
    </row>
    <row r="21" spans="1:33" ht="15.75" customHeight="1" x14ac:dyDescent="0.2">
      <c r="A21" s="29" t="s">
        <v>53</v>
      </c>
      <c r="B21" s="47" t="s">
        <v>72</v>
      </c>
      <c r="C21" s="16">
        <f t="shared" si="4"/>
        <v>149.99</v>
      </c>
      <c r="D21" s="30">
        <v>2</v>
      </c>
      <c r="E21" s="30">
        <v>0</v>
      </c>
      <c r="F21" s="33">
        <v>299.98</v>
      </c>
      <c r="G21" s="31">
        <v>-1.34</v>
      </c>
      <c r="H21" s="32">
        <f t="shared" si="1"/>
        <v>4.4669644642976198E-3</v>
      </c>
      <c r="I21" s="32">
        <f t="shared" si="2"/>
        <v>0.25369357957197147</v>
      </c>
      <c r="J21" s="33">
        <f t="shared" si="5"/>
        <v>76.103000000000009</v>
      </c>
      <c r="K21" s="33">
        <f t="shared" si="3"/>
        <v>38.051500000000004</v>
      </c>
      <c r="L21" s="30">
        <v>2</v>
      </c>
      <c r="M21" s="34">
        <f t="shared" si="6"/>
        <v>1</v>
      </c>
      <c r="N21" s="30">
        <v>0</v>
      </c>
      <c r="O21" s="35">
        <f t="shared" ref="O21:P21" si="29">D21/7</f>
        <v>0.2857142857142857</v>
      </c>
      <c r="P21" s="35">
        <f t="shared" si="29"/>
        <v>0</v>
      </c>
      <c r="Q21" s="30">
        <f t="shared" si="8"/>
        <v>0</v>
      </c>
      <c r="R21" s="30"/>
      <c r="S21" s="36" t="e">
        <v>#N/A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e">
        <v>#N/A</v>
      </c>
      <c r="AB21" s="41" t="e">
        <f t="shared" si="11"/>
        <v>#N/A</v>
      </c>
      <c r="AC21" s="42" t="e">
        <v>#N/A</v>
      </c>
      <c r="AD21" s="40">
        <f t="shared" si="12"/>
        <v>0</v>
      </c>
      <c r="AE21" s="40">
        <v>0</v>
      </c>
      <c r="AF21" s="40">
        <v>-85.02</v>
      </c>
      <c r="AG21" s="40">
        <v>-7.5</v>
      </c>
    </row>
    <row r="22" spans="1:33" ht="15.75" customHeight="1" x14ac:dyDescent="0.2">
      <c r="A22" s="29" t="s">
        <v>54</v>
      </c>
      <c r="B22" s="29" t="s">
        <v>72</v>
      </c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36" t="e">
        <v>#N/A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e">
        <v>#N/A</v>
      </c>
      <c r="AB22" s="41" t="e">
        <f t="shared" si="11"/>
        <v>#N/A</v>
      </c>
      <c r="AC22" s="42" t="e">
        <v>#N/A</v>
      </c>
      <c r="AD22" s="40">
        <f t="shared" si="12"/>
        <v>0</v>
      </c>
      <c r="AE22" s="40">
        <v>0</v>
      </c>
      <c r="AF22" s="40">
        <v>-85.02</v>
      </c>
      <c r="AG22" s="40">
        <v>0</v>
      </c>
    </row>
    <row r="23" spans="1:33" ht="15.75" customHeight="1" x14ac:dyDescent="0.2">
      <c r="A23" s="29" t="s">
        <v>55</v>
      </c>
      <c r="B23" s="29" t="s">
        <v>72</v>
      </c>
      <c r="C23" s="16">
        <f t="shared" si="4"/>
        <v>149.99</v>
      </c>
      <c r="D23" s="30">
        <v>2</v>
      </c>
      <c r="E23" s="30">
        <v>0</v>
      </c>
      <c r="F23" s="33">
        <v>299.98</v>
      </c>
      <c r="G23" s="31">
        <v>-2.06</v>
      </c>
      <c r="H23" s="32">
        <f t="shared" si="1"/>
        <v>6.8671244749649975E-3</v>
      </c>
      <c r="I23" s="32">
        <f t="shared" si="2"/>
        <v>0.27629508633908928</v>
      </c>
      <c r="J23" s="33">
        <f t="shared" si="5"/>
        <v>82.88300000000001</v>
      </c>
      <c r="K23" s="33">
        <f t="shared" si="3"/>
        <v>41.441500000000005</v>
      </c>
      <c r="L23" s="30">
        <v>7</v>
      </c>
      <c r="M23" s="34">
        <f t="shared" si="6"/>
        <v>0.2857142857142857</v>
      </c>
      <c r="N23" s="30">
        <v>0</v>
      </c>
      <c r="O23" s="35">
        <f t="shared" ref="O23:P23" si="31">D23/7</f>
        <v>0.2857142857142857</v>
      </c>
      <c r="P23" s="35">
        <f t="shared" si="31"/>
        <v>0</v>
      </c>
      <c r="Q23" s="30">
        <f t="shared" si="8"/>
        <v>0</v>
      </c>
      <c r="R23" s="30"/>
      <c r="S23" s="36" t="e">
        <v>#N/A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e">
        <v>#N/A</v>
      </c>
      <c r="AB23" s="41" t="e">
        <f t="shared" si="11"/>
        <v>#N/A</v>
      </c>
      <c r="AC23" s="42" t="e">
        <v>#N/A</v>
      </c>
      <c r="AD23" s="40">
        <f t="shared" si="12"/>
        <v>0</v>
      </c>
      <c r="AE23" s="40">
        <v>0</v>
      </c>
      <c r="AF23" s="40">
        <v>-85.02</v>
      </c>
      <c r="AG23" s="40">
        <v>0</v>
      </c>
    </row>
    <row r="24" spans="1:33" ht="15.75" customHeight="1" x14ac:dyDescent="0.2">
      <c r="A24" s="29" t="s">
        <v>56</v>
      </c>
      <c r="B24" s="47" t="s">
        <v>72</v>
      </c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-0.54</v>
      </c>
      <c r="H24" s="32" t="e">
        <f t="shared" si="1"/>
        <v>#DIV/0!</v>
      </c>
      <c r="I24" s="32" t="e">
        <f t="shared" si="2"/>
        <v>#DIV/0!</v>
      </c>
      <c r="J24" s="33">
        <f t="shared" si="5"/>
        <v>-0.54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e">
        <v>#N/A</v>
      </c>
      <c r="AB24" s="41" t="e">
        <f t="shared" si="11"/>
        <v>#N/A</v>
      </c>
      <c r="AC24" s="42" t="e">
        <v>#N/A</v>
      </c>
      <c r="AD24" s="40">
        <f t="shared" si="12"/>
        <v>0</v>
      </c>
      <c r="AE24" s="40">
        <v>0</v>
      </c>
      <c r="AF24" s="40">
        <v>-76.819999999999993</v>
      </c>
      <c r="AG24" s="40">
        <v>0</v>
      </c>
    </row>
    <row r="25" spans="1:33" ht="15.75" customHeight="1" x14ac:dyDescent="0.2">
      <c r="A25" s="29" t="s">
        <v>57</v>
      </c>
      <c r="B25" s="47" t="s">
        <v>72</v>
      </c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-13.57</v>
      </c>
      <c r="H25" s="32" t="e">
        <f t="shared" si="1"/>
        <v>#DIV/0!</v>
      </c>
      <c r="I25" s="32" t="e">
        <f t="shared" si="2"/>
        <v>#DIV/0!</v>
      </c>
      <c r="J25" s="33">
        <f t="shared" si="5"/>
        <v>-13.57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0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13.57</v>
      </c>
      <c r="Z25" s="15">
        <v>1</v>
      </c>
      <c r="AA25" s="29" t="e">
        <v>#N/A</v>
      </c>
      <c r="AB25" s="41" t="e">
        <f t="shared" si="11"/>
        <v>#N/A</v>
      </c>
      <c r="AC25" s="42" t="e">
        <v>#N/A</v>
      </c>
      <c r="AD25" s="40">
        <f t="shared" si="12"/>
        <v>0</v>
      </c>
      <c r="AE25" s="40">
        <v>0</v>
      </c>
      <c r="AF25" s="40">
        <v>-76.819999999999894</v>
      </c>
      <c r="AG25" s="40">
        <v>0</v>
      </c>
    </row>
    <row r="26" spans="1:33" ht="15.75" customHeight="1" x14ac:dyDescent="0.2">
      <c r="A26" s="15" t="s">
        <v>58</v>
      </c>
      <c r="B26" s="47" t="s">
        <v>72</v>
      </c>
      <c r="C26" s="16">
        <f t="shared" si="4"/>
        <v>149.99</v>
      </c>
      <c r="D26" s="17">
        <v>4</v>
      </c>
      <c r="E26" s="17">
        <v>0</v>
      </c>
      <c r="F26" s="18">
        <v>599.96</v>
      </c>
      <c r="G26" s="18">
        <v>-2.82</v>
      </c>
      <c r="H26" s="32">
        <f t="shared" si="1"/>
        <v>4.7003133542236142E-3</v>
      </c>
      <c r="I26" s="32">
        <f t="shared" si="2"/>
        <v>0.33313220881392097</v>
      </c>
      <c r="J26" s="33">
        <f t="shared" si="5"/>
        <v>199.86600000000004</v>
      </c>
      <c r="K26" s="33">
        <f t="shared" si="3"/>
        <v>49.966500000000011</v>
      </c>
      <c r="L26" s="17">
        <v>5</v>
      </c>
      <c r="M26" s="34">
        <f t="shared" si="6"/>
        <v>0.8</v>
      </c>
      <c r="N26" s="17">
        <v>0</v>
      </c>
      <c r="O26" s="35">
        <f t="shared" ref="O26:P26" si="34">D26/7</f>
        <v>0.5714285714285714</v>
      </c>
      <c r="P26" s="35">
        <f t="shared" si="34"/>
        <v>0</v>
      </c>
      <c r="Q26" s="30">
        <f t="shared" si="8"/>
        <v>0</v>
      </c>
      <c r="R26" s="30"/>
      <c r="S26" s="22">
        <v>0</v>
      </c>
      <c r="T26" s="29" t="s">
        <v>33</v>
      </c>
      <c r="U26" s="37" t="s">
        <v>33</v>
      </c>
      <c r="V26" s="38" t="s">
        <v>33</v>
      </c>
      <c r="W26" s="15">
        <v>1</v>
      </c>
      <c r="X26" s="39">
        <f t="shared" si="9"/>
        <v>0.25</v>
      </c>
      <c r="Y26" s="40">
        <f t="shared" si="10"/>
        <v>2.82</v>
      </c>
      <c r="Z26" s="15">
        <v>0</v>
      </c>
      <c r="AA26" s="29" t="e">
        <v>#N/A</v>
      </c>
      <c r="AB26" s="41" t="e">
        <f t="shared" si="11"/>
        <v>#N/A</v>
      </c>
      <c r="AC26" s="15" t="e">
        <v>#N/A</v>
      </c>
      <c r="AD26" s="40">
        <f t="shared" si="12"/>
        <v>0</v>
      </c>
      <c r="AE26" s="26">
        <v>0</v>
      </c>
      <c r="AF26" s="26">
        <v>-76.819999999999993</v>
      </c>
      <c r="AG26" s="26">
        <v>0</v>
      </c>
    </row>
    <row r="27" spans="1:33" ht="15.75" customHeight="1" x14ac:dyDescent="0.2">
      <c r="A27" s="15" t="s">
        <v>59</v>
      </c>
      <c r="B27" s="47" t="s">
        <v>72</v>
      </c>
      <c r="C27" s="16">
        <f t="shared" si="4"/>
        <v>149.99</v>
      </c>
      <c r="D27" s="17">
        <v>2</v>
      </c>
      <c r="E27" s="17">
        <v>0</v>
      </c>
      <c r="F27" s="18">
        <v>299.98</v>
      </c>
      <c r="G27" s="18">
        <v>-0.51</v>
      </c>
      <c r="H27" s="32">
        <f t="shared" si="1"/>
        <v>1.7001133408893925E-3</v>
      </c>
      <c r="I27" s="32">
        <f t="shared" si="2"/>
        <v>0.28612907527168485</v>
      </c>
      <c r="J27" s="33">
        <f t="shared" si="5"/>
        <v>85.833000000000027</v>
      </c>
      <c r="K27" s="33">
        <f t="shared" si="3"/>
        <v>42.916500000000013</v>
      </c>
      <c r="L27" s="17">
        <v>8</v>
      </c>
      <c r="M27" s="34">
        <f t="shared" si="6"/>
        <v>0.25</v>
      </c>
      <c r="N27" s="17">
        <v>0</v>
      </c>
      <c r="O27" s="35">
        <f t="shared" ref="O27:P27" si="35">D27/7</f>
        <v>0.2857142857142857</v>
      </c>
      <c r="P27" s="35">
        <f t="shared" si="35"/>
        <v>0</v>
      </c>
      <c r="Q27" s="30">
        <f t="shared" si="8"/>
        <v>0</v>
      </c>
      <c r="R27" s="30"/>
      <c r="S27" s="22">
        <v>0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>IFERROR(G27/(W27+#REF!)*-1,0)</f>
        <v>0</v>
      </c>
      <c r="Z27" s="15">
        <v>0</v>
      </c>
      <c r="AA27" s="29" t="e">
        <v>#N/A</v>
      </c>
      <c r="AB27" s="41" t="e">
        <f t="shared" si="11"/>
        <v>#N/A</v>
      </c>
      <c r="AC27" s="42" t="e">
        <v>#N/A</v>
      </c>
      <c r="AD27" s="40">
        <f t="shared" si="12"/>
        <v>0</v>
      </c>
      <c r="AE27" s="26">
        <v>0</v>
      </c>
      <c r="AF27" s="26">
        <v>-76.819999999999993</v>
      </c>
      <c r="AG27" s="26">
        <v>-15</v>
      </c>
    </row>
    <row r="28" spans="1:33" ht="15.75" customHeight="1" x14ac:dyDescent="0.2">
      <c r="A28" s="15" t="s">
        <v>60</v>
      </c>
      <c r="B28" s="47" t="s">
        <v>72</v>
      </c>
      <c r="C28" s="16">
        <f t="shared" si="4"/>
        <v>149.99</v>
      </c>
      <c r="D28" s="17">
        <v>1</v>
      </c>
      <c r="E28" s="17">
        <v>0</v>
      </c>
      <c r="F28" s="18">
        <v>149.99</v>
      </c>
      <c r="G28" s="18">
        <v>0</v>
      </c>
      <c r="H28" s="32">
        <f t="shared" si="1"/>
        <v>0</v>
      </c>
      <c r="I28" s="32">
        <f t="shared" si="2"/>
        <v>0.33783252216814458</v>
      </c>
      <c r="J28" s="33">
        <f t="shared" si="5"/>
        <v>50.671500000000009</v>
      </c>
      <c r="K28" s="33">
        <f t="shared" si="3"/>
        <v>50.671500000000009</v>
      </c>
      <c r="L28" s="17">
        <v>6</v>
      </c>
      <c r="M28" s="34">
        <f t="shared" si="6"/>
        <v>0.16666666666666666</v>
      </c>
      <c r="N28" s="17">
        <v>0</v>
      </c>
      <c r="O28" s="35">
        <f t="shared" ref="O28:P28" si="36">D28/7</f>
        <v>0.14285714285714285</v>
      </c>
      <c r="P28" s="35">
        <f t="shared" si="36"/>
        <v>0</v>
      </c>
      <c r="Q28" s="30">
        <f t="shared" si="8"/>
        <v>0</v>
      </c>
      <c r="R28" s="30"/>
      <c r="S28" s="22">
        <v>0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37">IFERROR(G28/(W28+Z28)*-1,0)</f>
        <v>0</v>
      </c>
      <c r="Z28" s="15">
        <v>0</v>
      </c>
      <c r="AA28" s="29" t="e">
        <v>#N/A</v>
      </c>
      <c r="AB28" s="41" t="e">
        <f t="shared" si="11"/>
        <v>#N/A</v>
      </c>
      <c r="AC28" s="42" t="e">
        <v>#N/A</v>
      </c>
      <c r="AD28" s="40">
        <f t="shared" si="12"/>
        <v>0</v>
      </c>
      <c r="AE28" s="26">
        <v>0</v>
      </c>
      <c r="AF28" s="26">
        <v>-76.819999999999993</v>
      </c>
      <c r="AG28" s="26">
        <v>0</v>
      </c>
    </row>
    <row r="29" spans="1:33" ht="15.75" customHeight="1" x14ac:dyDescent="0.2">
      <c r="A29" s="29" t="s">
        <v>61</v>
      </c>
      <c r="B29" s="47" t="s">
        <v>72</v>
      </c>
      <c r="C29" s="16">
        <f t="shared" si="4"/>
        <v>149.99</v>
      </c>
      <c r="D29" s="30">
        <v>4</v>
      </c>
      <c r="E29" s="30">
        <v>0</v>
      </c>
      <c r="F29" s="33">
        <v>599.96</v>
      </c>
      <c r="G29" s="33">
        <v>-0.51</v>
      </c>
      <c r="H29" s="32">
        <f t="shared" si="1"/>
        <v>8.5005667044469625E-4</v>
      </c>
      <c r="I29" s="32">
        <f t="shared" si="2"/>
        <v>0.33698246549769989</v>
      </c>
      <c r="J29" s="33">
        <f t="shared" si="5"/>
        <v>202.17600000000004</v>
      </c>
      <c r="K29" s="33">
        <f t="shared" si="3"/>
        <v>50.544000000000011</v>
      </c>
      <c r="L29" s="30">
        <v>13</v>
      </c>
      <c r="M29" s="34">
        <f t="shared" si="6"/>
        <v>0.30769230769230771</v>
      </c>
      <c r="N29" s="17">
        <v>0</v>
      </c>
      <c r="O29" s="35">
        <f t="shared" ref="O29:P29" si="38">D29/7</f>
        <v>0.5714285714285714</v>
      </c>
      <c r="P29" s="35">
        <f t="shared" si="38"/>
        <v>0</v>
      </c>
      <c r="Q29" s="30">
        <f t="shared" si="8"/>
        <v>0</v>
      </c>
      <c r="R29" s="30"/>
      <c r="S29" s="22">
        <v>0</v>
      </c>
      <c r="T29" s="29" t="s">
        <v>33</v>
      </c>
      <c r="U29" s="37" t="s">
        <v>33</v>
      </c>
      <c r="V29" s="38" t="s">
        <v>33</v>
      </c>
      <c r="W29" s="29">
        <v>0</v>
      </c>
      <c r="X29" s="39">
        <f t="shared" si="9"/>
        <v>0</v>
      </c>
      <c r="Y29" s="40">
        <f t="shared" si="37"/>
        <v>0</v>
      </c>
      <c r="Z29" s="29">
        <v>0</v>
      </c>
      <c r="AA29" s="29" t="e">
        <v>#N/A</v>
      </c>
      <c r="AB29" s="41" t="e">
        <f t="shared" si="11"/>
        <v>#N/A</v>
      </c>
      <c r="AC29" s="42" t="e">
        <v>#N/A</v>
      </c>
      <c r="AD29" s="40">
        <f t="shared" si="12"/>
        <v>0</v>
      </c>
      <c r="AE29" s="40">
        <v>0</v>
      </c>
      <c r="AF29" s="26">
        <v>-76.819999999999993</v>
      </c>
      <c r="AG29" s="40">
        <v>0</v>
      </c>
    </row>
    <row r="30" spans="1:33" ht="15.75" customHeight="1" x14ac:dyDescent="0.2">
      <c r="A30" s="15" t="s">
        <v>62</v>
      </c>
      <c r="B30" s="47" t="s">
        <v>72</v>
      </c>
      <c r="C30" s="16" t="str">
        <f t="shared" si="4"/>
        <v xml:space="preserve"> - </v>
      </c>
      <c r="D30" s="17">
        <v>0</v>
      </c>
      <c r="E30" s="17">
        <v>0</v>
      </c>
      <c r="F30" s="18">
        <v>0</v>
      </c>
      <c r="G30" s="18">
        <v>-0.66</v>
      </c>
      <c r="H30" s="32" t="e">
        <f t="shared" si="1"/>
        <v>#DIV/0!</v>
      </c>
      <c r="I30" s="32" t="e">
        <f t="shared" si="2"/>
        <v>#DIV/0!</v>
      </c>
      <c r="J30" s="33">
        <f t="shared" si="5"/>
        <v>-0.66</v>
      </c>
      <c r="K30" s="33" t="e">
        <f t="shared" si="3"/>
        <v>#DIV/0!</v>
      </c>
      <c r="L30" s="17">
        <v>0</v>
      </c>
      <c r="M30" s="34" t="str">
        <f t="shared" si="6"/>
        <v>-</v>
      </c>
      <c r="N30" s="17">
        <v>0</v>
      </c>
      <c r="O30" s="35">
        <f t="shared" ref="O30:P30" si="39">D30/7</f>
        <v>0</v>
      </c>
      <c r="P30" s="35">
        <f t="shared" si="39"/>
        <v>0</v>
      </c>
      <c r="Q30" s="30" t="e">
        <f t="shared" si="8"/>
        <v>#DIV/0!</v>
      </c>
      <c r="R30" s="30"/>
      <c r="S30" s="22">
        <v>0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37"/>
        <v>0</v>
      </c>
      <c r="Z30" s="15">
        <v>0</v>
      </c>
      <c r="AA30" s="29" t="e">
        <v>#N/A</v>
      </c>
      <c r="AB30" s="41" t="e">
        <f t="shared" si="11"/>
        <v>#N/A</v>
      </c>
      <c r="AC30" s="42" t="e">
        <v>#N/A</v>
      </c>
      <c r="AD30" s="40">
        <f t="shared" si="12"/>
        <v>0</v>
      </c>
      <c r="AE30" s="26">
        <v>0</v>
      </c>
      <c r="AF30" s="26">
        <v>-76.819999999999993</v>
      </c>
      <c r="AG30" s="26">
        <v>0</v>
      </c>
    </row>
    <row r="31" spans="1:33" ht="15.75" customHeight="1" x14ac:dyDescent="0.2">
      <c r="A31" s="15" t="s">
        <v>63</v>
      </c>
      <c r="B31" s="47" t="s">
        <v>72</v>
      </c>
      <c r="C31" s="16">
        <f t="shared" si="4"/>
        <v>149.99</v>
      </c>
      <c r="D31" s="17">
        <v>3</v>
      </c>
      <c r="E31" s="17">
        <v>0</v>
      </c>
      <c r="F31" s="18">
        <v>449.97</v>
      </c>
      <c r="G31" s="43">
        <v>-0.82000000000000006</v>
      </c>
      <c r="H31" s="32">
        <f t="shared" si="1"/>
        <v>1.822343711803009E-3</v>
      </c>
      <c r="I31" s="32">
        <f t="shared" si="2"/>
        <v>0.30267462275262808</v>
      </c>
      <c r="J31" s="33">
        <f t="shared" si="5"/>
        <v>136.19450000000006</v>
      </c>
      <c r="K31" s="33">
        <f t="shared" si="3"/>
        <v>45.39816666666669</v>
      </c>
      <c r="L31" s="17">
        <v>8</v>
      </c>
      <c r="M31" s="34">
        <f t="shared" si="6"/>
        <v>0.375</v>
      </c>
      <c r="N31" s="17">
        <v>0</v>
      </c>
      <c r="O31" s="35">
        <f t="shared" ref="O31:P31" si="40">D31/7</f>
        <v>0.42857142857142855</v>
      </c>
      <c r="P31" s="35">
        <f t="shared" si="40"/>
        <v>0</v>
      </c>
      <c r="Q31" s="30">
        <f t="shared" si="8"/>
        <v>0</v>
      </c>
      <c r="R31" s="30"/>
      <c r="S31" s="22" t="e">
        <v>#N/A</v>
      </c>
      <c r="T31" s="15" t="s">
        <v>33</v>
      </c>
      <c r="U31" s="23" t="s">
        <v>33</v>
      </c>
      <c r="V31" s="1" t="s">
        <v>33</v>
      </c>
      <c r="W31" s="15">
        <v>0</v>
      </c>
      <c r="X31" s="39">
        <f t="shared" si="9"/>
        <v>0</v>
      </c>
      <c r="Y31" s="40">
        <f t="shared" si="37"/>
        <v>0</v>
      </c>
      <c r="Z31" s="15">
        <v>0</v>
      </c>
      <c r="AA31" s="15" t="e">
        <v>#N/A</v>
      </c>
      <c r="AB31" s="41" t="e">
        <f t="shared" si="11"/>
        <v>#N/A</v>
      </c>
      <c r="AC31" s="28" t="e">
        <v>#N/A</v>
      </c>
      <c r="AD31" s="40">
        <f t="shared" si="12"/>
        <v>0</v>
      </c>
      <c r="AE31" s="44">
        <v>0</v>
      </c>
      <c r="AF31" s="44">
        <v>-76.819999999999993</v>
      </c>
      <c r="AG31" s="26">
        <v>-15</v>
      </c>
    </row>
    <row r="32" spans="1:33" ht="15.75" customHeight="1" x14ac:dyDescent="0.2">
      <c r="A32" s="15" t="s">
        <v>65</v>
      </c>
      <c r="B32" s="47" t="s">
        <v>72</v>
      </c>
      <c r="C32" s="16">
        <f t="shared" si="4"/>
        <v>149.99</v>
      </c>
      <c r="D32" s="17">
        <v>1</v>
      </c>
      <c r="E32" s="17">
        <v>0</v>
      </c>
      <c r="F32" s="18">
        <v>149.99</v>
      </c>
      <c r="G32" s="18">
        <v>-1.53</v>
      </c>
      <c r="H32" s="32">
        <f t="shared" si="1"/>
        <v>1.0200680045336355E-2</v>
      </c>
      <c r="I32" s="32">
        <f t="shared" si="2"/>
        <v>0.27762850856723786</v>
      </c>
      <c r="J32" s="33">
        <f t="shared" si="5"/>
        <v>41.641500000000008</v>
      </c>
      <c r="K32" s="33">
        <f t="shared" si="3"/>
        <v>41.641500000000008</v>
      </c>
      <c r="L32" s="17">
        <v>10</v>
      </c>
      <c r="M32" s="34">
        <f t="shared" si="6"/>
        <v>0.1</v>
      </c>
      <c r="N32" s="17">
        <v>0</v>
      </c>
      <c r="O32" s="35">
        <f t="shared" ref="O32:P32" si="41">D32/7</f>
        <v>0.14285714285714285</v>
      </c>
      <c r="P32" s="35">
        <f t="shared" si="41"/>
        <v>0</v>
      </c>
      <c r="Q32" s="30">
        <f t="shared" si="8"/>
        <v>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IFERROR(__xludf.DUMMYFUNCTION("IFERROR(VLOOKUP($B$2,IMPORTRANGE(""https://docs.google.com/spreadsheets/d/1KiWZV1ko8G7lnRucBRBd29jj3Be6ltMfljMDqzOkQmI/edit#gid=1381463014"",""Lookup!A:D""),2,FALSE),"""")"),"")</f>
        <v/>
      </c>
      <c r="W32" s="15">
        <v>0</v>
      </c>
      <c r="X32" s="39">
        <f t="shared" si="9"/>
        <v>0</v>
      </c>
      <c r="Y32" s="40">
        <f t="shared" si="37"/>
        <v>0</v>
      </c>
      <c r="Z32" s="15">
        <v>0</v>
      </c>
      <c r="AA32" s="15" t="e">
        <v>#N/A</v>
      </c>
      <c r="AB32" s="41" t="e">
        <f t="shared" si="11"/>
        <v>#N/A</v>
      </c>
      <c r="AC32" s="28" t="e">
        <v>#N/A</v>
      </c>
      <c r="AD32" s="40">
        <f t="shared" si="12"/>
        <v>0</v>
      </c>
      <c r="AE32" s="26">
        <v>0</v>
      </c>
      <c r="AF32" s="26">
        <v>-76.819999999999993</v>
      </c>
      <c r="AG32" s="26">
        <v>-7.5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5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2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5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2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5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2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45"/>
      <c r="D100" s="17"/>
      <c r="E100" s="17"/>
      <c r="F100" s="18"/>
      <c r="G100" s="18"/>
      <c r="H100" s="18"/>
      <c r="I100" s="17"/>
      <c r="J100" s="17"/>
      <c r="K100" s="17"/>
      <c r="L100" s="17"/>
      <c r="M100" s="20"/>
      <c r="N100" s="17"/>
      <c r="O100" s="17"/>
      <c r="P100" s="17"/>
      <c r="Q100" s="17"/>
      <c r="R100" s="17"/>
      <c r="S100" s="22"/>
      <c r="T100" s="15"/>
      <c r="U100" s="23"/>
      <c r="V100" s="1"/>
      <c r="W100" s="15"/>
      <c r="X100" s="15"/>
      <c r="Y100" s="15"/>
      <c r="Z100" s="15"/>
      <c r="AA100" s="2"/>
      <c r="AB100" s="15"/>
      <c r="AC100" s="15"/>
      <c r="AD100" s="15"/>
      <c r="AE100" s="26"/>
      <c r="AF100" s="26"/>
      <c r="AG100" s="26"/>
    </row>
    <row r="101" spans="1:33" ht="15.75" customHeight="1" x14ac:dyDescent="0.2">
      <c r="A101" s="15"/>
      <c r="B101" s="15"/>
      <c r="C101" s="45"/>
      <c r="D101" s="17"/>
      <c r="E101" s="17"/>
      <c r="F101" s="18"/>
      <c r="G101" s="18"/>
      <c r="H101" s="18"/>
      <c r="I101" s="17"/>
      <c r="J101" s="17"/>
      <c r="K101" s="17"/>
      <c r="L101" s="17"/>
      <c r="M101" s="20"/>
      <c r="N101" s="17"/>
      <c r="O101" s="17"/>
      <c r="P101" s="17"/>
      <c r="Q101" s="17"/>
      <c r="R101" s="17"/>
      <c r="S101" s="22"/>
      <c r="T101" s="15"/>
      <c r="U101" s="23"/>
      <c r="V101" s="1"/>
      <c r="W101" s="15"/>
      <c r="X101" s="15"/>
      <c r="Y101" s="15"/>
      <c r="Z101" s="15"/>
      <c r="AA101" s="2"/>
      <c r="AB101" s="15"/>
      <c r="AC101" s="15"/>
      <c r="AD101" s="15"/>
      <c r="AE101" s="26"/>
      <c r="AF101" s="26"/>
      <c r="AG101" s="26"/>
    </row>
    <row r="102" spans="1:33" ht="15.75" customHeight="1" x14ac:dyDescent="0.2">
      <c r="A102" s="15"/>
      <c r="B102" s="15"/>
      <c r="C102" s="45"/>
      <c r="D102" s="17"/>
      <c r="E102" s="17"/>
      <c r="F102" s="18"/>
      <c r="G102" s="18"/>
      <c r="H102" s="18"/>
      <c r="I102" s="17"/>
      <c r="J102" s="17"/>
      <c r="K102" s="17"/>
      <c r="L102" s="17"/>
      <c r="M102" s="20"/>
      <c r="N102" s="17"/>
      <c r="O102" s="17"/>
      <c r="P102" s="17"/>
      <c r="Q102" s="17"/>
      <c r="R102" s="17"/>
      <c r="S102" s="22"/>
      <c r="T102" s="15"/>
      <c r="U102" s="23"/>
      <c r="V102" s="1"/>
      <c r="W102" s="15"/>
      <c r="X102" s="15"/>
      <c r="Y102" s="15"/>
      <c r="Z102" s="15"/>
      <c r="AA102" s="2"/>
      <c r="AB102" s="15"/>
      <c r="AC102" s="15"/>
      <c r="AD102" s="15"/>
      <c r="AE102" s="26"/>
      <c r="AF102" s="26"/>
      <c r="AG102" s="26"/>
    </row>
    <row r="103" spans="1:33" ht="15.75" customHeight="1" x14ac:dyDescent="0.2">
      <c r="A103" s="15"/>
      <c r="B103" s="15"/>
      <c r="C103" s="45"/>
      <c r="D103" s="17"/>
      <c r="E103" s="17"/>
      <c r="F103" s="18"/>
      <c r="G103" s="18"/>
      <c r="H103" s="18"/>
      <c r="I103" s="17"/>
      <c r="J103" s="17"/>
      <c r="K103" s="17"/>
      <c r="L103" s="17"/>
      <c r="M103" s="20"/>
      <c r="N103" s="17"/>
      <c r="O103" s="17"/>
      <c r="P103" s="17"/>
      <c r="Q103" s="17"/>
      <c r="R103" s="17"/>
      <c r="S103" s="22"/>
      <c r="T103" s="15"/>
      <c r="U103" s="23"/>
      <c r="V103" s="1"/>
      <c r="W103" s="15"/>
      <c r="X103" s="15"/>
      <c r="Y103" s="15"/>
      <c r="Z103" s="15"/>
      <c r="AA103" s="2"/>
      <c r="AB103" s="15"/>
      <c r="AC103" s="15"/>
      <c r="AD103" s="15"/>
      <c r="AE103" s="26"/>
      <c r="AF103" s="26"/>
      <c r="AG103" s="26"/>
    </row>
    <row r="104" spans="1:33" ht="15.75" customHeight="1" x14ac:dyDescent="0.2">
      <c r="A104" s="15"/>
      <c r="B104" s="15"/>
      <c r="C104" s="45"/>
      <c r="D104" s="17"/>
      <c r="E104" s="17"/>
      <c r="F104" s="18"/>
      <c r="G104" s="18"/>
      <c r="H104" s="18"/>
      <c r="I104" s="17"/>
      <c r="J104" s="17"/>
      <c r="K104" s="17"/>
      <c r="L104" s="17"/>
      <c r="M104" s="20"/>
      <c r="N104" s="17"/>
      <c r="O104" s="17"/>
      <c r="P104" s="17"/>
      <c r="Q104" s="17"/>
      <c r="R104" s="17"/>
      <c r="S104" s="22"/>
      <c r="T104" s="15"/>
      <c r="U104" s="23"/>
      <c r="V104" s="1"/>
      <c r="W104" s="15"/>
      <c r="X104" s="15"/>
      <c r="Y104" s="15"/>
      <c r="Z104" s="15"/>
      <c r="AA104" s="2"/>
      <c r="AB104" s="15"/>
      <c r="AC104" s="15"/>
      <c r="AD104" s="15"/>
      <c r="AE104" s="26"/>
      <c r="AF104" s="26"/>
      <c r="AG104" s="26"/>
    </row>
    <row r="105" spans="1:33" ht="15.75" customHeight="1" x14ac:dyDescent="0.2">
      <c r="A105" s="15"/>
      <c r="B105" s="15"/>
      <c r="C105" s="45"/>
      <c r="D105" s="17"/>
      <c r="E105" s="17"/>
      <c r="F105" s="18"/>
      <c r="G105" s="18"/>
      <c r="H105" s="18"/>
      <c r="I105" s="17"/>
      <c r="J105" s="17"/>
      <c r="K105" s="17"/>
      <c r="L105" s="17"/>
      <c r="M105" s="20"/>
      <c r="N105" s="17"/>
      <c r="O105" s="17"/>
      <c r="P105" s="17"/>
      <c r="Q105" s="17"/>
      <c r="R105" s="17"/>
      <c r="S105" s="22"/>
      <c r="T105" s="15"/>
      <c r="U105" s="23"/>
      <c r="V105" s="1"/>
      <c r="W105" s="15"/>
      <c r="X105" s="15"/>
      <c r="Y105" s="15"/>
      <c r="Z105" s="15"/>
      <c r="AA105" s="2"/>
      <c r="AB105" s="15"/>
      <c r="AC105" s="15"/>
      <c r="AD105" s="15"/>
      <c r="AE105" s="26"/>
      <c r="AF105" s="26"/>
      <c r="AG105" s="26"/>
    </row>
    <row r="106" spans="1:33" ht="15.75" customHeight="1" x14ac:dyDescent="0.2">
      <c r="A106" s="15"/>
      <c r="B106" s="15"/>
      <c r="C106" s="45"/>
      <c r="D106" s="17"/>
      <c r="E106" s="17"/>
      <c r="F106" s="18"/>
      <c r="G106" s="18"/>
      <c r="H106" s="18"/>
      <c r="I106" s="17"/>
      <c r="J106" s="17"/>
      <c r="K106" s="17"/>
      <c r="L106" s="17"/>
      <c r="M106" s="20"/>
      <c r="N106" s="17"/>
      <c r="O106" s="17"/>
      <c r="P106" s="17"/>
      <c r="Q106" s="17"/>
      <c r="R106" s="17"/>
      <c r="S106" s="22"/>
      <c r="T106" s="15"/>
      <c r="U106" s="23"/>
      <c r="V106" s="1"/>
      <c r="W106" s="15"/>
      <c r="X106" s="15"/>
      <c r="Y106" s="15"/>
      <c r="Z106" s="15"/>
      <c r="AA106" s="2"/>
      <c r="AB106" s="15"/>
      <c r="AC106" s="15"/>
      <c r="AD106" s="15"/>
      <c r="AE106" s="26"/>
      <c r="AF106" s="26"/>
      <c r="AG106" s="26"/>
    </row>
    <row r="107" spans="1:33" ht="15.75" customHeight="1" x14ac:dyDescent="0.2">
      <c r="A107" s="15"/>
      <c r="B107" s="15"/>
      <c r="C107" s="45"/>
      <c r="D107" s="17"/>
      <c r="E107" s="17"/>
      <c r="F107" s="18"/>
      <c r="G107" s="18"/>
      <c r="H107" s="18"/>
      <c r="I107" s="17"/>
      <c r="J107" s="17"/>
      <c r="K107" s="17"/>
      <c r="L107" s="17"/>
      <c r="M107" s="20"/>
      <c r="N107" s="17"/>
      <c r="O107" s="17"/>
      <c r="P107" s="17"/>
      <c r="Q107" s="17"/>
      <c r="R107" s="17"/>
      <c r="S107" s="22"/>
      <c r="T107" s="15"/>
      <c r="U107" s="23"/>
      <c r="V107" s="1"/>
      <c r="W107" s="15"/>
      <c r="X107" s="15"/>
      <c r="Y107" s="15"/>
      <c r="Z107" s="15"/>
      <c r="AA107" s="2"/>
      <c r="AB107" s="15"/>
      <c r="AC107" s="15"/>
      <c r="AD107" s="15"/>
      <c r="AE107" s="26"/>
      <c r="AF107" s="26"/>
      <c r="AG107" s="26"/>
    </row>
    <row r="108" spans="1:33" ht="15.75" customHeight="1" x14ac:dyDescent="0.2">
      <c r="A108" s="15"/>
      <c r="B108" s="15"/>
      <c r="C108" s="45"/>
      <c r="D108" s="17"/>
      <c r="E108" s="17"/>
      <c r="F108" s="18"/>
      <c r="G108" s="18"/>
      <c r="H108" s="18"/>
      <c r="I108" s="17"/>
      <c r="J108" s="17"/>
      <c r="K108" s="17"/>
      <c r="L108" s="17"/>
      <c r="M108" s="20"/>
      <c r="N108" s="17"/>
      <c r="O108" s="17"/>
      <c r="P108" s="17"/>
      <c r="Q108" s="17"/>
      <c r="R108" s="17"/>
      <c r="S108" s="22"/>
      <c r="T108" s="15"/>
      <c r="U108" s="23"/>
      <c r="V108" s="1"/>
      <c r="W108" s="15"/>
      <c r="X108" s="15"/>
      <c r="Y108" s="15"/>
      <c r="Z108" s="15"/>
      <c r="AA108" s="2"/>
      <c r="AB108" s="15"/>
      <c r="AC108" s="15"/>
      <c r="AD108" s="15"/>
      <c r="AE108" s="26"/>
      <c r="AF108" s="26"/>
      <c r="AG108" s="26"/>
    </row>
    <row r="109" spans="1:33" ht="15.75" customHeight="1" x14ac:dyDescent="0.2">
      <c r="A109" s="15"/>
      <c r="B109" s="15"/>
      <c r="C109" s="45"/>
      <c r="D109" s="17"/>
      <c r="E109" s="17"/>
      <c r="F109" s="18"/>
      <c r="G109" s="18"/>
      <c r="H109" s="18"/>
      <c r="I109" s="17"/>
      <c r="J109" s="17"/>
      <c r="K109" s="17"/>
      <c r="L109" s="17"/>
      <c r="M109" s="20"/>
      <c r="N109" s="17"/>
      <c r="O109" s="17"/>
      <c r="P109" s="17"/>
      <c r="Q109" s="17"/>
      <c r="R109" s="17"/>
      <c r="S109" s="22"/>
      <c r="T109" s="15"/>
      <c r="U109" s="23"/>
      <c r="V109" s="1"/>
      <c r="W109" s="15"/>
      <c r="X109" s="15"/>
      <c r="Y109" s="15"/>
      <c r="Z109" s="15"/>
      <c r="AA109" s="2"/>
      <c r="AB109" s="15"/>
      <c r="AC109" s="15"/>
      <c r="AD109" s="15"/>
      <c r="AE109" s="26"/>
      <c r="AF109" s="26"/>
      <c r="AG109" s="26"/>
    </row>
    <row r="110" spans="1:33" ht="15.75" customHeight="1" x14ac:dyDescent="0.2">
      <c r="A110" s="15"/>
      <c r="B110" s="15"/>
      <c r="C110" s="45"/>
      <c r="D110" s="17"/>
      <c r="E110" s="17"/>
      <c r="F110" s="18"/>
      <c r="G110" s="18"/>
      <c r="H110" s="18"/>
      <c r="I110" s="17"/>
      <c r="J110" s="17"/>
      <c r="K110" s="17"/>
      <c r="L110" s="17"/>
      <c r="M110" s="20"/>
      <c r="N110" s="17"/>
      <c r="O110" s="17"/>
      <c r="P110" s="17"/>
      <c r="Q110" s="17"/>
      <c r="R110" s="17"/>
      <c r="S110" s="22"/>
      <c r="T110" s="15"/>
      <c r="U110" s="23"/>
      <c r="V110" s="1"/>
      <c r="W110" s="15"/>
      <c r="X110" s="15"/>
      <c r="Y110" s="15"/>
      <c r="Z110" s="15"/>
      <c r="AA110" s="2"/>
      <c r="AB110" s="15"/>
      <c r="AC110" s="15"/>
      <c r="AD110" s="15"/>
      <c r="AE110" s="26"/>
      <c r="AF110" s="26"/>
      <c r="AG110" s="26"/>
    </row>
    <row r="111" spans="1:33" ht="15.75" customHeight="1" x14ac:dyDescent="0.2">
      <c r="A111" s="15"/>
      <c r="B111" s="15"/>
      <c r="C111" s="45"/>
      <c r="D111" s="17"/>
      <c r="E111" s="17"/>
      <c r="F111" s="18"/>
      <c r="G111" s="18"/>
      <c r="H111" s="18"/>
      <c r="I111" s="17"/>
      <c r="J111" s="17"/>
      <c r="K111" s="17"/>
      <c r="L111" s="17"/>
      <c r="M111" s="20"/>
      <c r="N111" s="17"/>
      <c r="O111" s="17"/>
      <c r="P111" s="17"/>
      <c r="Q111" s="17"/>
      <c r="R111" s="17"/>
      <c r="S111" s="22"/>
      <c r="T111" s="15"/>
      <c r="U111" s="23"/>
      <c r="V111" s="1"/>
      <c r="W111" s="15"/>
      <c r="X111" s="15"/>
      <c r="Y111" s="15"/>
      <c r="Z111" s="15"/>
      <c r="AA111" s="2"/>
      <c r="AB111" s="15"/>
      <c r="AC111" s="15"/>
      <c r="AD111" s="15"/>
      <c r="AE111" s="26"/>
      <c r="AF111" s="26"/>
      <c r="AG111" s="26"/>
    </row>
    <row r="112" spans="1:33" ht="15.75" customHeight="1" x14ac:dyDescent="0.2">
      <c r="A112" s="15"/>
      <c r="B112" s="15"/>
      <c r="C112" s="45"/>
      <c r="D112" s="17"/>
      <c r="E112" s="17"/>
      <c r="F112" s="18"/>
      <c r="G112" s="18"/>
      <c r="H112" s="18"/>
      <c r="I112" s="17"/>
      <c r="J112" s="17"/>
      <c r="K112" s="17"/>
      <c r="L112" s="17"/>
      <c r="M112" s="20"/>
      <c r="N112" s="17"/>
      <c r="O112" s="17"/>
      <c r="P112" s="17"/>
      <c r="Q112" s="17"/>
      <c r="R112" s="17"/>
      <c r="S112" s="22"/>
      <c r="T112" s="15"/>
      <c r="U112" s="23"/>
      <c r="V112" s="1"/>
      <c r="W112" s="15"/>
      <c r="X112" s="15"/>
      <c r="Y112" s="15"/>
      <c r="Z112" s="15"/>
      <c r="AA112" s="2"/>
      <c r="AB112" s="15"/>
      <c r="AC112" s="15"/>
      <c r="AD112" s="15"/>
      <c r="AE112" s="26"/>
      <c r="AF112" s="26"/>
      <c r="AG112" s="26"/>
    </row>
    <row r="113" spans="1:33" ht="15.75" customHeight="1" x14ac:dyDescent="0.2">
      <c r="A113" s="15"/>
      <c r="B113" s="15"/>
      <c r="C113" s="45"/>
      <c r="D113" s="17"/>
      <c r="E113" s="17"/>
      <c r="F113" s="18"/>
      <c r="G113" s="18"/>
      <c r="H113" s="18"/>
      <c r="I113" s="17"/>
      <c r="J113" s="17"/>
      <c r="K113" s="17"/>
      <c r="L113" s="17"/>
      <c r="M113" s="20"/>
      <c r="N113" s="17"/>
      <c r="O113" s="17"/>
      <c r="P113" s="17"/>
      <c r="Q113" s="17"/>
      <c r="R113" s="17"/>
      <c r="S113" s="22"/>
      <c r="T113" s="15"/>
      <c r="U113" s="23"/>
      <c r="V113" s="1"/>
      <c r="W113" s="15"/>
      <c r="X113" s="15"/>
      <c r="Y113" s="15"/>
      <c r="Z113" s="15"/>
      <c r="AA113" s="2"/>
      <c r="AB113" s="15"/>
      <c r="AC113" s="15"/>
      <c r="AD113" s="15"/>
      <c r="AE113" s="26"/>
      <c r="AF113" s="26"/>
      <c r="AG113" s="26"/>
    </row>
    <row r="114" spans="1:33" ht="15.75" customHeight="1" x14ac:dyDescent="0.2">
      <c r="A114" s="15"/>
      <c r="B114" s="15"/>
      <c r="C114" s="45"/>
      <c r="D114" s="17"/>
      <c r="E114" s="17"/>
      <c r="F114" s="18"/>
      <c r="G114" s="18"/>
      <c r="H114" s="18"/>
      <c r="I114" s="17"/>
      <c r="J114" s="17"/>
      <c r="K114" s="17"/>
      <c r="L114" s="17"/>
      <c r="M114" s="20"/>
      <c r="N114" s="17"/>
      <c r="O114" s="17"/>
      <c r="P114" s="17"/>
      <c r="Q114" s="17"/>
      <c r="R114" s="17"/>
      <c r="S114" s="22"/>
      <c r="T114" s="15"/>
      <c r="U114" s="23"/>
      <c r="V114" s="1"/>
      <c r="W114" s="15"/>
      <c r="X114" s="15"/>
      <c r="Y114" s="15"/>
      <c r="Z114" s="15"/>
      <c r="AA114" s="2"/>
      <c r="AB114" s="15"/>
      <c r="AC114" s="15"/>
      <c r="AD114" s="15"/>
      <c r="AE114" s="26"/>
      <c r="AF114" s="26"/>
      <c r="AG114" s="26"/>
    </row>
    <row r="115" spans="1:33" ht="15.75" customHeight="1" x14ac:dyDescent="0.2">
      <c r="A115" s="15"/>
      <c r="B115" s="15"/>
      <c r="C115" s="45"/>
      <c r="D115" s="17"/>
      <c r="E115" s="17"/>
      <c r="F115" s="18"/>
      <c r="G115" s="18"/>
      <c r="H115" s="18"/>
      <c r="I115" s="17"/>
      <c r="J115" s="17"/>
      <c r="K115" s="17"/>
      <c r="L115" s="17"/>
      <c r="M115" s="20"/>
      <c r="N115" s="17"/>
      <c r="O115" s="17"/>
      <c r="P115" s="17"/>
      <c r="Q115" s="17"/>
      <c r="R115" s="17"/>
      <c r="S115" s="22"/>
      <c r="T115" s="15"/>
      <c r="U115" s="23"/>
      <c r="V115" s="1"/>
      <c r="W115" s="15"/>
      <c r="X115" s="15"/>
      <c r="Y115" s="15"/>
      <c r="Z115" s="15"/>
      <c r="AA115" s="2"/>
      <c r="AB115" s="15"/>
      <c r="AC115" s="15"/>
      <c r="AD115" s="15"/>
      <c r="AE115" s="26"/>
      <c r="AF115" s="26"/>
      <c r="AG115" s="26"/>
    </row>
    <row r="116" spans="1:33" ht="15.75" customHeight="1" x14ac:dyDescent="0.2">
      <c r="A116" s="15"/>
      <c r="B116" s="15"/>
      <c r="C116" s="45"/>
      <c r="D116" s="17"/>
      <c r="E116" s="17"/>
      <c r="F116" s="18"/>
      <c r="G116" s="18"/>
      <c r="H116" s="18"/>
      <c r="I116" s="17"/>
      <c r="J116" s="17"/>
      <c r="K116" s="17"/>
      <c r="L116" s="17"/>
      <c r="M116" s="20"/>
      <c r="N116" s="17"/>
      <c r="O116" s="17"/>
      <c r="P116" s="17"/>
      <c r="Q116" s="17"/>
      <c r="R116" s="17"/>
      <c r="S116" s="22"/>
      <c r="T116" s="15"/>
      <c r="U116" s="23"/>
      <c r="V116" s="1"/>
      <c r="W116" s="15"/>
      <c r="X116" s="15"/>
      <c r="Y116" s="15"/>
      <c r="Z116" s="15"/>
      <c r="AA116" s="2"/>
      <c r="AB116" s="15"/>
      <c r="AC116" s="15"/>
      <c r="AD116" s="15"/>
      <c r="AE116" s="26"/>
      <c r="AF116" s="26"/>
      <c r="AG116" s="26"/>
    </row>
    <row r="117" spans="1:33" ht="15.75" customHeight="1" x14ac:dyDescent="0.2">
      <c r="A117" s="15"/>
      <c r="B117" s="15"/>
      <c r="C117" s="45"/>
      <c r="D117" s="17"/>
      <c r="E117" s="17"/>
      <c r="F117" s="18"/>
      <c r="G117" s="18"/>
      <c r="H117" s="18"/>
      <c r="I117" s="17"/>
      <c r="J117" s="17"/>
      <c r="K117" s="17"/>
      <c r="L117" s="17"/>
      <c r="M117" s="20"/>
      <c r="N117" s="17"/>
      <c r="O117" s="17"/>
      <c r="P117" s="17"/>
      <c r="Q117" s="17"/>
      <c r="R117" s="17"/>
      <c r="S117" s="22"/>
      <c r="T117" s="15"/>
      <c r="U117" s="23"/>
      <c r="V117" s="1"/>
      <c r="W117" s="15"/>
      <c r="X117" s="15"/>
      <c r="Y117" s="15"/>
      <c r="Z117" s="15"/>
      <c r="AA117" s="2"/>
      <c r="AB117" s="15"/>
      <c r="AC117" s="15"/>
      <c r="AD117" s="15"/>
      <c r="AE117" s="26"/>
      <c r="AF117" s="26"/>
      <c r="AG117" s="26"/>
    </row>
    <row r="118" spans="1:33" ht="15.75" customHeight="1" x14ac:dyDescent="0.2">
      <c r="A118" s="15"/>
      <c r="B118" s="15"/>
      <c r="C118" s="45"/>
      <c r="D118" s="17"/>
      <c r="E118" s="17"/>
      <c r="F118" s="18"/>
      <c r="G118" s="18"/>
      <c r="H118" s="18"/>
      <c r="I118" s="17"/>
      <c r="J118" s="17"/>
      <c r="K118" s="17"/>
      <c r="L118" s="17"/>
      <c r="M118" s="20"/>
      <c r="N118" s="17"/>
      <c r="O118" s="17"/>
      <c r="P118" s="17"/>
      <c r="Q118" s="17"/>
      <c r="R118" s="17"/>
      <c r="S118" s="22"/>
      <c r="T118" s="15"/>
      <c r="U118" s="23"/>
      <c r="V118" s="1"/>
      <c r="W118" s="15"/>
      <c r="X118" s="15"/>
      <c r="Y118" s="15"/>
      <c r="Z118" s="15"/>
      <c r="AA118" s="2"/>
      <c r="AB118" s="15"/>
      <c r="AC118" s="15"/>
      <c r="AD118" s="15"/>
      <c r="AE118" s="26"/>
      <c r="AF118" s="26"/>
      <c r="AG118" s="26"/>
    </row>
    <row r="119" spans="1:33" ht="15.75" customHeight="1" x14ac:dyDescent="0.2">
      <c r="A119" s="15"/>
      <c r="B119" s="15"/>
      <c r="C119" s="45"/>
      <c r="D119" s="17"/>
      <c r="E119" s="17"/>
      <c r="F119" s="18"/>
      <c r="G119" s="18"/>
      <c r="H119" s="18"/>
      <c r="I119" s="17"/>
      <c r="J119" s="17"/>
      <c r="K119" s="17"/>
      <c r="L119" s="17"/>
      <c r="M119" s="20"/>
      <c r="N119" s="17"/>
      <c r="O119" s="17"/>
      <c r="P119" s="17"/>
      <c r="Q119" s="17"/>
      <c r="R119" s="17"/>
      <c r="S119" s="22"/>
      <c r="T119" s="15"/>
      <c r="U119" s="23"/>
      <c r="V119" s="1"/>
      <c r="W119" s="15"/>
      <c r="X119" s="15"/>
      <c r="Y119" s="15"/>
      <c r="Z119" s="15"/>
      <c r="AA119" s="2"/>
      <c r="AB119" s="15"/>
      <c r="AC119" s="15"/>
      <c r="AD119" s="15"/>
      <c r="AE119" s="26"/>
      <c r="AF119" s="26"/>
      <c r="AG119" s="26"/>
    </row>
    <row r="120" spans="1:33" ht="15.75" customHeight="1" x14ac:dyDescent="0.2">
      <c r="A120" s="15"/>
      <c r="B120" s="15"/>
      <c r="C120" s="45"/>
      <c r="D120" s="17"/>
      <c r="E120" s="17"/>
      <c r="F120" s="18"/>
      <c r="G120" s="18"/>
      <c r="H120" s="18"/>
      <c r="I120" s="17"/>
      <c r="J120" s="17"/>
      <c r="K120" s="17"/>
      <c r="L120" s="17"/>
      <c r="M120" s="20"/>
      <c r="N120" s="17"/>
      <c r="O120" s="17"/>
      <c r="P120" s="17"/>
      <c r="Q120" s="17"/>
      <c r="R120" s="17"/>
      <c r="S120" s="22"/>
      <c r="T120" s="15"/>
      <c r="U120" s="23"/>
      <c r="V120" s="1"/>
      <c r="W120" s="15"/>
      <c r="X120" s="15"/>
      <c r="Y120" s="15"/>
      <c r="Z120" s="15"/>
      <c r="AA120" s="2"/>
      <c r="AB120" s="15"/>
      <c r="AC120" s="15"/>
      <c r="AD120" s="15"/>
      <c r="AE120" s="26"/>
      <c r="AF120" s="26"/>
      <c r="AG120" s="26"/>
    </row>
    <row r="121" spans="1:33" ht="15.75" customHeight="1" x14ac:dyDescent="0.2">
      <c r="A121" s="15"/>
      <c r="B121" s="15"/>
      <c r="C121" s="45"/>
      <c r="D121" s="17"/>
      <c r="E121" s="17"/>
      <c r="F121" s="18"/>
      <c r="G121" s="18"/>
      <c r="H121" s="18"/>
      <c r="I121" s="17"/>
      <c r="J121" s="17"/>
      <c r="K121" s="17"/>
      <c r="L121" s="17"/>
      <c r="M121" s="20"/>
      <c r="N121" s="17"/>
      <c r="O121" s="17"/>
      <c r="P121" s="17"/>
      <c r="Q121" s="17"/>
      <c r="R121" s="17"/>
      <c r="S121" s="22"/>
      <c r="T121" s="15"/>
      <c r="U121" s="23"/>
      <c r="V121" s="1"/>
      <c r="W121" s="15"/>
      <c r="X121" s="15"/>
      <c r="Y121" s="15"/>
      <c r="Z121" s="15"/>
      <c r="AA121" s="2"/>
      <c r="AB121" s="15"/>
      <c r="AC121" s="15"/>
      <c r="AD121" s="15"/>
      <c r="AE121" s="26"/>
      <c r="AF121" s="26"/>
      <c r="AG121" s="26"/>
    </row>
    <row r="122" spans="1:33" ht="15.75" customHeight="1" x14ac:dyDescent="0.2">
      <c r="A122" s="15"/>
      <c r="B122" s="15"/>
      <c r="C122" s="45"/>
      <c r="D122" s="17"/>
      <c r="E122" s="17"/>
      <c r="F122" s="18"/>
      <c r="G122" s="18"/>
      <c r="H122" s="18"/>
      <c r="I122" s="17"/>
      <c r="J122" s="17"/>
      <c r="K122" s="17"/>
      <c r="L122" s="17"/>
      <c r="M122" s="20"/>
      <c r="N122" s="17"/>
      <c r="O122" s="17"/>
      <c r="P122" s="17"/>
      <c r="Q122" s="17"/>
      <c r="R122" s="17"/>
      <c r="S122" s="22"/>
      <c r="T122" s="15"/>
      <c r="U122" s="23"/>
      <c r="V122" s="1"/>
      <c r="W122" s="15"/>
      <c r="X122" s="15"/>
      <c r="Y122" s="15"/>
      <c r="Z122" s="15"/>
      <c r="AA122" s="2"/>
      <c r="AB122" s="15"/>
      <c r="AC122" s="15"/>
      <c r="AD122" s="15"/>
      <c r="AE122" s="26"/>
      <c r="AF122" s="26"/>
      <c r="AG122" s="26"/>
    </row>
    <row r="123" spans="1:33" ht="15.75" customHeight="1" x14ac:dyDescent="0.2">
      <c r="A123" s="15"/>
      <c r="B123" s="15"/>
      <c r="C123" s="45"/>
      <c r="D123" s="17"/>
      <c r="E123" s="17"/>
      <c r="F123" s="18"/>
      <c r="G123" s="18"/>
      <c r="H123" s="18"/>
      <c r="I123" s="17"/>
      <c r="J123" s="17"/>
      <c r="K123" s="17"/>
      <c r="L123" s="17"/>
      <c r="M123" s="20"/>
      <c r="N123" s="17"/>
      <c r="O123" s="17"/>
      <c r="P123" s="17"/>
      <c r="Q123" s="17"/>
      <c r="R123" s="17"/>
      <c r="S123" s="22"/>
      <c r="T123" s="15"/>
      <c r="U123" s="23"/>
      <c r="V123" s="1"/>
      <c r="W123" s="15"/>
      <c r="X123" s="15"/>
      <c r="Y123" s="15"/>
      <c r="Z123" s="15"/>
      <c r="AA123" s="2"/>
      <c r="AB123" s="15"/>
      <c r="AC123" s="15"/>
      <c r="AD123" s="15"/>
      <c r="AE123" s="26"/>
      <c r="AF123" s="26"/>
      <c r="AG123" s="26"/>
    </row>
    <row r="124" spans="1:33" ht="15.75" customHeight="1" x14ac:dyDescent="0.2">
      <c r="A124" s="15"/>
      <c r="B124" s="15"/>
      <c r="C124" s="45"/>
      <c r="D124" s="17"/>
      <c r="E124" s="17"/>
      <c r="F124" s="18"/>
      <c r="G124" s="18"/>
      <c r="H124" s="18"/>
      <c r="I124" s="17"/>
      <c r="J124" s="17"/>
      <c r="K124" s="17"/>
      <c r="L124" s="17"/>
      <c r="M124" s="20"/>
      <c r="N124" s="17"/>
      <c r="O124" s="17"/>
      <c r="P124" s="17"/>
      <c r="Q124" s="17"/>
      <c r="R124" s="17"/>
      <c r="S124" s="22"/>
      <c r="T124" s="15"/>
      <c r="U124" s="23"/>
      <c r="V124" s="1"/>
      <c r="W124" s="15"/>
      <c r="X124" s="15"/>
      <c r="Y124" s="15"/>
      <c r="Z124" s="15"/>
      <c r="AA124" s="2"/>
      <c r="AB124" s="15"/>
      <c r="AC124" s="15"/>
      <c r="AD124" s="15"/>
      <c r="AE124" s="26"/>
      <c r="AF124" s="26"/>
      <c r="AG124" s="26"/>
    </row>
    <row r="125" spans="1:33" ht="15.75" customHeight="1" x14ac:dyDescent="0.2">
      <c r="A125" s="15"/>
      <c r="B125" s="15"/>
      <c r="C125" s="45"/>
      <c r="D125" s="17"/>
      <c r="E125" s="17"/>
      <c r="F125" s="18"/>
      <c r="G125" s="18"/>
      <c r="H125" s="18"/>
      <c r="I125" s="17"/>
      <c r="J125" s="17"/>
      <c r="K125" s="17"/>
      <c r="L125" s="17"/>
      <c r="M125" s="20"/>
      <c r="N125" s="17"/>
      <c r="O125" s="17"/>
      <c r="P125" s="17"/>
      <c r="Q125" s="17"/>
      <c r="R125" s="17"/>
      <c r="S125" s="22"/>
      <c r="T125" s="15"/>
      <c r="U125" s="23"/>
      <c r="V125" s="1"/>
      <c r="W125" s="15"/>
      <c r="X125" s="15"/>
      <c r="Y125" s="15"/>
      <c r="Z125" s="15"/>
      <c r="AA125" s="2"/>
      <c r="AB125" s="15"/>
      <c r="AC125" s="15"/>
      <c r="AD125" s="15"/>
      <c r="AE125" s="26"/>
      <c r="AF125" s="26"/>
      <c r="AG125" s="26"/>
    </row>
    <row r="126" spans="1:33" ht="15.75" customHeight="1" x14ac:dyDescent="0.2">
      <c r="A126" s="15"/>
      <c r="B126" s="15"/>
      <c r="C126" s="45"/>
      <c r="D126" s="17"/>
      <c r="E126" s="17"/>
      <c r="F126" s="18"/>
      <c r="G126" s="18"/>
      <c r="H126" s="18"/>
      <c r="I126" s="17"/>
      <c r="J126" s="17"/>
      <c r="K126" s="17"/>
      <c r="L126" s="17"/>
      <c r="M126" s="20"/>
      <c r="N126" s="17"/>
      <c r="O126" s="17"/>
      <c r="P126" s="17"/>
      <c r="Q126" s="17"/>
      <c r="R126" s="17"/>
      <c r="S126" s="22"/>
      <c r="T126" s="15"/>
      <c r="U126" s="23"/>
      <c r="V126" s="1"/>
      <c r="W126" s="15"/>
      <c r="X126" s="15"/>
      <c r="Y126" s="15"/>
      <c r="Z126" s="15"/>
      <c r="AA126" s="2"/>
      <c r="AB126" s="15"/>
      <c r="AC126" s="15"/>
      <c r="AD126" s="15"/>
      <c r="AE126" s="26"/>
      <c r="AF126" s="26"/>
      <c r="AG126" s="26"/>
    </row>
    <row r="127" spans="1:33" ht="15.75" customHeight="1" x14ac:dyDescent="0.2">
      <c r="A127" s="15"/>
      <c r="B127" s="15"/>
      <c r="C127" s="45"/>
      <c r="D127" s="17"/>
      <c r="E127" s="17"/>
      <c r="F127" s="18"/>
      <c r="G127" s="18"/>
      <c r="H127" s="18"/>
      <c r="I127" s="17"/>
      <c r="J127" s="17"/>
      <c r="K127" s="17"/>
      <c r="L127" s="17"/>
      <c r="M127" s="20"/>
      <c r="N127" s="17"/>
      <c r="O127" s="17"/>
      <c r="P127" s="17"/>
      <c r="Q127" s="17"/>
      <c r="R127" s="17"/>
      <c r="S127" s="22"/>
      <c r="T127" s="15"/>
      <c r="U127" s="23"/>
      <c r="V127" s="1"/>
      <c r="W127" s="15"/>
      <c r="X127" s="15"/>
      <c r="Y127" s="15"/>
      <c r="Z127" s="15"/>
      <c r="AA127" s="2"/>
      <c r="AB127" s="15"/>
      <c r="AC127" s="15"/>
      <c r="AD127" s="15"/>
      <c r="AE127" s="26"/>
      <c r="AF127" s="26"/>
      <c r="AG127" s="26"/>
    </row>
    <row r="128" spans="1:33" ht="15.75" customHeight="1" x14ac:dyDescent="0.2">
      <c r="A128" s="15"/>
      <c r="B128" s="15"/>
      <c r="C128" s="45"/>
      <c r="D128" s="17"/>
      <c r="E128" s="17"/>
      <c r="F128" s="18"/>
      <c r="G128" s="18"/>
      <c r="H128" s="18"/>
      <c r="I128" s="17"/>
      <c r="J128" s="17"/>
      <c r="K128" s="17"/>
      <c r="L128" s="17"/>
      <c r="M128" s="20"/>
      <c r="N128" s="17"/>
      <c r="O128" s="17"/>
      <c r="P128" s="17"/>
      <c r="Q128" s="17"/>
      <c r="R128" s="17"/>
      <c r="S128" s="22"/>
      <c r="T128" s="15"/>
      <c r="U128" s="23"/>
      <c r="V128" s="1"/>
      <c r="W128" s="15"/>
      <c r="X128" s="15"/>
      <c r="Y128" s="15"/>
      <c r="Z128" s="15"/>
      <c r="AA128" s="2"/>
      <c r="AB128" s="15"/>
      <c r="AC128" s="15"/>
      <c r="AD128" s="15"/>
      <c r="AE128" s="26"/>
      <c r="AF128" s="26"/>
      <c r="AG128" s="26"/>
    </row>
    <row r="129" spans="1:33" ht="15.75" customHeight="1" x14ac:dyDescent="0.2">
      <c r="A129" s="15"/>
      <c r="B129" s="15"/>
      <c r="C129" s="45"/>
      <c r="D129" s="17"/>
      <c r="E129" s="17"/>
      <c r="F129" s="18"/>
      <c r="G129" s="18"/>
      <c r="H129" s="18"/>
      <c r="I129" s="17"/>
      <c r="J129" s="17"/>
      <c r="K129" s="17"/>
      <c r="L129" s="17"/>
      <c r="M129" s="20"/>
      <c r="N129" s="17"/>
      <c r="O129" s="17"/>
      <c r="P129" s="17"/>
      <c r="Q129" s="17"/>
      <c r="R129" s="17"/>
      <c r="S129" s="22"/>
      <c r="T129" s="15"/>
      <c r="U129" s="23"/>
      <c r="V129" s="1"/>
      <c r="W129" s="15"/>
      <c r="X129" s="15"/>
      <c r="Y129" s="15"/>
      <c r="Z129" s="15"/>
      <c r="AA129" s="2"/>
      <c r="AB129" s="15"/>
      <c r="AC129" s="15"/>
      <c r="AD129" s="15"/>
      <c r="AE129" s="26"/>
      <c r="AF129" s="26"/>
      <c r="AG129" s="26"/>
    </row>
    <row r="130" spans="1:33" ht="15.75" customHeight="1" x14ac:dyDescent="0.2">
      <c r="A130" s="15"/>
      <c r="B130" s="15"/>
      <c r="C130" s="45"/>
      <c r="D130" s="17"/>
      <c r="E130" s="17"/>
      <c r="F130" s="18"/>
      <c r="G130" s="18"/>
      <c r="H130" s="18"/>
      <c r="I130" s="17"/>
      <c r="J130" s="17"/>
      <c r="K130" s="17"/>
      <c r="L130" s="17"/>
      <c r="M130" s="20"/>
      <c r="N130" s="17"/>
      <c r="O130" s="17"/>
      <c r="P130" s="17"/>
      <c r="Q130" s="17"/>
      <c r="R130" s="17"/>
      <c r="S130" s="22"/>
      <c r="T130" s="15"/>
      <c r="U130" s="23"/>
      <c r="V130" s="1"/>
      <c r="W130" s="15"/>
      <c r="X130" s="15"/>
      <c r="Y130" s="15"/>
      <c r="Z130" s="15"/>
      <c r="AA130" s="2"/>
      <c r="AB130" s="15"/>
      <c r="AC130" s="15"/>
      <c r="AD130" s="15"/>
      <c r="AE130" s="26"/>
      <c r="AF130" s="26"/>
      <c r="AG130" s="26"/>
    </row>
    <row r="131" spans="1:33" ht="15.75" customHeight="1" x14ac:dyDescent="0.2">
      <c r="A131" s="15"/>
      <c r="B131" s="15"/>
      <c r="C131" s="45"/>
      <c r="D131" s="17"/>
      <c r="E131" s="17"/>
      <c r="F131" s="18"/>
      <c r="G131" s="18"/>
      <c r="H131" s="18"/>
      <c r="I131" s="17"/>
      <c r="J131" s="17"/>
      <c r="K131" s="17"/>
      <c r="L131" s="17"/>
      <c r="M131" s="20"/>
      <c r="N131" s="17"/>
      <c r="O131" s="17"/>
      <c r="P131" s="17"/>
      <c r="Q131" s="17"/>
      <c r="R131" s="17"/>
      <c r="S131" s="22"/>
      <c r="T131" s="15"/>
      <c r="U131" s="23"/>
      <c r="V131" s="1"/>
      <c r="W131" s="15"/>
      <c r="X131" s="15"/>
      <c r="Y131" s="15"/>
      <c r="Z131" s="15"/>
      <c r="AA131" s="2"/>
      <c r="AB131" s="15"/>
      <c r="AC131" s="15"/>
      <c r="AD131" s="15"/>
      <c r="AE131" s="26"/>
      <c r="AF131" s="26"/>
      <c r="AG131" s="26"/>
    </row>
    <row r="132" spans="1:33" ht="15.75" customHeight="1" x14ac:dyDescent="0.2">
      <c r="A132" s="15"/>
      <c r="B132" s="15"/>
      <c r="C132" s="45"/>
      <c r="D132" s="17"/>
      <c r="E132" s="17"/>
      <c r="F132" s="18"/>
      <c r="G132" s="18"/>
      <c r="H132" s="18"/>
      <c r="I132" s="17"/>
      <c r="J132" s="17"/>
      <c r="K132" s="17"/>
      <c r="L132" s="17"/>
      <c r="M132" s="20"/>
      <c r="N132" s="17"/>
      <c r="O132" s="17"/>
      <c r="P132" s="17"/>
      <c r="Q132" s="17"/>
      <c r="R132" s="17"/>
      <c r="S132" s="22"/>
      <c r="T132" s="15"/>
      <c r="U132" s="23"/>
      <c r="V132" s="1"/>
      <c r="W132" s="15"/>
      <c r="X132" s="15"/>
      <c r="Y132" s="15"/>
      <c r="Z132" s="15"/>
      <c r="AA132" s="2"/>
      <c r="AB132" s="15"/>
      <c r="AC132" s="15"/>
      <c r="AD132" s="15"/>
      <c r="AE132" s="26"/>
      <c r="AF132" s="26"/>
      <c r="AG132" s="26"/>
    </row>
    <row r="133" spans="1:33" ht="15.75" customHeight="1" x14ac:dyDescent="0.2">
      <c r="A133" s="15"/>
      <c r="B133" s="15"/>
      <c r="C133" s="45"/>
      <c r="D133" s="17"/>
      <c r="E133" s="17"/>
      <c r="F133" s="18"/>
      <c r="G133" s="18"/>
      <c r="H133" s="18"/>
      <c r="I133" s="17"/>
      <c r="J133" s="17"/>
      <c r="K133" s="17"/>
      <c r="L133" s="17"/>
      <c r="M133" s="20"/>
      <c r="N133" s="17"/>
      <c r="O133" s="17"/>
      <c r="P133" s="17"/>
      <c r="Q133" s="17"/>
      <c r="R133" s="17"/>
      <c r="S133" s="22"/>
      <c r="T133" s="15"/>
      <c r="U133" s="23"/>
      <c r="V133" s="1"/>
      <c r="W133" s="15"/>
      <c r="X133" s="15"/>
      <c r="Y133" s="15"/>
      <c r="Z133" s="15"/>
      <c r="AA133" s="2"/>
      <c r="AB133" s="15"/>
      <c r="AC133" s="15"/>
      <c r="AD133" s="15"/>
      <c r="AE133" s="26"/>
      <c r="AF133" s="26"/>
      <c r="AG133" s="26"/>
    </row>
    <row r="134" spans="1:33" ht="15.75" customHeight="1" x14ac:dyDescent="0.2">
      <c r="A134" s="15"/>
      <c r="B134" s="15"/>
      <c r="C134" s="45"/>
      <c r="D134" s="17"/>
      <c r="E134" s="17"/>
      <c r="F134" s="18"/>
      <c r="G134" s="18"/>
      <c r="H134" s="18"/>
      <c r="I134" s="17"/>
      <c r="J134" s="17"/>
      <c r="K134" s="17"/>
      <c r="L134" s="17"/>
      <c r="M134" s="20"/>
      <c r="N134" s="17"/>
      <c r="O134" s="17"/>
      <c r="P134" s="17"/>
      <c r="Q134" s="17"/>
      <c r="R134" s="17"/>
      <c r="S134" s="22"/>
      <c r="T134" s="15"/>
      <c r="U134" s="23"/>
      <c r="V134" s="1"/>
      <c r="W134" s="15"/>
      <c r="X134" s="15"/>
      <c r="Y134" s="15"/>
      <c r="Z134" s="15"/>
      <c r="AA134" s="2"/>
      <c r="AB134" s="15"/>
      <c r="AC134" s="15"/>
      <c r="AD134" s="15"/>
      <c r="AE134" s="26"/>
      <c r="AF134" s="26"/>
      <c r="AG134" s="26"/>
    </row>
    <row r="135" spans="1:33" ht="15.75" customHeight="1" x14ac:dyDescent="0.2">
      <c r="A135" s="15"/>
      <c r="B135" s="15"/>
      <c r="C135" s="45"/>
      <c r="D135" s="17"/>
      <c r="E135" s="17"/>
      <c r="F135" s="18"/>
      <c r="G135" s="18"/>
      <c r="H135" s="18"/>
      <c r="I135" s="17"/>
      <c r="J135" s="17"/>
      <c r="K135" s="17"/>
      <c r="L135" s="17"/>
      <c r="M135" s="20"/>
      <c r="N135" s="17"/>
      <c r="O135" s="17"/>
      <c r="P135" s="17"/>
      <c r="Q135" s="17"/>
      <c r="R135" s="17"/>
      <c r="S135" s="22"/>
      <c r="T135" s="15"/>
      <c r="U135" s="23"/>
      <c r="V135" s="1"/>
      <c r="W135" s="15"/>
      <c r="X135" s="15"/>
      <c r="Y135" s="15"/>
      <c r="Z135" s="15"/>
      <c r="AA135" s="2"/>
      <c r="AB135" s="15"/>
      <c r="AC135" s="15"/>
      <c r="AD135" s="15"/>
      <c r="AE135" s="26"/>
      <c r="AF135" s="26"/>
      <c r="AG135" s="26"/>
    </row>
    <row r="136" spans="1:33" ht="15.75" customHeight="1" x14ac:dyDescent="0.2">
      <c r="A136" s="15"/>
      <c r="B136" s="15"/>
      <c r="C136" s="45"/>
      <c r="D136" s="17"/>
      <c r="E136" s="17"/>
      <c r="F136" s="18"/>
      <c r="G136" s="18"/>
      <c r="H136" s="18"/>
      <c r="I136" s="17"/>
      <c r="J136" s="17"/>
      <c r="K136" s="17"/>
      <c r="L136" s="17"/>
      <c r="M136" s="20"/>
      <c r="N136" s="17"/>
      <c r="O136" s="17"/>
      <c r="P136" s="17"/>
      <c r="Q136" s="17"/>
      <c r="R136" s="17"/>
      <c r="S136" s="22"/>
      <c r="T136" s="15"/>
      <c r="U136" s="23"/>
      <c r="V136" s="1"/>
      <c r="W136" s="15"/>
      <c r="X136" s="15"/>
      <c r="Y136" s="15"/>
      <c r="Z136" s="15"/>
      <c r="AA136" s="2"/>
      <c r="AB136" s="15"/>
      <c r="AC136" s="15"/>
      <c r="AD136" s="15"/>
      <c r="AE136" s="26"/>
      <c r="AF136" s="26"/>
      <c r="AG136" s="26"/>
    </row>
    <row r="137" spans="1:33" ht="15.75" customHeight="1" x14ac:dyDescent="0.2">
      <c r="A137" s="15"/>
      <c r="B137" s="15"/>
      <c r="C137" s="45"/>
      <c r="D137" s="17"/>
      <c r="E137" s="17"/>
      <c r="F137" s="18"/>
      <c r="G137" s="18"/>
      <c r="H137" s="18"/>
      <c r="I137" s="17"/>
      <c r="J137" s="17"/>
      <c r="K137" s="17"/>
      <c r="L137" s="17"/>
      <c r="M137" s="20"/>
      <c r="N137" s="17"/>
      <c r="O137" s="17"/>
      <c r="P137" s="17"/>
      <c r="Q137" s="17"/>
      <c r="R137" s="17"/>
      <c r="S137" s="22"/>
      <c r="T137" s="15"/>
      <c r="U137" s="23"/>
      <c r="V137" s="1"/>
      <c r="W137" s="15"/>
      <c r="X137" s="15"/>
      <c r="Y137" s="15"/>
      <c r="Z137" s="15"/>
      <c r="AA137" s="2"/>
      <c r="AB137" s="15"/>
      <c r="AC137" s="15"/>
      <c r="AD137" s="15"/>
      <c r="AE137" s="26"/>
      <c r="AF137" s="26"/>
      <c r="AG137" s="26"/>
    </row>
    <row r="138" spans="1:33" ht="15.75" customHeight="1" x14ac:dyDescent="0.2">
      <c r="A138" s="15"/>
      <c r="B138" s="15"/>
      <c r="C138" s="45"/>
      <c r="D138" s="17"/>
      <c r="E138" s="17"/>
      <c r="F138" s="18"/>
      <c r="G138" s="18"/>
      <c r="H138" s="18"/>
      <c r="I138" s="17"/>
      <c r="J138" s="17"/>
      <c r="K138" s="17"/>
      <c r="L138" s="17"/>
      <c r="M138" s="20"/>
      <c r="N138" s="17"/>
      <c r="O138" s="17"/>
      <c r="P138" s="17"/>
      <c r="Q138" s="17"/>
      <c r="R138" s="17"/>
      <c r="S138" s="22"/>
      <c r="T138" s="15"/>
      <c r="U138" s="23"/>
      <c r="V138" s="1"/>
      <c r="W138" s="15"/>
      <c r="X138" s="15"/>
      <c r="Y138" s="15"/>
      <c r="Z138" s="15"/>
      <c r="AA138" s="2"/>
      <c r="AB138" s="15"/>
      <c r="AC138" s="15"/>
      <c r="AD138" s="15"/>
      <c r="AE138" s="26"/>
      <c r="AF138" s="26"/>
      <c r="AG138" s="26"/>
    </row>
    <row r="139" spans="1:33" ht="15.75" customHeight="1" x14ac:dyDescent="0.2">
      <c r="A139" s="15"/>
      <c r="B139" s="15"/>
      <c r="C139" s="45"/>
      <c r="D139" s="17"/>
      <c r="E139" s="17"/>
      <c r="F139" s="18"/>
      <c r="G139" s="18"/>
      <c r="H139" s="18"/>
      <c r="I139" s="17"/>
      <c r="J139" s="17"/>
      <c r="K139" s="17"/>
      <c r="L139" s="17"/>
      <c r="M139" s="20"/>
      <c r="N139" s="17"/>
      <c r="O139" s="17"/>
      <c r="P139" s="17"/>
      <c r="Q139" s="17"/>
      <c r="R139" s="17"/>
      <c r="S139" s="22"/>
      <c r="T139" s="15"/>
      <c r="U139" s="23"/>
      <c r="V139" s="1"/>
      <c r="W139" s="15"/>
      <c r="X139" s="15"/>
      <c r="Y139" s="15"/>
      <c r="Z139" s="15"/>
      <c r="AA139" s="2"/>
      <c r="AB139" s="15"/>
      <c r="AC139" s="15"/>
      <c r="AD139" s="15"/>
      <c r="AE139" s="26"/>
      <c r="AF139" s="26"/>
      <c r="AG139" s="26"/>
    </row>
    <row r="140" spans="1:33" ht="15.75" customHeight="1" x14ac:dyDescent="0.2">
      <c r="A140" s="15"/>
      <c r="B140" s="15"/>
      <c r="C140" s="45"/>
      <c r="D140" s="17"/>
      <c r="E140" s="17"/>
      <c r="F140" s="18"/>
      <c r="G140" s="18"/>
      <c r="H140" s="18"/>
      <c r="I140" s="17"/>
      <c r="J140" s="17"/>
      <c r="K140" s="17"/>
      <c r="L140" s="17"/>
      <c r="M140" s="20"/>
      <c r="N140" s="17"/>
      <c r="O140" s="17"/>
      <c r="P140" s="17"/>
      <c r="Q140" s="17"/>
      <c r="R140" s="17"/>
      <c r="S140" s="22"/>
      <c r="T140" s="15"/>
      <c r="U140" s="23"/>
      <c r="V140" s="1"/>
      <c r="W140" s="15"/>
      <c r="X140" s="15"/>
      <c r="Y140" s="15"/>
      <c r="Z140" s="15"/>
      <c r="AA140" s="2"/>
      <c r="AB140" s="15"/>
      <c r="AC140" s="15"/>
      <c r="AD140" s="15"/>
      <c r="AE140" s="26"/>
      <c r="AF140" s="26"/>
      <c r="AG140" s="26"/>
    </row>
    <row r="141" spans="1:33" ht="15.75" customHeight="1" x14ac:dyDescent="0.2">
      <c r="A141" s="15"/>
      <c r="B141" s="15"/>
      <c r="C141" s="45"/>
      <c r="D141" s="17"/>
      <c r="E141" s="17"/>
      <c r="F141" s="18"/>
      <c r="G141" s="18"/>
      <c r="H141" s="18"/>
      <c r="I141" s="17"/>
      <c r="J141" s="17"/>
      <c r="K141" s="17"/>
      <c r="L141" s="17"/>
      <c r="M141" s="20"/>
      <c r="N141" s="17"/>
      <c r="O141" s="17"/>
      <c r="P141" s="17"/>
      <c r="Q141" s="17"/>
      <c r="R141" s="17"/>
      <c r="S141" s="22"/>
      <c r="T141" s="15"/>
      <c r="U141" s="23"/>
      <c r="V141" s="1"/>
      <c r="W141" s="15"/>
      <c r="X141" s="15"/>
      <c r="Y141" s="15"/>
      <c r="Z141" s="15"/>
      <c r="AA141" s="2"/>
      <c r="AB141" s="15"/>
      <c r="AC141" s="15"/>
      <c r="AD141" s="15"/>
      <c r="AE141" s="26"/>
      <c r="AF141" s="26"/>
      <c r="AG141" s="26"/>
    </row>
    <row r="142" spans="1:33" ht="15.75" customHeight="1" x14ac:dyDescent="0.2">
      <c r="A142" s="15"/>
      <c r="B142" s="15"/>
      <c r="C142" s="45"/>
      <c r="D142" s="17"/>
      <c r="E142" s="17"/>
      <c r="F142" s="18"/>
      <c r="G142" s="18"/>
      <c r="H142" s="18"/>
      <c r="I142" s="17"/>
      <c r="J142" s="17"/>
      <c r="K142" s="17"/>
      <c r="L142" s="17"/>
      <c r="M142" s="20"/>
      <c r="N142" s="17"/>
      <c r="O142" s="17"/>
      <c r="P142" s="17"/>
      <c r="Q142" s="17"/>
      <c r="R142" s="17"/>
      <c r="S142" s="22"/>
      <c r="T142" s="15"/>
      <c r="U142" s="23"/>
      <c r="V142" s="1"/>
      <c r="W142" s="15"/>
      <c r="X142" s="15"/>
      <c r="Y142" s="15"/>
      <c r="Z142" s="15"/>
      <c r="AA142" s="2"/>
      <c r="AB142" s="15"/>
      <c r="AC142" s="15"/>
      <c r="AD142" s="15"/>
      <c r="AE142" s="26"/>
      <c r="AF142" s="26"/>
      <c r="AG142" s="26"/>
    </row>
    <row r="143" spans="1:33" ht="15.75" customHeight="1" x14ac:dyDescent="0.2">
      <c r="A143" s="15"/>
      <c r="B143" s="15"/>
      <c r="C143" s="45"/>
      <c r="D143" s="17"/>
      <c r="E143" s="17"/>
      <c r="F143" s="18"/>
      <c r="G143" s="18"/>
      <c r="H143" s="18"/>
      <c r="I143" s="17"/>
      <c r="J143" s="17"/>
      <c r="K143" s="17"/>
      <c r="L143" s="17"/>
      <c r="M143" s="20"/>
      <c r="N143" s="17"/>
      <c r="O143" s="17"/>
      <c r="P143" s="17"/>
      <c r="Q143" s="17"/>
      <c r="R143" s="17"/>
      <c r="S143" s="22"/>
      <c r="T143" s="15"/>
      <c r="U143" s="23"/>
      <c r="V143" s="1"/>
      <c r="W143" s="15"/>
      <c r="X143" s="15"/>
      <c r="Y143" s="15"/>
      <c r="Z143" s="15"/>
      <c r="AA143" s="2"/>
      <c r="AB143" s="15"/>
      <c r="AC143" s="15"/>
      <c r="AD143" s="15"/>
      <c r="AE143" s="26"/>
      <c r="AF143" s="26"/>
      <c r="AG143" s="26"/>
    </row>
    <row r="144" spans="1:33" ht="15.75" customHeight="1" x14ac:dyDescent="0.2">
      <c r="A144" s="15"/>
      <c r="B144" s="15"/>
      <c r="C144" s="45"/>
      <c r="D144" s="17"/>
      <c r="E144" s="17"/>
      <c r="F144" s="18"/>
      <c r="G144" s="18"/>
      <c r="H144" s="18"/>
      <c r="I144" s="17"/>
      <c r="J144" s="17"/>
      <c r="K144" s="17"/>
      <c r="L144" s="17"/>
      <c r="M144" s="20"/>
      <c r="N144" s="17"/>
      <c r="O144" s="17"/>
      <c r="P144" s="17"/>
      <c r="Q144" s="17"/>
      <c r="R144" s="17"/>
      <c r="S144" s="22"/>
      <c r="T144" s="15"/>
      <c r="U144" s="23"/>
      <c r="V144" s="1"/>
      <c r="W144" s="15"/>
      <c r="X144" s="15"/>
      <c r="Y144" s="15"/>
      <c r="Z144" s="15"/>
      <c r="AA144" s="2"/>
      <c r="AB144" s="15"/>
      <c r="AC144" s="15"/>
      <c r="AD144" s="15"/>
      <c r="AE144" s="26"/>
      <c r="AF144" s="26"/>
      <c r="AG144" s="26"/>
    </row>
    <row r="145" spans="1:33" ht="15.75" customHeight="1" x14ac:dyDescent="0.2">
      <c r="A145" s="15"/>
      <c r="B145" s="15"/>
      <c r="C145" s="45"/>
      <c r="D145" s="17"/>
      <c r="E145" s="17"/>
      <c r="F145" s="18"/>
      <c r="G145" s="18"/>
      <c r="H145" s="18"/>
      <c r="I145" s="17"/>
      <c r="J145" s="17"/>
      <c r="K145" s="17"/>
      <c r="L145" s="17"/>
      <c r="M145" s="20"/>
      <c r="N145" s="17"/>
      <c r="O145" s="17"/>
      <c r="P145" s="17"/>
      <c r="Q145" s="17"/>
      <c r="R145" s="17"/>
      <c r="S145" s="22"/>
      <c r="T145" s="15"/>
      <c r="U145" s="23"/>
      <c r="V145" s="1"/>
      <c r="W145" s="15"/>
      <c r="X145" s="15"/>
      <c r="Y145" s="15"/>
      <c r="Z145" s="15"/>
      <c r="AA145" s="2"/>
      <c r="AB145" s="15"/>
      <c r="AC145" s="15"/>
      <c r="AD145" s="15"/>
      <c r="AE145" s="26"/>
      <c r="AF145" s="26"/>
      <c r="AG145" s="26"/>
    </row>
    <row r="146" spans="1:33" ht="15.75" customHeight="1" x14ac:dyDescent="0.2">
      <c r="A146" s="15"/>
      <c r="B146" s="15"/>
      <c r="C146" s="45"/>
      <c r="D146" s="17"/>
      <c r="E146" s="17"/>
      <c r="F146" s="18"/>
      <c r="G146" s="18"/>
      <c r="H146" s="18"/>
      <c r="I146" s="17"/>
      <c r="J146" s="17"/>
      <c r="K146" s="17"/>
      <c r="L146" s="17"/>
      <c r="M146" s="20"/>
      <c r="N146" s="17"/>
      <c r="O146" s="17"/>
      <c r="P146" s="17"/>
      <c r="Q146" s="17"/>
      <c r="R146" s="17"/>
      <c r="S146" s="22"/>
      <c r="T146" s="15"/>
      <c r="U146" s="23"/>
      <c r="V146" s="1"/>
      <c r="W146" s="15"/>
      <c r="X146" s="15"/>
      <c r="Y146" s="15"/>
      <c r="Z146" s="15"/>
      <c r="AA146" s="2"/>
      <c r="AB146" s="15"/>
      <c r="AC146" s="15"/>
      <c r="AD146" s="15"/>
      <c r="AE146" s="26"/>
      <c r="AF146" s="26"/>
      <c r="AG146" s="26"/>
    </row>
    <row r="147" spans="1:33" ht="15.75" customHeight="1" x14ac:dyDescent="0.2">
      <c r="A147" s="15"/>
      <c r="B147" s="15"/>
      <c r="C147" s="45"/>
      <c r="D147" s="17"/>
      <c r="E147" s="17"/>
      <c r="F147" s="18"/>
      <c r="G147" s="18"/>
      <c r="H147" s="18"/>
      <c r="I147" s="17"/>
      <c r="J147" s="17"/>
      <c r="K147" s="17"/>
      <c r="L147" s="17"/>
      <c r="M147" s="20"/>
      <c r="N147" s="17"/>
      <c r="O147" s="17"/>
      <c r="P147" s="17"/>
      <c r="Q147" s="17"/>
      <c r="R147" s="17"/>
      <c r="S147" s="22"/>
      <c r="T147" s="15"/>
      <c r="U147" s="23"/>
      <c r="V147" s="1"/>
      <c r="W147" s="15"/>
      <c r="X147" s="15"/>
      <c r="Y147" s="15"/>
      <c r="Z147" s="15"/>
      <c r="AA147" s="2"/>
      <c r="AB147" s="15"/>
      <c r="AC147" s="15"/>
      <c r="AD147" s="15"/>
      <c r="AE147" s="26"/>
      <c r="AF147" s="26"/>
      <c r="AG147" s="26"/>
    </row>
    <row r="148" spans="1:33" ht="15.75" customHeight="1" x14ac:dyDescent="0.2">
      <c r="A148" s="15"/>
      <c r="B148" s="15"/>
      <c r="C148" s="45"/>
      <c r="D148" s="17"/>
      <c r="E148" s="17"/>
      <c r="F148" s="18"/>
      <c r="G148" s="18"/>
      <c r="H148" s="18"/>
      <c r="I148" s="17"/>
      <c r="J148" s="17"/>
      <c r="K148" s="17"/>
      <c r="L148" s="17"/>
      <c r="M148" s="20"/>
      <c r="N148" s="17"/>
      <c r="O148" s="17"/>
      <c r="P148" s="17"/>
      <c r="Q148" s="17"/>
      <c r="R148" s="17"/>
      <c r="S148" s="22"/>
      <c r="T148" s="15"/>
      <c r="U148" s="23"/>
      <c r="V148" s="1"/>
      <c r="W148" s="15"/>
      <c r="X148" s="15"/>
      <c r="Y148" s="15"/>
      <c r="Z148" s="15"/>
      <c r="AA148" s="2"/>
      <c r="AB148" s="15"/>
      <c r="AC148" s="15"/>
      <c r="AD148" s="15"/>
      <c r="AE148" s="26"/>
      <c r="AF148" s="26"/>
      <c r="AG148" s="26"/>
    </row>
    <row r="149" spans="1:33" ht="15.75" customHeight="1" x14ac:dyDescent="0.2">
      <c r="A149" s="15"/>
      <c r="B149" s="15"/>
      <c r="C149" s="45"/>
      <c r="D149" s="17"/>
      <c r="E149" s="17"/>
      <c r="F149" s="18"/>
      <c r="G149" s="18"/>
      <c r="H149" s="18"/>
      <c r="I149" s="17"/>
      <c r="J149" s="17"/>
      <c r="K149" s="17"/>
      <c r="L149" s="17"/>
      <c r="M149" s="20"/>
      <c r="N149" s="17"/>
      <c r="O149" s="17"/>
      <c r="P149" s="17"/>
      <c r="Q149" s="17"/>
      <c r="R149" s="17"/>
      <c r="S149" s="22"/>
      <c r="T149" s="15"/>
      <c r="U149" s="23"/>
      <c r="V149" s="1"/>
      <c r="W149" s="15"/>
      <c r="X149" s="15"/>
      <c r="Y149" s="15"/>
      <c r="Z149" s="15"/>
      <c r="AA149" s="2"/>
      <c r="AB149" s="15"/>
      <c r="AC149" s="15"/>
      <c r="AD149" s="15"/>
      <c r="AE149" s="26"/>
      <c r="AF149" s="26"/>
      <c r="AG149" s="26"/>
    </row>
    <row r="150" spans="1:33" ht="15.75" customHeight="1" x14ac:dyDescent="0.2">
      <c r="A150" s="15"/>
      <c r="B150" s="15"/>
      <c r="C150" s="4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2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2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2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2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2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2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2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2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2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2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2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2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2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2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2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2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2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2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S221" s="22"/>
    </row>
    <row r="222" spans="3:19" ht="15.75" customHeight="1" x14ac:dyDescent="0.2">
      <c r="S222" s="22"/>
    </row>
    <row r="223" spans="3:19" ht="15.75" customHeight="1" x14ac:dyDescent="0.2">
      <c r="S223" s="22"/>
    </row>
    <row r="224" spans="3:19" ht="15.75" customHeight="1" x14ac:dyDescent="0.2">
      <c r="S224" s="22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PL-DD-ORGANIC-FITTED-CRIB-PAD</vt:lpstr>
      <vt:lpstr>J-AMZ-RGLAV128-A</vt:lpstr>
      <vt:lpstr>J-AMZ-RGLAV140-A</vt:lpstr>
      <vt:lpstr>J-AMZ-RGLAV152-A</vt:lpstr>
      <vt:lpstr>J-AMZ-RGLAV164-A</vt:lpstr>
      <vt:lpstr>J-AMZ-RGNAVY128-A</vt:lpstr>
      <vt:lpstr>J-AMZ-RGNAVY140-A</vt:lpstr>
      <vt:lpstr>J-AMZ-RGNAVY152-A</vt:lpstr>
      <vt:lpstr>J-AMZ-RGNAVY164-A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2021-07-19T20:11:25Z</dcterms:modified>
</cp:coreProperties>
</file>