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C:\Users\creiter\Dropbox\Claudia\PIAAC\OECD-average\QAMYS\"/>
    </mc:Choice>
  </mc:AlternateContent>
  <xr:revisionPtr revIDLastSave="0" documentId="13_ncr:1_{100FC2FE-5732-482B-B683-E17DED2A82BA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details" sheetId="1" r:id="rId1"/>
    <sheet name="country-aggregation" sheetId="2" r:id="rId2"/>
  </sheets>
  <calcPr calcId="191029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C26" i="2"/>
  <c r="C24" i="2"/>
  <c r="C19" i="2"/>
  <c r="C18" i="2"/>
  <c r="C16" i="2"/>
  <c r="C15" i="2"/>
  <c r="C14" i="2"/>
  <c r="C10" i="2"/>
  <c r="C4" i="2"/>
  <c r="A10" i="1"/>
  <c r="Q10" i="1"/>
  <c r="U10" i="1" s="1"/>
  <c r="R10" i="1"/>
  <c r="S10" i="1"/>
  <c r="A51" i="1"/>
  <c r="Q51" i="1"/>
  <c r="U51" i="1" s="1"/>
  <c r="R51" i="1"/>
  <c r="S51" i="1"/>
  <c r="A58" i="1"/>
  <c r="Q58" i="1"/>
  <c r="U58" i="1" s="1"/>
  <c r="R58" i="1"/>
  <c r="S58" i="1"/>
  <c r="A83" i="1"/>
  <c r="Q83" i="1"/>
  <c r="U83" i="1" s="1"/>
  <c r="R83" i="1"/>
  <c r="S83" i="1"/>
  <c r="A84" i="1"/>
  <c r="Q84" i="1"/>
  <c r="U84" i="1" s="1"/>
  <c r="R84" i="1"/>
  <c r="S8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4" i="1"/>
  <c r="Q5" i="1"/>
  <c r="U5" i="1" s="1"/>
  <c r="R5" i="1"/>
  <c r="S5" i="1"/>
  <c r="Q6" i="1"/>
  <c r="U6" i="1" s="1"/>
  <c r="R6" i="1"/>
  <c r="S6" i="1"/>
  <c r="Q7" i="1"/>
  <c r="U7" i="1" s="1"/>
  <c r="R7" i="1"/>
  <c r="S7" i="1"/>
  <c r="Q8" i="1"/>
  <c r="U8" i="1" s="1"/>
  <c r="R8" i="1"/>
  <c r="S8" i="1"/>
  <c r="Q9" i="1"/>
  <c r="U9" i="1" s="1"/>
  <c r="R9" i="1"/>
  <c r="S9" i="1"/>
  <c r="Q11" i="1"/>
  <c r="U11" i="1" s="1"/>
  <c r="R11" i="1"/>
  <c r="S11" i="1"/>
  <c r="Q12" i="1"/>
  <c r="U12" i="1" s="1"/>
  <c r="R12" i="1"/>
  <c r="S12" i="1"/>
  <c r="Q13" i="1"/>
  <c r="U13" i="1" s="1"/>
  <c r="R13" i="1"/>
  <c r="S13" i="1"/>
  <c r="Q14" i="1"/>
  <c r="U14" i="1" s="1"/>
  <c r="R14" i="1"/>
  <c r="S14" i="1"/>
  <c r="Q15" i="1"/>
  <c r="U15" i="1" s="1"/>
  <c r="R15" i="1"/>
  <c r="S15" i="1"/>
  <c r="Q16" i="1"/>
  <c r="U16" i="1" s="1"/>
  <c r="R16" i="1"/>
  <c r="S16" i="1"/>
  <c r="Q17" i="1"/>
  <c r="U17" i="1" s="1"/>
  <c r="R17" i="1"/>
  <c r="S17" i="1"/>
  <c r="Q18" i="1"/>
  <c r="U18" i="1" s="1"/>
  <c r="R18" i="1"/>
  <c r="S18" i="1"/>
  <c r="Q19" i="1"/>
  <c r="U19" i="1" s="1"/>
  <c r="R19" i="1"/>
  <c r="S19" i="1"/>
  <c r="Q20" i="1"/>
  <c r="U20" i="1" s="1"/>
  <c r="R20" i="1"/>
  <c r="S20" i="1"/>
  <c r="Q21" i="1"/>
  <c r="U21" i="1" s="1"/>
  <c r="R21" i="1"/>
  <c r="S21" i="1"/>
  <c r="Q22" i="1"/>
  <c r="U22" i="1" s="1"/>
  <c r="R22" i="1"/>
  <c r="S22" i="1"/>
  <c r="Q23" i="1"/>
  <c r="U23" i="1" s="1"/>
  <c r="R23" i="1"/>
  <c r="S23" i="1"/>
  <c r="Q24" i="1"/>
  <c r="U24" i="1" s="1"/>
  <c r="R24" i="1"/>
  <c r="S24" i="1"/>
  <c r="Q25" i="1"/>
  <c r="U25" i="1" s="1"/>
  <c r="R25" i="1"/>
  <c r="S25" i="1"/>
  <c r="Q26" i="1"/>
  <c r="U26" i="1" s="1"/>
  <c r="R26" i="1"/>
  <c r="S26" i="1"/>
  <c r="Q27" i="1"/>
  <c r="U27" i="1" s="1"/>
  <c r="R27" i="1"/>
  <c r="S27" i="1"/>
  <c r="Q28" i="1"/>
  <c r="U28" i="1" s="1"/>
  <c r="R28" i="1"/>
  <c r="S28" i="1"/>
  <c r="Q29" i="1"/>
  <c r="U29" i="1" s="1"/>
  <c r="R29" i="1"/>
  <c r="S29" i="1"/>
  <c r="Q30" i="1"/>
  <c r="U30" i="1" s="1"/>
  <c r="R30" i="1"/>
  <c r="S30" i="1"/>
  <c r="Q31" i="1"/>
  <c r="U31" i="1" s="1"/>
  <c r="R31" i="1"/>
  <c r="S31" i="1"/>
  <c r="Q32" i="1"/>
  <c r="U32" i="1" s="1"/>
  <c r="R32" i="1"/>
  <c r="S32" i="1"/>
  <c r="Q33" i="1"/>
  <c r="U33" i="1" s="1"/>
  <c r="R33" i="1"/>
  <c r="S33" i="1"/>
  <c r="Q34" i="1"/>
  <c r="U34" i="1" s="1"/>
  <c r="R34" i="1"/>
  <c r="S34" i="1"/>
  <c r="Q35" i="1"/>
  <c r="U35" i="1" s="1"/>
  <c r="R35" i="1"/>
  <c r="S35" i="1"/>
  <c r="Q36" i="1"/>
  <c r="U36" i="1" s="1"/>
  <c r="R36" i="1"/>
  <c r="S36" i="1"/>
  <c r="Q37" i="1"/>
  <c r="U37" i="1" s="1"/>
  <c r="R37" i="1"/>
  <c r="S37" i="1"/>
  <c r="Q38" i="1"/>
  <c r="U38" i="1" s="1"/>
  <c r="R38" i="1"/>
  <c r="S38" i="1"/>
  <c r="Q39" i="1"/>
  <c r="U39" i="1" s="1"/>
  <c r="R39" i="1"/>
  <c r="S39" i="1"/>
  <c r="Q40" i="1"/>
  <c r="U40" i="1" s="1"/>
  <c r="R40" i="1"/>
  <c r="S40" i="1"/>
  <c r="Q41" i="1"/>
  <c r="U41" i="1" s="1"/>
  <c r="R41" i="1"/>
  <c r="S41" i="1"/>
  <c r="Q42" i="1"/>
  <c r="U42" i="1" s="1"/>
  <c r="R42" i="1"/>
  <c r="S42" i="1"/>
  <c r="Q43" i="1"/>
  <c r="U43" i="1" s="1"/>
  <c r="R43" i="1"/>
  <c r="S43" i="1"/>
  <c r="Q44" i="1"/>
  <c r="U44" i="1" s="1"/>
  <c r="R44" i="1"/>
  <c r="S44" i="1"/>
  <c r="Q45" i="1"/>
  <c r="U45" i="1" s="1"/>
  <c r="R45" i="1"/>
  <c r="S45" i="1"/>
  <c r="Q46" i="1"/>
  <c r="U46" i="1" s="1"/>
  <c r="R46" i="1"/>
  <c r="S46" i="1"/>
  <c r="Q47" i="1"/>
  <c r="U47" i="1" s="1"/>
  <c r="R47" i="1"/>
  <c r="S47" i="1"/>
  <c r="Q48" i="1"/>
  <c r="U48" i="1" s="1"/>
  <c r="R48" i="1"/>
  <c r="S48" i="1"/>
  <c r="Q49" i="1"/>
  <c r="U49" i="1" s="1"/>
  <c r="R49" i="1"/>
  <c r="S49" i="1"/>
  <c r="Q50" i="1"/>
  <c r="U50" i="1" s="1"/>
  <c r="R50" i="1"/>
  <c r="S50" i="1"/>
  <c r="Q52" i="1"/>
  <c r="U52" i="1" s="1"/>
  <c r="R52" i="1"/>
  <c r="S52" i="1"/>
  <c r="Q53" i="1"/>
  <c r="U53" i="1" s="1"/>
  <c r="R53" i="1"/>
  <c r="S53" i="1"/>
  <c r="Q54" i="1"/>
  <c r="U54" i="1" s="1"/>
  <c r="R54" i="1"/>
  <c r="S54" i="1"/>
  <c r="Q55" i="1"/>
  <c r="U55" i="1" s="1"/>
  <c r="R55" i="1"/>
  <c r="S55" i="1"/>
  <c r="Q56" i="1"/>
  <c r="U56" i="1" s="1"/>
  <c r="R56" i="1"/>
  <c r="S56" i="1"/>
  <c r="Q57" i="1"/>
  <c r="U57" i="1" s="1"/>
  <c r="R57" i="1"/>
  <c r="S57" i="1"/>
  <c r="Q59" i="1"/>
  <c r="U59" i="1" s="1"/>
  <c r="R59" i="1"/>
  <c r="S59" i="1"/>
  <c r="Q60" i="1"/>
  <c r="U60" i="1" s="1"/>
  <c r="R60" i="1"/>
  <c r="S60" i="1"/>
  <c r="Q61" i="1"/>
  <c r="U61" i="1" s="1"/>
  <c r="R61" i="1"/>
  <c r="S61" i="1"/>
  <c r="Q62" i="1"/>
  <c r="U62" i="1" s="1"/>
  <c r="R62" i="1"/>
  <c r="S62" i="1"/>
  <c r="Q63" i="1"/>
  <c r="U63" i="1" s="1"/>
  <c r="R63" i="1"/>
  <c r="S63" i="1"/>
  <c r="Q64" i="1"/>
  <c r="U64" i="1" s="1"/>
  <c r="R64" i="1"/>
  <c r="S64" i="1"/>
  <c r="Q65" i="1"/>
  <c r="U65" i="1" s="1"/>
  <c r="R65" i="1"/>
  <c r="S65" i="1"/>
  <c r="Q66" i="1"/>
  <c r="U66" i="1" s="1"/>
  <c r="R66" i="1"/>
  <c r="S66" i="1"/>
  <c r="Q67" i="1"/>
  <c r="U67" i="1" s="1"/>
  <c r="R67" i="1"/>
  <c r="S67" i="1"/>
  <c r="Q68" i="1"/>
  <c r="U68" i="1" s="1"/>
  <c r="R68" i="1"/>
  <c r="S68" i="1"/>
  <c r="Q69" i="1"/>
  <c r="U69" i="1" s="1"/>
  <c r="R69" i="1"/>
  <c r="S69" i="1"/>
  <c r="Q70" i="1"/>
  <c r="U70" i="1" s="1"/>
  <c r="R70" i="1"/>
  <c r="S70" i="1"/>
  <c r="Q71" i="1"/>
  <c r="U71" i="1" s="1"/>
  <c r="R71" i="1"/>
  <c r="S71" i="1"/>
  <c r="Q72" i="1"/>
  <c r="U72" i="1" s="1"/>
  <c r="R72" i="1"/>
  <c r="S72" i="1"/>
  <c r="Q73" i="1"/>
  <c r="U73" i="1" s="1"/>
  <c r="R73" i="1"/>
  <c r="S73" i="1"/>
  <c r="Q74" i="1"/>
  <c r="U74" i="1" s="1"/>
  <c r="R74" i="1"/>
  <c r="S74" i="1"/>
  <c r="Q75" i="1"/>
  <c r="U75" i="1" s="1"/>
  <c r="R75" i="1"/>
  <c r="S75" i="1"/>
  <c r="Q76" i="1"/>
  <c r="U76" i="1" s="1"/>
  <c r="R76" i="1"/>
  <c r="S76" i="1"/>
  <c r="Q77" i="1"/>
  <c r="U77" i="1" s="1"/>
  <c r="R77" i="1"/>
  <c r="S77" i="1"/>
  <c r="Q78" i="1"/>
  <c r="U78" i="1" s="1"/>
  <c r="R78" i="1"/>
  <c r="S78" i="1"/>
  <c r="Q79" i="1"/>
  <c r="U79" i="1" s="1"/>
  <c r="R79" i="1"/>
  <c r="S79" i="1"/>
  <c r="Q80" i="1"/>
  <c r="U80" i="1" s="1"/>
  <c r="R80" i="1"/>
  <c r="S80" i="1"/>
  <c r="Q81" i="1"/>
  <c r="U81" i="1" s="1"/>
  <c r="R81" i="1"/>
  <c r="S81" i="1"/>
  <c r="Q82" i="1"/>
  <c r="U82" i="1" s="1"/>
  <c r="R82" i="1"/>
  <c r="S82" i="1"/>
  <c r="Q85" i="1"/>
  <c r="U85" i="1" s="1"/>
  <c r="R85" i="1"/>
  <c r="S85" i="1"/>
  <c r="Q86" i="1"/>
  <c r="U86" i="1" s="1"/>
  <c r="R86" i="1"/>
  <c r="S86" i="1"/>
  <c r="Q87" i="1"/>
  <c r="U87" i="1" s="1"/>
  <c r="R87" i="1"/>
  <c r="S87" i="1"/>
  <c r="Q88" i="1"/>
  <c r="U88" i="1" s="1"/>
  <c r="R88" i="1"/>
  <c r="S88" i="1"/>
  <c r="Q89" i="1"/>
  <c r="U89" i="1" s="1"/>
  <c r="R89" i="1"/>
  <c r="S89" i="1"/>
  <c r="Q90" i="1"/>
  <c r="U90" i="1" s="1"/>
  <c r="R90" i="1"/>
  <c r="S90" i="1"/>
  <c r="Q91" i="1"/>
  <c r="U91" i="1" s="1"/>
  <c r="R91" i="1"/>
  <c r="S91" i="1"/>
  <c r="Q92" i="1"/>
  <c r="U92" i="1" s="1"/>
  <c r="R92" i="1"/>
  <c r="S92" i="1"/>
  <c r="Q93" i="1"/>
  <c r="U93" i="1" s="1"/>
  <c r="R93" i="1"/>
  <c r="S93" i="1"/>
  <c r="Q94" i="1"/>
  <c r="U94" i="1" s="1"/>
  <c r="R94" i="1"/>
  <c r="S94" i="1"/>
  <c r="Q95" i="1"/>
  <c r="U95" i="1" s="1"/>
  <c r="R95" i="1"/>
  <c r="S95" i="1"/>
  <c r="Q96" i="1"/>
  <c r="U96" i="1" s="1"/>
  <c r="R96" i="1"/>
  <c r="S96" i="1"/>
  <c r="Q97" i="1"/>
  <c r="U97" i="1" s="1"/>
  <c r="R97" i="1"/>
  <c r="S97" i="1"/>
  <c r="Q98" i="1"/>
  <c r="U98" i="1" s="1"/>
  <c r="R98" i="1"/>
  <c r="S98" i="1"/>
  <c r="Q99" i="1"/>
  <c r="U99" i="1" s="1"/>
  <c r="R99" i="1"/>
  <c r="S99" i="1"/>
  <c r="Q100" i="1"/>
  <c r="U100" i="1" s="1"/>
  <c r="R100" i="1"/>
  <c r="S100" i="1"/>
  <c r="Q101" i="1"/>
  <c r="U101" i="1" s="1"/>
  <c r="R101" i="1"/>
  <c r="S101" i="1"/>
  <c r="Q102" i="1"/>
  <c r="U102" i="1" s="1"/>
  <c r="R102" i="1"/>
  <c r="S102" i="1"/>
  <c r="Q103" i="1"/>
  <c r="U103" i="1" s="1"/>
  <c r="R103" i="1"/>
  <c r="S103" i="1"/>
  <c r="Q104" i="1"/>
  <c r="U104" i="1" s="1"/>
  <c r="R104" i="1"/>
  <c r="S104" i="1"/>
  <c r="Q105" i="1"/>
  <c r="U105" i="1" s="1"/>
  <c r="R105" i="1"/>
  <c r="S105" i="1"/>
  <c r="Q106" i="1"/>
  <c r="U106" i="1" s="1"/>
  <c r="R106" i="1"/>
  <c r="S106" i="1"/>
  <c r="Q107" i="1"/>
  <c r="U107" i="1" s="1"/>
  <c r="R107" i="1"/>
  <c r="S107" i="1"/>
  <c r="Q108" i="1"/>
  <c r="U108" i="1" s="1"/>
  <c r="R108" i="1"/>
  <c r="S108" i="1"/>
  <c r="Q109" i="1"/>
  <c r="U109" i="1" s="1"/>
  <c r="R109" i="1"/>
  <c r="S109" i="1"/>
  <c r="Q110" i="1"/>
  <c r="U110" i="1" s="1"/>
  <c r="R110" i="1"/>
  <c r="S110" i="1"/>
  <c r="Q111" i="1"/>
  <c r="U111" i="1" s="1"/>
  <c r="R111" i="1"/>
  <c r="S111" i="1"/>
  <c r="Q112" i="1"/>
  <c r="U112" i="1" s="1"/>
  <c r="R112" i="1"/>
  <c r="S112" i="1"/>
  <c r="Q113" i="1"/>
  <c r="U113" i="1" s="1"/>
  <c r="R113" i="1"/>
  <c r="S113" i="1"/>
  <c r="Q114" i="1"/>
  <c r="U114" i="1" s="1"/>
  <c r="R114" i="1"/>
  <c r="S114" i="1"/>
  <c r="Q115" i="1"/>
  <c r="U115" i="1" s="1"/>
  <c r="R115" i="1"/>
  <c r="S115" i="1"/>
  <c r="Q116" i="1"/>
  <c r="U116" i="1" s="1"/>
  <c r="R116" i="1"/>
  <c r="S116" i="1"/>
  <c r="Q117" i="1"/>
  <c r="U117" i="1" s="1"/>
  <c r="R117" i="1"/>
  <c r="S117" i="1"/>
  <c r="Q118" i="1"/>
  <c r="U118" i="1" s="1"/>
  <c r="R118" i="1"/>
  <c r="S118" i="1"/>
  <c r="Q119" i="1"/>
  <c r="U119" i="1" s="1"/>
  <c r="R119" i="1"/>
  <c r="S119" i="1"/>
  <c r="Q120" i="1"/>
  <c r="U120" i="1" s="1"/>
  <c r="R120" i="1"/>
  <c r="S120" i="1"/>
  <c r="Q121" i="1"/>
  <c r="U121" i="1" s="1"/>
  <c r="R121" i="1"/>
  <c r="S121" i="1"/>
  <c r="Q122" i="1"/>
  <c r="U122" i="1" s="1"/>
  <c r="R122" i="1"/>
  <c r="S122" i="1"/>
  <c r="Q123" i="1"/>
  <c r="U123" i="1" s="1"/>
  <c r="R123" i="1"/>
  <c r="S123" i="1"/>
  <c r="Q124" i="1"/>
  <c r="U124" i="1" s="1"/>
  <c r="R124" i="1"/>
  <c r="S124" i="1"/>
  <c r="Q125" i="1"/>
  <c r="U125" i="1" s="1"/>
  <c r="R125" i="1"/>
  <c r="S125" i="1"/>
  <c r="Q126" i="1"/>
  <c r="U126" i="1" s="1"/>
  <c r="R126" i="1"/>
  <c r="S126" i="1"/>
  <c r="Q127" i="1"/>
  <c r="U127" i="1" s="1"/>
  <c r="R127" i="1"/>
  <c r="S127" i="1"/>
  <c r="Q128" i="1"/>
  <c r="U128" i="1" s="1"/>
  <c r="R128" i="1"/>
  <c r="S128" i="1"/>
  <c r="Q129" i="1"/>
  <c r="U129" i="1" s="1"/>
  <c r="R129" i="1"/>
  <c r="S129" i="1"/>
  <c r="Q130" i="1"/>
  <c r="U130" i="1" s="1"/>
  <c r="R130" i="1"/>
  <c r="S130" i="1"/>
  <c r="Q131" i="1"/>
  <c r="U131" i="1" s="1"/>
  <c r="R131" i="1"/>
  <c r="S131" i="1"/>
  <c r="Q132" i="1"/>
  <c r="U132" i="1" s="1"/>
  <c r="R132" i="1"/>
  <c r="S132" i="1"/>
  <c r="Q133" i="1"/>
  <c r="U133" i="1" s="1"/>
  <c r="R133" i="1"/>
  <c r="S133" i="1"/>
  <c r="Q134" i="1"/>
  <c r="U134" i="1" s="1"/>
  <c r="R134" i="1"/>
  <c r="S134" i="1"/>
  <c r="Q135" i="1"/>
  <c r="U135" i="1" s="1"/>
  <c r="R135" i="1"/>
  <c r="S135" i="1"/>
  <c r="Q136" i="1"/>
  <c r="U136" i="1" s="1"/>
  <c r="R136" i="1"/>
  <c r="S136" i="1"/>
  <c r="Q137" i="1"/>
  <c r="U137" i="1" s="1"/>
  <c r="R137" i="1"/>
  <c r="S137" i="1"/>
  <c r="Q138" i="1"/>
  <c r="U138" i="1" s="1"/>
  <c r="R138" i="1"/>
  <c r="S138" i="1"/>
  <c r="Q139" i="1"/>
  <c r="U139" i="1" s="1"/>
  <c r="R139" i="1"/>
  <c r="S139" i="1"/>
  <c r="Q140" i="1"/>
  <c r="U140" i="1" s="1"/>
  <c r="R140" i="1"/>
  <c r="S140" i="1"/>
  <c r="Q141" i="1"/>
  <c r="U141" i="1" s="1"/>
  <c r="R141" i="1"/>
  <c r="S141" i="1"/>
  <c r="Q142" i="1"/>
  <c r="U142" i="1" s="1"/>
  <c r="R142" i="1"/>
  <c r="S142" i="1"/>
  <c r="Q143" i="1"/>
  <c r="U143" i="1" s="1"/>
  <c r="R143" i="1"/>
  <c r="S143" i="1"/>
  <c r="Q144" i="1"/>
  <c r="U144" i="1" s="1"/>
  <c r="R144" i="1"/>
  <c r="S144" i="1"/>
  <c r="Q145" i="1"/>
  <c r="U145" i="1" s="1"/>
  <c r="R145" i="1"/>
  <c r="S145" i="1"/>
  <c r="Q146" i="1"/>
  <c r="U146" i="1" s="1"/>
  <c r="R146" i="1"/>
  <c r="S146" i="1"/>
  <c r="Q147" i="1"/>
  <c r="U147" i="1" s="1"/>
  <c r="R147" i="1"/>
  <c r="S147" i="1"/>
  <c r="Q148" i="1"/>
  <c r="U148" i="1" s="1"/>
  <c r="R148" i="1"/>
  <c r="S148" i="1"/>
  <c r="Q149" i="1"/>
  <c r="U149" i="1" s="1"/>
  <c r="R149" i="1"/>
  <c r="S149" i="1"/>
  <c r="Q150" i="1"/>
  <c r="U150" i="1" s="1"/>
  <c r="R150" i="1"/>
  <c r="S150" i="1"/>
  <c r="Q151" i="1"/>
  <c r="U151" i="1" s="1"/>
  <c r="R151" i="1"/>
  <c r="S151" i="1"/>
  <c r="Q152" i="1"/>
  <c r="U152" i="1" s="1"/>
  <c r="R152" i="1"/>
  <c r="S152" i="1"/>
  <c r="Q153" i="1"/>
  <c r="U153" i="1" s="1"/>
  <c r="R153" i="1"/>
  <c r="S153" i="1"/>
  <c r="Q154" i="1"/>
  <c r="U154" i="1" s="1"/>
  <c r="R154" i="1"/>
  <c r="S154" i="1"/>
  <c r="Q155" i="1"/>
  <c r="U155" i="1" s="1"/>
  <c r="R155" i="1"/>
  <c r="S155" i="1"/>
  <c r="Q156" i="1"/>
  <c r="U156" i="1" s="1"/>
  <c r="R156" i="1"/>
  <c r="S156" i="1"/>
  <c r="Q157" i="1"/>
  <c r="U157" i="1" s="1"/>
  <c r="R157" i="1"/>
  <c r="S157" i="1"/>
  <c r="Q158" i="1"/>
  <c r="U158" i="1" s="1"/>
  <c r="R158" i="1"/>
  <c r="S158" i="1"/>
  <c r="Q159" i="1"/>
  <c r="U159" i="1" s="1"/>
  <c r="R159" i="1"/>
  <c r="S159" i="1"/>
  <c r="Q160" i="1"/>
  <c r="U160" i="1" s="1"/>
  <c r="R160" i="1"/>
  <c r="S160" i="1"/>
  <c r="Q161" i="1"/>
  <c r="U161" i="1" s="1"/>
  <c r="R161" i="1"/>
  <c r="S161" i="1"/>
  <c r="Q162" i="1"/>
  <c r="U162" i="1" s="1"/>
  <c r="R162" i="1"/>
  <c r="S162" i="1"/>
  <c r="Q163" i="1"/>
  <c r="U163" i="1" s="1"/>
  <c r="R163" i="1"/>
  <c r="S163" i="1"/>
  <c r="Q164" i="1"/>
  <c r="U164" i="1" s="1"/>
  <c r="R164" i="1"/>
  <c r="S164" i="1"/>
  <c r="Q165" i="1"/>
  <c r="U165" i="1" s="1"/>
  <c r="R165" i="1"/>
  <c r="S165" i="1"/>
  <c r="Q166" i="1"/>
  <c r="U166" i="1" s="1"/>
  <c r="R166" i="1"/>
  <c r="S166" i="1"/>
  <c r="Q167" i="1"/>
  <c r="U167" i="1" s="1"/>
  <c r="R167" i="1"/>
  <c r="S167" i="1"/>
  <c r="Q168" i="1"/>
  <c r="U168" i="1" s="1"/>
  <c r="R168" i="1"/>
  <c r="S168" i="1"/>
  <c r="Q169" i="1"/>
  <c r="U169" i="1" s="1"/>
  <c r="R169" i="1"/>
  <c r="S169" i="1"/>
  <c r="Q170" i="1"/>
  <c r="U170" i="1" s="1"/>
  <c r="R170" i="1"/>
  <c r="S170" i="1"/>
  <c r="Q171" i="1"/>
  <c r="U171" i="1" s="1"/>
  <c r="R171" i="1"/>
  <c r="S171" i="1"/>
  <c r="Q172" i="1"/>
  <c r="U172" i="1" s="1"/>
  <c r="R172" i="1"/>
  <c r="S172" i="1"/>
  <c r="Q173" i="1"/>
  <c r="U173" i="1" s="1"/>
  <c r="R173" i="1"/>
  <c r="S173" i="1"/>
  <c r="Q174" i="1"/>
  <c r="U174" i="1" s="1"/>
  <c r="R174" i="1"/>
  <c r="S174" i="1"/>
  <c r="Q175" i="1"/>
  <c r="U175" i="1" s="1"/>
  <c r="R175" i="1"/>
  <c r="S175" i="1"/>
  <c r="Q176" i="1"/>
  <c r="U176" i="1" s="1"/>
  <c r="R176" i="1"/>
  <c r="S176" i="1"/>
  <c r="Q177" i="1"/>
  <c r="U177" i="1" s="1"/>
  <c r="R177" i="1"/>
  <c r="S177" i="1"/>
  <c r="Q178" i="1"/>
  <c r="U178" i="1" s="1"/>
  <c r="R178" i="1"/>
  <c r="S178" i="1"/>
  <c r="Q179" i="1"/>
  <c r="U179" i="1" s="1"/>
  <c r="R179" i="1"/>
  <c r="S179" i="1"/>
  <c r="Q180" i="1"/>
  <c r="U180" i="1" s="1"/>
  <c r="R180" i="1"/>
  <c r="S180" i="1"/>
  <c r="Q181" i="1"/>
  <c r="U181" i="1" s="1"/>
  <c r="R181" i="1"/>
  <c r="S181" i="1"/>
  <c r="Q182" i="1"/>
  <c r="U182" i="1" s="1"/>
  <c r="R182" i="1"/>
  <c r="S182" i="1"/>
  <c r="Q183" i="1"/>
  <c r="U183" i="1" s="1"/>
  <c r="R183" i="1"/>
  <c r="S183" i="1"/>
  <c r="Q184" i="1"/>
  <c r="U184" i="1" s="1"/>
  <c r="R184" i="1"/>
  <c r="S184" i="1"/>
  <c r="Q185" i="1"/>
  <c r="U185" i="1" s="1"/>
  <c r="R185" i="1"/>
  <c r="S185" i="1"/>
  <c r="Q186" i="1"/>
  <c r="U186" i="1" s="1"/>
  <c r="R186" i="1"/>
  <c r="S186" i="1"/>
  <c r="Q187" i="1"/>
  <c r="U187" i="1" s="1"/>
  <c r="R187" i="1"/>
  <c r="S187" i="1"/>
  <c r="Q188" i="1"/>
  <c r="U188" i="1" s="1"/>
  <c r="R188" i="1"/>
  <c r="S188" i="1"/>
  <c r="Q189" i="1"/>
  <c r="U189" i="1" s="1"/>
  <c r="R189" i="1"/>
  <c r="S189" i="1"/>
  <c r="Q190" i="1"/>
  <c r="U190" i="1" s="1"/>
  <c r="R190" i="1"/>
  <c r="S190" i="1"/>
  <c r="Q191" i="1"/>
  <c r="U191" i="1" s="1"/>
  <c r="R191" i="1"/>
  <c r="S191" i="1"/>
  <c r="Q192" i="1"/>
  <c r="U192" i="1" s="1"/>
  <c r="R192" i="1"/>
  <c r="S192" i="1"/>
  <c r="Q193" i="1"/>
  <c r="U193" i="1" s="1"/>
  <c r="R193" i="1"/>
  <c r="S193" i="1"/>
  <c r="Q194" i="1"/>
  <c r="U194" i="1" s="1"/>
  <c r="R194" i="1"/>
  <c r="S194" i="1"/>
  <c r="Q195" i="1"/>
  <c r="U195" i="1" s="1"/>
  <c r="R195" i="1"/>
  <c r="S195" i="1"/>
  <c r="R4" i="1"/>
  <c r="S4" i="1"/>
  <c r="Q4" i="1"/>
  <c r="U4" i="1" s="1"/>
  <c r="N132" i="1"/>
  <c r="N126" i="1"/>
  <c r="N104" i="1"/>
  <c r="N76" i="1"/>
  <c r="N36" i="1"/>
  <c r="N30" i="1"/>
  <c r="N8" i="1"/>
  <c r="D26" i="2" l="1"/>
  <c r="D25" i="2"/>
  <c r="D11" i="2"/>
  <c r="D3" i="2"/>
  <c r="D19" i="2"/>
  <c r="D4" i="2"/>
  <c r="D12" i="2"/>
  <c r="D20" i="2"/>
  <c r="D5" i="2"/>
  <c r="D13" i="2"/>
  <c r="D21" i="2"/>
  <c r="D6" i="2"/>
  <c r="D14" i="2"/>
  <c r="D22" i="2"/>
  <c r="D7" i="2"/>
  <c r="D15" i="2"/>
  <c r="D23" i="2"/>
  <c r="D8" i="2"/>
  <c r="D16" i="2"/>
  <c r="D24" i="2"/>
  <c r="D9" i="2"/>
  <c r="D17" i="2"/>
  <c r="D10" i="2"/>
  <c r="D18" i="2"/>
  <c r="C25" i="2"/>
  <c r="C17" i="2"/>
  <c r="C9" i="2"/>
  <c r="C8" i="2"/>
  <c r="C23" i="2"/>
  <c r="C7" i="2"/>
  <c r="C22" i="2"/>
  <c r="C6" i="2"/>
  <c r="C21" i="2"/>
  <c r="C13" i="2"/>
  <c r="C5" i="2"/>
  <c r="C20" i="2"/>
  <c r="C12" i="2"/>
  <c r="C11" i="2"/>
  <c r="C3" i="2"/>
</calcChain>
</file>

<file path=xl/sharedStrings.xml><?xml version="1.0" encoding="utf-8"?>
<sst xmlns="http://schemas.openxmlformats.org/spreadsheetml/2006/main" count="1131" uniqueCount="102">
  <si>
    <t/>
  </si>
  <si>
    <t>Country</t>
  </si>
  <si>
    <t>Survey</t>
  </si>
  <si>
    <t>Benin</t>
  </si>
  <si>
    <t>2017-18 DHS</t>
  </si>
  <si>
    <t>2011-12 DHS</t>
  </si>
  <si>
    <t>2006 DHS</t>
  </si>
  <si>
    <t>2001 DHS</t>
  </si>
  <si>
    <t>Bolivia</t>
  </si>
  <si>
    <t>2008 DHS</t>
  </si>
  <si>
    <t>2003 DHS</t>
  </si>
  <si>
    <t>Burkina Faso</t>
  </si>
  <si>
    <t>2017-18 MIS</t>
  </si>
  <si>
    <t>2014 MIS</t>
  </si>
  <si>
    <t>2010 DHS</t>
  </si>
  <si>
    <t>Burundi</t>
  </si>
  <si>
    <t>2016-17 DHS</t>
  </si>
  <si>
    <t>2012 MIS</t>
  </si>
  <si>
    <t>Cameroon</t>
  </si>
  <si>
    <t>2011 DHS</t>
  </si>
  <si>
    <t>2004 DHS</t>
  </si>
  <si>
    <t>Chad</t>
  </si>
  <si>
    <t>2014-15 DHS</t>
  </si>
  <si>
    <t>Comoros</t>
  </si>
  <si>
    <t>2012 DHS</t>
  </si>
  <si>
    <t>Cote d'Ivoire</t>
  </si>
  <si>
    <t>Egypt</t>
  </si>
  <si>
    <t>2014 DHS</t>
  </si>
  <si>
    <t>2005 DHS</t>
  </si>
  <si>
    <t>2000 DHS</t>
  </si>
  <si>
    <t>Gambia</t>
  </si>
  <si>
    <t>2013 DHS</t>
  </si>
  <si>
    <t>Ghana</t>
  </si>
  <si>
    <t>2016 MIS</t>
  </si>
  <si>
    <t>India</t>
  </si>
  <si>
    <t>2015-16 DHS</t>
  </si>
  <si>
    <t>2005-06 DHS</t>
  </si>
  <si>
    <t>Kenya</t>
  </si>
  <si>
    <t>2015 MIS</t>
  </si>
  <si>
    <t>2008-09 DHS</t>
  </si>
  <si>
    <t>Lesotho</t>
  </si>
  <si>
    <t>2009 DHS</t>
  </si>
  <si>
    <t>Liberia</t>
  </si>
  <si>
    <t>2009 MIS</t>
  </si>
  <si>
    <t>2007 DHS</t>
  </si>
  <si>
    <t>Madagascar</t>
  </si>
  <si>
    <t>2013 MIS</t>
  </si>
  <si>
    <t>2011 MIS</t>
  </si>
  <si>
    <t>2003-04 DHS</t>
  </si>
  <si>
    <t>Malawi</t>
  </si>
  <si>
    <t>2017 MIS</t>
  </si>
  <si>
    <t>Mali</t>
  </si>
  <si>
    <t>2018 DHS</t>
  </si>
  <si>
    <t>2012-13 DHS</t>
  </si>
  <si>
    <t>Morocco</t>
  </si>
  <si>
    <t>Mozambique</t>
  </si>
  <si>
    <t>2018 MIS</t>
  </si>
  <si>
    <t>Nepal</t>
  </si>
  <si>
    <t>2016 DHS</t>
  </si>
  <si>
    <t>Niger</t>
  </si>
  <si>
    <t>Pakistan</t>
  </si>
  <si>
    <t>2006-07 DHS</t>
  </si>
  <si>
    <t>Peru</t>
  </si>
  <si>
    <t>2007-08 DHS</t>
  </si>
  <si>
    <t>2004-06 DHS</t>
  </si>
  <si>
    <t>Senegal</t>
  </si>
  <si>
    <t>2017 DHS</t>
  </si>
  <si>
    <t>2015 DHS</t>
  </si>
  <si>
    <t>2010-11 DHS</t>
  </si>
  <si>
    <t>2008-09 MIS</t>
  </si>
  <si>
    <t>2006 MIS</t>
  </si>
  <si>
    <t>Togo</t>
  </si>
  <si>
    <t>2013-14 DHS</t>
  </si>
  <si>
    <t>Uganda</t>
  </si>
  <si>
    <t>2014-15 MIS</t>
  </si>
  <si>
    <t>2000-01 DHS</t>
  </si>
  <si>
    <t>Yemen</t>
  </si>
  <si>
    <t>sex</t>
  </si>
  <si>
    <t>age</t>
  </si>
  <si>
    <t>female</t>
  </si>
  <si>
    <t>15-49</t>
  </si>
  <si>
    <t>%literate</t>
  </si>
  <si>
    <t>total</t>
  </si>
  <si>
    <t>urban</t>
  </si>
  <si>
    <t>rural</t>
  </si>
  <si>
    <t>DHS</t>
  </si>
  <si>
    <t>STEP/PIAAC</t>
  </si>
  <si>
    <t>STEP 2012</t>
  </si>
  <si>
    <t>STEP 2013</t>
  </si>
  <si>
    <t>PIAAC 2017</t>
  </si>
  <si>
    <t>Adj Factor
(DHS/STEP)</t>
  </si>
  <si>
    <t>proxy country</t>
  </si>
  <si>
    <t>male</t>
  </si>
  <si>
    <t>Estimated STEP/PIAAC</t>
  </si>
  <si>
    <t>Adj Factor
proxy country</t>
  </si>
  <si>
    <t>iso</t>
  </si>
  <si>
    <t>country</t>
  </si>
  <si>
    <t>weighted
OECD average</t>
  </si>
  <si>
    <t>Estimated quality adjustment factor for MYS</t>
  </si>
  <si>
    <t>% male</t>
  </si>
  <si>
    <t>% female</t>
  </si>
  <si>
    <t>WIC 2015 population 15-49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</si>
</sst>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NumberFormat="1"/>
    <xf numFmtId="0" fontId="0" fillId="0" borderId="0" xfId="0" applyNumberFormat="1"/>
    <xf numFmtId="0" fontId="1" fillId="2" borderId="3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1" fillId="2" borderId="6" xfId="0" applyNumberFormat="1" applyFont="1" applyFill="1" applyBorder="1"/>
    <xf numFmtId="0" fontId="1" fillId="3" borderId="6" xfId="0" applyNumberFormat="1" applyFont="1" applyFill="1" applyBorder="1"/>
    <xf numFmtId="0" fontId="1" fillId="3" borderId="7" xfId="0" applyNumberFormat="1" applyFont="1" applyFill="1" applyBorder="1"/>
    <xf numFmtId="0" fontId="1" fillId="2" borderId="4" xfId="0" applyNumberFormat="1" applyFont="1" applyFill="1" applyBorder="1" applyAlignment="1">
      <alignment horizontal="center"/>
    </xf>
    <xf numFmtId="0" fontId="1" fillId="2" borderId="7" xfId="0" applyNumberFormat="1" applyFont="1" applyFill="1" applyBorder="1"/>
    <xf numFmtId="0" fontId="1" fillId="2" borderId="8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0" fillId="0" borderId="2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11" xfId="0" applyNumberFormat="1" applyFill="1" applyBorder="1"/>
    <xf numFmtId="0" fontId="0" fillId="2" borderId="0" xfId="0" applyNumberFormat="1" applyFill="1" applyBorder="1"/>
    <xf numFmtId="0" fontId="0" fillId="2" borderId="12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1" fillId="3" borderId="2" xfId="0" applyNumberFormat="1" applyFont="1" applyFill="1" applyBorder="1" applyAlignment="1">
      <alignment horizont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0" fillId="3" borderId="10" xfId="0" applyNumberFormat="1" applyFill="1" applyBorder="1"/>
    <xf numFmtId="0" fontId="0" fillId="3" borderId="9" xfId="0" applyNumberFormat="1" applyFill="1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11" xfId="0" applyNumberFormat="1" applyFill="1" applyBorder="1"/>
    <xf numFmtId="0" fontId="0" fillId="3" borderId="0" xfId="0" applyNumberFormat="1" applyFill="1" applyBorder="1"/>
    <xf numFmtId="0" fontId="0" fillId="3" borderId="12" xfId="0" applyNumberFormat="1" applyFill="1" applyBorder="1"/>
    <xf numFmtId="2" fontId="0" fillId="3" borderId="0" xfId="0" applyNumberFormat="1" applyFill="1" applyBorder="1"/>
    <xf numFmtId="2" fontId="0" fillId="3" borderId="11" xfId="0" applyNumberFormat="1" applyFill="1" applyBorder="1"/>
    <xf numFmtId="0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NumberFormat="1" applyFill="1" applyBorder="1"/>
    <xf numFmtId="0" fontId="1" fillId="0" borderId="11" xfId="0" applyNumberFormat="1" applyFont="1" applyBorder="1"/>
    <xf numFmtId="0" fontId="1" fillId="0" borderId="12" xfId="0" applyNumberFormat="1" applyFont="1" applyBorder="1"/>
    <xf numFmtId="0" fontId="1" fillId="2" borderId="12" xfId="0" applyNumberFormat="1" applyFont="1" applyFill="1" applyBorder="1"/>
    <xf numFmtId="0" fontId="1" fillId="2" borderId="0" xfId="0" applyNumberFormat="1" applyFont="1" applyFill="1" applyBorder="1"/>
    <xf numFmtId="2" fontId="1" fillId="3" borderId="0" xfId="0" applyNumberFormat="1" applyFont="1" applyFill="1" applyBorder="1"/>
    <xf numFmtId="0" fontId="1" fillId="3" borderId="10" xfId="0" applyNumberFormat="1" applyFont="1" applyFill="1" applyBorder="1"/>
    <xf numFmtId="2" fontId="1" fillId="3" borderId="11" xfId="0" applyNumberFormat="1" applyFont="1" applyFill="1" applyBorder="1"/>
    <xf numFmtId="0" fontId="1" fillId="2" borderId="11" xfId="0" applyNumberFormat="1" applyFont="1" applyFill="1" applyBorder="1"/>
    <xf numFmtId="0" fontId="1" fillId="3" borderId="13" xfId="0" applyNumberFormat="1" applyFont="1" applyFill="1" applyBorder="1" applyAlignment="1">
      <alignment horizontal="center"/>
    </xf>
    <xf numFmtId="0" fontId="1" fillId="3" borderId="14" xfId="0" applyNumberFormat="1" applyFont="1" applyFill="1" applyBorder="1" applyAlignment="1">
      <alignment horizontal="center"/>
    </xf>
    <xf numFmtId="0" fontId="1" fillId="3" borderId="15" xfId="0" applyNumberFormat="1" applyFont="1" applyFill="1" applyBorder="1" applyAlignment="1">
      <alignment horizont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center" vertical="center" wrapText="1"/>
    </xf>
    <xf numFmtId="0" fontId="1" fillId="4" borderId="10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/>
    <xf numFmtId="0" fontId="0" fillId="0" borderId="8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1" fillId="3" borderId="0" xfId="0" applyNumberFormat="1" applyFont="1" applyFill="1" applyBorder="1"/>
    <xf numFmtId="170" fontId="0" fillId="0" borderId="0" xfId="0" applyNumberFormat="1" applyBorder="1"/>
    <xf numFmtId="170" fontId="0" fillId="0" borderId="0" xfId="0" applyNumberFormat="1" applyFill="1" applyBorder="1"/>
    <xf numFmtId="0" fontId="0" fillId="4" borderId="2" xfId="0" applyNumberFormat="1" applyFill="1" applyBorder="1"/>
    <xf numFmtId="0" fontId="0" fillId="4" borderId="11" xfId="0" applyNumberFormat="1" applyFill="1" applyBorder="1"/>
    <xf numFmtId="0" fontId="1" fillId="4" borderId="11" xfId="0" applyNumberFormat="1" applyFont="1" applyFill="1" applyBorder="1"/>
    <xf numFmtId="0" fontId="0" fillId="4" borderId="5" xfId="0" applyNumberFormat="1" applyFill="1" applyBorder="1"/>
    <xf numFmtId="2" fontId="0" fillId="0" borderId="0" xfId="0" applyNumberFormat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3" borderId="12" xfId="0" applyNumberForma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170" fontId="0" fillId="0" borderId="3" xfId="0" applyNumberFormat="1" applyBorder="1"/>
    <xf numFmtId="170" fontId="0" fillId="0" borderId="3" xfId="0" applyNumberFormat="1" applyFill="1" applyBorder="1"/>
    <xf numFmtId="170" fontId="0" fillId="0" borderId="6" xfId="0" applyNumberFormat="1" applyFill="1" applyBorder="1"/>
    <xf numFmtId="0" fontId="1" fillId="3" borderId="11" xfId="0" applyNumberFormat="1" applyFont="1" applyFill="1" applyBorder="1"/>
    <xf numFmtId="0" fontId="1" fillId="3" borderId="12" xfId="0" applyNumberFormat="1" applyFont="1" applyFill="1" applyBorder="1"/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2" fontId="0" fillId="0" borderId="8" xfId="0" applyNumberFormat="1" applyBorder="1"/>
    <xf numFmtId="2" fontId="0" fillId="0" borderId="10" xfId="0" applyNumberFormat="1" applyBorder="1"/>
    <xf numFmtId="2" fontId="0" fillId="0" borderId="9" xfId="0" applyNumberFormat="1" applyBorder="1"/>
    <xf numFmtId="0" fontId="3" fillId="5" borderId="0" xfId="0" applyNumberFormat="1" applyFont="1" applyFill="1"/>
    <xf numFmtId="0" fontId="3" fillId="5" borderId="8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3" fillId="5" borderId="9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/>
    </xf>
    <xf numFmtId="0" fontId="1" fillId="2" borderId="14" xfId="0" applyNumberFormat="1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/>
    </xf>
    <xf numFmtId="0" fontId="0" fillId="0" borderId="0" xfId="0" applyNumberFormat="1" applyAlignment="1">
      <alignment vertical="center"/>
    </xf>
    <xf numFmtId="0" fontId="2" fillId="0" borderId="0" xfId="0" applyFont="1"/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abSelected="1" workbookViewId="0">
      <selection sqref="A1:A3"/>
    </sheetView>
  </sheetViews>
  <sheetFormatPr baseColWidth="10" defaultRowHeight="15.75" x14ac:dyDescent="0.25"/>
  <cols>
    <col min="1" max="2" width="11" style="1"/>
    <col min="3" max="3" width="15.75" customWidth="1"/>
    <col min="4" max="4" width="15.75" style="1" customWidth="1"/>
    <col min="5" max="5" width="6.5" style="1" bestFit="1" customWidth="1"/>
    <col min="6" max="6" width="11.375" bestFit="1" customWidth="1"/>
    <col min="7" max="7" width="5" bestFit="1" customWidth="1"/>
    <col min="8" max="8" width="6" bestFit="1" customWidth="1"/>
    <col min="9" max="9" width="5" bestFit="1" customWidth="1"/>
    <col min="10" max="10" width="10.25" bestFit="1" customWidth="1"/>
    <col min="11" max="12" width="6.375" bestFit="1" customWidth="1"/>
    <col min="13" max="13" width="5" bestFit="1" customWidth="1"/>
    <col min="14" max="14" width="11.875" bestFit="1" customWidth="1"/>
    <col min="15" max="15" width="11.75" bestFit="1" customWidth="1"/>
    <col min="16" max="16" width="11.875" style="1" bestFit="1" customWidth="1"/>
    <col min="17" max="19" width="7.375" bestFit="1" customWidth="1"/>
    <col min="20" max="20" width="15.75" customWidth="1"/>
    <col min="21" max="21" width="16.125" customWidth="1"/>
    <col min="22" max="1601" width="15.75" customWidth="1"/>
  </cols>
  <sheetData>
    <row r="1" spans="1:25" x14ac:dyDescent="0.25">
      <c r="A1" s="106"/>
      <c r="B1" s="103" t="s">
        <v>95</v>
      </c>
      <c r="C1" s="86" t="s">
        <v>1</v>
      </c>
      <c r="D1" s="86" t="s">
        <v>77</v>
      </c>
      <c r="E1" s="57" t="s">
        <v>78</v>
      </c>
      <c r="F1" s="98" t="s">
        <v>85</v>
      </c>
      <c r="G1" s="99"/>
      <c r="H1" s="99"/>
      <c r="I1" s="100"/>
      <c r="J1" s="54" t="s">
        <v>86</v>
      </c>
      <c r="K1" s="55"/>
      <c r="L1" s="55"/>
      <c r="M1" s="56"/>
      <c r="N1" s="59" t="s">
        <v>90</v>
      </c>
      <c r="O1" s="88" t="s">
        <v>91</v>
      </c>
      <c r="P1" s="64" t="s">
        <v>94</v>
      </c>
      <c r="Q1" s="54" t="s">
        <v>93</v>
      </c>
      <c r="R1" s="55"/>
      <c r="S1" s="56"/>
      <c r="T1" s="63" t="s">
        <v>97</v>
      </c>
      <c r="U1" s="95" t="s">
        <v>98</v>
      </c>
    </row>
    <row r="2" spans="1:25" x14ac:dyDescent="0.25">
      <c r="A2" s="107"/>
      <c r="B2" s="104"/>
      <c r="C2" s="86"/>
      <c r="D2" s="86"/>
      <c r="E2" s="57"/>
      <c r="F2" s="10" t="s">
        <v>2</v>
      </c>
      <c r="G2" s="2" t="s">
        <v>81</v>
      </c>
      <c r="H2" s="2"/>
      <c r="I2" s="8"/>
      <c r="J2" s="28" t="s">
        <v>2</v>
      </c>
      <c r="K2" s="3" t="s">
        <v>81</v>
      </c>
      <c r="L2" s="3"/>
      <c r="M2" s="4"/>
      <c r="N2" s="60"/>
      <c r="O2" s="88"/>
      <c r="P2" s="87"/>
      <c r="Q2" s="27" t="s">
        <v>81</v>
      </c>
      <c r="R2" s="3"/>
      <c r="S2" s="4"/>
      <c r="T2" s="89"/>
      <c r="U2" s="96"/>
    </row>
    <row r="3" spans="1:25" s="1" customFormat="1" x14ac:dyDescent="0.25">
      <c r="A3" s="108"/>
      <c r="B3" s="105"/>
      <c r="C3" s="86"/>
      <c r="D3" s="86"/>
      <c r="E3" s="58"/>
      <c r="F3" s="11"/>
      <c r="G3" s="5" t="s">
        <v>82</v>
      </c>
      <c r="H3" s="5" t="s">
        <v>83</v>
      </c>
      <c r="I3" s="9" t="s">
        <v>84</v>
      </c>
      <c r="J3" s="29"/>
      <c r="K3" s="6" t="s">
        <v>82</v>
      </c>
      <c r="L3" s="6" t="s">
        <v>83</v>
      </c>
      <c r="M3" s="7" t="s">
        <v>84</v>
      </c>
      <c r="N3" s="61"/>
      <c r="O3" s="63"/>
      <c r="P3" s="87"/>
      <c r="Q3" s="83" t="s">
        <v>82</v>
      </c>
      <c r="R3" s="65" t="s">
        <v>83</v>
      </c>
      <c r="S3" s="84" t="s">
        <v>84</v>
      </c>
      <c r="T3" s="90"/>
      <c r="U3" s="97"/>
      <c r="V3"/>
      <c r="W3"/>
      <c r="X3"/>
      <c r="Y3"/>
    </row>
    <row r="4" spans="1:25" x14ac:dyDescent="0.25">
      <c r="A4" s="1" t="str">
        <f>B4&amp;D4</f>
        <v>204female</v>
      </c>
      <c r="B4" s="33">
        <v>204</v>
      </c>
      <c r="C4" s="12" t="s">
        <v>3</v>
      </c>
      <c r="D4" s="32" t="s">
        <v>79</v>
      </c>
      <c r="E4" s="13" t="s">
        <v>80</v>
      </c>
      <c r="F4" s="23" t="s">
        <v>4</v>
      </c>
      <c r="G4" s="18">
        <v>34.1</v>
      </c>
      <c r="H4" s="19">
        <v>46.3</v>
      </c>
      <c r="I4" s="20">
        <v>25.1</v>
      </c>
      <c r="J4" s="30"/>
      <c r="K4" s="35"/>
      <c r="L4" s="36"/>
      <c r="M4" s="37"/>
      <c r="N4" s="68"/>
      <c r="O4" s="32" t="s">
        <v>32</v>
      </c>
      <c r="P4" s="80">
        <v>1.539171301020408</v>
      </c>
      <c r="Q4" s="73">
        <f>IFERROR(G4*$P4,"")</f>
        <v>52.485741364795913</v>
      </c>
      <c r="R4" s="74">
        <f t="shared" ref="R4:S4" si="0">IFERROR(H4*$P4,"")</f>
        <v>71.26363123724488</v>
      </c>
      <c r="S4" s="75">
        <f t="shared" si="0"/>
        <v>38.633199655612245</v>
      </c>
      <c r="T4" s="91">
        <v>267.06400000000002</v>
      </c>
      <c r="U4" s="94">
        <f>IFERROR(Q4/T4,"")</f>
        <v>0.19652870235148096</v>
      </c>
    </row>
    <row r="5" spans="1:25" x14ac:dyDescent="0.25">
      <c r="A5" s="1" t="str">
        <f t="shared" ref="A5:A68" si="1">B5&amp;D5</f>
        <v>204female</v>
      </c>
      <c r="B5" s="33">
        <v>204</v>
      </c>
      <c r="C5" s="14" t="s">
        <v>3</v>
      </c>
      <c r="D5" s="33" t="s">
        <v>79</v>
      </c>
      <c r="E5" s="15" t="s">
        <v>80</v>
      </c>
      <c r="F5" s="23" t="s">
        <v>5</v>
      </c>
      <c r="G5" s="21">
        <v>35.1</v>
      </c>
      <c r="H5" s="22">
        <v>52.3</v>
      </c>
      <c r="I5" s="23">
        <v>20.2</v>
      </c>
      <c r="J5" s="30"/>
      <c r="K5" s="38"/>
      <c r="L5" s="39"/>
      <c r="M5" s="40"/>
      <c r="N5" s="69"/>
      <c r="O5" s="33" t="s">
        <v>32</v>
      </c>
      <c r="P5" s="66">
        <v>1.539171301020408</v>
      </c>
      <c r="Q5" s="42">
        <f t="shared" ref="Q5:Q68" si="2">IFERROR(G5*$P5,"")</f>
        <v>54.024912665816323</v>
      </c>
      <c r="R5" s="41">
        <f t="shared" ref="R5:R68" si="3">IFERROR(H5*$P5,"")</f>
        <v>80.49865904336734</v>
      </c>
      <c r="S5" s="76">
        <f t="shared" ref="S5:S68" si="4">IFERROR(I5*$P5,"")</f>
        <v>31.091260280612239</v>
      </c>
      <c r="T5" s="92">
        <v>267.06400000000002</v>
      </c>
      <c r="U5" s="94">
        <f t="shared" ref="U5:U68" si="5">IFERROR(Q5/T5,"")</f>
        <v>0.2022920074057766</v>
      </c>
    </row>
    <row r="6" spans="1:25" x14ac:dyDescent="0.25">
      <c r="A6" s="1" t="str">
        <f t="shared" si="1"/>
        <v>204female</v>
      </c>
      <c r="B6" s="33">
        <v>204</v>
      </c>
      <c r="C6" s="14" t="s">
        <v>3</v>
      </c>
      <c r="D6" s="33" t="s">
        <v>79</v>
      </c>
      <c r="E6" s="15" t="s">
        <v>80</v>
      </c>
      <c r="F6" s="23" t="s">
        <v>6</v>
      </c>
      <c r="G6" s="21">
        <v>27.9</v>
      </c>
      <c r="H6" s="22">
        <v>45.8</v>
      </c>
      <c r="I6" s="23">
        <v>15.3</v>
      </c>
      <c r="J6" s="30"/>
      <c r="K6" s="38"/>
      <c r="L6" s="39"/>
      <c r="M6" s="40"/>
      <c r="N6" s="69"/>
      <c r="O6" s="33" t="s">
        <v>32</v>
      </c>
      <c r="P6" s="66">
        <v>1.539171301020408</v>
      </c>
      <c r="Q6" s="42">
        <f t="shared" si="2"/>
        <v>42.942879298469379</v>
      </c>
      <c r="R6" s="41">
        <f t="shared" si="3"/>
        <v>70.494045586734686</v>
      </c>
      <c r="S6" s="76">
        <f t="shared" si="4"/>
        <v>23.549320905612245</v>
      </c>
      <c r="T6" s="92">
        <v>267.06400000000002</v>
      </c>
      <c r="U6" s="94">
        <f t="shared" si="5"/>
        <v>0.16079621101484803</v>
      </c>
    </row>
    <row r="7" spans="1:25" x14ac:dyDescent="0.25">
      <c r="A7" s="1" t="str">
        <f t="shared" si="1"/>
        <v>204female</v>
      </c>
      <c r="B7" s="33">
        <v>204</v>
      </c>
      <c r="C7" s="14" t="s">
        <v>3</v>
      </c>
      <c r="D7" s="33" t="s">
        <v>79</v>
      </c>
      <c r="E7" s="15" t="s">
        <v>80</v>
      </c>
      <c r="F7" s="23" t="s">
        <v>7</v>
      </c>
      <c r="G7" s="21">
        <v>24.9</v>
      </c>
      <c r="H7" s="22">
        <v>42.9</v>
      </c>
      <c r="I7" s="23">
        <v>12.7</v>
      </c>
      <c r="J7" s="30"/>
      <c r="K7" s="38"/>
      <c r="L7" s="39"/>
      <c r="M7" s="40"/>
      <c r="N7" s="69"/>
      <c r="O7" s="33" t="s">
        <v>32</v>
      </c>
      <c r="P7" s="66">
        <v>1.539171301020408</v>
      </c>
      <c r="Q7" s="42">
        <f t="shared" si="2"/>
        <v>38.325365395408156</v>
      </c>
      <c r="R7" s="41">
        <f t="shared" si="3"/>
        <v>66.030448813775507</v>
      </c>
      <c r="S7" s="76">
        <f t="shared" si="4"/>
        <v>19.547475522959182</v>
      </c>
      <c r="T7" s="92">
        <v>267.06400000000002</v>
      </c>
      <c r="U7" s="94">
        <f t="shared" si="5"/>
        <v>0.14350629585196115</v>
      </c>
    </row>
    <row r="8" spans="1:25" x14ac:dyDescent="0.25">
      <c r="A8" s="1" t="str">
        <f t="shared" si="1"/>
        <v>68female</v>
      </c>
      <c r="B8" s="33">
        <v>68</v>
      </c>
      <c r="C8" s="46" t="s">
        <v>8</v>
      </c>
      <c r="D8" s="62" t="s">
        <v>79</v>
      </c>
      <c r="E8" s="47" t="s">
        <v>80</v>
      </c>
      <c r="F8" s="48" t="s">
        <v>9</v>
      </c>
      <c r="G8" s="21">
        <v>92.7</v>
      </c>
      <c r="H8" s="49">
        <v>97</v>
      </c>
      <c r="I8" s="23">
        <v>84.4</v>
      </c>
      <c r="J8" s="51" t="s">
        <v>87</v>
      </c>
      <c r="K8" s="38"/>
      <c r="L8" s="50">
        <v>199.46861999999999</v>
      </c>
      <c r="M8" s="40"/>
      <c r="N8" s="70">
        <f>L8/H8</f>
        <v>2.0563775257731955</v>
      </c>
      <c r="O8" s="33" t="s">
        <v>8</v>
      </c>
      <c r="P8" s="66">
        <v>2.0563775257731955</v>
      </c>
      <c r="Q8" s="42">
        <f t="shared" si="2"/>
        <v>190.62619663917522</v>
      </c>
      <c r="R8" s="41">
        <f t="shared" si="3"/>
        <v>199.46861999999996</v>
      </c>
      <c r="S8" s="76">
        <f t="shared" si="4"/>
        <v>173.55826317525771</v>
      </c>
      <c r="T8" s="92">
        <v>267.06400000000002</v>
      </c>
      <c r="U8" s="94">
        <f t="shared" si="5"/>
        <v>0.71378469819659407</v>
      </c>
    </row>
    <row r="9" spans="1:25" x14ac:dyDescent="0.25">
      <c r="A9" s="1" t="str">
        <f t="shared" si="1"/>
        <v>68female</v>
      </c>
      <c r="B9" s="33">
        <v>68</v>
      </c>
      <c r="C9" s="14" t="s">
        <v>8</v>
      </c>
      <c r="D9" s="33" t="s">
        <v>79</v>
      </c>
      <c r="E9" s="15" t="s">
        <v>80</v>
      </c>
      <c r="F9" s="23" t="s">
        <v>10</v>
      </c>
      <c r="G9" s="21">
        <v>90.9</v>
      </c>
      <c r="H9" s="22">
        <v>95.8</v>
      </c>
      <c r="I9" s="23">
        <v>79.8</v>
      </c>
      <c r="J9" s="30"/>
      <c r="K9" s="38"/>
      <c r="L9" s="39"/>
      <c r="M9" s="40"/>
      <c r="N9" s="69"/>
      <c r="O9" s="33" t="s">
        <v>8</v>
      </c>
      <c r="P9" s="66">
        <v>2.0563775257731955</v>
      </c>
      <c r="Q9" s="42">
        <f t="shared" si="2"/>
        <v>186.92471709278348</v>
      </c>
      <c r="R9" s="41">
        <f t="shared" si="3"/>
        <v>197.00096696907212</v>
      </c>
      <c r="S9" s="76">
        <f t="shared" si="4"/>
        <v>164.098926556701</v>
      </c>
      <c r="T9" s="92">
        <v>267.06400000000002</v>
      </c>
      <c r="U9" s="94">
        <f t="shared" si="5"/>
        <v>0.69992480114423306</v>
      </c>
    </row>
    <row r="10" spans="1:25" x14ac:dyDescent="0.25">
      <c r="A10" s="1" t="str">
        <f t="shared" si="1"/>
        <v>854female</v>
      </c>
      <c r="B10" s="33">
        <v>854</v>
      </c>
      <c r="C10" s="14" t="s">
        <v>11</v>
      </c>
      <c r="D10" s="33" t="s">
        <v>79</v>
      </c>
      <c r="E10" s="15" t="s">
        <v>80</v>
      </c>
      <c r="F10" s="23" t="s">
        <v>12</v>
      </c>
      <c r="G10" s="21">
        <v>30.8</v>
      </c>
      <c r="H10" s="22">
        <v>58</v>
      </c>
      <c r="I10" s="23">
        <v>22.8</v>
      </c>
      <c r="J10" s="30"/>
      <c r="K10" s="38"/>
      <c r="L10" s="39"/>
      <c r="M10" s="40"/>
      <c r="N10" s="69"/>
      <c r="O10" s="33" t="s">
        <v>32</v>
      </c>
      <c r="P10" s="66">
        <v>1.539171301020408</v>
      </c>
      <c r="Q10" s="42">
        <f t="shared" si="2"/>
        <v>47.406476071428564</v>
      </c>
      <c r="R10" s="41">
        <f t="shared" si="3"/>
        <v>89.271935459183666</v>
      </c>
      <c r="S10" s="76">
        <f t="shared" si="4"/>
        <v>35.093105663265305</v>
      </c>
      <c r="T10" s="92">
        <v>267.06400000000002</v>
      </c>
      <c r="U10" s="94">
        <f t="shared" si="5"/>
        <v>0.17750979567230538</v>
      </c>
    </row>
    <row r="11" spans="1:25" x14ac:dyDescent="0.25">
      <c r="A11" s="1" t="str">
        <f t="shared" si="1"/>
        <v>854female</v>
      </c>
      <c r="B11" s="33">
        <v>854</v>
      </c>
      <c r="C11" s="14" t="s">
        <v>11</v>
      </c>
      <c r="D11" s="33" t="s">
        <v>79</v>
      </c>
      <c r="E11" s="15" t="s">
        <v>80</v>
      </c>
      <c r="F11" s="23" t="s">
        <v>13</v>
      </c>
      <c r="G11" s="21">
        <v>29.7</v>
      </c>
      <c r="H11" s="22">
        <v>57.3</v>
      </c>
      <c r="I11" s="23">
        <v>17.5</v>
      </c>
      <c r="J11" s="30"/>
      <c r="K11" s="38"/>
      <c r="L11" s="39"/>
      <c r="M11" s="40"/>
      <c r="N11" s="69"/>
      <c r="O11" s="33" t="s">
        <v>32</v>
      </c>
      <c r="P11" s="66">
        <v>1.539171301020408</v>
      </c>
      <c r="Q11" s="42">
        <f t="shared" si="2"/>
        <v>45.713387640306117</v>
      </c>
      <c r="R11" s="41">
        <f t="shared" si="3"/>
        <v>88.194515548469369</v>
      </c>
      <c r="S11" s="76">
        <f t="shared" si="4"/>
        <v>26.935497767857139</v>
      </c>
      <c r="T11" s="92">
        <v>267.06400000000002</v>
      </c>
      <c r="U11" s="94">
        <f t="shared" si="5"/>
        <v>0.17117016011258018</v>
      </c>
    </row>
    <row r="12" spans="1:25" x14ac:dyDescent="0.25">
      <c r="A12" s="1" t="str">
        <f t="shared" si="1"/>
        <v>854female</v>
      </c>
      <c r="B12" s="33">
        <v>854</v>
      </c>
      <c r="C12" s="14" t="s">
        <v>11</v>
      </c>
      <c r="D12" s="33" t="s">
        <v>79</v>
      </c>
      <c r="E12" s="15" t="s">
        <v>80</v>
      </c>
      <c r="F12" s="23" t="s">
        <v>14</v>
      </c>
      <c r="G12" s="21">
        <v>22.5</v>
      </c>
      <c r="H12" s="22">
        <v>52.4</v>
      </c>
      <c r="I12" s="23">
        <v>11.4</v>
      </c>
      <c r="J12" s="30"/>
      <c r="K12" s="38"/>
      <c r="L12" s="39"/>
      <c r="M12" s="40"/>
      <c r="N12" s="69"/>
      <c r="O12" s="33" t="s">
        <v>32</v>
      </c>
      <c r="P12" s="66">
        <v>1.539171301020408</v>
      </c>
      <c r="Q12" s="42">
        <f t="shared" si="2"/>
        <v>34.631354272959179</v>
      </c>
      <c r="R12" s="41">
        <f t="shared" si="3"/>
        <v>80.65257617346937</v>
      </c>
      <c r="S12" s="76">
        <f t="shared" si="4"/>
        <v>17.546552831632653</v>
      </c>
      <c r="T12" s="92">
        <v>267.06400000000002</v>
      </c>
      <c r="U12" s="94">
        <f t="shared" si="5"/>
        <v>0.12967436372165164</v>
      </c>
    </row>
    <row r="13" spans="1:25" x14ac:dyDescent="0.25">
      <c r="A13" s="1" t="str">
        <f t="shared" si="1"/>
        <v>854female</v>
      </c>
      <c r="B13" s="33">
        <v>854</v>
      </c>
      <c r="C13" s="14" t="s">
        <v>11</v>
      </c>
      <c r="D13" s="33" t="s">
        <v>79</v>
      </c>
      <c r="E13" s="15" t="s">
        <v>80</v>
      </c>
      <c r="F13" s="23" t="s">
        <v>10</v>
      </c>
      <c r="G13" s="21">
        <v>15.9</v>
      </c>
      <c r="H13" s="22">
        <v>52.7</v>
      </c>
      <c r="I13" s="23">
        <v>5.8</v>
      </c>
      <c r="J13" s="30"/>
      <c r="K13" s="38"/>
      <c r="L13" s="39"/>
      <c r="M13" s="40"/>
      <c r="N13" s="69"/>
      <c r="O13" s="33" t="s">
        <v>32</v>
      </c>
      <c r="P13" s="66">
        <v>1.539171301020408</v>
      </c>
      <c r="Q13" s="42">
        <f t="shared" si="2"/>
        <v>24.472823686224487</v>
      </c>
      <c r="R13" s="41">
        <f t="shared" si="3"/>
        <v>81.114327563775504</v>
      </c>
      <c r="S13" s="76">
        <f t="shared" si="4"/>
        <v>8.9271935459183656</v>
      </c>
      <c r="T13" s="92">
        <v>267.06400000000002</v>
      </c>
      <c r="U13" s="94">
        <f t="shared" si="5"/>
        <v>9.1636550363300498E-2</v>
      </c>
    </row>
    <row r="14" spans="1:25" x14ac:dyDescent="0.25">
      <c r="A14" s="1" t="str">
        <f t="shared" si="1"/>
        <v>108female</v>
      </c>
      <c r="B14" s="33">
        <v>108</v>
      </c>
      <c r="C14" s="14" t="s">
        <v>15</v>
      </c>
      <c r="D14" s="33" t="s">
        <v>79</v>
      </c>
      <c r="E14" s="15" t="s">
        <v>80</v>
      </c>
      <c r="F14" s="23" t="s">
        <v>16</v>
      </c>
      <c r="G14" s="21">
        <v>67.900000000000006</v>
      </c>
      <c r="H14" s="22">
        <v>87.8</v>
      </c>
      <c r="I14" s="23">
        <v>64.900000000000006</v>
      </c>
      <c r="J14" s="30"/>
      <c r="K14" s="38"/>
      <c r="L14" s="39"/>
      <c r="M14" s="40"/>
      <c r="N14" s="69"/>
      <c r="O14" s="33" t="s">
        <v>37</v>
      </c>
      <c r="P14" s="66">
        <v>1.7808902777777778</v>
      </c>
      <c r="Q14" s="42">
        <f t="shared" si="2"/>
        <v>120.92244986111112</v>
      </c>
      <c r="R14" s="41">
        <f t="shared" si="3"/>
        <v>156.36216638888888</v>
      </c>
      <c r="S14" s="76">
        <f t="shared" si="4"/>
        <v>115.57977902777779</v>
      </c>
      <c r="T14" s="92">
        <v>267.06400000000002</v>
      </c>
      <c r="U14" s="94">
        <f t="shared" si="5"/>
        <v>0.45278453801752055</v>
      </c>
    </row>
    <row r="15" spans="1:25" x14ac:dyDescent="0.25">
      <c r="A15" s="1" t="str">
        <f t="shared" si="1"/>
        <v>108female</v>
      </c>
      <c r="B15" s="33">
        <v>108</v>
      </c>
      <c r="C15" s="14" t="s">
        <v>15</v>
      </c>
      <c r="D15" s="33" t="s">
        <v>79</v>
      </c>
      <c r="E15" s="15" t="s">
        <v>80</v>
      </c>
      <c r="F15" s="23" t="s">
        <v>17</v>
      </c>
      <c r="G15" s="21">
        <v>64.8</v>
      </c>
      <c r="H15" s="22">
        <v>86.6</v>
      </c>
      <c r="I15" s="23">
        <v>62.1</v>
      </c>
      <c r="J15" s="30"/>
      <c r="K15" s="38"/>
      <c r="L15" s="39"/>
      <c r="M15" s="40"/>
      <c r="N15" s="69"/>
      <c r="O15" s="33" t="s">
        <v>37</v>
      </c>
      <c r="P15" s="66">
        <v>1.7808902777777778</v>
      </c>
      <c r="Q15" s="42">
        <f t="shared" si="2"/>
        <v>115.40168999999999</v>
      </c>
      <c r="R15" s="41">
        <f t="shared" si="3"/>
        <v>154.22509805555555</v>
      </c>
      <c r="S15" s="76">
        <f t="shared" si="4"/>
        <v>110.59328625000001</v>
      </c>
      <c r="T15" s="92">
        <v>267.06400000000002</v>
      </c>
      <c r="U15" s="94">
        <f t="shared" si="5"/>
        <v>0.43211248989006373</v>
      </c>
    </row>
    <row r="16" spans="1:25" x14ac:dyDescent="0.25">
      <c r="A16" s="1" t="str">
        <f t="shared" si="1"/>
        <v>108female</v>
      </c>
      <c r="B16" s="33">
        <v>108</v>
      </c>
      <c r="C16" s="14" t="s">
        <v>15</v>
      </c>
      <c r="D16" s="33" t="s">
        <v>79</v>
      </c>
      <c r="E16" s="15" t="s">
        <v>80</v>
      </c>
      <c r="F16" s="23" t="s">
        <v>14</v>
      </c>
      <c r="G16" s="21">
        <v>61.5</v>
      </c>
      <c r="H16" s="22">
        <v>83.1</v>
      </c>
      <c r="I16" s="23">
        <v>58.9</v>
      </c>
      <c r="J16" s="30"/>
      <c r="K16" s="38"/>
      <c r="L16" s="39"/>
      <c r="M16" s="40"/>
      <c r="N16" s="69"/>
      <c r="O16" s="33" t="s">
        <v>37</v>
      </c>
      <c r="P16" s="66">
        <v>1.7808902777777778</v>
      </c>
      <c r="Q16" s="42">
        <f t="shared" si="2"/>
        <v>109.52475208333333</v>
      </c>
      <c r="R16" s="41">
        <f t="shared" si="3"/>
        <v>147.99198208333331</v>
      </c>
      <c r="S16" s="76">
        <f t="shared" si="4"/>
        <v>104.8944373611111</v>
      </c>
      <c r="T16" s="92">
        <v>267.06400000000002</v>
      </c>
      <c r="U16" s="94">
        <f t="shared" si="5"/>
        <v>0.41010676123825496</v>
      </c>
    </row>
    <row r="17" spans="1:21" x14ac:dyDescent="0.25">
      <c r="A17" s="1" t="str">
        <f t="shared" si="1"/>
        <v>120female</v>
      </c>
      <c r="B17" s="33">
        <v>120</v>
      </c>
      <c r="C17" s="14" t="s">
        <v>18</v>
      </c>
      <c r="D17" s="33" t="s">
        <v>79</v>
      </c>
      <c r="E17" s="15" t="s">
        <v>80</v>
      </c>
      <c r="F17" s="23" t="s">
        <v>19</v>
      </c>
      <c r="G17" s="21">
        <v>69.2</v>
      </c>
      <c r="H17" s="22">
        <v>85.6</v>
      </c>
      <c r="I17" s="23">
        <v>50</v>
      </c>
      <c r="J17" s="30"/>
      <c r="K17" s="38"/>
      <c r="L17" s="39"/>
      <c r="M17" s="40"/>
      <c r="N17" s="69"/>
      <c r="O17" s="33" t="s">
        <v>37</v>
      </c>
      <c r="P17" s="66">
        <v>1.7808902777777778</v>
      </c>
      <c r="Q17" s="42">
        <f t="shared" si="2"/>
        <v>123.23760722222222</v>
      </c>
      <c r="R17" s="41">
        <f t="shared" si="3"/>
        <v>152.44420777777776</v>
      </c>
      <c r="S17" s="76">
        <f t="shared" si="4"/>
        <v>89.044513888888886</v>
      </c>
      <c r="T17" s="92">
        <v>267.06400000000002</v>
      </c>
      <c r="U17" s="94">
        <f t="shared" si="5"/>
        <v>0.46145346142580884</v>
      </c>
    </row>
    <row r="18" spans="1:21" x14ac:dyDescent="0.25">
      <c r="A18" s="1" t="str">
        <f t="shared" si="1"/>
        <v>120female</v>
      </c>
      <c r="B18" s="33">
        <v>120</v>
      </c>
      <c r="C18" s="14" t="s">
        <v>18</v>
      </c>
      <c r="D18" s="33" t="s">
        <v>79</v>
      </c>
      <c r="E18" s="15" t="s">
        <v>80</v>
      </c>
      <c r="F18" s="23" t="s">
        <v>20</v>
      </c>
      <c r="G18" s="21">
        <v>64.8</v>
      </c>
      <c r="H18" s="22">
        <v>80.7</v>
      </c>
      <c r="I18" s="23">
        <v>45.6</v>
      </c>
      <c r="J18" s="30"/>
      <c r="K18" s="38"/>
      <c r="L18" s="39"/>
      <c r="M18" s="40"/>
      <c r="N18" s="69"/>
      <c r="O18" s="33" t="s">
        <v>37</v>
      </c>
      <c r="P18" s="66">
        <v>1.7808902777777778</v>
      </c>
      <c r="Q18" s="42">
        <f t="shared" si="2"/>
        <v>115.40168999999999</v>
      </c>
      <c r="R18" s="41">
        <f t="shared" si="3"/>
        <v>143.71784541666668</v>
      </c>
      <c r="S18" s="76">
        <f t="shared" si="4"/>
        <v>81.208596666666665</v>
      </c>
      <c r="T18" s="92">
        <v>267.06400000000002</v>
      </c>
      <c r="U18" s="94">
        <f t="shared" si="5"/>
        <v>0.43211248989006373</v>
      </c>
    </row>
    <row r="19" spans="1:21" x14ac:dyDescent="0.25">
      <c r="A19" s="1" t="str">
        <f t="shared" si="1"/>
        <v>148female</v>
      </c>
      <c r="B19" s="33">
        <v>148</v>
      </c>
      <c r="C19" s="14" t="s">
        <v>21</v>
      </c>
      <c r="D19" s="33" t="s">
        <v>79</v>
      </c>
      <c r="E19" s="15" t="s">
        <v>80</v>
      </c>
      <c r="F19" s="23" t="s">
        <v>22</v>
      </c>
      <c r="G19" s="21">
        <v>22.1</v>
      </c>
      <c r="H19" s="22">
        <v>47</v>
      </c>
      <c r="I19" s="23">
        <v>14.3</v>
      </c>
      <c r="J19" s="30"/>
      <c r="K19" s="38"/>
      <c r="L19" s="39"/>
      <c r="M19" s="40"/>
      <c r="N19" s="69"/>
      <c r="O19" s="33" t="s">
        <v>32</v>
      </c>
      <c r="P19" s="66">
        <v>1.539171301020408</v>
      </c>
      <c r="Q19" s="42">
        <f t="shared" si="2"/>
        <v>34.015685752551022</v>
      </c>
      <c r="R19" s="41">
        <f t="shared" si="3"/>
        <v>72.341051147959178</v>
      </c>
      <c r="S19" s="76">
        <f t="shared" si="4"/>
        <v>22.010149604591835</v>
      </c>
      <c r="T19" s="92">
        <v>267.06400000000002</v>
      </c>
      <c r="U19" s="94">
        <f t="shared" si="5"/>
        <v>0.12736904169993343</v>
      </c>
    </row>
    <row r="20" spans="1:21" x14ac:dyDescent="0.25">
      <c r="A20" s="1" t="str">
        <f t="shared" si="1"/>
        <v>148female</v>
      </c>
      <c r="B20" s="33">
        <v>148</v>
      </c>
      <c r="C20" s="14" t="s">
        <v>21</v>
      </c>
      <c r="D20" s="33" t="s">
        <v>79</v>
      </c>
      <c r="E20" s="15" t="s">
        <v>80</v>
      </c>
      <c r="F20" s="23" t="s">
        <v>20</v>
      </c>
      <c r="G20" s="21">
        <v>12.1</v>
      </c>
      <c r="H20" s="22">
        <v>33.799999999999997</v>
      </c>
      <c r="I20" s="23">
        <v>6.2</v>
      </c>
      <c r="J20" s="30"/>
      <c r="K20" s="38"/>
      <c r="L20" s="39"/>
      <c r="M20" s="40"/>
      <c r="N20" s="69"/>
      <c r="O20" s="33" t="s">
        <v>32</v>
      </c>
      <c r="P20" s="66">
        <v>1.539171301020408</v>
      </c>
      <c r="Q20" s="42">
        <f t="shared" si="2"/>
        <v>18.623972742346936</v>
      </c>
      <c r="R20" s="41">
        <f t="shared" si="3"/>
        <v>52.023989974489787</v>
      </c>
      <c r="S20" s="76">
        <f t="shared" si="4"/>
        <v>9.5428620663265296</v>
      </c>
      <c r="T20" s="92">
        <v>267.06400000000002</v>
      </c>
      <c r="U20" s="94">
        <f t="shared" si="5"/>
        <v>6.9735991156977109E-2</v>
      </c>
    </row>
    <row r="21" spans="1:21" x14ac:dyDescent="0.25">
      <c r="A21" s="1" t="str">
        <f t="shared" si="1"/>
        <v>174female</v>
      </c>
      <c r="B21" s="33">
        <v>174</v>
      </c>
      <c r="C21" s="14" t="s">
        <v>23</v>
      </c>
      <c r="D21" s="33" t="s">
        <v>79</v>
      </c>
      <c r="E21" s="15" t="s">
        <v>80</v>
      </c>
      <c r="F21" s="23" t="s">
        <v>24</v>
      </c>
      <c r="G21" s="21">
        <v>63.3</v>
      </c>
      <c r="H21" s="22">
        <v>76.8</v>
      </c>
      <c r="I21" s="23">
        <v>56.7</v>
      </c>
      <c r="J21" s="30"/>
      <c r="K21" s="38"/>
      <c r="L21" s="39"/>
      <c r="M21" s="40"/>
      <c r="N21" s="69"/>
      <c r="O21" s="33" t="s">
        <v>37</v>
      </c>
      <c r="P21" s="66">
        <v>1.7808902777777778</v>
      </c>
      <c r="Q21" s="42">
        <f t="shared" si="2"/>
        <v>112.73035458333332</v>
      </c>
      <c r="R21" s="41">
        <f t="shared" si="3"/>
        <v>136.77237333333332</v>
      </c>
      <c r="S21" s="76">
        <f t="shared" si="4"/>
        <v>100.97647875</v>
      </c>
      <c r="T21" s="92">
        <v>267.06400000000002</v>
      </c>
      <c r="U21" s="94">
        <f t="shared" si="5"/>
        <v>0.42210988595742338</v>
      </c>
    </row>
    <row r="22" spans="1:21" x14ac:dyDescent="0.25">
      <c r="A22" s="1" t="str">
        <f t="shared" si="1"/>
        <v>384female</v>
      </c>
      <c r="B22" s="33">
        <v>384</v>
      </c>
      <c r="C22" s="14" t="s">
        <v>25</v>
      </c>
      <c r="D22" s="33" t="s">
        <v>79</v>
      </c>
      <c r="E22" s="15" t="s">
        <v>80</v>
      </c>
      <c r="F22" s="23" t="s">
        <v>5</v>
      </c>
      <c r="G22" s="21">
        <v>37.700000000000003</v>
      </c>
      <c r="H22" s="22">
        <v>53.3</v>
      </c>
      <c r="I22" s="23">
        <v>21.1</v>
      </c>
      <c r="J22" s="30"/>
      <c r="K22" s="38"/>
      <c r="L22" s="39"/>
      <c r="M22" s="40"/>
      <c r="N22" s="69"/>
      <c r="O22" s="33" t="s">
        <v>32</v>
      </c>
      <c r="P22" s="66">
        <v>1.539171301020408</v>
      </c>
      <c r="Q22" s="42">
        <f t="shared" si="2"/>
        <v>58.026758048469389</v>
      </c>
      <c r="R22" s="41">
        <f t="shared" si="3"/>
        <v>82.037830344387743</v>
      </c>
      <c r="S22" s="76">
        <f t="shared" si="4"/>
        <v>32.476514451530612</v>
      </c>
      <c r="T22" s="92">
        <v>267.06400000000002</v>
      </c>
      <c r="U22" s="94">
        <f t="shared" si="5"/>
        <v>0.21727660054694525</v>
      </c>
    </row>
    <row r="23" spans="1:21" x14ac:dyDescent="0.25">
      <c r="A23" s="1" t="str">
        <f t="shared" si="1"/>
        <v>818female</v>
      </c>
      <c r="B23" s="33">
        <v>818</v>
      </c>
      <c r="C23" s="14" t="s">
        <v>26</v>
      </c>
      <c r="D23" s="33" t="s">
        <v>79</v>
      </c>
      <c r="E23" s="15" t="s">
        <v>80</v>
      </c>
      <c r="F23" s="23" t="s">
        <v>27</v>
      </c>
      <c r="G23" s="21">
        <v>73.2</v>
      </c>
      <c r="H23" s="22">
        <v>84.3</v>
      </c>
      <c r="I23" s="23">
        <v>67.2</v>
      </c>
      <c r="J23" s="30"/>
      <c r="K23" s="38"/>
      <c r="L23" s="39"/>
      <c r="M23" s="40"/>
      <c r="N23" s="69"/>
      <c r="O23" s="33" t="s">
        <v>37</v>
      </c>
      <c r="P23" s="66">
        <v>1.7808902777777778</v>
      </c>
      <c r="Q23" s="42">
        <f t="shared" si="2"/>
        <v>130.36116833333332</v>
      </c>
      <c r="R23" s="41">
        <f t="shared" si="3"/>
        <v>150.12905041666667</v>
      </c>
      <c r="S23" s="76">
        <f t="shared" si="4"/>
        <v>119.67582666666667</v>
      </c>
      <c r="T23" s="92">
        <v>267.06400000000002</v>
      </c>
      <c r="U23" s="94">
        <f t="shared" si="5"/>
        <v>0.48812707191284976</v>
      </c>
    </row>
    <row r="24" spans="1:21" x14ac:dyDescent="0.25">
      <c r="A24" s="1" t="str">
        <f t="shared" si="1"/>
        <v>818female</v>
      </c>
      <c r="B24" s="33">
        <v>818</v>
      </c>
      <c r="C24" s="14" t="s">
        <v>26</v>
      </c>
      <c r="D24" s="33" t="s">
        <v>79</v>
      </c>
      <c r="E24" s="15" t="s">
        <v>80</v>
      </c>
      <c r="F24" s="23" t="s">
        <v>9</v>
      </c>
      <c r="G24" s="21">
        <v>64.7</v>
      </c>
      <c r="H24" s="22">
        <v>80.400000000000006</v>
      </c>
      <c r="I24" s="23">
        <v>53.6</v>
      </c>
      <c r="J24" s="30"/>
      <c r="K24" s="38"/>
      <c r="L24" s="39"/>
      <c r="M24" s="40"/>
      <c r="N24" s="69"/>
      <c r="O24" s="33" t="s">
        <v>37</v>
      </c>
      <c r="P24" s="66">
        <v>1.7808902777777778</v>
      </c>
      <c r="Q24" s="42">
        <f t="shared" si="2"/>
        <v>115.22360097222223</v>
      </c>
      <c r="R24" s="41">
        <f t="shared" si="3"/>
        <v>143.18357833333334</v>
      </c>
      <c r="S24" s="76">
        <f t="shared" si="4"/>
        <v>95.455718888888896</v>
      </c>
      <c r="T24" s="92">
        <v>267.06400000000002</v>
      </c>
      <c r="U24" s="94">
        <f t="shared" si="5"/>
        <v>0.43144564962788778</v>
      </c>
    </row>
    <row r="25" spans="1:21" x14ac:dyDescent="0.25">
      <c r="A25" s="1" t="str">
        <f t="shared" si="1"/>
        <v>818female</v>
      </c>
      <c r="B25" s="33">
        <v>818</v>
      </c>
      <c r="C25" s="14" t="s">
        <v>26</v>
      </c>
      <c r="D25" s="33" t="s">
        <v>79</v>
      </c>
      <c r="E25" s="15" t="s">
        <v>80</v>
      </c>
      <c r="F25" s="23" t="s">
        <v>28</v>
      </c>
      <c r="G25" s="21">
        <v>59.1</v>
      </c>
      <c r="H25" s="22">
        <v>75.8</v>
      </c>
      <c r="I25" s="23">
        <v>47.4</v>
      </c>
      <c r="J25" s="30"/>
      <c r="K25" s="38"/>
      <c r="L25" s="39"/>
      <c r="M25" s="40"/>
      <c r="N25" s="69"/>
      <c r="O25" s="33" t="s">
        <v>37</v>
      </c>
      <c r="P25" s="66">
        <v>1.7808902777777778</v>
      </c>
      <c r="Q25" s="42">
        <f t="shared" si="2"/>
        <v>105.25061541666666</v>
      </c>
      <c r="R25" s="41">
        <f t="shared" si="3"/>
        <v>134.99148305555556</v>
      </c>
      <c r="S25" s="76">
        <f t="shared" si="4"/>
        <v>84.414199166666663</v>
      </c>
      <c r="T25" s="92">
        <v>267.06400000000002</v>
      </c>
      <c r="U25" s="94">
        <f t="shared" si="5"/>
        <v>0.39410259494603034</v>
      </c>
    </row>
    <row r="26" spans="1:21" x14ac:dyDescent="0.25">
      <c r="A26" s="1" t="str">
        <f t="shared" si="1"/>
        <v>818female</v>
      </c>
      <c r="B26" s="33">
        <v>818</v>
      </c>
      <c r="C26" s="14" t="s">
        <v>26</v>
      </c>
      <c r="D26" s="33" t="s">
        <v>79</v>
      </c>
      <c r="E26" s="15" t="s">
        <v>80</v>
      </c>
      <c r="F26" s="23" t="s">
        <v>10</v>
      </c>
      <c r="G26" s="21">
        <v>56.1</v>
      </c>
      <c r="H26" s="22">
        <v>73.7</v>
      </c>
      <c r="I26" s="23">
        <v>42.9</v>
      </c>
      <c r="J26" s="30"/>
      <c r="K26" s="38"/>
      <c r="L26" s="39"/>
      <c r="M26" s="40"/>
      <c r="N26" s="69"/>
      <c r="O26" s="33" t="s">
        <v>37</v>
      </c>
      <c r="P26" s="66">
        <v>1.7808902777777778</v>
      </c>
      <c r="Q26" s="42">
        <f t="shared" si="2"/>
        <v>99.907944583333332</v>
      </c>
      <c r="R26" s="41">
        <f t="shared" si="3"/>
        <v>131.25161347222223</v>
      </c>
      <c r="S26" s="76">
        <f t="shared" si="4"/>
        <v>76.400192916666668</v>
      </c>
      <c r="T26" s="92">
        <v>267.06400000000002</v>
      </c>
      <c r="U26" s="94">
        <f t="shared" si="5"/>
        <v>0.37409738708074963</v>
      </c>
    </row>
    <row r="27" spans="1:21" x14ac:dyDescent="0.25">
      <c r="A27" s="1" t="str">
        <f t="shared" si="1"/>
        <v>818female</v>
      </c>
      <c r="B27" s="33">
        <v>818</v>
      </c>
      <c r="C27" s="14" t="s">
        <v>26</v>
      </c>
      <c r="D27" s="33" t="s">
        <v>79</v>
      </c>
      <c r="E27" s="15" t="s">
        <v>80</v>
      </c>
      <c r="F27" s="23" t="s">
        <v>29</v>
      </c>
      <c r="G27" s="21">
        <v>50.2</v>
      </c>
      <c r="H27" s="22">
        <v>69.7</v>
      </c>
      <c r="I27" s="23">
        <v>34.799999999999997</v>
      </c>
      <c r="J27" s="30"/>
      <c r="K27" s="38"/>
      <c r="L27" s="39"/>
      <c r="M27" s="40"/>
      <c r="N27" s="69"/>
      <c r="O27" s="33" t="s">
        <v>37</v>
      </c>
      <c r="P27" s="66">
        <v>1.7808902777777778</v>
      </c>
      <c r="Q27" s="42">
        <f t="shared" si="2"/>
        <v>89.400691944444446</v>
      </c>
      <c r="R27" s="41">
        <f t="shared" si="3"/>
        <v>124.12805236111112</v>
      </c>
      <c r="S27" s="76">
        <f t="shared" si="4"/>
        <v>61.974981666666658</v>
      </c>
      <c r="T27" s="92">
        <v>267.06400000000002</v>
      </c>
      <c r="U27" s="94">
        <f t="shared" si="5"/>
        <v>0.33475381161236423</v>
      </c>
    </row>
    <row r="28" spans="1:21" x14ac:dyDescent="0.25">
      <c r="A28" s="1" t="str">
        <f t="shared" si="1"/>
        <v>270female</v>
      </c>
      <c r="B28" s="33">
        <v>270</v>
      </c>
      <c r="C28" s="14" t="s">
        <v>30</v>
      </c>
      <c r="D28" s="33" t="s">
        <v>79</v>
      </c>
      <c r="E28" s="15" t="s">
        <v>80</v>
      </c>
      <c r="F28" s="23" t="s">
        <v>31</v>
      </c>
      <c r="G28" s="21">
        <v>45</v>
      </c>
      <c r="H28" s="22">
        <v>59.3</v>
      </c>
      <c r="I28" s="23">
        <v>26.7</v>
      </c>
      <c r="J28" s="30"/>
      <c r="K28" s="38"/>
      <c r="L28" s="39"/>
      <c r="M28" s="40"/>
      <c r="N28" s="69"/>
      <c r="O28" s="33" t="s">
        <v>32</v>
      </c>
      <c r="P28" s="66">
        <v>1.539171301020408</v>
      </c>
      <c r="Q28" s="42">
        <f t="shared" si="2"/>
        <v>69.262708545918358</v>
      </c>
      <c r="R28" s="41">
        <f t="shared" si="3"/>
        <v>91.272858150510189</v>
      </c>
      <c r="S28" s="76">
        <f t="shared" si="4"/>
        <v>41.095873737244894</v>
      </c>
      <c r="T28" s="92">
        <v>267.06400000000002</v>
      </c>
      <c r="U28" s="94">
        <f t="shared" si="5"/>
        <v>0.25934872744330328</v>
      </c>
    </row>
    <row r="29" spans="1:21" x14ac:dyDescent="0.25">
      <c r="A29" s="1" t="str">
        <f t="shared" si="1"/>
        <v>288female</v>
      </c>
      <c r="B29" s="33">
        <v>288</v>
      </c>
      <c r="C29" s="14" t="s">
        <v>32</v>
      </c>
      <c r="D29" s="33" t="s">
        <v>79</v>
      </c>
      <c r="E29" s="15" t="s">
        <v>80</v>
      </c>
      <c r="F29" s="23" t="s">
        <v>33</v>
      </c>
      <c r="G29" s="21">
        <v>55.2</v>
      </c>
      <c r="H29" s="22">
        <v>66.7</v>
      </c>
      <c r="I29" s="23">
        <v>41.8</v>
      </c>
      <c r="J29" s="30"/>
      <c r="K29" s="38"/>
      <c r="L29" s="39"/>
      <c r="M29" s="40"/>
      <c r="N29" s="69"/>
      <c r="O29" s="33" t="s">
        <v>32</v>
      </c>
      <c r="P29" s="66">
        <v>1.539171301020408</v>
      </c>
      <c r="Q29" s="42">
        <f t="shared" si="2"/>
        <v>84.962255816326532</v>
      </c>
      <c r="R29" s="41">
        <f t="shared" si="3"/>
        <v>102.66272577806122</v>
      </c>
      <c r="S29" s="76">
        <f t="shared" si="4"/>
        <v>64.337360382653046</v>
      </c>
      <c r="T29" s="92">
        <v>267.06400000000002</v>
      </c>
      <c r="U29" s="94">
        <f t="shared" si="5"/>
        <v>0.31813443899711874</v>
      </c>
    </row>
    <row r="30" spans="1:21" x14ac:dyDescent="0.25">
      <c r="A30" s="1" t="str">
        <f t="shared" si="1"/>
        <v>288female</v>
      </c>
      <c r="B30" s="33">
        <v>288</v>
      </c>
      <c r="C30" s="46" t="s">
        <v>32</v>
      </c>
      <c r="D30" s="62" t="s">
        <v>79</v>
      </c>
      <c r="E30" s="47" t="s">
        <v>80</v>
      </c>
      <c r="F30" s="48" t="s">
        <v>27</v>
      </c>
      <c r="G30" s="21">
        <v>67.099999999999994</v>
      </c>
      <c r="H30" s="49">
        <v>78.400000000000006</v>
      </c>
      <c r="I30" s="23">
        <v>54</v>
      </c>
      <c r="J30" s="51" t="s">
        <v>88</v>
      </c>
      <c r="K30" s="38"/>
      <c r="L30" s="50">
        <v>120.67103</v>
      </c>
      <c r="M30" s="40"/>
      <c r="N30" s="70">
        <f>L30/H30</f>
        <v>1.539171301020408</v>
      </c>
      <c r="O30" s="33" t="s">
        <v>32</v>
      </c>
      <c r="P30" s="66">
        <v>1.539171301020408</v>
      </c>
      <c r="Q30" s="42">
        <f t="shared" si="2"/>
        <v>103.27839429846937</v>
      </c>
      <c r="R30" s="41">
        <f t="shared" si="3"/>
        <v>120.67103</v>
      </c>
      <c r="S30" s="76">
        <f t="shared" si="4"/>
        <v>83.115250255102026</v>
      </c>
      <c r="T30" s="92">
        <v>267.06400000000002</v>
      </c>
      <c r="U30" s="94">
        <f t="shared" si="5"/>
        <v>0.38671776914323669</v>
      </c>
    </row>
    <row r="31" spans="1:21" x14ac:dyDescent="0.25">
      <c r="A31" s="1" t="str">
        <f t="shared" si="1"/>
        <v>288female</v>
      </c>
      <c r="B31" s="33">
        <v>288</v>
      </c>
      <c r="C31" s="14" t="s">
        <v>32</v>
      </c>
      <c r="D31" s="33" t="s">
        <v>79</v>
      </c>
      <c r="E31" s="15" t="s">
        <v>80</v>
      </c>
      <c r="F31" s="23" t="s">
        <v>9</v>
      </c>
      <c r="G31" s="21">
        <v>62.9</v>
      </c>
      <c r="H31" s="22">
        <v>77</v>
      </c>
      <c r="I31" s="23">
        <v>49.7</v>
      </c>
      <c r="J31" s="30"/>
      <c r="K31" s="38"/>
      <c r="L31" s="39"/>
      <c r="M31" s="40"/>
      <c r="N31" s="69"/>
      <c r="O31" s="33" t="s">
        <v>32</v>
      </c>
      <c r="P31" s="66">
        <v>1.539171301020408</v>
      </c>
      <c r="Q31" s="42">
        <f t="shared" si="2"/>
        <v>96.813874834183665</v>
      </c>
      <c r="R31" s="41">
        <f t="shared" si="3"/>
        <v>118.51619017857142</v>
      </c>
      <c r="S31" s="76">
        <f t="shared" si="4"/>
        <v>76.496813660714281</v>
      </c>
      <c r="T31" s="92">
        <v>267.06400000000002</v>
      </c>
      <c r="U31" s="94">
        <f t="shared" si="5"/>
        <v>0.36251188791519506</v>
      </c>
    </row>
    <row r="32" spans="1:21" x14ac:dyDescent="0.25">
      <c r="A32" s="1" t="str">
        <f t="shared" si="1"/>
        <v>288female</v>
      </c>
      <c r="B32" s="33">
        <v>288</v>
      </c>
      <c r="C32" s="14" t="s">
        <v>32</v>
      </c>
      <c r="D32" s="33" t="s">
        <v>79</v>
      </c>
      <c r="E32" s="15" t="s">
        <v>80</v>
      </c>
      <c r="F32" s="23" t="s">
        <v>10</v>
      </c>
      <c r="G32" s="21">
        <v>54.9</v>
      </c>
      <c r="H32" s="22">
        <v>71</v>
      </c>
      <c r="I32" s="23">
        <v>39.799999999999997</v>
      </c>
      <c r="J32" s="30"/>
      <c r="K32" s="38"/>
      <c r="L32" s="39"/>
      <c r="M32" s="40"/>
      <c r="N32" s="69"/>
      <c r="O32" s="33" t="s">
        <v>32</v>
      </c>
      <c r="P32" s="66">
        <v>1.539171301020408</v>
      </c>
      <c r="Q32" s="42">
        <f t="shared" si="2"/>
        <v>84.500504426020399</v>
      </c>
      <c r="R32" s="41">
        <f t="shared" si="3"/>
        <v>109.28116237244897</v>
      </c>
      <c r="S32" s="76">
        <f t="shared" si="4"/>
        <v>61.259017780612233</v>
      </c>
      <c r="T32" s="92">
        <v>267.06400000000002</v>
      </c>
      <c r="U32" s="94">
        <f t="shared" si="5"/>
        <v>0.31640544748083005</v>
      </c>
    </row>
    <row r="33" spans="1:21" x14ac:dyDescent="0.25">
      <c r="A33" s="1" t="str">
        <f t="shared" si="1"/>
        <v>356female</v>
      </c>
      <c r="B33" s="33">
        <v>356</v>
      </c>
      <c r="C33" s="14" t="s">
        <v>34</v>
      </c>
      <c r="D33" s="33" t="s">
        <v>79</v>
      </c>
      <c r="E33" s="15" t="s">
        <v>80</v>
      </c>
      <c r="F33" s="23" t="s">
        <v>35</v>
      </c>
      <c r="G33" s="21">
        <v>68.400000000000006</v>
      </c>
      <c r="H33" s="22">
        <v>81.400000000000006</v>
      </c>
      <c r="I33" s="23">
        <v>61.5</v>
      </c>
      <c r="J33" s="30"/>
      <c r="K33" s="38"/>
      <c r="L33" s="39"/>
      <c r="M33" s="40"/>
      <c r="N33" s="69"/>
      <c r="O33" s="33" t="s">
        <v>32</v>
      </c>
      <c r="P33" s="66">
        <v>1.539171301020408</v>
      </c>
      <c r="Q33" s="42">
        <f t="shared" si="2"/>
        <v>105.27931698979592</v>
      </c>
      <c r="R33" s="41">
        <f t="shared" si="3"/>
        <v>125.28854390306122</v>
      </c>
      <c r="S33" s="76">
        <f t="shared" si="4"/>
        <v>94.659035012755098</v>
      </c>
      <c r="T33" s="92">
        <v>267.06400000000002</v>
      </c>
      <c r="U33" s="94">
        <f t="shared" si="5"/>
        <v>0.39421006571382106</v>
      </c>
    </row>
    <row r="34" spans="1:21" x14ac:dyDescent="0.25">
      <c r="A34" s="1" t="str">
        <f t="shared" si="1"/>
        <v>356female</v>
      </c>
      <c r="B34" s="33">
        <v>356</v>
      </c>
      <c r="C34" s="14" t="s">
        <v>34</v>
      </c>
      <c r="D34" s="33" t="s">
        <v>79</v>
      </c>
      <c r="E34" s="15" t="s">
        <v>80</v>
      </c>
      <c r="F34" s="23" t="s">
        <v>36</v>
      </c>
      <c r="G34" s="21">
        <v>55.1</v>
      </c>
      <c r="H34" s="22">
        <v>74.8</v>
      </c>
      <c r="I34" s="23">
        <v>45.5</v>
      </c>
      <c r="J34" s="30"/>
      <c r="K34" s="38"/>
      <c r="L34" s="39"/>
      <c r="M34" s="40"/>
      <c r="N34" s="69"/>
      <c r="O34" s="33" t="s">
        <v>32</v>
      </c>
      <c r="P34" s="66">
        <v>1.539171301020408</v>
      </c>
      <c r="Q34" s="42">
        <f t="shared" si="2"/>
        <v>84.808338686224488</v>
      </c>
      <c r="R34" s="41">
        <f t="shared" si="3"/>
        <v>115.13001331632651</v>
      </c>
      <c r="S34" s="76">
        <f t="shared" si="4"/>
        <v>70.032294196428566</v>
      </c>
      <c r="T34" s="92">
        <v>267.06400000000002</v>
      </c>
      <c r="U34" s="94">
        <f t="shared" si="5"/>
        <v>0.31755810849168919</v>
      </c>
    </row>
    <row r="35" spans="1:21" x14ac:dyDescent="0.25">
      <c r="A35" s="1" t="str">
        <f t="shared" si="1"/>
        <v>404female</v>
      </c>
      <c r="B35" s="33">
        <v>404</v>
      </c>
      <c r="C35" s="14" t="s">
        <v>37</v>
      </c>
      <c r="D35" s="33" t="s">
        <v>79</v>
      </c>
      <c r="E35" s="15" t="s">
        <v>80</v>
      </c>
      <c r="F35" s="23" t="s">
        <v>38</v>
      </c>
      <c r="G35" s="21">
        <v>87.7</v>
      </c>
      <c r="H35" s="22">
        <v>92.8</v>
      </c>
      <c r="I35" s="23">
        <v>84.2</v>
      </c>
      <c r="J35" s="30"/>
      <c r="K35" s="38"/>
      <c r="L35" s="39"/>
      <c r="M35" s="40"/>
      <c r="N35" s="69"/>
      <c r="O35" s="33" t="s">
        <v>37</v>
      </c>
      <c r="P35" s="66">
        <v>1.7808902777777778</v>
      </c>
      <c r="Q35" s="42">
        <f t="shared" si="2"/>
        <v>156.18407736111112</v>
      </c>
      <c r="R35" s="41">
        <f t="shared" si="3"/>
        <v>165.26661777777778</v>
      </c>
      <c r="S35" s="76">
        <f t="shared" si="4"/>
        <v>149.95096138888889</v>
      </c>
      <c r="T35" s="92">
        <v>267.06400000000002</v>
      </c>
      <c r="U35" s="94">
        <f t="shared" si="5"/>
        <v>0.58481890992837338</v>
      </c>
    </row>
    <row r="36" spans="1:21" x14ac:dyDescent="0.25">
      <c r="A36" s="1" t="str">
        <f t="shared" si="1"/>
        <v>404female</v>
      </c>
      <c r="B36" s="33">
        <v>404</v>
      </c>
      <c r="C36" s="46" t="s">
        <v>37</v>
      </c>
      <c r="D36" s="62" t="s">
        <v>79</v>
      </c>
      <c r="E36" s="47" t="s">
        <v>80</v>
      </c>
      <c r="F36" s="48" t="s">
        <v>27</v>
      </c>
      <c r="G36" s="21">
        <v>87.8</v>
      </c>
      <c r="H36" s="49">
        <v>93.6</v>
      </c>
      <c r="I36" s="23">
        <v>83.8</v>
      </c>
      <c r="J36" s="51" t="s">
        <v>88</v>
      </c>
      <c r="K36" s="38"/>
      <c r="L36" s="50">
        <v>166.69132999999999</v>
      </c>
      <c r="M36" s="40"/>
      <c r="N36" s="70">
        <f>L36/H36</f>
        <v>1.7808902777777778</v>
      </c>
      <c r="O36" s="33" t="s">
        <v>37</v>
      </c>
      <c r="P36" s="66">
        <v>1.7808902777777778</v>
      </c>
      <c r="Q36" s="42">
        <f t="shared" si="2"/>
        <v>156.36216638888888</v>
      </c>
      <c r="R36" s="41">
        <f t="shared" si="3"/>
        <v>166.69132999999999</v>
      </c>
      <c r="S36" s="76">
        <f t="shared" si="4"/>
        <v>149.23860527777776</v>
      </c>
      <c r="T36" s="92">
        <v>267.06400000000002</v>
      </c>
      <c r="U36" s="94">
        <f t="shared" si="5"/>
        <v>0.58548575019054938</v>
      </c>
    </row>
    <row r="37" spans="1:21" x14ac:dyDescent="0.25">
      <c r="A37" s="1" t="str">
        <f t="shared" si="1"/>
        <v>404female</v>
      </c>
      <c r="B37" s="33">
        <v>404</v>
      </c>
      <c r="C37" s="14" t="s">
        <v>37</v>
      </c>
      <c r="D37" s="33" t="s">
        <v>79</v>
      </c>
      <c r="E37" s="15" t="s">
        <v>80</v>
      </c>
      <c r="F37" s="23" t="s">
        <v>39</v>
      </c>
      <c r="G37" s="21">
        <v>84.9</v>
      </c>
      <c r="H37" s="22">
        <v>92.6</v>
      </c>
      <c r="I37" s="23">
        <v>82.3</v>
      </c>
      <c r="J37" s="30"/>
      <c r="K37" s="38"/>
      <c r="L37" s="39"/>
      <c r="M37" s="40"/>
      <c r="N37" s="69"/>
      <c r="O37" s="33" t="s">
        <v>37</v>
      </c>
      <c r="P37" s="66">
        <v>1.7808902777777778</v>
      </c>
      <c r="Q37" s="42">
        <f t="shared" si="2"/>
        <v>151.19758458333334</v>
      </c>
      <c r="R37" s="41">
        <f t="shared" si="3"/>
        <v>164.91043972222221</v>
      </c>
      <c r="S37" s="76">
        <f t="shared" si="4"/>
        <v>146.5672698611111</v>
      </c>
      <c r="T37" s="92">
        <v>267.06400000000002</v>
      </c>
      <c r="U37" s="94">
        <f t="shared" si="5"/>
        <v>0.56614738258744468</v>
      </c>
    </row>
    <row r="38" spans="1:21" x14ac:dyDescent="0.25">
      <c r="A38" s="1" t="str">
        <f t="shared" si="1"/>
        <v>404female</v>
      </c>
      <c r="B38" s="33">
        <v>404</v>
      </c>
      <c r="C38" s="14" t="s">
        <v>37</v>
      </c>
      <c r="D38" s="33" t="s">
        <v>79</v>
      </c>
      <c r="E38" s="15" t="s">
        <v>80</v>
      </c>
      <c r="F38" s="23" t="s">
        <v>10</v>
      </c>
      <c r="G38" s="21">
        <v>78.5</v>
      </c>
      <c r="H38" s="22">
        <v>88.5</v>
      </c>
      <c r="I38" s="23">
        <v>75.2</v>
      </c>
      <c r="J38" s="30"/>
      <c r="K38" s="38"/>
      <c r="L38" s="39"/>
      <c r="M38" s="40"/>
      <c r="N38" s="69"/>
      <c r="O38" s="33" t="s">
        <v>37</v>
      </c>
      <c r="P38" s="66">
        <v>1.7808902777777778</v>
      </c>
      <c r="Q38" s="42">
        <f t="shared" si="2"/>
        <v>139.79988680555556</v>
      </c>
      <c r="R38" s="41">
        <f t="shared" si="3"/>
        <v>157.60878958333333</v>
      </c>
      <c r="S38" s="76">
        <f t="shared" si="4"/>
        <v>133.9229488888889</v>
      </c>
      <c r="T38" s="92">
        <v>267.06400000000002</v>
      </c>
      <c r="U38" s="94">
        <f t="shared" si="5"/>
        <v>0.52346960580817914</v>
      </c>
    </row>
    <row r="39" spans="1:21" x14ac:dyDescent="0.25">
      <c r="A39" s="1" t="str">
        <f t="shared" si="1"/>
        <v>426female</v>
      </c>
      <c r="B39" s="33">
        <v>426</v>
      </c>
      <c r="C39" s="14" t="s">
        <v>40</v>
      </c>
      <c r="D39" s="33" t="s">
        <v>79</v>
      </c>
      <c r="E39" s="15" t="s">
        <v>80</v>
      </c>
      <c r="F39" s="23" t="s">
        <v>27</v>
      </c>
      <c r="G39" s="21">
        <v>97</v>
      </c>
      <c r="H39" s="22">
        <v>97.9</v>
      </c>
      <c r="I39" s="23">
        <v>96.5</v>
      </c>
      <c r="J39" s="30"/>
      <c r="K39" s="38"/>
      <c r="L39" s="39"/>
      <c r="M39" s="40"/>
      <c r="N39" s="69"/>
      <c r="O39" s="33" t="s">
        <v>37</v>
      </c>
      <c r="P39" s="66">
        <v>1.7808902777777778</v>
      </c>
      <c r="Q39" s="42">
        <f t="shared" si="2"/>
        <v>172.74635694444444</v>
      </c>
      <c r="R39" s="41">
        <f t="shared" si="3"/>
        <v>174.34915819444444</v>
      </c>
      <c r="S39" s="76">
        <f t="shared" si="4"/>
        <v>171.85591180555556</v>
      </c>
      <c r="T39" s="92">
        <v>267.06400000000002</v>
      </c>
      <c r="U39" s="94">
        <f t="shared" si="5"/>
        <v>0.64683505431074362</v>
      </c>
    </row>
    <row r="40" spans="1:21" x14ac:dyDescent="0.25">
      <c r="A40" s="1" t="str">
        <f t="shared" si="1"/>
        <v>426female</v>
      </c>
      <c r="B40" s="33">
        <v>426</v>
      </c>
      <c r="C40" s="14" t="s">
        <v>40</v>
      </c>
      <c r="D40" s="33" t="s">
        <v>79</v>
      </c>
      <c r="E40" s="15" t="s">
        <v>80</v>
      </c>
      <c r="F40" s="23" t="s">
        <v>41</v>
      </c>
      <c r="G40" s="21">
        <v>96.9</v>
      </c>
      <c r="H40" s="22">
        <v>98.8</v>
      </c>
      <c r="I40" s="23">
        <v>96</v>
      </c>
      <c r="J40" s="30"/>
      <c r="K40" s="38"/>
      <c r="L40" s="39"/>
      <c r="M40" s="40"/>
      <c r="N40" s="69"/>
      <c r="O40" s="33" t="s">
        <v>37</v>
      </c>
      <c r="P40" s="66">
        <v>1.7808902777777778</v>
      </c>
      <c r="Q40" s="42">
        <f t="shared" si="2"/>
        <v>172.56826791666668</v>
      </c>
      <c r="R40" s="41">
        <f t="shared" si="3"/>
        <v>175.95195944444444</v>
      </c>
      <c r="S40" s="76">
        <f t="shared" si="4"/>
        <v>170.96546666666666</v>
      </c>
      <c r="T40" s="92">
        <v>267.06400000000002</v>
      </c>
      <c r="U40" s="94">
        <f t="shared" si="5"/>
        <v>0.64616821404856761</v>
      </c>
    </row>
    <row r="41" spans="1:21" x14ac:dyDescent="0.25">
      <c r="A41" s="1" t="str">
        <f t="shared" si="1"/>
        <v>426female</v>
      </c>
      <c r="B41" s="33">
        <v>426</v>
      </c>
      <c r="C41" s="14" t="s">
        <v>40</v>
      </c>
      <c r="D41" s="33" t="s">
        <v>79</v>
      </c>
      <c r="E41" s="15" t="s">
        <v>80</v>
      </c>
      <c r="F41" s="23" t="s">
        <v>20</v>
      </c>
      <c r="G41" s="21">
        <v>94.9</v>
      </c>
      <c r="H41" s="22">
        <v>97.8</v>
      </c>
      <c r="I41" s="23">
        <v>94</v>
      </c>
      <c r="J41" s="30"/>
      <c r="K41" s="38"/>
      <c r="L41" s="39"/>
      <c r="M41" s="40"/>
      <c r="N41" s="69"/>
      <c r="O41" s="33" t="s">
        <v>37</v>
      </c>
      <c r="P41" s="66">
        <v>1.7808902777777778</v>
      </c>
      <c r="Q41" s="42">
        <f t="shared" si="2"/>
        <v>169.00648736111111</v>
      </c>
      <c r="R41" s="41">
        <f t="shared" si="3"/>
        <v>174.17106916666665</v>
      </c>
      <c r="S41" s="76">
        <f t="shared" si="4"/>
        <v>167.40368611111111</v>
      </c>
      <c r="T41" s="92">
        <v>267.06400000000002</v>
      </c>
      <c r="U41" s="94">
        <f t="shared" si="5"/>
        <v>0.63283140880504707</v>
      </c>
    </row>
    <row r="42" spans="1:21" x14ac:dyDescent="0.25">
      <c r="A42" s="1" t="str">
        <f t="shared" si="1"/>
        <v>430female</v>
      </c>
      <c r="B42" s="33">
        <v>430</v>
      </c>
      <c r="C42" s="14" t="s">
        <v>42</v>
      </c>
      <c r="D42" s="33" t="s">
        <v>79</v>
      </c>
      <c r="E42" s="15" t="s">
        <v>80</v>
      </c>
      <c r="F42" s="23" t="s">
        <v>33</v>
      </c>
      <c r="G42" s="21">
        <v>52.7</v>
      </c>
      <c r="H42" s="22">
        <v>66.400000000000006</v>
      </c>
      <c r="I42" s="23">
        <v>28.3</v>
      </c>
      <c r="J42" s="30"/>
      <c r="K42" s="38"/>
      <c r="L42" s="39"/>
      <c r="M42" s="40"/>
      <c r="N42" s="69"/>
      <c r="O42" s="33" t="s">
        <v>32</v>
      </c>
      <c r="P42" s="66">
        <v>1.539171301020408</v>
      </c>
      <c r="Q42" s="42">
        <f t="shared" si="2"/>
        <v>81.114327563775504</v>
      </c>
      <c r="R42" s="41">
        <f t="shared" si="3"/>
        <v>102.2009743877551</v>
      </c>
      <c r="S42" s="76">
        <f t="shared" si="4"/>
        <v>43.55854781887755</v>
      </c>
      <c r="T42" s="92">
        <v>267.06400000000002</v>
      </c>
      <c r="U42" s="94">
        <f t="shared" si="5"/>
        <v>0.30372617636137966</v>
      </c>
    </row>
    <row r="43" spans="1:21" x14ac:dyDescent="0.25">
      <c r="A43" s="1" t="str">
        <f t="shared" si="1"/>
        <v>430female</v>
      </c>
      <c r="B43" s="33">
        <v>430</v>
      </c>
      <c r="C43" s="14" t="s">
        <v>42</v>
      </c>
      <c r="D43" s="33" t="s">
        <v>79</v>
      </c>
      <c r="E43" s="15" t="s">
        <v>80</v>
      </c>
      <c r="F43" s="23" t="s">
        <v>31</v>
      </c>
      <c r="G43" s="21">
        <v>47.9</v>
      </c>
      <c r="H43" s="22">
        <v>62.1</v>
      </c>
      <c r="I43" s="23">
        <v>25.8</v>
      </c>
      <c r="J43" s="30"/>
      <c r="K43" s="38"/>
      <c r="L43" s="39"/>
      <c r="M43" s="40"/>
      <c r="N43" s="69"/>
      <c r="O43" s="33" t="s">
        <v>32</v>
      </c>
      <c r="P43" s="66">
        <v>1.539171301020408</v>
      </c>
      <c r="Q43" s="42">
        <f t="shared" si="2"/>
        <v>73.726305318877536</v>
      </c>
      <c r="R43" s="41">
        <f t="shared" si="3"/>
        <v>95.582537793367337</v>
      </c>
      <c r="S43" s="76">
        <f t="shared" si="4"/>
        <v>39.710619566326528</v>
      </c>
      <c r="T43" s="92">
        <v>267.06400000000002</v>
      </c>
      <c r="U43" s="94">
        <f t="shared" si="5"/>
        <v>0.2760623121007606</v>
      </c>
    </row>
    <row r="44" spans="1:21" x14ac:dyDescent="0.25">
      <c r="A44" s="1" t="str">
        <f t="shared" si="1"/>
        <v>430female</v>
      </c>
      <c r="B44" s="33">
        <v>430</v>
      </c>
      <c r="C44" s="14" t="s">
        <v>42</v>
      </c>
      <c r="D44" s="33" t="s">
        <v>79</v>
      </c>
      <c r="E44" s="15" t="s">
        <v>80</v>
      </c>
      <c r="F44" s="23" t="s">
        <v>43</v>
      </c>
      <c r="G44" s="21">
        <v>39.6</v>
      </c>
      <c r="H44" s="22">
        <v>59.1</v>
      </c>
      <c r="I44" s="23">
        <v>19.7</v>
      </c>
      <c r="J44" s="30"/>
      <c r="K44" s="38"/>
      <c r="L44" s="39"/>
      <c r="M44" s="40"/>
      <c r="N44" s="69"/>
      <c r="O44" s="33" t="s">
        <v>32</v>
      </c>
      <c r="P44" s="66">
        <v>1.539171301020408</v>
      </c>
      <c r="Q44" s="42">
        <f t="shared" si="2"/>
        <v>60.951183520408158</v>
      </c>
      <c r="R44" s="41">
        <f t="shared" si="3"/>
        <v>90.965023890306114</v>
      </c>
      <c r="S44" s="76">
        <f t="shared" si="4"/>
        <v>30.321674630102038</v>
      </c>
      <c r="T44" s="92">
        <v>267.06400000000002</v>
      </c>
      <c r="U44" s="94">
        <f t="shared" si="5"/>
        <v>0.22822688015010692</v>
      </c>
    </row>
    <row r="45" spans="1:21" x14ac:dyDescent="0.25">
      <c r="A45" s="1" t="str">
        <f t="shared" si="1"/>
        <v>430female</v>
      </c>
      <c r="B45" s="33">
        <v>430</v>
      </c>
      <c r="C45" s="14" t="s">
        <v>42</v>
      </c>
      <c r="D45" s="33" t="s">
        <v>79</v>
      </c>
      <c r="E45" s="15" t="s">
        <v>80</v>
      </c>
      <c r="F45" s="23" t="s">
        <v>44</v>
      </c>
      <c r="G45" s="21">
        <v>40.799999999999997</v>
      </c>
      <c r="H45" s="22">
        <v>61.2</v>
      </c>
      <c r="I45" s="23">
        <v>25.9</v>
      </c>
      <c r="J45" s="30"/>
      <c r="K45" s="38"/>
      <c r="L45" s="39"/>
      <c r="M45" s="40"/>
      <c r="N45" s="69"/>
      <c r="O45" s="33" t="s">
        <v>32</v>
      </c>
      <c r="P45" s="66">
        <v>1.539171301020408</v>
      </c>
      <c r="Q45" s="42">
        <f t="shared" si="2"/>
        <v>62.798189081632643</v>
      </c>
      <c r="R45" s="41">
        <f t="shared" si="3"/>
        <v>94.197283622448978</v>
      </c>
      <c r="S45" s="76">
        <f t="shared" si="4"/>
        <v>39.864536696428566</v>
      </c>
      <c r="T45" s="92">
        <v>267.06400000000002</v>
      </c>
      <c r="U45" s="94">
        <f t="shared" si="5"/>
        <v>0.23514284621526166</v>
      </c>
    </row>
    <row r="46" spans="1:21" x14ac:dyDescent="0.25">
      <c r="A46" s="1" t="str">
        <f t="shared" si="1"/>
        <v>450female</v>
      </c>
      <c r="B46" s="33">
        <v>450</v>
      </c>
      <c r="C46" s="14" t="s">
        <v>45</v>
      </c>
      <c r="D46" s="33" t="s">
        <v>79</v>
      </c>
      <c r="E46" s="15" t="s">
        <v>80</v>
      </c>
      <c r="F46" s="23" t="s">
        <v>33</v>
      </c>
      <c r="G46" s="21">
        <v>71.099999999999994</v>
      </c>
      <c r="H46" s="22">
        <v>87.2</v>
      </c>
      <c r="I46" s="23">
        <v>68.8</v>
      </c>
      <c r="J46" s="30"/>
      <c r="K46" s="38"/>
      <c r="L46" s="39"/>
      <c r="M46" s="40"/>
      <c r="N46" s="69"/>
      <c r="O46" s="33" t="s">
        <v>37</v>
      </c>
      <c r="P46" s="66">
        <v>1.7808902777777778</v>
      </c>
      <c r="Q46" s="42">
        <f t="shared" si="2"/>
        <v>126.62129874999999</v>
      </c>
      <c r="R46" s="41">
        <f t="shared" si="3"/>
        <v>155.29363222222221</v>
      </c>
      <c r="S46" s="76">
        <f t="shared" si="4"/>
        <v>122.5252511111111</v>
      </c>
      <c r="T46" s="92">
        <v>267.06400000000002</v>
      </c>
      <c r="U46" s="94">
        <f t="shared" si="5"/>
        <v>0.47412342640715327</v>
      </c>
    </row>
    <row r="47" spans="1:21" x14ac:dyDescent="0.25">
      <c r="A47" s="1" t="str">
        <f t="shared" si="1"/>
        <v>450female</v>
      </c>
      <c r="B47" s="33">
        <v>450</v>
      </c>
      <c r="C47" s="14" t="s">
        <v>45</v>
      </c>
      <c r="D47" s="33" t="s">
        <v>79</v>
      </c>
      <c r="E47" s="15" t="s">
        <v>80</v>
      </c>
      <c r="F47" s="23" t="s">
        <v>46</v>
      </c>
      <c r="G47" s="21">
        <v>70.2</v>
      </c>
      <c r="H47" s="22">
        <v>91</v>
      </c>
      <c r="I47" s="23">
        <v>68</v>
      </c>
      <c r="J47" s="30"/>
      <c r="K47" s="38"/>
      <c r="L47" s="39"/>
      <c r="M47" s="40"/>
      <c r="N47" s="69"/>
      <c r="O47" s="33" t="s">
        <v>37</v>
      </c>
      <c r="P47" s="66">
        <v>1.7808902777777778</v>
      </c>
      <c r="Q47" s="42">
        <f t="shared" si="2"/>
        <v>125.01849750000001</v>
      </c>
      <c r="R47" s="41">
        <f t="shared" si="3"/>
        <v>162.06101527777778</v>
      </c>
      <c r="S47" s="76">
        <f t="shared" si="4"/>
        <v>121.10053888888889</v>
      </c>
      <c r="T47" s="92">
        <v>267.06400000000002</v>
      </c>
      <c r="U47" s="94">
        <f t="shared" si="5"/>
        <v>0.46812186404756911</v>
      </c>
    </row>
    <row r="48" spans="1:21" x14ac:dyDescent="0.25">
      <c r="A48" s="1" t="str">
        <f t="shared" si="1"/>
        <v>450female</v>
      </c>
      <c r="B48" s="33">
        <v>450</v>
      </c>
      <c r="C48" s="14" t="s">
        <v>45</v>
      </c>
      <c r="D48" s="33" t="s">
        <v>79</v>
      </c>
      <c r="E48" s="15" t="s">
        <v>80</v>
      </c>
      <c r="F48" s="23" t="s">
        <v>47</v>
      </c>
      <c r="G48" s="21">
        <v>69</v>
      </c>
      <c r="H48" s="22">
        <v>91.9</v>
      </c>
      <c r="I48" s="23">
        <v>66.3</v>
      </c>
      <c r="J48" s="30"/>
      <c r="K48" s="38"/>
      <c r="L48" s="39"/>
      <c r="M48" s="40"/>
      <c r="N48" s="69"/>
      <c r="O48" s="33" t="s">
        <v>37</v>
      </c>
      <c r="P48" s="66">
        <v>1.7808902777777778</v>
      </c>
      <c r="Q48" s="42">
        <f t="shared" si="2"/>
        <v>122.88142916666666</v>
      </c>
      <c r="R48" s="41">
        <f t="shared" si="3"/>
        <v>163.66381652777778</v>
      </c>
      <c r="S48" s="76">
        <f t="shared" si="4"/>
        <v>118.07302541666667</v>
      </c>
      <c r="T48" s="92">
        <v>267.06400000000002</v>
      </c>
      <c r="U48" s="94">
        <f t="shared" si="5"/>
        <v>0.46011978090145678</v>
      </c>
    </row>
    <row r="49" spans="1:21" x14ac:dyDescent="0.25">
      <c r="A49" s="1" t="str">
        <f t="shared" si="1"/>
        <v>450female</v>
      </c>
      <c r="B49" s="33">
        <v>450</v>
      </c>
      <c r="C49" s="14" t="s">
        <v>45</v>
      </c>
      <c r="D49" s="33" t="s">
        <v>79</v>
      </c>
      <c r="E49" s="15" t="s">
        <v>80</v>
      </c>
      <c r="F49" s="23" t="s">
        <v>39</v>
      </c>
      <c r="G49" s="21">
        <v>74.7</v>
      </c>
      <c r="H49" s="22">
        <v>94.1</v>
      </c>
      <c r="I49" s="23">
        <v>70.599999999999994</v>
      </c>
      <c r="J49" s="30"/>
      <c r="K49" s="38"/>
      <c r="L49" s="39"/>
      <c r="M49" s="40"/>
      <c r="N49" s="69"/>
      <c r="O49" s="33" t="s">
        <v>37</v>
      </c>
      <c r="P49" s="66">
        <v>1.7808902777777778</v>
      </c>
      <c r="Q49" s="42">
        <f t="shared" si="2"/>
        <v>133.03250374999999</v>
      </c>
      <c r="R49" s="41">
        <f t="shared" si="3"/>
        <v>167.58177513888887</v>
      </c>
      <c r="S49" s="76">
        <f t="shared" si="4"/>
        <v>125.7308536111111</v>
      </c>
      <c r="T49" s="92">
        <v>267.06400000000002</v>
      </c>
      <c r="U49" s="94">
        <f t="shared" si="5"/>
        <v>0.49812967584549012</v>
      </c>
    </row>
    <row r="50" spans="1:21" x14ac:dyDescent="0.25">
      <c r="A50" s="1" t="str">
        <f t="shared" si="1"/>
        <v>450female</v>
      </c>
      <c r="B50" s="33">
        <v>450</v>
      </c>
      <c r="C50" s="14" t="s">
        <v>45</v>
      </c>
      <c r="D50" s="33" t="s">
        <v>79</v>
      </c>
      <c r="E50" s="15" t="s">
        <v>80</v>
      </c>
      <c r="F50" s="23" t="s">
        <v>48</v>
      </c>
      <c r="G50" s="21">
        <v>71</v>
      </c>
      <c r="H50" s="22">
        <v>88.9</v>
      </c>
      <c r="I50" s="23">
        <v>65</v>
      </c>
      <c r="J50" s="30"/>
      <c r="K50" s="38"/>
      <c r="L50" s="39"/>
      <c r="M50" s="40"/>
      <c r="N50" s="69"/>
      <c r="O50" s="33" t="s">
        <v>37</v>
      </c>
      <c r="P50" s="66">
        <v>1.7808902777777778</v>
      </c>
      <c r="Q50" s="42">
        <f t="shared" si="2"/>
        <v>126.44320972222222</v>
      </c>
      <c r="R50" s="41">
        <f t="shared" si="3"/>
        <v>158.32114569444445</v>
      </c>
      <c r="S50" s="76">
        <f t="shared" si="4"/>
        <v>115.75786805555555</v>
      </c>
      <c r="T50" s="92">
        <v>267.06400000000002</v>
      </c>
      <c r="U50" s="94">
        <f t="shared" si="5"/>
        <v>0.47345658614497727</v>
      </c>
    </row>
    <row r="51" spans="1:21" x14ac:dyDescent="0.25">
      <c r="A51" s="1" t="str">
        <f t="shared" si="1"/>
        <v>454female</v>
      </c>
      <c r="B51" s="33">
        <v>454</v>
      </c>
      <c r="C51" s="14" t="s">
        <v>49</v>
      </c>
      <c r="D51" s="33" t="s">
        <v>79</v>
      </c>
      <c r="E51" s="15" t="s">
        <v>80</v>
      </c>
      <c r="F51" s="23" t="s">
        <v>50</v>
      </c>
      <c r="G51" s="21">
        <v>69.599999999999994</v>
      </c>
      <c r="H51" s="22">
        <v>89.4</v>
      </c>
      <c r="I51" s="23">
        <v>64.7</v>
      </c>
      <c r="J51" s="30"/>
      <c r="K51" s="38"/>
      <c r="L51" s="39"/>
      <c r="M51" s="40"/>
      <c r="N51" s="69"/>
      <c r="O51" s="33" t="s">
        <v>37</v>
      </c>
      <c r="P51" s="66">
        <v>1.7808902777777778</v>
      </c>
      <c r="Q51" s="42">
        <f t="shared" si="2"/>
        <v>123.94996333333332</v>
      </c>
      <c r="R51" s="41">
        <f t="shared" si="3"/>
        <v>159.21159083333333</v>
      </c>
      <c r="S51" s="76">
        <f t="shared" si="4"/>
        <v>115.22360097222223</v>
      </c>
      <c r="T51" s="92">
        <v>267.06400000000002</v>
      </c>
      <c r="U51" s="94">
        <f t="shared" si="5"/>
        <v>0.46412082247451286</v>
      </c>
    </row>
    <row r="52" spans="1:21" x14ac:dyDescent="0.25">
      <c r="A52" s="1" t="str">
        <f t="shared" si="1"/>
        <v>454female</v>
      </c>
      <c r="B52" s="33">
        <v>454</v>
      </c>
      <c r="C52" s="14" t="s">
        <v>49</v>
      </c>
      <c r="D52" s="33" t="s">
        <v>79</v>
      </c>
      <c r="E52" s="15" t="s">
        <v>80</v>
      </c>
      <c r="F52" s="23" t="s">
        <v>35</v>
      </c>
      <c r="G52" s="21">
        <v>72.099999999999994</v>
      </c>
      <c r="H52" s="22">
        <v>90.4</v>
      </c>
      <c r="I52" s="23">
        <v>68</v>
      </c>
      <c r="J52" s="30"/>
      <c r="K52" s="38"/>
      <c r="L52" s="39"/>
      <c r="M52" s="40"/>
      <c r="N52" s="69"/>
      <c r="O52" s="33" t="s">
        <v>37</v>
      </c>
      <c r="P52" s="66">
        <v>1.7808902777777778</v>
      </c>
      <c r="Q52" s="42">
        <f t="shared" si="2"/>
        <v>128.40218902777778</v>
      </c>
      <c r="R52" s="41">
        <f t="shared" si="3"/>
        <v>160.99248111111112</v>
      </c>
      <c r="S52" s="76">
        <f t="shared" si="4"/>
        <v>121.10053888888889</v>
      </c>
      <c r="T52" s="92">
        <v>267.06400000000002</v>
      </c>
      <c r="U52" s="94">
        <f t="shared" si="5"/>
        <v>0.48079182902891354</v>
      </c>
    </row>
    <row r="53" spans="1:21" x14ac:dyDescent="0.25">
      <c r="A53" s="1" t="str">
        <f t="shared" si="1"/>
        <v>454female</v>
      </c>
      <c r="B53" s="33">
        <v>454</v>
      </c>
      <c r="C53" s="14" t="s">
        <v>49</v>
      </c>
      <c r="D53" s="33" t="s">
        <v>79</v>
      </c>
      <c r="E53" s="15" t="s">
        <v>80</v>
      </c>
      <c r="F53" s="23" t="s">
        <v>13</v>
      </c>
      <c r="G53" s="21">
        <v>72.3</v>
      </c>
      <c r="H53" s="22">
        <v>89.6</v>
      </c>
      <c r="I53" s="23">
        <v>68.099999999999994</v>
      </c>
      <c r="J53" s="30"/>
      <c r="K53" s="38"/>
      <c r="L53" s="39"/>
      <c r="M53" s="40"/>
      <c r="N53" s="69"/>
      <c r="O53" s="33" t="s">
        <v>37</v>
      </c>
      <c r="P53" s="66">
        <v>1.7808902777777778</v>
      </c>
      <c r="Q53" s="42">
        <f t="shared" si="2"/>
        <v>128.75836708333333</v>
      </c>
      <c r="R53" s="41">
        <f t="shared" si="3"/>
        <v>159.56776888888888</v>
      </c>
      <c r="S53" s="76">
        <f t="shared" si="4"/>
        <v>121.27862791666665</v>
      </c>
      <c r="T53" s="92">
        <v>267.06400000000002</v>
      </c>
      <c r="U53" s="94">
        <f t="shared" si="5"/>
        <v>0.48212550955326555</v>
      </c>
    </row>
    <row r="54" spans="1:21" x14ac:dyDescent="0.25">
      <c r="A54" s="1" t="str">
        <f t="shared" si="1"/>
        <v>454female</v>
      </c>
      <c r="B54" s="33">
        <v>454</v>
      </c>
      <c r="C54" s="14" t="s">
        <v>49</v>
      </c>
      <c r="D54" s="33" t="s">
        <v>79</v>
      </c>
      <c r="E54" s="15" t="s">
        <v>80</v>
      </c>
      <c r="F54" s="23" t="s">
        <v>17</v>
      </c>
      <c r="G54" s="21">
        <v>67.900000000000006</v>
      </c>
      <c r="H54" s="22">
        <v>88.3</v>
      </c>
      <c r="I54" s="23">
        <v>63.6</v>
      </c>
      <c r="J54" s="30"/>
      <c r="K54" s="38"/>
      <c r="L54" s="39"/>
      <c r="M54" s="40"/>
      <c r="N54" s="69"/>
      <c r="O54" s="33" t="s">
        <v>37</v>
      </c>
      <c r="P54" s="66">
        <v>1.7808902777777778</v>
      </c>
      <c r="Q54" s="42">
        <f t="shared" si="2"/>
        <v>120.92244986111112</v>
      </c>
      <c r="R54" s="41">
        <f t="shared" si="3"/>
        <v>157.25261152777776</v>
      </c>
      <c r="S54" s="76">
        <f t="shared" si="4"/>
        <v>113.26462166666667</v>
      </c>
      <c r="T54" s="92">
        <v>267.06400000000002</v>
      </c>
      <c r="U54" s="94">
        <f t="shared" si="5"/>
        <v>0.45278453801752055</v>
      </c>
    </row>
    <row r="55" spans="1:21" x14ac:dyDescent="0.25">
      <c r="A55" s="1" t="str">
        <f t="shared" si="1"/>
        <v>454female</v>
      </c>
      <c r="B55" s="33">
        <v>454</v>
      </c>
      <c r="C55" s="14" t="s">
        <v>49</v>
      </c>
      <c r="D55" s="33" t="s">
        <v>79</v>
      </c>
      <c r="E55" s="15" t="s">
        <v>80</v>
      </c>
      <c r="F55" s="23" t="s">
        <v>14</v>
      </c>
      <c r="G55" s="21">
        <v>67.599999999999994</v>
      </c>
      <c r="H55" s="22">
        <v>82.9</v>
      </c>
      <c r="I55" s="23">
        <v>64.099999999999994</v>
      </c>
      <c r="J55" s="30"/>
      <c r="K55" s="38"/>
      <c r="L55" s="39"/>
      <c r="M55" s="40"/>
      <c r="N55" s="69"/>
      <c r="O55" s="33" t="s">
        <v>37</v>
      </c>
      <c r="P55" s="66">
        <v>1.7808902777777778</v>
      </c>
      <c r="Q55" s="42">
        <f t="shared" si="2"/>
        <v>120.38818277777777</v>
      </c>
      <c r="R55" s="41">
        <f t="shared" si="3"/>
        <v>147.63580402777779</v>
      </c>
      <c r="S55" s="76">
        <f t="shared" si="4"/>
        <v>114.15506680555555</v>
      </c>
      <c r="T55" s="92">
        <v>267.06400000000002</v>
      </c>
      <c r="U55" s="94">
        <f t="shared" si="5"/>
        <v>0.45078401723099243</v>
      </c>
    </row>
    <row r="56" spans="1:21" x14ac:dyDescent="0.25">
      <c r="A56" s="1" t="str">
        <f t="shared" si="1"/>
        <v>454female</v>
      </c>
      <c r="B56" s="33">
        <v>454</v>
      </c>
      <c r="C56" s="14" t="s">
        <v>49</v>
      </c>
      <c r="D56" s="33" t="s">
        <v>79</v>
      </c>
      <c r="E56" s="15" t="s">
        <v>80</v>
      </c>
      <c r="F56" s="23" t="s">
        <v>20</v>
      </c>
      <c r="G56" s="21">
        <v>62.4</v>
      </c>
      <c r="H56" s="22">
        <v>84</v>
      </c>
      <c r="I56" s="23">
        <v>57.7</v>
      </c>
      <c r="J56" s="30"/>
      <c r="K56" s="38"/>
      <c r="L56" s="39"/>
      <c r="M56" s="40"/>
      <c r="N56" s="69"/>
      <c r="O56" s="33" t="s">
        <v>37</v>
      </c>
      <c r="P56" s="66">
        <v>1.7808902777777778</v>
      </c>
      <c r="Q56" s="42">
        <f t="shared" si="2"/>
        <v>111.12755333333332</v>
      </c>
      <c r="R56" s="41">
        <f t="shared" si="3"/>
        <v>149.59478333333334</v>
      </c>
      <c r="S56" s="76">
        <f t="shared" si="4"/>
        <v>102.75736902777778</v>
      </c>
      <c r="T56" s="92">
        <v>267.06400000000002</v>
      </c>
      <c r="U56" s="94">
        <f t="shared" si="5"/>
        <v>0.41610832359783917</v>
      </c>
    </row>
    <row r="57" spans="1:21" x14ac:dyDescent="0.25">
      <c r="A57" s="1" t="str">
        <f t="shared" si="1"/>
        <v>454female</v>
      </c>
      <c r="B57" s="33">
        <v>454</v>
      </c>
      <c r="C57" s="14" t="s">
        <v>49</v>
      </c>
      <c r="D57" s="33" t="s">
        <v>79</v>
      </c>
      <c r="E57" s="15" t="s">
        <v>80</v>
      </c>
      <c r="F57" s="23" t="s">
        <v>29</v>
      </c>
      <c r="G57" s="21">
        <v>56.5</v>
      </c>
      <c r="H57" s="22">
        <v>82.3</v>
      </c>
      <c r="I57" s="23">
        <v>51.6</v>
      </c>
      <c r="J57" s="30"/>
      <c r="K57" s="38"/>
      <c r="L57" s="39"/>
      <c r="M57" s="40"/>
      <c r="N57" s="69"/>
      <c r="O57" s="33" t="s">
        <v>37</v>
      </c>
      <c r="P57" s="66">
        <v>1.7808902777777778</v>
      </c>
      <c r="Q57" s="42">
        <f t="shared" si="2"/>
        <v>100.62030069444444</v>
      </c>
      <c r="R57" s="41">
        <f t="shared" si="3"/>
        <v>146.5672698611111</v>
      </c>
      <c r="S57" s="76">
        <f t="shared" si="4"/>
        <v>91.893938333333338</v>
      </c>
      <c r="T57" s="92">
        <v>267.06400000000002</v>
      </c>
      <c r="U57" s="94">
        <f t="shared" si="5"/>
        <v>0.37676474812945371</v>
      </c>
    </row>
    <row r="58" spans="1:21" x14ac:dyDescent="0.25">
      <c r="A58" s="1" t="str">
        <f t="shared" si="1"/>
        <v>466female</v>
      </c>
      <c r="B58" s="33">
        <v>466</v>
      </c>
      <c r="C58" s="14" t="s">
        <v>51</v>
      </c>
      <c r="D58" s="33" t="s">
        <v>79</v>
      </c>
      <c r="E58" s="15" t="s">
        <v>80</v>
      </c>
      <c r="F58" s="23" t="s">
        <v>52</v>
      </c>
      <c r="G58" s="21">
        <v>27.5</v>
      </c>
      <c r="H58" s="22">
        <v>52.2</v>
      </c>
      <c r="I58" s="23">
        <v>18.600000000000001</v>
      </c>
      <c r="J58" s="30"/>
      <c r="K58" s="38"/>
      <c r="L58" s="39"/>
      <c r="M58" s="40"/>
      <c r="N58" s="69"/>
      <c r="O58" s="33" t="s">
        <v>32</v>
      </c>
      <c r="P58" s="66">
        <v>1.539171301020408</v>
      </c>
      <c r="Q58" s="42">
        <f t="shared" si="2"/>
        <v>42.327210778061222</v>
      </c>
      <c r="R58" s="41">
        <f t="shared" si="3"/>
        <v>80.344741913265295</v>
      </c>
      <c r="S58" s="76">
        <f t="shared" si="4"/>
        <v>28.62858619897959</v>
      </c>
      <c r="T58" s="92">
        <v>267.06400000000002</v>
      </c>
      <c r="U58" s="94">
        <f t="shared" si="5"/>
        <v>0.1584908889931298</v>
      </c>
    </row>
    <row r="59" spans="1:21" x14ac:dyDescent="0.25">
      <c r="A59" s="1" t="str">
        <f t="shared" si="1"/>
        <v>466female</v>
      </c>
      <c r="B59" s="33">
        <v>466</v>
      </c>
      <c r="C59" s="14" t="s">
        <v>51</v>
      </c>
      <c r="D59" s="33" t="s">
        <v>79</v>
      </c>
      <c r="E59" s="15" t="s">
        <v>80</v>
      </c>
      <c r="F59" s="23" t="s">
        <v>38</v>
      </c>
      <c r="G59" s="21">
        <v>25.1</v>
      </c>
      <c r="H59" s="22">
        <v>52.8</v>
      </c>
      <c r="I59" s="23">
        <v>15.9</v>
      </c>
      <c r="J59" s="30"/>
      <c r="K59" s="38"/>
      <c r="L59" s="39"/>
      <c r="M59" s="40"/>
      <c r="N59" s="69"/>
      <c r="O59" s="33" t="s">
        <v>32</v>
      </c>
      <c r="P59" s="66">
        <v>1.539171301020408</v>
      </c>
      <c r="Q59" s="42">
        <f t="shared" si="2"/>
        <v>38.633199655612245</v>
      </c>
      <c r="R59" s="41">
        <f t="shared" si="3"/>
        <v>81.268244693877534</v>
      </c>
      <c r="S59" s="76">
        <f t="shared" si="4"/>
        <v>24.472823686224487</v>
      </c>
      <c r="T59" s="92">
        <v>267.06400000000002</v>
      </c>
      <c r="U59" s="94">
        <f t="shared" si="5"/>
        <v>0.14465895686282029</v>
      </c>
    </row>
    <row r="60" spans="1:21" x14ac:dyDescent="0.25">
      <c r="A60" s="1" t="str">
        <f t="shared" si="1"/>
        <v>466female</v>
      </c>
      <c r="B60" s="33">
        <v>466</v>
      </c>
      <c r="C60" s="14" t="s">
        <v>51</v>
      </c>
      <c r="D60" s="33" t="s">
        <v>79</v>
      </c>
      <c r="E60" s="15" t="s">
        <v>80</v>
      </c>
      <c r="F60" s="23" t="s">
        <v>53</v>
      </c>
      <c r="G60" s="21">
        <v>20.6</v>
      </c>
      <c r="H60" s="22">
        <v>47.4</v>
      </c>
      <c r="I60" s="23">
        <v>11.8</v>
      </c>
      <c r="J60" s="30"/>
      <c r="K60" s="38"/>
      <c r="L60" s="39"/>
      <c r="M60" s="40"/>
      <c r="N60" s="69"/>
      <c r="O60" s="33" t="s">
        <v>32</v>
      </c>
      <c r="P60" s="66">
        <v>1.539171301020408</v>
      </c>
      <c r="Q60" s="42">
        <f t="shared" si="2"/>
        <v>31.706928801020407</v>
      </c>
      <c r="R60" s="41">
        <f t="shared" si="3"/>
        <v>72.956719668367342</v>
      </c>
      <c r="S60" s="76">
        <f t="shared" si="4"/>
        <v>18.162221352040817</v>
      </c>
      <c r="T60" s="92">
        <v>267.06400000000002</v>
      </c>
      <c r="U60" s="94">
        <f t="shared" si="5"/>
        <v>0.11872408411848996</v>
      </c>
    </row>
    <row r="61" spans="1:21" x14ac:dyDescent="0.25">
      <c r="A61" s="1" t="str">
        <f t="shared" si="1"/>
        <v>466female</v>
      </c>
      <c r="B61" s="33">
        <v>466</v>
      </c>
      <c r="C61" s="14" t="s">
        <v>51</v>
      </c>
      <c r="D61" s="33" t="s">
        <v>79</v>
      </c>
      <c r="E61" s="15" t="s">
        <v>80</v>
      </c>
      <c r="F61" s="23" t="s">
        <v>6</v>
      </c>
      <c r="G61" s="21">
        <v>17</v>
      </c>
      <c r="H61" s="22">
        <v>35.200000000000003</v>
      </c>
      <c r="I61" s="23">
        <v>7.7</v>
      </c>
      <c r="J61" s="30"/>
      <c r="K61" s="38"/>
      <c r="L61" s="39"/>
      <c r="M61" s="40"/>
      <c r="N61" s="69"/>
      <c r="O61" s="33" t="s">
        <v>32</v>
      </c>
      <c r="P61" s="66">
        <v>1.539171301020408</v>
      </c>
      <c r="Q61" s="42">
        <f t="shared" si="2"/>
        <v>26.165912117346934</v>
      </c>
      <c r="R61" s="41">
        <f t="shared" si="3"/>
        <v>54.178829795918368</v>
      </c>
      <c r="S61" s="76">
        <f t="shared" si="4"/>
        <v>11.851619017857141</v>
      </c>
      <c r="T61" s="92">
        <v>267.06400000000002</v>
      </c>
      <c r="U61" s="94">
        <f t="shared" si="5"/>
        <v>9.7976185923025691E-2</v>
      </c>
    </row>
    <row r="62" spans="1:21" x14ac:dyDescent="0.25">
      <c r="A62" s="1" t="str">
        <f t="shared" si="1"/>
        <v>466female</v>
      </c>
      <c r="B62" s="33">
        <v>466</v>
      </c>
      <c r="C62" s="14" t="s">
        <v>51</v>
      </c>
      <c r="D62" s="33" t="s">
        <v>79</v>
      </c>
      <c r="E62" s="15" t="s">
        <v>80</v>
      </c>
      <c r="F62" s="23" t="s">
        <v>7</v>
      </c>
      <c r="G62" s="21">
        <v>14.8</v>
      </c>
      <c r="H62" s="22">
        <v>36.1</v>
      </c>
      <c r="I62" s="23">
        <v>5.7</v>
      </c>
      <c r="J62" s="30"/>
      <c r="K62" s="38"/>
      <c r="L62" s="39"/>
      <c r="M62" s="40"/>
      <c r="N62" s="69"/>
      <c r="O62" s="33" t="s">
        <v>32</v>
      </c>
      <c r="P62" s="66">
        <v>1.539171301020408</v>
      </c>
      <c r="Q62" s="42">
        <f t="shared" si="2"/>
        <v>22.77973525510204</v>
      </c>
      <c r="R62" s="41">
        <f t="shared" si="3"/>
        <v>55.564083966836733</v>
      </c>
      <c r="S62" s="76">
        <f t="shared" si="4"/>
        <v>8.7732764158163263</v>
      </c>
      <c r="T62" s="92">
        <v>267.06400000000002</v>
      </c>
      <c r="U62" s="94">
        <f t="shared" si="5"/>
        <v>8.5296914803575319E-2</v>
      </c>
    </row>
    <row r="63" spans="1:21" x14ac:dyDescent="0.25">
      <c r="A63" s="1" t="str">
        <f t="shared" si="1"/>
        <v>504female</v>
      </c>
      <c r="B63" s="33">
        <v>504</v>
      </c>
      <c r="C63" s="14" t="s">
        <v>54</v>
      </c>
      <c r="D63" s="33" t="s">
        <v>79</v>
      </c>
      <c r="E63" s="15" t="s">
        <v>80</v>
      </c>
      <c r="F63" s="23" t="s">
        <v>48</v>
      </c>
      <c r="G63" s="21">
        <v>50.6</v>
      </c>
      <c r="H63" s="22">
        <v>67.5</v>
      </c>
      <c r="I63" s="23">
        <v>24.6</v>
      </c>
      <c r="J63" s="30"/>
      <c r="K63" s="38"/>
      <c r="L63" s="39"/>
      <c r="M63" s="40"/>
      <c r="N63" s="69"/>
      <c r="O63" s="33" t="s">
        <v>32</v>
      </c>
      <c r="P63" s="66">
        <v>1.539171301020408</v>
      </c>
      <c r="Q63" s="42">
        <f t="shared" si="2"/>
        <v>77.882067831632654</v>
      </c>
      <c r="R63" s="41">
        <f t="shared" si="3"/>
        <v>103.89406281887754</v>
      </c>
      <c r="S63" s="76">
        <f t="shared" si="4"/>
        <v>37.863614005102036</v>
      </c>
      <c r="T63" s="92">
        <v>267.06400000000002</v>
      </c>
      <c r="U63" s="94">
        <f t="shared" si="5"/>
        <v>0.29162323574735888</v>
      </c>
    </row>
    <row r="64" spans="1:21" x14ac:dyDescent="0.25">
      <c r="A64" s="1" t="str">
        <f t="shared" si="1"/>
        <v>508female</v>
      </c>
      <c r="B64" s="33">
        <v>508</v>
      </c>
      <c r="C64" s="14" t="s">
        <v>55</v>
      </c>
      <c r="D64" s="33" t="s">
        <v>79</v>
      </c>
      <c r="E64" s="15" t="s">
        <v>80</v>
      </c>
      <c r="F64" s="23" t="s">
        <v>56</v>
      </c>
      <c r="G64" s="21">
        <v>50.5</v>
      </c>
      <c r="H64" s="22">
        <v>77.3</v>
      </c>
      <c r="I64" s="23">
        <v>35.6</v>
      </c>
      <c r="J64" s="30"/>
      <c r="K64" s="38"/>
      <c r="L64" s="39"/>
      <c r="M64" s="40"/>
      <c r="N64" s="69"/>
      <c r="O64" s="33" t="s">
        <v>37</v>
      </c>
      <c r="P64" s="66">
        <v>1.7808902777777778</v>
      </c>
      <c r="Q64" s="42">
        <f t="shared" si="2"/>
        <v>89.934959027777779</v>
      </c>
      <c r="R64" s="41">
        <f t="shared" si="3"/>
        <v>137.66281847222223</v>
      </c>
      <c r="S64" s="76">
        <f t="shared" si="4"/>
        <v>63.399693888888891</v>
      </c>
      <c r="T64" s="92">
        <v>267.06400000000002</v>
      </c>
      <c r="U64" s="94">
        <f t="shared" si="5"/>
        <v>0.3367543323988923</v>
      </c>
    </row>
    <row r="65" spans="1:21" x14ac:dyDescent="0.25">
      <c r="A65" s="1" t="str">
        <f t="shared" si="1"/>
        <v>508female</v>
      </c>
      <c r="B65" s="33">
        <v>508</v>
      </c>
      <c r="C65" s="14" t="s">
        <v>55</v>
      </c>
      <c r="D65" s="33" t="s">
        <v>79</v>
      </c>
      <c r="E65" s="15" t="s">
        <v>80</v>
      </c>
      <c r="F65" s="23" t="s">
        <v>19</v>
      </c>
      <c r="G65" s="21">
        <v>40.200000000000003</v>
      </c>
      <c r="H65" s="22">
        <v>67.8</v>
      </c>
      <c r="I65" s="23">
        <v>25.5</v>
      </c>
      <c r="J65" s="30"/>
      <c r="K65" s="38"/>
      <c r="L65" s="39"/>
      <c r="M65" s="40"/>
      <c r="N65" s="69"/>
      <c r="O65" s="33" t="s">
        <v>37</v>
      </c>
      <c r="P65" s="66">
        <v>1.7808902777777778</v>
      </c>
      <c r="Q65" s="42">
        <f t="shared" si="2"/>
        <v>71.591789166666672</v>
      </c>
      <c r="R65" s="41">
        <f t="shared" si="3"/>
        <v>120.74436083333333</v>
      </c>
      <c r="S65" s="76">
        <f t="shared" si="4"/>
        <v>45.412702083333336</v>
      </c>
      <c r="T65" s="92">
        <v>267.06400000000002</v>
      </c>
      <c r="U65" s="94">
        <f t="shared" si="5"/>
        <v>0.26806978539476178</v>
      </c>
    </row>
    <row r="66" spans="1:21" x14ac:dyDescent="0.25">
      <c r="A66" s="1" t="str">
        <f t="shared" si="1"/>
        <v>508female</v>
      </c>
      <c r="B66" s="33">
        <v>508</v>
      </c>
      <c r="C66" s="14" t="s">
        <v>55</v>
      </c>
      <c r="D66" s="33" t="s">
        <v>79</v>
      </c>
      <c r="E66" s="15" t="s">
        <v>80</v>
      </c>
      <c r="F66" s="23" t="s">
        <v>10</v>
      </c>
      <c r="G66" s="21">
        <v>37.5</v>
      </c>
      <c r="H66" s="22">
        <v>64.900000000000006</v>
      </c>
      <c r="I66" s="23">
        <v>21.6</v>
      </c>
      <c r="J66" s="30"/>
      <c r="K66" s="38"/>
      <c r="L66" s="39"/>
      <c r="M66" s="40"/>
      <c r="N66" s="69"/>
      <c r="O66" s="33" t="s">
        <v>37</v>
      </c>
      <c r="P66" s="66">
        <v>1.7808902777777778</v>
      </c>
      <c r="Q66" s="42">
        <f t="shared" si="2"/>
        <v>66.783385416666661</v>
      </c>
      <c r="R66" s="41">
        <f t="shared" si="3"/>
        <v>115.57977902777779</v>
      </c>
      <c r="S66" s="76">
        <f t="shared" si="4"/>
        <v>38.467230000000001</v>
      </c>
      <c r="T66" s="92">
        <v>267.06400000000002</v>
      </c>
      <c r="U66" s="94">
        <f t="shared" si="5"/>
        <v>0.25006509831600909</v>
      </c>
    </row>
    <row r="67" spans="1:21" x14ac:dyDescent="0.25">
      <c r="A67" s="1" t="str">
        <f t="shared" si="1"/>
        <v>524female</v>
      </c>
      <c r="B67" s="33">
        <v>524</v>
      </c>
      <c r="C67" s="14" t="s">
        <v>57</v>
      </c>
      <c r="D67" s="33" t="s">
        <v>79</v>
      </c>
      <c r="E67" s="15" t="s">
        <v>80</v>
      </c>
      <c r="F67" s="23" t="s">
        <v>58</v>
      </c>
      <c r="G67" s="21">
        <v>69.099999999999994</v>
      </c>
      <c r="H67" s="22">
        <v>75.2</v>
      </c>
      <c r="I67" s="23">
        <v>58.8</v>
      </c>
      <c r="J67" s="30"/>
      <c r="K67" s="38"/>
      <c r="L67" s="39"/>
      <c r="M67" s="40"/>
      <c r="N67" s="69"/>
      <c r="O67" s="33" t="s">
        <v>32</v>
      </c>
      <c r="P67" s="66">
        <v>1.539171301020408</v>
      </c>
      <c r="Q67" s="42">
        <f t="shared" si="2"/>
        <v>106.35673690051019</v>
      </c>
      <c r="R67" s="41">
        <f t="shared" si="3"/>
        <v>115.74568183673469</v>
      </c>
      <c r="S67" s="76">
        <f t="shared" si="4"/>
        <v>90.50327249999998</v>
      </c>
      <c r="T67" s="92">
        <v>267.06400000000002</v>
      </c>
      <c r="U67" s="94">
        <f t="shared" si="5"/>
        <v>0.39824437925182793</v>
      </c>
    </row>
    <row r="68" spans="1:21" x14ac:dyDescent="0.25">
      <c r="A68" s="1" t="str">
        <f t="shared" si="1"/>
        <v>524female</v>
      </c>
      <c r="B68" s="33">
        <v>524</v>
      </c>
      <c r="C68" s="14" t="s">
        <v>57</v>
      </c>
      <c r="D68" s="33" t="s">
        <v>79</v>
      </c>
      <c r="E68" s="15" t="s">
        <v>80</v>
      </c>
      <c r="F68" s="23" t="s">
        <v>19</v>
      </c>
      <c r="G68" s="21">
        <v>66.7</v>
      </c>
      <c r="H68" s="22">
        <v>82.8</v>
      </c>
      <c r="I68" s="23">
        <v>64</v>
      </c>
      <c r="J68" s="30"/>
      <c r="K68" s="38"/>
      <c r="L68" s="39"/>
      <c r="M68" s="40"/>
      <c r="N68" s="69"/>
      <c r="O68" s="33" t="s">
        <v>32</v>
      </c>
      <c r="P68" s="66">
        <v>1.539171301020408</v>
      </c>
      <c r="Q68" s="42">
        <f t="shared" si="2"/>
        <v>102.66272577806122</v>
      </c>
      <c r="R68" s="41">
        <f t="shared" si="3"/>
        <v>127.44338372448978</v>
      </c>
      <c r="S68" s="76">
        <f t="shared" si="4"/>
        <v>98.506963265306112</v>
      </c>
      <c r="T68" s="92">
        <v>267.06400000000002</v>
      </c>
      <c r="U68" s="94">
        <f t="shared" si="5"/>
        <v>0.38441244712151845</v>
      </c>
    </row>
    <row r="69" spans="1:21" x14ac:dyDescent="0.25">
      <c r="A69" s="1" t="str">
        <f t="shared" ref="A69:A132" si="6">B69&amp;D69</f>
        <v>524female</v>
      </c>
      <c r="B69" s="33">
        <v>524</v>
      </c>
      <c r="C69" s="14" t="s">
        <v>57</v>
      </c>
      <c r="D69" s="33" t="s">
        <v>79</v>
      </c>
      <c r="E69" s="15" t="s">
        <v>80</v>
      </c>
      <c r="F69" s="23" t="s">
        <v>6</v>
      </c>
      <c r="G69" s="21">
        <v>54.5</v>
      </c>
      <c r="H69" s="22">
        <v>75.8</v>
      </c>
      <c r="I69" s="23">
        <v>50.6</v>
      </c>
      <c r="J69" s="30"/>
      <c r="K69" s="38"/>
      <c r="L69" s="39"/>
      <c r="M69" s="40"/>
      <c r="N69" s="69"/>
      <c r="O69" s="33" t="s">
        <v>32</v>
      </c>
      <c r="P69" s="66">
        <v>1.539171301020408</v>
      </c>
      <c r="Q69" s="42">
        <f t="shared" ref="Q69:Q132" si="7">IFERROR(G69*$P69,"")</f>
        <v>83.884835905612235</v>
      </c>
      <c r="R69" s="41">
        <f t="shared" ref="R69:R132" si="8">IFERROR(H69*$P69,"")</f>
        <v>116.66918461734693</v>
      </c>
      <c r="S69" s="76">
        <f t="shared" ref="S69:S132" si="9">IFERROR(I69*$P69,"")</f>
        <v>77.882067831632654</v>
      </c>
      <c r="T69" s="92">
        <v>267.06400000000002</v>
      </c>
      <c r="U69" s="94">
        <f t="shared" ref="U69:U130" si="10">IFERROR(Q69/T69,"")</f>
        <v>0.31410012545911176</v>
      </c>
    </row>
    <row r="70" spans="1:21" x14ac:dyDescent="0.25">
      <c r="A70" s="1" t="str">
        <f t="shared" si="6"/>
        <v>524female</v>
      </c>
      <c r="B70" s="33">
        <v>524</v>
      </c>
      <c r="C70" s="14" t="s">
        <v>57</v>
      </c>
      <c r="D70" s="33" t="s">
        <v>79</v>
      </c>
      <c r="E70" s="15" t="s">
        <v>80</v>
      </c>
      <c r="F70" s="23" t="s">
        <v>7</v>
      </c>
      <c r="G70" s="21">
        <v>35.299999999999997</v>
      </c>
      <c r="H70" s="22">
        <v>64</v>
      </c>
      <c r="I70" s="23">
        <v>32.200000000000003</v>
      </c>
      <c r="J70" s="30"/>
      <c r="K70" s="38"/>
      <c r="L70" s="39"/>
      <c r="M70" s="40"/>
      <c r="N70" s="69"/>
      <c r="O70" s="33" t="s">
        <v>32</v>
      </c>
      <c r="P70" s="66">
        <v>1.539171301020408</v>
      </c>
      <c r="Q70" s="42">
        <f t="shared" si="7"/>
        <v>54.332746926020398</v>
      </c>
      <c r="R70" s="41">
        <f t="shared" si="8"/>
        <v>98.506963265306112</v>
      </c>
      <c r="S70" s="76">
        <f t="shared" si="9"/>
        <v>49.561315892857145</v>
      </c>
      <c r="T70" s="92">
        <v>267.06400000000002</v>
      </c>
      <c r="U70" s="94">
        <f t="shared" si="10"/>
        <v>0.20344466841663569</v>
      </c>
    </row>
    <row r="71" spans="1:21" x14ac:dyDescent="0.25">
      <c r="A71" s="1" t="str">
        <f t="shared" si="6"/>
        <v>562female</v>
      </c>
      <c r="B71" s="33">
        <v>562</v>
      </c>
      <c r="C71" s="14" t="s">
        <v>59</v>
      </c>
      <c r="D71" s="33" t="s">
        <v>79</v>
      </c>
      <c r="E71" s="15" t="s">
        <v>80</v>
      </c>
      <c r="F71" s="23" t="s">
        <v>24</v>
      </c>
      <c r="G71" s="21">
        <v>14</v>
      </c>
      <c r="H71" s="22">
        <v>44.7</v>
      </c>
      <c r="I71" s="23">
        <v>7</v>
      </c>
      <c r="J71" s="30"/>
      <c r="K71" s="38"/>
      <c r="L71" s="39"/>
      <c r="M71" s="40"/>
      <c r="N71" s="69"/>
      <c r="O71" s="33" t="s">
        <v>32</v>
      </c>
      <c r="P71" s="66">
        <v>1.539171301020408</v>
      </c>
      <c r="Q71" s="42">
        <f t="shared" si="7"/>
        <v>21.548398214285712</v>
      </c>
      <c r="R71" s="41">
        <f t="shared" si="8"/>
        <v>68.800957155612238</v>
      </c>
      <c r="S71" s="76">
        <f t="shared" si="9"/>
        <v>10.774199107142856</v>
      </c>
      <c r="T71" s="92">
        <v>267.06400000000002</v>
      </c>
      <c r="U71" s="94">
        <f t="shared" si="10"/>
        <v>8.0686270760138804E-2</v>
      </c>
    </row>
    <row r="72" spans="1:21" x14ac:dyDescent="0.25">
      <c r="A72" s="1" t="str">
        <f t="shared" si="6"/>
        <v>562female</v>
      </c>
      <c r="B72" s="33">
        <v>562</v>
      </c>
      <c r="C72" s="14" t="s">
        <v>59</v>
      </c>
      <c r="D72" s="33" t="s">
        <v>79</v>
      </c>
      <c r="E72" s="15" t="s">
        <v>80</v>
      </c>
      <c r="F72" s="23" t="s">
        <v>6</v>
      </c>
      <c r="G72" s="21">
        <v>11.6</v>
      </c>
      <c r="H72" s="22">
        <v>39.700000000000003</v>
      </c>
      <c r="I72" s="23">
        <v>4.7</v>
      </c>
      <c r="J72" s="30"/>
      <c r="K72" s="38"/>
      <c r="L72" s="39"/>
      <c r="M72" s="40"/>
      <c r="N72" s="69"/>
      <c r="O72" s="33" t="s">
        <v>32</v>
      </c>
      <c r="P72" s="66">
        <v>1.539171301020408</v>
      </c>
      <c r="Q72" s="42">
        <f t="shared" si="7"/>
        <v>17.854387091836731</v>
      </c>
      <c r="R72" s="41">
        <f t="shared" si="8"/>
        <v>61.105100650510202</v>
      </c>
      <c r="S72" s="76">
        <f t="shared" si="9"/>
        <v>7.2341051147959181</v>
      </c>
      <c r="T72" s="92">
        <v>267.06400000000002</v>
      </c>
      <c r="U72" s="94">
        <f t="shared" si="10"/>
        <v>6.6854338629829285E-2</v>
      </c>
    </row>
    <row r="73" spans="1:21" x14ac:dyDescent="0.25">
      <c r="A73" s="1" t="str">
        <f t="shared" si="6"/>
        <v>586female</v>
      </c>
      <c r="B73" s="33">
        <v>586</v>
      </c>
      <c r="C73" s="14" t="s">
        <v>60</v>
      </c>
      <c r="D73" s="33" t="s">
        <v>79</v>
      </c>
      <c r="E73" s="15" t="s">
        <v>80</v>
      </c>
      <c r="F73" s="23" t="s">
        <v>4</v>
      </c>
      <c r="G73" s="21">
        <v>50.4</v>
      </c>
      <c r="H73" s="22">
        <v>70.8</v>
      </c>
      <c r="I73" s="23">
        <v>38.5</v>
      </c>
      <c r="J73" s="30"/>
      <c r="K73" s="38"/>
      <c r="L73" s="39"/>
      <c r="M73" s="40"/>
      <c r="N73" s="69"/>
      <c r="O73" s="33" t="s">
        <v>32</v>
      </c>
      <c r="P73" s="66">
        <v>1.539171301020408</v>
      </c>
      <c r="Q73" s="42">
        <f t="shared" si="7"/>
        <v>77.574233571428564</v>
      </c>
      <c r="R73" s="41">
        <f t="shared" si="8"/>
        <v>108.97332811224489</v>
      </c>
      <c r="S73" s="76">
        <f t="shared" si="9"/>
        <v>59.25809508928571</v>
      </c>
      <c r="T73" s="92">
        <v>267.06400000000002</v>
      </c>
      <c r="U73" s="94">
        <f t="shared" si="10"/>
        <v>0.29047057473649973</v>
      </c>
    </row>
    <row r="74" spans="1:21" x14ac:dyDescent="0.25">
      <c r="A74" s="1" t="str">
        <f t="shared" si="6"/>
        <v>586female</v>
      </c>
      <c r="B74" s="33">
        <v>586</v>
      </c>
      <c r="C74" s="14" t="s">
        <v>60</v>
      </c>
      <c r="D74" s="33" t="s">
        <v>79</v>
      </c>
      <c r="E74" s="15" t="s">
        <v>80</v>
      </c>
      <c r="F74" s="23" t="s">
        <v>53</v>
      </c>
      <c r="G74" s="21">
        <v>43.6</v>
      </c>
      <c r="H74" s="22">
        <v>69.099999999999994</v>
      </c>
      <c r="I74" s="23">
        <v>30.7</v>
      </c>
      <c r="J74" s="30"/>
      <c r="K74" s="38"/>
      <c r="L74" s="39"/>
      <c r="M74" s="40"/>
      <c r="N74" s="69"/>
      <c r="O74" s="33" t="s">
        <v>32</v>
      </c>
      <c r="P74" s="66">
        <v>1.539171301020408</v>
      </c>
      <c r="Q74" s="42">
        <f t="shared" si="7"/>
        <v>67.107868724489791</v>
      </c>
      <c r="R74" s="41">
        <f t="shared" si="8"/>
        <v>106.35673690051019</v>
      </c>
      <c r="S74" s="76">
        <f t="shared" si="9"/>
        <v>47.252558941326527</v>
      </c>
      <c r="T74" s="92">
        <v>267.06400000000002</v>
      </c>
      <c r="U74" s="94">
        <f t="shared" si="10"/>
        <v>0.25128010036728943</v>
      </c>
    </row>
    <row r="75" spans="1:21" x14ac:dyDescent="0.25">
      <c r="A75" s="1" t="str">
        <f t="shared" si="6"/>
        <v>586female</v>
      </c>
      <c r="B75" s="33">
        <v>586</v>
      </c>
      <c r="C75" s="14" t="s">
        <v>60</v>
      </c>
      <c r="D75" s="33" t="s">
        <v>79</v>
      </c>
      <c r="E75" s="15" t="s">
        <v>80</v>
      </c>
      <c r="F75" s="23" t="s">
        <v>61</v>
      </c>
      <c r="G75" s="21">
        <v>36</v>
      </c>
      <c r="H75" s="22">
        <v>59.3</v>
      </c>
      <c r="I75" s="23">
        <v>24.4</v>
      </c>
      <c r="J75" s="30"/>
      <c r="K75" s="38"/>
      <c r="L75" s="39"/>
      <c r="M75" s="40"/>
      <c r="N75" s="69"/>
      <c r="O75" s="33" t="s">
        <v>32</v>
      </c>
      <c r="P75" s="66">
        <v>1.539171301020408</v>
      </c>
      <c r="Q75" s="42">
        <f t="shared" si="7"/>
        <v>55.410166836734689</v>
      </c>
      <c r="R75" s="41">
        <f t="shared" si="8"/>
        <v>91.272858150510189</v>
      </c>
      <c r="S75" s="76">
        <f t="shared" si="9"/>
        <v>37.555779744897954</v>
      </c>
      <c r="T75" s="92">
        <v>267.06400000000002</v>
      </c>
      <c r="U75" s="94">
        <f t="shared" si="10"/>
        <v>0.20747898195464265</v>
      </c>
    </row>
    <row r="76" spans="1:21" x14ac:dyDescent="0.25">
      <c r="A76" s="1" t="str">
        <f t="shared" si="6"/>
        <v>604female</v>
      </c>
      <c r="B76" s="33">
        <v>604</v>
      </c>
      <c r="C76" s="46" t="s">
        <v>62</v>
      </c>
      <c r="D76" s="62" t="s">
        <v>79</v>
      </c>
      <c r="E76" s="47" t="s">
        <v>80</v>
      </c>
      <c r="F76" s="48" t="s">
        <v>24</v>
      </c>
      <c r="G76" s="53">
        <v>94.6</v>
      </c>
      <c r="H76" s="22">
        <v>97.9</v>
      </c>
      <c r="I76" s="23">
        <v>84.9</v>
      </c>
      <c r="J76" s="51" t="s">
        <v>89</v>
      </c>
      <c r="K76" s="52">
        <v>181.02</v>
      </c>
      <c r="L76" s="39"/>
      <c r="M76" s="40"/>
      <c r="N76" s="70">
        <f>K76/G76</f>
        <v>1.9135306553911207</v>
      </c>
      <c r="O76" s="33" t="s">
        <v>62</v>
      </c>
      <c r="P76" s="66">
        <v>1.9135306553911207</v>
      </c>
      <c r="Q76" s="42">
        <f t="shared" si="7"/>
        <v>181.02</v>
      </c>
      <c r="R76" s="41">
        <f t="shared" si="8"/>
        <v>187.33465116279072</v>
      </c>
      <c r="S76" s="76">
        <f t="shared" si="9"/>
        <v>162.45875264270614</v>
      </c>
      <c r="T76" s="92">
        <v>267.06400000000002</v>
      </c>
      <c r="U76" s="94">
        <f t="shared" si="10"/>
        <v>0.67781505556720489</v>
      </c>
    </row>
    <row r="77" spans="1:21" x14ac:dyDescent="0.25">
      <c r="A77" s="1" t="str">
        <f t="shared" si="6"/>
        <v>604female</v>
      </c>
      <c r="B77" s="33">
        <v>604</v>
      </c>
      <c r="C77" s="14" t="s">
        <v>62</v>
      </c>
      <c r="D77" s="33" t="s">
        <v>79</v>
      </c>
      <c r="E77" s="15" t="s">
        <v>80</v>
      </c>
      <c r="F77" s="23" t="s">
        <v>19</v>
      </c>
      <c r="G77" s="21">
        <v>94.4</v>
      </c>
      <c r="H77" s="22">
        <v>98.1</v>
      </c>
      <c r="I77" s="23">
        <v>83.6</v>
      </c>
      <c r="J77" s="30"/>
      <c r="K77" s="38"/>
      <c r="L77" s="39"/>
      <c r="M77" s="40"/>
      <c r="N77" s="69"/>
      <c r="O77" s="33" t="s">
        <v>62</v>
      </c>
      <c r="P77" s="66">
        <v>1.9135306553911207</v>
      </c>
      <c r="Q77" s="42">
        <f t="shared" si="7"/>
        <v>180.6372938689218</v>
      </c>
      <c r="R77" s="41">
        <f t="shared" si="8"/>
        <v>187.71735729386893</v>
      </c>
      <c r="S77" s="76">
        <f t="shared" si="9"/>
        <v>159.97116279069769</v>
      </c>
      <c r="T77" s="92">
        <v>267.06400000000002</v>
      </c>
      <c r="U77" s="94">
        <f t="shared" si="10"/>
        <v>0.67638204276473723</v>
      </c>
    </row>
    <row r="78" spans="1:21" x14ac:dyDescent="0.25">
      <c r="A78" s="1" t="str">
        <f t="shared" si="6"/>
        <v>604female</v>
      </c>
      <c r="B78" s="33">
        <v>604</v>
      </c>
      <c r="C78" s="14" t="s">
        <v>62</v>
      </c>
      <c r="D78" s="33" t="s">
        <v>79</v>
      </c>
      <c r="E78" s="15" t="s">
        <v>80</v>
      </c>
      <c r="F78" s="23" t="s">
        <v>14</v>
      </c>
      <c r="G78" s="21">
        <v>94.2</v>
      </c>
      <c r="H78" s="22">
        <v>97.6</v>
      </c>
      <c r="I78" s="23">
        <v>84.6</v>
      </c>
      <c r="J78" s="30"/>
      <c r="K78" s="38"/>
      <c r="L78" s="39"/>
      <c r="M78" s="40"/>
      <c r="N78" s="69"/>
      <c r="O78" s="33" t="s">
        <v>62</v>
      </c>
      <c r="P78" s="66">
        <v>1.9135306553911207</v>
      </c>
      <c r="Q78" s="42">
        <f t="shared" si="7"/>
        <v>180.25458773784356</v>
      </c>
      <c r="R78" s="41">
        <f t="shared" si="8"/>
        <v>186.76059196617337</v>
      </c>
      <c r="S78" s="76">
        <f t="shared" si="9"/>
        <v>161.88469344608879</v>
      </c>
      <c r="T78" s="92">
        <v>267.06400000000002</v>
      </c>
      <c r="U78" s="94">
        <f t="shared" si="10"/>
        <v>0.67494902996226958</v>
      </c>
    </row>
    <row r="79" spans="1:21" x14ac:dyDescent="0.25">
      <c r="A79" s="1" t="str">
        <f t="shared" si="6"/>
        <v>604female</v>
      </c>
      <c r="B79" s="33">
        <v>604</v>
      </c>
      <c r="C79" s="14" t="s">
        <v>62</v>
      </c>
      <c r="D79" s="33" t="s">
        <v>79</v>
      </c>
      <c r="E79" s="15" t="s">
        <v>80</v>
      </c>
      <c r="F79" s="23" t="s">
        <v>41</v>
      </c>
      <c r="G79" s="21">
        <v>94</v>
      </c>
      <c r="H79" s="22">
        <v>97.6</v>
      </c>
      <c r="I79" s="23">
        <v>83.3</v>
      </c>
      <c r="J79" s="30"/>
      <c r="K79" s="38"/>
      <c r="L79" s="39"/>
      <c r="M79" s="40"/>
      <c r="N79" s="69"/>
      <c r="O79" s="33" t="s">
        <v>62</v>
      </c>
      <c r="P79" s="66">
        <v>1.9135306553911207</v>
      </c>
      <c r="Q79" s="42">
        <f t="shared" si="7"/>
        <v>179.87188160676533</v>
      </c>
      <c r="R79" s="41">
        <f t="shared" si="8"/>
        <v>186.76059196617337</v>
      </c>
      <c r="S79" s="76">
        <f t="shared" si="9"/>
        <v>159.39710359408033</v>
      </c>
      <c r="T79" s="92">
        <v>267.06400000000002</v>
      </c>
      <c r="U79" s="94">
        <f t="shared" si="10"/>
        <v>0.67351601715980181</v>
      </c>
    </row>
    <row r="80" spans="1:21" x14ac:dyDescent="0.25">
      <c r="A80" s="1" t="str">
        <f t="shared" si="6"/>
        <v>604female</v>
      </c>
      <c r="B80" s="33">
        <v>604</v>
      </c>
      <c r="C80" s="14" t="s">
        <v>62</v>
      </c>
      <c r="D80" s="33" t="s">
        <v>79</v>
      </c>
      <c r="E80" s="15" t="s">
        <v>80</v>
      </c>
      <c r="F80" s="23" t="s">
        <v>63</v>
      </c>
      <c r="G80" s="21">
        <v>93.2</v>
      </c>
      <c r="H80" s="22">
        <v>97.4</v>
      </c>
      <c r="I80" s="23">
        <v>82.2</v>
      </c>
      <c r="J80" s="30"/>
      <c r="K80" s="38"/>
      <c r="L80" s="39"/>
      <c r="M80" s="40"/>
      <c r="N80" s="69"/>
      <c r="O80" s="33" t="s">
        <v>62</v>
      </c>
      <c r="P80" s="66">
        <v>1.9135306553911207</v>
      </c>
      <c r="Q80" s="42">
        <f t="shared" si="7"/>
        <v>178.34105708245244</v>
      </c>
      <c r="R80" s="41">
        <f t="shared" si="8"/>
        <v>186.37788583509516</v>
      </c>
      <c r="S80" s="76">
        <f t="shared" si="9"/>
        <v>157.29221987315012</v>
      </c>
      <c r="T80" s="92">
        <v>267.06400000000002</v>
      </c>
      <c r="U80" s="94">
        <f t="shared" si="10"/>
        <v>0.66778396594993117</v>
      </c>
    </row>
    <row r="81" spans="1:21" x14ac:dyDescent="0.25">
      <c r="A81" s="1" t="str">
        <f t="shared" si="6"/>
        <v>604female</v>
      </c>
      <c r="B81" s="33">
        <v>604</v>
      </c>
      <c r="C81" s="14" t="s">
        <v>62</v>
      </c>
      <c r="D81" s="33" t="s">
        <v>79</v>
      </c>
      <c r="E81" s="15" t="s">
        <v>80</v>
      </c>
      <c r="F81" s="23" t="s">
        <v>64</v>
      </c>
      <c r="G81" s="21">
        <v>92.7</v>
      </c>
      <c r="H81" s="22">
        <v>97.7</v>
      </c>
      <c r="I81" s="23">
        <v>81.3</v>
      </c>
      <c r="J81" s="30"/>
      <c r="K81" s="38"/>
      <c r="L81" s="39"/>
      <c r="M81" s="40"/>
      <c r="N81" s="69"/>
      <c r="O81" s="33" t="s">
        <v>62</v>
      </c>
      <c r="P81" s="66">
        <v>1.9135306553911207</v>
      </c>
      <c r="Q81" s="42">
        <f t="shared" si="7"/>
        <v>177.3842917547569</v>
      </c>
      <c r="R81" s="41">
        <f t="shared" si="8"/>
        <v>186.95194503171248</v>
      </c>
      <c r="S81" s="76">
        <f t="shared" si="9"/>
        <v>155.57004228329811</v>
      </c>
      <c r="T81" s="92">
        <v>267.06400000000002</v>
      </c>
      <c r="U81" s="94">
        <f t="shared" si="10"/>
        <v>0.66420143394376208</v>
      </c>
    </row>
    <row r="82" spans="1:21" x14ac:dyDescent="0.25">
      <c r="A82" s="1" t="str">
        <f t="shared" si="6"/>
        <v>604female</v>
      </c>
      <c r="B82" s="33">
        <v>604</v>
      </c>
      <c r="C82" s="14" t="s">
        <v>62</v>
      </c>
      <c r="D82" s="33" t="s">
        <v>79</v>
      </c>
      <c r="E82" s="15" t="s">
        <v>80</v>
      </c>
      <c r="F82" s="23" t="s">
        <v>29</v>
      </c>
      <c r="G82" s="21">
        <v>91</v>
      </c>
      <c r="H82" s="22">
        <v>96.7</v>
      </c>
      <c r="I82" s="23">
        <v>78</v>
      </c>
      <c r="J82" s="30"/>
      <c r="K82" s="38"/>
      <c r="L82" s="39"/>
      <c r="M82" s="40"/>
      <c r="N82" s="69"/>
      <c r="O82" s="33" t="s">
        <v>62</v>
      </c>
      <c r="P82" s="66">
        <v>1.9135306553911207</v>
      </c>
      <c r="Q82" s="42">
        <f t="shared" si="7"/>
        <v>174.13128964059197</v>
      </c>
      <c r="R82" s="41">
        <f t="shared" si="8"/>
        <v>185.03841437632138</v>
      </c>
      <c r="S82" s="76">
        <f t="shared" si="9"/>
        <v>149.2553911205074</v>
      </c>
      <c r="T82" s="92">
        <v>267.06400000000002</v>
      </c>
      <c r="U82" s="94">
        <f t="shared" si="10"/>
        <v>0.65202082512278692</v>
      </c>
    </row>
    <row r="83" spans="1:21" x14ac:dyDescent="0.25">
      <c r="A83" s="1" t="str">
        <f t="shared" si="6"/>
        <v>686female</v>
      </c>
      <c r="B83" s="33">
        <v>686</v>
      </c>
      <c r="C83" s="14" t="s">
        <v>65</v>
      </c>
      <c r="D83" s="33" t="s">
        <v>79</v>
      </c>
      <c r="E83" s="15" t="s">
        <v>80</v>
      </c>
      <c r="F83" s="23" t="s">
        <v>66</v>
      </c>
      <c r="G83" s="21">
        <v>47.4</v>
      </c>
      <c r="H83" s="22">
        <v>63.5</v>
      </c>
      <c r="I83" s="23">
        <v>31.6</v>
      </c>
      <c r="J83" s="30"/>
      <c r="K83" s="38"/>
      <c r="L83" s="39"/>
      <c r="M83" s="40"/>
      <c r="N83" s="69"/>
      <c r="O83" s="33" t="s">
        <v>32</v>
      </c>
      <c r="P83" s="66">
        <v>1.539171301020408</v>
      </c>
      <c r="Q83" s="42">
        <f t="shared" si="7"/>
        <v>72.956719668367342</v>
      </c>
      <c r="R83" s="41">
        <f t="shared" si="8"/>
        <v>97.737377614795903</v>
      </c>
      <c r="S83" s="76">
        <f t="shared" si="9"/>
        <v>48.637813112244892</v>
      </c>
      <c r="T83" s="92">
        <v>267.06400000000002</v>
      </c>
      <c r="U83" s="94">
        <f t="shared" si="10"/>
        <v>0.27318065957361282</v>
      </c>
    </row>
    <row r="84" spans="1:21" x14ac:dyDescent="0.25">
      <c r="A84" s="1" t="str">
        <f t="shared" si="6"/>
        <v>686female</v>
      </c>
      <c r="B84" s="33">
        <v>686</v>
      </c>
      <c r="C84" s="14" t="s">
        <v>65</v>
      </c>
      <c r="D84" s="33" t="s">
        <v>79</v>
      </c>
      <c r="E84" s="15" t="s">
        <v>80</v>
      </c>
      <c r="F84" s="23" t="s">
        <v>58</v>
      </c>
      <c r="G84" s="21">
        <v>44.9</v>
      </c>
      <c r="H84" s="22">
        <v>61.9</v>
      </c>
      <c r="I84" s="23">
        <v>28.6</v>
      </c>
      <c r="J84" s="30"/>
      <c r="K84" s="38"/>
      <c r="L84" s="39"/>
      <c r="M84" s="40"/>
      <c r="N84" s="69"/>
      <c r="O84" s="33" t="s">
        <v>32</v>
      </c>
      <c r="P84" s="66">
        <v>1.539171301020408</v>
      </c>
      <c r="Q84" s="42">
        <f t="shared" si="7"/>
        <v>69.108791415816313</v>
      </c>
      <c r="R84" s="41">
        <f t="shared" si="8"/>
        <v>95.274703533163247</v>
      </c>
      <c r="S84" s="76">
        <f t="shared" si="9"/>
        <v>44.020299209183669</v>
      </c>
      <c r="T84" s="92">
        <v>267.06400000000002</v>
      </c>
      <c r="U84" s="94">
        <f t="shared" si="10"/>
        <v>0.25877239693787374</v>
      </c>
    </row>
    <row r="85" spans="1:21" x14ac:dyDescent="0.25">
      <c r="A85" s="1" t="str">
        <f t="shared" si="6"/>
        <v>686female</v>
      </c>
      <c r="B85" s="33">
        <v>686</v>
      </c>
      <c r="C85" s="14" t="s">
        <v>65</v>
      </c>
      <c r="D85" s="33" t="s">
        <v>79</v>
      </c>
      <c r="E85" s="15" t="s">
        <v>80</v>
      </c>
      <c r="F85" s="23" t="s">
        <v>67</v>
      </c>
      <c r="G85" s="21">
        <v>42.1</v>
      </c>
      <c r="H85" s="22">
        <v>59</v>
      </c>
      <c r="I85" s="23">
        <v>26.9</v>
      </c>
      <c r="J85" s="30"/>
      <c r="K85" s="38"/>
      <c r="L85" s="39"/>
      <c r="M85" s="40"/>
      <c r="N85" s="69"/>
      <c r="O85" s="33" t="s">
        <v>32</v>
      </c>
      <c r="P85" s="66">
        <v>1.539171301020408</v>
      </c>
      <c r="Q85" s="42">
        <f t="shared" si="7"/>
        <v>64.799111772959179</v>
      </c>
      <c r="R85" s="41">
        <f t="shared" si="8"/>
        <v>90.811106760204069</v>
      </c>
      <c r="S85" s="76">
        <f t="shared" si="9"/>
        <v>41.403707997448976</v>
      </c>
      <c r="T85" s="92">
        <v>267.06400000000002</v>
      </c>
      <c r="U85" s="94">
        <f t="shared" si="10"/>
        <v>0.242635142785846</v>
      </c>
    </row>
    <row r="86" spans="1:21" x14ac:dyDescent="0.25">
      <c r="A86" s="1" t="str">
        <f t="shared" si="6"/>
        <v>686female</v>
      </c>
      <c r="B86" s="33">
        <v>686</v>
      </c>
      <c r="C86" s="14" t="s">
        <v>65</v>
      </c>
      <c r="D86" s="33" t="s">
        <v>79</v>
      </c>
      <c r="E86" s="15" t="s">
        <v>80</v>
      </c>
      <c r="F86" s="23" t="s">
        <v>27</v>
      </c>
      <c r="G86" s="21">
        <v>40.799999999999997</v>
      </c>
      <c r="H86" s="22">
        <v>54.1</v>
      </c>
      <c r="I86" s="23">
        <v>25.3</v>
      </c>
      <c r="J86" s="30"/>
      <c r="K86" s="38"/>
      <c r="L86" s="39"/>
      <c r="M86" s="40"/>
      <c r="N86" s="69"/>
      <c r="O86" s="33" t="s">
        <v>32</v>
      </c>
      <c r="P86" s="66">
        <v>1.539171301020408</v>
      </c>
      <c r="Q86" s="42">
        <f t="shared" si="7"/>
        <v>62.798189081632643</v>
      </c>
      <c r="R86" s="41">
        <f t="shared" si="8"/>
        <v>83.269167385204071</v>
      </c>
      <c r="S86" s="76">
        <f t="shared" si="9"/>
        <v>38.941033915816327</v>
      </c>
      <c r="T86" s="92">
        <v>267.06400000000002</v>
      </c>
      <c r="U86" s="94">
        <f t="shared" si="10"/>
        <v>0.23514284621526166</v>
      </c>
    </row>
    <row r="87" spans="1:21" x14ac:dyDescent="0.25">
      <c r="A87" s="1" t="str">
        <f t="shared" si="6"/>
        <v>686female</v>
      </c>
      <c r="B87" s="33">
        <v>686</v>
      </c>
      <c r="C87" s="14" t="s">
        <v>65</v>
      </c>
      <c r="D87" s="33" t="s">
        <v>79</v>
      </c>
      <c r="E87" s="15" t="s">
        <v>80</v>
      </c>
      <c r="F87" s="23" t="s">
        <v>53</v>
      </c>
      <c r="G87" s="21">
        <v>39</v>
      </c>
      <c r="H87" s="22">
        <v>53.4</v>
      </c>
      <c r="I87" s="23">
        <v>26.8</v>
      </c>
      <c r="J87" s="30"/>
      <c r="K87" s="38"/>
      <c r="L87" s="39"/>
      <c r="M87" s="40"/>
      <c r="N87" s="69"/>
      <c r="O87" s="33" t="s">
        <v>32</v>
      </c>
      <c r="P87" s="66">
        <v>1.539171301020408</v>
      </c>
      <c r="Q87" s="42">
        <f t="shared" si="7"/>
        <v>60.027680739795912</v>
      </c>
      <c r="R87" s="41">
        <f t="shared" si="8"/>
        <v>82.191747474489787</v>
      </c>
      <c r="S87" s="76">
        <f t="shared" si="9"/>
        <v>41.249790867346938</v>
      </c>
      <c r="T87" s="92">
        <v>267.06400000000002</v>
      </c>
      <c r="U87" s="94">
        <f t="shared" si="10"/>
        <v>0.22476889711752954</v>
      </c>
    </row>
    <row r="88" spans="1:21" x14ac:dyDescent="0.25">
      <c r="A88" s="1" t="str">
        <f t="shared" si="6"/>
        <v>686female</v>
      </c>
      <c r="B88" s="33">
        <v>686</v>
      </c>
      <c r="C88" s="14" t="s">
        <v>65</v>
      </c>
      <c r="D88" s="33" t="s">
        <v>79</v>
      </c>
      <c r="E88" s="15" t="s">
        <v>80</v>
      </c>
      <c r="F88" s="23" t="s">
        <v>68</v>
      </c>
      <c r="G88" s="21">
        <v>37.799999999999997</v>
      </c>
      <c r="H88" s="22">
        <v>55.5</v>
      </c>
      <c r="I88" s="23">
        <v>20.6</v>
      </c>
      <c r="J88" s="30"/>
      <c r="K88" s="38"/>
      <c r="L88" s="39"/>
      <c r="M88" s="40"/>
      <c r="N88" s="69"/>
      <c r="O88" s="33" t="s">
        <v>32</v>
      </c>
      <c r="P88" s="66">
        <v>1.539171301020408</v>
      </c>
      <c r="Q88" s="42">
        <f t="shared" si="7"/>
        <v>58.18067517857142</v>
      </c>
      <c r="R88" s="41">
        <f t="shared" si="8"/>
        <v>85.424007206632638</v>
      </c>
      <c r="S88" s="76">
        <f t="shared" si="9"/>
        <v>31.706928801020407</v>
      </c>
      <c r="T88" s="92">
        <v>267.06400000000002</v>
      </c>
      <c r="U88" s="94">
        <f t="shared" si="10"/>
        <v>0.21785293105237477</v>
      </c>
    </row>
    <row r="89" spans="1:21" x14ac:dyDescent="0.25">
      <c r="A89" s="1" t="str">
        <f t="shared" si="6"/>
        <v>686female</v>
      </c>
      <c r="B89" s="33">
        <v>686</v>
      </c>
      <c r="C89" s="14" t="s">
        <v>65</v>
      </c>
      <c r="D89" s="33" t="s">
        <v>79</v>
      </c>
      <c r="E89" s="15" t="s">
        <v>80</v>
      </c>
      <c r="F89" s="23" t="s">
        <v>69</v>
      </c>
      <c r="G89" s="21">
        <v>37</v>
      </c>
      <c r="H89" s="22">
        <v>53</v>
      </c>
      <c r="I89" s="23">
        <v>22.8</v>
      </c>
      <c r="J89" s="30"/>
      <c r="K89" s="38"/>
      <c r="L89" s="39"/>
      <c r="M89" s="40"/>
      <c r="N89" s="69"/>
      <c r="O89" s="33" t="s">
        <v>32</v>
      </c>
      <c r="P89" s="66">
        <v>1.539171301020408</v>
      </c>
      <c r="Q89" s="42">
        <f t="shared" si="7"/>
        <v>56.949338137755099</v>
      </c>
      <c r="R89" s="41">
        <f t="shared" si="8"/>
        <v>81.576078954081623</v>
      </c>
      <c r="S89" s="76">
        <f t="shared" si="9"/>
        <v>35.093105663265305</v>
      </c>
      <c r="T89" s="92">
        <v>267.06400000000002</v>
      </c>
      <c r="U89" s="94">
        <f t="shared" si="10"/>
        <v>0.2132422870089383</v>
      </c>
    </row>
    <row r="90" spans="1:21" x14ac:dyDescent="0.25">
      <c r="A90" s="1" t="str">
        <f t="shared" si="6"/>
        <v>686female</v>
      </c>
      <c r="B90" s="33">
        <v>686</v>
      </c>
      <c r="C90" s="14" t="s">
        <v>65</v>
      </c>
      <c r="D90" s="33" t="s">
        <v>79</v>
      </c>
      <c r="E90" s="15" t="s">
        <v>80</v>
      </c>
      <c r="F90" s="23" t="s">
        <v>70</v>
      </c>
      <c r="G90" s="21">
        <v>31.8</v>
      </c>
      <c r="H90" s="22">
        <v>48.6</v>
      </c>
      <c r="I90" s="23">
        <v>17.899999999999999</v>
      </c>
      <c r="J90" s="30"/>
      <c r="K90" s="38"/>
      <c r="L90" s="39"/>
      <c r="M90" s="40"/>
      <c r="N90" s="69"/>
      <c r="O90" s="33" t="s">
        <v>32</v>
      </c>
      <c r="P90" s="66">
        <v>1.539171301020408</v>
      </c>
      <c r="Q90" s="42">
        <f t="shared" si="7"/>
        <v>48.945647372448974</v>
      </c>
      <c r="R90" s="41">
        <f t="shared" si="8"/>
        <v>74.803725229591834</v>
      </c>
      <c r="S90" s="76">
        <f t="shared" si="9"/>
        <v>27.5511662882653</v>
      </c>
      <c r="T90" s="92">
        <v>267.06400000000002</v>
      </c>
      <c r="U90" s="94">
        <f t="shared" si="10"/>
        <v>0.183273100726601</v>
      </c>
    </row>
    <row r="91" spans="1:21" x14ac:dyDescent="0.25">
      <c r="A91" s="1" t="str">
        <f t="shared" si="6"/>
        <v>686female</v>
      </c>
      <c r="B91" s="33">
        <v>686</v>
      </c>
      <c r="C91" s="14" t="s">
        <v>65</v>
      </c>
      <c r="D91" s="33" t="s">
        <v>79</v>
      </c>
      <c r="E91" s="15" t="s">
        <v>80</v>
      </c>
      <c r="F91" s="23" t="s">
        <v>28</v>
      </c>
      <c r="G91" s="21">
        <v>34.6</v>
      </c>
      <c r="H91" s="22">
        <v>52.6</v>
      </c>
      <c r="I91" s="23">
        <v>17.5</v>
      </c>
      <c r="J91" s="30"/>
      <c r="K91" s="38"/>
      <c r="L91" s="39"/>
      <c r="M91" s="40"/>
      <c r="N91" s="69"/>
      <c r="O91" s="33" t="s">
        <v>32</v>
      </c>
      <c r="P91" s="66">
        <v>1.539171301020408</v>
      </c>
      <c r="Q91" s="42">
        <f t="shared" si="7"/>
        <v>53.255327015306122</v>
      </c>
      <c r="R91" s="41">
        <f t="shared" si="8"/>
        <v>80.960410433673459</v>
      </c>
      <c r="S91" s="76">
        <f t="shared" si="9"/>
        <v>26.935497767857139</v>
      </c>
      <c r="T91" s="92">
        <v>267.06400000000002</v>
      </c>
      <c r="U91" s="94">
        <f t="shared" si="10"/>
        <v>0.19941035487862879</v>
      </c>
    </row>
    <row r="92" spans="1:21" x14ac:dyDescent="0.25">
      <c r="A92" s="1" t="str">
        <f t="shared" si="6"/>
        <v>768female</v>
      </c>
      <c r="B92" s="33">
        <v>768</v>
      </c>
      <c r="C92" s="14" t="s">
        <v>71</v>
      </c>
      <c r="D92" s="33" t="s">
        <v>79</v>
      </c>
      <c r="E92" s="15" t="s">
        <v>80</v>
      </c>
      <c r="F92" s="23" t="s">
        <v>50</v>
      </c>
      <c r="G92" s="21">
        <v>51.8</v>
      </c>
      <c r="H92" s="22">
        <v>69.5</v>
      </c>
      <c r="I92" s="23">
        <v>37.799999999999997</v>
      </c>
      <c r="J92" s="30"/>
      <c r="K92" s="38"/>
      <c r="L92" s="39"/>
      <c r="M92" s="40"/>
      <c r="N92" s="69"/>
      <c r="O92" s="33" t="s">
        <v>32</v>
      </c>
      <c r="P92" s="66">
        <v>1.539171301020408</v>
      </c>
      <c r="Q92" s="42">
        <f t="shared" si="7"/>
        <v>79.729073392857131</v>
      </c>
      <c r="R92" s="41">
        <f t="shared" si="8"/>
        <v>106.97240542091835</v>
      </c>
      <c r="S92" s="76">
        <f t="shared" si="9"/>
        <v>58.18067517857142</v>
      </c>
      <c r="T92" s="92">
        <v>267.06400000000002</v>
      </c>
      <c r="U92" s="94">
        <f t="shared" si="10"/>
        <v>0.29853920181251359</v>
      </c>
    </row>
    <row r="93" spans="1:21" x14ac:dyDescent="0.25">
      <c r="A93" s="1" t="str">
        <f t="shared" si="6"/>
        <v>768female</v>
      </c>
      <c r="B93" s="33">
        <v>768</v>
      </c>
      <c r="C93" s="14" t="s">
        <v>71</v>
      </c>
      <c r="D93" s="33" t="s">
        <v>79</v>
      </c>
      <c r="E93" s="15" t="s">
        <v>80</v>
      </c>
      <c r="F93" s="23" t="s">
        <v>72</v>
      </c>
      <c r="G93" s="21">
        <v>52.3</v>
      </c>
      <c r="H93" s="22">
        <v>70.599999999999994</v>
      </c>
      <c r="I93" s="23">
        <v>37</v>
      </c>
      <c r="J93" s="30"/>
      <c r="K93" s="38"/>
      <c r="L93" s="39"/>
      <c r="M93" s="40"/>
      <c r="N93" s="69"/>
      <c r="O93" s="33" t="s">
        <v>32</v>
      </c>
      <c r="P93" s="66">
        <v>1.539171301020408</v>
      </c>
      <c r="Q93" s="42">
        <f t="shared" si="7"/>
        <v>80.49865904336734</v>
      </c>
      <c r="R93" s="41">
        <f t="shared" si="8"/>
        <v>108.6654938520408</v>
      </c>
      <c r="S93" s="76">
        <f t="shared" si="9"/>
        <v>56.949338137755099</v>
      </c>
      <c r="T93" s="92">
        <v>267.06400000000002</v>
      </c>
      <c r="U93" s="94">
        <f t="shared" si="10"/>
        <v>0.30142085433966143</v>
      </c>
    </row>
    <row r="94" spans="1:21" x14ac:dyDescent="0.25">
      <c r="A94" s="1" t="str">
        <f t="shared" si="6"/>
        <v>800female</v>
      </c>
      <c r="B94" s="33">
        <v>800</v>
      </c>
      <c r="C94" s="14" t="s">
        <v>73</v>
      </c>
      <c r="D94" s="33" t="s">
        <v>79</v>
      </c>
      <c r="E94" s="15" t="s">
        <v>80</v>
      </c>
      <c r="F94" s="23" t="s">
        <v>58</v>
      </c>
      <c r="G94" s="21">
        <v>67.900000000000006</v>
      </c>
      <c r="H94" s="22">
        <v>83.7</v>
      </c>
      <c r="I94" s="23">
        <v>62.2</v>
      </c>
      <c r="J94" s="30"/>
      <c r="K94" s="38"/>
      <c r="L94" s="39"/>
      <c r="M94" s="40"/>
      <c r="N94" s="69"/>
      <c r="O94" s="33" t="s">
        <v>37</v>
      </c>
      <c r="P94" s="66">
        <v>1.7808902777777778</v>
      </c>
      <c r="Q94" s="42">
        <f t="shared" si="7"/>
        <v>120.92244986111112</v>
      </c>
      <c r="R94" s="41">
        <f t="shared" si="8"/>
        <v>149.06051625000001</v>
      </c>
      <c r="S94" s="76">
        <f t="shared" si="9"/>
        <v>110.77137527777778</v>
      </c>
      <c r="T94" s="92">
        <v>267.06400000000002</v>
      </c>
      <c r="U94" s="94">
        <f t="shared" si="10"/>
        <v>0.45278453801752055</v>
      </c>
    </row>
    <row r="95" spans="1:21" x14ac:dyDescent="0.25">
      <c r="A95" s="1" t="str">
        <f t="shared" si="6"/>
        <v>800female</v>
      </c>
      <c r="B95" s="33">
        <v>800</v>
      </c>
      <c r="C95" s="14" t="s">
        <v>73</v>
      </c>
      <c r="D95" s="33" t="s">
        <v>79</v>
      </c>
      <c r="E95" s="15" t="s">
        <v>80</v>
      </c>
      <c r="F95" s="23" t="s">
        <v>74</v>
      </c>
      <c r="G95" s="21">
        <v>66</v>
      </c>
      <c r="H95" s="22">
        <v>86.4</v>
      </c>
      <c r="I95" s="23">
        <v>59.9</v>
      </c>
      <c r="J95" s="30"/>
      <c r="K95" s="38"/>
      <c r="L95" s="39"/>
      <c r="M95" s="40"/>
      <c r="N95" s="69"/>
      <c r="O95" s="33" t="s">
        <v>37</v>
      </c>
      <c r="P95" s="66">
        <v>1.7808902777777778</v>
      </c>
      <c r="Q95" s="42">
        <f t="shared" si="7"/>
        <v>117.53875833333333</v>
      </c>
      <c r="R95" s="41">
        <f t="shared" si="8"/>
        <v>153.86892</v>
      </c>
      <c r="S95" s="76">
        <f t="shared" si="9"/>
        <v>106.67532763888889</v>
      </c>
      <c r="T95" s="92">
        <v>267.06400000000002</v>
      </c>
      <c r="U95" s="94">
        <f t="shared" si="10"/>
        <v>0.44011457303617607</v>
      </c>
    </row>
    <row r="96" spans="1:21" x14ac:dyDescent="0.25">
      <c r="A96" s="1" t="str">
        <f t="shared" si="6"/>
        <v>800female</v>
      </c>
      <c r="B96" s="33">
        <v>800</v>
      </c>
      <c r="C96" s="14" t="s">
        <v>73</v>
      </c>
      <c r="D96" s="33" t="s">
        <v>79</v>
      </c>
      <c r="E96" s="15" t="s">
        <v>80</v>
      </c>
      <c r="F96" s="23" t="s">
        <v>19</v>
      </c>
      <c r="G96" s="21">
        <v>64.2</v>
      </c>
      <c r="H96" s="22">
        <v>86</v>
      </c>
      <c r="I96" s="23">
        <v>58.8</v>
      </c>
      <c r="J96" s="30"/>
      <c r="K96" s="38"/>
      <c r="L96" s="39"/>
      <c r="M96" s="40"/>
      <c r="N96" s="69"/>
      <c r="O96" s="33" t="s">
        <v>37</v>
      </c>
      <c r="P96" s="66">
        <v>1.7808902777777778</v>
      </c>
      <c r="Q96" s="42">
        <f t="shared" si="7"/>
        <v>114.33315583333334</v>
      </c>
      <c r="R96" s="41">
        <f t="shared" si="8"/>
        <v>153.15656388888888</v>
      </c>
      <c r="S96" s="76">
        <f t="shared" si="9"/>
        <v>104.71634833333333</v>
      </c>
      <c r="T96" s="92">
        <v>267.06400000000002</v>
      </c>
      <c r="U96" s="94">
        <f t="shared" si="10"/>
        <v>0.42811144831700765</v>
      </c>
    </row>
    <row r="97" spans="1:21" x14ac:dyDescent="0.25">
      <c r="A97" s="1" t="str">
        <f t="shared" si="6"/>
        <v>800female</v>
      </c>
      <c r="B97" s="33">
        <v>800</v>
      </c>
      <c r="C97" s="14" t="s">
        <v>73</v>
      </c>
      <c r="D97" s="33" t="s">
        <v>79</v>
      </c>
      <c r="E97" s="15" t="s">
        <v>80</v>
      </c>
      <c r="F97" s="23" t="s">
        <v>6</v>
      </c>
      <c r="G97" s="21">
        <v>56.3</v>
      </c>
      <c r="H97" s="22">
        <v>81.5</v>
      </c>
      <c r="I97" s="23">
        <v>51.2</v>
      </c>
      <c r="J97" s="30"/>
      <c r="K97" s="38"/>
      <c r="L97" s="39"/>
      <c r="M97" s="40"/>
      <c r="N97" s="69"/>
      <c r="O97" s="33" t="s">
        <v>37</v>
      </c>
      <c r="P97" s="66">
        <v>1.7808902777777778</v>
      </c>
      <c r="Q97" s="42">
        <f t="shared" si="7"/>
        <v>100.26412263888888</v>
      </c>
      <c r="R97" s="41">
        <f t="shared" si="8"/>
        <v>145.14255763888889</v>
      </c>
      <c r="S97" s="76">
        <f t="shared" si="9"/>
        <v>91.181582222222232</v>
      </c>
      <c r="T97" s="92">
        <v>267.06400000000002</v>
      </c>
      <c r="U97" s="94">
        <f t="shared" si="10"/>
        <v>0.37543106760510164</v>
      </c>
    </row>
    <row r="98" spans="1:21" x14ac:dyDescent="0.25">
      <c r="A98" s="1" t="str">
        <f t="shared" si="6"/>
        <v>800female</v>
      </c>
      <c r="B98" s="33">
        <v>800</v>
      </c>
      <c r="C98" s="14" t="s">
        <v>73</v>
      </c>
      <c r="D98" s="33" t="s">
        <v>79</v>
      </c>
      <c r="E98" s="15" t="s">
        <v>80</v>
      </c>
      <c r="F98" s="23" t="s">
        <v>75</v>
      </c>
      <c r="G98" s="21">
        <v>57.8</v>
      </c>
      <c r="H98" s="22">
        <v>84.2</v>
      </c>
      <c r="I98" s="23">
        <v>52.5</v>
      </c>
      <c r="J98" s="30"/>
      <c r="K98" s="38"/>
      <c r="L98" s="39"/>
      <c r="M98" s="40"/>
      <c r="N98" s="69"/>
      <c r="O98" s="33" t="s">
        <v>37</v>
      </c>
      <c r="P98" s="66">
        <v>1.7808902777777778</v>
      </c>
      <c r="Q98" s="42">
        <f t="shared" si="7"/>
        <v>102.93545805555554</v>
      </c>
      <c r="R98" s="41">
        <f t="shared" si="8"/>
        <v>149.95096138888889</v>
      </c>
      <c r="S98" s="76">
        <f t="shared" si="9"/>
        <v>93.496739583333337</v>
      </c>
      <c r="T98" s="92">
        <v>267.06400000000002</v>
      </c>
      <c r="U98" s="94">
        <f t="shared" si="10"/>
        <v>0.385433671537742</v>
      </c>
    </row>
    <row r="99" spans="1:21" x14ac:dyDescent="0.25">
      <c r="A99" s="1" t="str">
        <f t="shared" si="6"/>
        <v>887female</v>
      </c>
      <c r="B99" s="33">
        <v>887</v>
      </c>
      <c r="C99" s="16" t="s">
        <v>76</v>
      </c>
      <c r="D99" s="34" t="s">
        <v>79</v>
      </c>
      <c r="E99" s="17" t="s">
        <v>80</v>
      </c>
      <c r="F99" s="26" t="s">
        <v>31</v>
      </c>
      <c r="G99" s="24">
        <v>52.9</v>
      </c>
      <c r="H99" s="25">
        <v>76.099999999999994</v>
      </c>
      <c r="I99" s="26">
        <v>41.1</v>
      </c>
      <c r="J99" s="31"/>
      <c r="K99" s="43"/>
      <c r="L99" s="44"/>
      <c r="M99" s="45"/>
      <c r="N99" s="71"/>
      <c r="O99" s="33" t="s">
        <v>37</v>
      </c>
      <c r="P99" s="66">
        <v>1.7808902777777778</v>
      </c>
      <c r="Q99" s="42">
        <f t="shared" si="7"/>
        <v>94.209095694444443</v>
      </c>
      <c r="R99" s="41">
        <f t="shared" si="8"/>
        <v>135.52575013888887</v>
      </c>
      <c r="S99" s="76">
        <f t="shared" si="9"/>
        <v>73.194590416666671</v>
      </c>
      <c r="T99" s="93">
        <v>267.06400000000002</v>
      </c>
      <c r="U99" s="94">
        <f t="shared" si="10"/>
        <v>0.35275849869111686</v>
      </c>
    </row>
    <row r="100" spans="1:21" x14ac:dyDescent="0.25">
      <c r="A100" s="1" t="str">
        <f t="shared" si="6"/>
        <v>204male</v>
      </c>
      <c r="B100" s="33">
        <v>204</v>
      </c>
      <c r="C100" s="14" t="s">
        <v>3</v>
      </c>
      <c r="D100" s="33" t="s">
        <v>92</v>
      </c>
      <c r="E100" s="15" t="s">
        <v>80</v>
      </c>
      <c r="F100" s="23" t="s">
        <v>4</v>
      </c>
      <c r="G100" s="21">
        <v>54.2</v>
      </c>
      <c r="H100" s="22">
        <v>65.099999999999994</v>
      </c>
      <c r="I100" s="23">
        <v>46.1</v>
      </c>
      <c r="J100" s="30"/>
      <c r="K100" s="38"/>
      <c r="L100" s="39"/>
      <c r="M100" s="40"/>
      <c r="N100" s="69"/>
      <c r="O100" s="33" t="s">
        <v>32</v>
      </c>
      <c r="P100" s="81">
        <v>1.7758161184210526</v>
      </c>
      <c r="Q100" s="73">
        <f t="shared" si="7"/>
        <v>96.249233618421059</v>
      </c>
      <c r="R100" s="74">
        <f t="shared" si="8"/>
        <v>115.60562930921051</v>
      </c>
      <c r="S100" s="75">
        <f t="shared" si="9"/>
        <v>81.865123059210532</v>
      </c>
      <c r="T100" s="72">
        <v>268.61630000000002</v>
      </c>
      <c r="U100" s="94">
        <f t="shared" si="10"/>
        <v>0.35831494074790343</v>
      </c>
    </row>
    <row r="101" spans="1:21" x14ac:dyDescent="0.25">
      <c r="A101" s="1" t="str">
        <f t="shared" si="6"/>
        <v>204male</v>
      </c>
      <c r="B101" s="33">
        <v>204</v>
      </c>
      <c r="C101" s="14" t="s">
        <v>3</v>
      </c>
      <c r="D101" s="33" t="s">
        <v>92</v>
      </c>
      <c r="E101" s="15" t="s">
        <v>80</v>
      </c>
      <c r="F101" s="23" t="s">
        <v>5</v>
      </c>
      <c r="G101" s="21">
        <v>61.4</v>
      </c>
      <c r="H101" s="22">
        <v>76.599999999999994</v>
      </c>
      <c r="I101" s="23">
        <v>47.7</v>
      </c>
      <c r="J101" s="30"/>
      <c r="K101" s="38"/>
      <c r="L101" s="39"/>
      <c r="M101" s="40"/>
      <c r="N101" s="69"/>
      <c r="O101" s="33" t="s">
        <v>32</v>
      </c>
      <c r="P101" s="67">
        <v>1.7758161184210526</v>
      </c>
      <c r="Q101" s="42">
        <f t="shared" si="7"/>
        <v>109.03510967105262</v>
      </c>
      <c r="R101" s="41">
        <f t="shared" si="8"/>
        <v>136.02751467105261</v>
      </c>
      <c r="S101" s="76">
        <f t="shared" si="9"/>
        <v>84.706428848684212</v>
      </c>
      <c r="T101" s="72">
        <v>268.61630000000002</v>
      </c>
      <c r="U101" s="94">
        <f t="shared" si="10"/>
        <v>0.40591397346718205</v>
      </c>
    </row>
    <row r="102" spans="1:21" x14ac:dyDescent="0.25">
      <c r="A102" s="1" t="str">
        <f t="shared" si="6"/>
        <v>204male</v>
      </c>
      <c r="B102" s="33">
        <v>204</v>
      </c>
      <c r="C102" s="14" t="s">
        <v>3</v>
      </c>
      <c r="D102" s="33" t="s">
        <v>92</v>
      </c>
      <c r="E102" s="15" t="s">
        <v>80</v>
      </c>
      <c r="F102" s="23" t="s">
        <v>6</v>
      </c>
      <c r="G102" s="21">
        <v>57.1</v>
      </c>
      <c r="H102" s="22">
        <v>74.7</v>
      </c>
      <c r="I102" s="23">
        <v>43.8</v>
      </c>
      <c r="J102" s="30"/>
      <c r="K102" s="38"/>
      <c r="L102" s="39"/>
      <c r="M102" s="40"/>
      <c r="N102" s="69"/>
      <c r="O102" s="33" t="s">
        <v>32</v>
      </c>
      <c r="P102" s="67">
        <v>1.7758161184210526</v>
      </c>
      <c r="Q102" s="42">
        <f t="shared" si="7"/>
        <v>101.3991003618421</v>
      </c>
      <c r="R102" s="41">
        <f t="shared" si="8"/>
        <v>132.65346404605262</v>
      </c>
      <c r="S102" s="76">
        <f t="shared" si="9"/>
        <v>77.780745986842092</v>
      </c>
      <c r="T102" s="72">
        <v>268.61630000000002</v>
      </c>
      <c r="U102" s="94">
        <f t="shared" si="10"/>
        <v>0.37748677337094622</v>
      </c>
    </row>
    <row r="103" spans="1:21" x14ac:dyDescent="0.25">
      <c r="A103" s="1" t="str">
        <f t="shared" si="6"/>
        <v>204male</v>
      </c>
      <c r="B103" s="33">
        <v>204</v>
      </c>
      <c r="C103" s="14" t="s">
        <v>3</v>
      </c>
      <c r="D103" s="33" t="s">
        <v>92</v>
      </c>
      <c r="E103" s="15" t="s">
        <v>80</v>
      </c>
      <c r="F103" s="23" t="s">
        <v>7</v>
      </c>
      <c r="G103" s="21">
        <v>49.5</v>
      </c>
      <c r="H103" s="22">
        <v>68.3</v>
      </c>
      <c r="I103" s="23">
        <v>35.700000000000003</v>
      </c>
      <c r="J103" s="30"/>
      <c r="K103" s="38"/>
      <c r="L103" s="39"/>
      <c r="M103" s="40"/>
      <c r="N103" s="69"/>
      <c r="O103" s="33" t="s">
        <v>32</v>
      </c>
      <c r="P103" s="67">
        <v>1.7758161184210526</v>
      </c>
      <c r="Q103" s="42">
        <f t="shared" si="7"/>
        <v>87.902897861842106</v>
      </c>
      <c r="R103" s="41">
        <f t="shared" si="8"/>
        <v>121.28824088815789</v>
      </c>
      <c r="S103" s="76">
        <f t="shared" si="9"/>
        <v>63.39663542763158</v>
      </c>
      <c r="T103" s="72">
        <v>268.61630000000002</v>
      </c>
      <c r="U103" s="94">
        <f t="shared" si="10"/>
        <v>0.32724334994504095</v>
      </c>
    </row>
    <row r="104" spans="1:21" x14ac:dyDescent="0.25">
      <c r="A104" s="1" t="str">
        <f t="shared" si="6"/>
        <v>68male</v>
      </c>
      <c r="B104" s="33">
        <v>68</v>
      </c>
      <c r="C104" s="46" t="s">
        <v>8</v>
      </c>
      <c r="D104" s="62" t="s">
        <v>92</v>
      </c>
      <c r="E104" s="47" t="s">
        <v>80</v>
      </c>
      <c r="F104" s="48" t="s">
        <v>9</v>
      </c>
      <c r="G104" s="21">
        <v>98.5</v>
      </c>
      <c r="H104" s="49">
        <v>99.6</v>
      </c>
      <c r="I104" s="23">
        <v>96.6</v>
      </c>
      <c r="J104" s="51" t="s">
        <v>87</v>
      </c>
      <c r="K104" s="38"/>
      <c r="L104" s="50">
        <v>217.58859000000001</v>
      </c>
      <c r="M104" s="40"/>
      <c r="N104" s="70">
        <f>L104/H104</f>
        <v>2.1846243975903619</v>
      </c>
      <c r="O104" s="33" t="s">
        <v>8</v>
      </c>
      <c r="P104" s="67">
        <v>2.1846243975903619</v>
      </c>
      <c r="Q104" s="42">
        <f t="shared" si="7"/>
        <v>215.18550316265063</v>
      </c>
      <c r="R104" s="41">
        <f t="shared" si="8"/>
        <v>217.58859000000004</v>
      </c>
      <c r="S104" s="76">
        <f t="shared" si="9"/>
        <v>211.03471680722893</v>
      </c>
      <c r="T104" s="72">
        <v>268.61630000000002</v>
      </c>
      <c r="U104" s="94">
        <f t="shared" si="10"/>
        <v>0.80108877667755318</v>
      </c>
    </row>
    <row r="105" spans="1:21" x14ac:dyDescent="0.25">
      <c r="A105" s="1" t="str">
        <f t="shared" si="6"/>
        <v>68male</v>
      </c>
      <c r="B105" s="33">
        <v>68</v>
      </c>
      <c r="C105" s="14" t="s">
        <v>8</v>
      </c>
      <c r="D105" s="33" t="s">
        <v>92</v>
      </c>
      <c r="E105" s="15" t="s">
        <v>80</v>
      </c>
      <c r="F105" s="23" t="s">
        <v>10</v>
      </c>
      <c r="G105" s="21">
        <v>98</v>
      </c>
      <c r="H105" s="22">
        <v>99.2</v>
      </c>
      <c r="I105" s="23">
        <v>95.4</v>
      </c>
      <c r="J105" s="30"/>
      <c r="K105" s="38"/>
      <c r="L105" s="39"/>
      <c r="M105" s="40"/>
      <c r="N105" s="69"/>
      <c r="O105" s="33" t="s">
        <v>8</v>
      </c>
      <c r="P105" s="67">
        <v>2.1846243975903619</v>
      </c>
      <c r="Q105" s="42">
        <f t="shared" si="7"/>
        <v>214.09319096385548</v>
      </c>
      <c r="R105" s="41">
        <f t="shared" si="8"/>
        <v>216.71474024096389</v>
      </c>
      <c r="S105" s="76">
        <f t="shared" si="9"/>
        <v>208.41316753012055</v>
      </c>
      <c r="T105" s="72">
        <v>268.61630000000002</v>
      </c>
      <c r="U105" s="94">
        <f t="shared" si="10"/>
        <v>0.79702233618680418</v>
      </c>
    </row>
    <row r="106" spans="1:21" x14ac:dyDescent="0.25">
      <c r="A106" s="1" t="str">
        <f t="shared" si="6"/>
        <v>854male</v>
      </c>
      <c r="B106" s="33">
        <v>854</v>
      </c>
      <c r="C106" s="14" t="s">
        <v>11</v>
      </c>
      <c r="D106" s="33" t="s">
        <v>92</v>
      </c>
      <c r="E106" s="15" t="s">
        <v>80</v>
      </c>
      <c r="F106" s="23" t="s">
        <v>12</v>
      </c>
      <c r="G106" s="21" t="s">
        <v>0</v>
      </c>
      <c r="H106" s="22" t="s">
        <v>0</v>
      </c>
      <c r="I106" s="23" t="s">
        <v>0</v>
      </c>
      <c r="J106" s="30"/>
      <c r="K106" s="38"/>
      <c r="L106" s="39"/>
      <c r="M106" s="40"/>
      <c r="N106" s="69"/>
      <c r="O106" s="33" t="s">
        <v>32</v>
      </c>
      <c r="P106" s="67">
        <v>1.7758161184210526</v>
      </c>
      <c r="Q106" s="42" t="str">
        <f t="shared" si="7"/>
        <v/>
      </c>
      <c r="R106" s="41" t="str">
        <f t="shared" si="8"/>
        <v/>
      </c>
      <c r="S106" s="76" t="str">
        <f t="shared" si="9"/>
        <v/>
      </c>
      <c r="T106" s="72">
        <v>268.61630000000002</v>
      </c>
      <c r="U106" s="94" t="str">
        <f t="shared" si="10"/>
        <v/>
      </c>
    </row>
    <row r="107" spans="1:21" x14ac:dyDescent="0.25">
      <c r="A107" s="1" t="str">
        <f t="shared" si="6"/>
        <v>854male</v>
      </c>
      <c r="B107" s="33">
        <v>854</v>
      </c>
      <c r="C107" s="14" t="s">
        <v>11</v>
      </c>
      <c r="D107" s="33" t="s">
        <v>92</v>
      </c>
      <c r="E107" s="15" t="s">
        <v>80</v>
      </c>
      <c r="F107" s="23" t="s">
        <v>13</v>
      </c>
      <c r="G107" s="21" t="s">
        <v>0</v>
      </c>
      <c r="H107" s="22" t="s">
        <v>0</v>
      </c>
      <c r="I107" s="23" t="s">
        <v>0</v>
      </c>
      <c r="J107" s="30"/>
      <c r="K107" s="38"/>
      <c r="L107" s="39"/>
      <c r="M107" s="40"/>
      <c r="N107" s="69"/>
      <c r="O107" s="33" t="s">
        <v>32</v>
      </c>
      <c r="P107" s="67">
        <v>1.7758161184210526</v>
      </c>
      <c r="Q107" s="42" t="str">
        <f t="shared" si="7"/>
        <v/>
      </c>
      <c r="R107" s="41" t="str">
        <f t="shared" si="8"/>
        <v/>
      </c>
      <c r="S107" s="76" t="str">
        <f t="shared" si="9"/>
        <v/>
      </c>
      <c r="T107" s="72">
        <v>268.61630000000002</v>
      </c>
      <c r="U107" s="94" t="str">
        <f t="shared" si="10"/>
        <v/>
      </c>
    </row>
    <row r="108" spans="1:21" x14ac:dyDescent="0.25">
      <c r="A108" s="1" t="str">
        <f t="shared" si="6"/>
        <v>854male</v>
      </c>
      <c r="B108" s="33">
        <v>854</v>
      </c>
      <c r="C108" s="14" t="s">
        <v>11</v>
      </c>
      <c r="D108" s="33" t="s">
        <v>92</v>
      </c>
      <c r="E108" s="15" t="s">
        <v>80</v>
      </c>
      <c r="F108" s="23" t="s">
        <v>14</v>
      </c>
      <c r="G108" s="21">
        <v>37.6</v>
      </c>
      <c r="H108" s="22">
        <v>67.2</v>
      </c>
      <c r="I108" s="23">
        <v>24.9</v>
      </c>
      <c r="J108" s="30"/>
      <c r="K108" s="38"/>
      <c r="L108" s="39"/>
      <c r="M108" s="40"/>
      <c r="N108" s="69"/>
      <c r="O108" s="33" t="s">
        <v>32</v>
      </c>
      <c r="P108" s="67">
        <v>1.7758161184210526</v>
      </c>
      <c r="Q108" s="42">
        <f t="shared" si="7"/>
        <v>66.770686052631575</v>
      </c>
      <c r="R108" s="41">
        <f t="shared" si="8"/>
        <v>119.33484315789474</v>
      </c>
      <c r="S108" s="76">
        <f t="shared" si="9"/>
        <v>44.217821348684204</v>
      </c>
      <c r="T108" s="72">
        <v>268.61630000000002</v>
      </c>
      <c r="U108" s="94">
        <f t="shared" si="10"/>
        <v>0.24857272642289976</v>
      </c>
    </row>
    <row r="109" spans="1:21" x14ac:dyDescent="0.25">
      <c r="A109" s="1" t="str">
        <f t="shared" si="6"/>
        <v>854male</v>
      </c>
      <c r="B109" s="33">
        <v>854</v>
      </c>
      <c r="C109" s="14" t="s">
        <v>11</v>
      </c>
      <c r="D109" s="33" t="s">
        <v>92</v>
      </c>
      <c r="E109" s="15" t="s">
        <v>80</v>
      </c>
      <c r="F109" s="23" t="s">
        <v>10</v>
      </c>
      <c r="G109" s="21">
        <v>33.299999999999997</v>
      </c>
      <c r="H109" s="22">
        <v>74</v>
      </c>
      <c r="I109" s="23">
        <v>19.600000000000001</v>
      </c>
      <c r="J109" s="30"/>
      <c r="K109" s="38"/>
      <c r="L109" s="39"/>
      <c r="M109" s="40"/>
      <c r="N109" s="69"/>
      <c r="O109" s="33" t="s">
        <v>32</v>
      </c>
      <c r="P109" s="67">
        <v>1.7758161184210526</v>
      </c>
      <c r="Q109" s="42">
        <f t="shared" si="7"/>
        <v>59.134676743421046</v>
      </c>
      <c r="R109" s="41">
        <f t="shared" si="8"/>
        <v>131.41039276315789</v>
      </c>
      <c r="S109" s="76">
        <f t="shared" si="9"/>
        <v>34.805995921052634</v>
      </c>
      <c r="T109" s="72">
        <v>268.61630000000002</v>
      </c>
      <c r="U109" s="94">
        <f t="shared" si="10"/>
        <v>0.22014552632666387</v>
      </c>
    </row>
    <row r="110" spans="1:21" x14ac:dyDescent="0.25">
      <c r="A110" s="1" t="str">
        <f t="shared" si="6"/>
        <v>108male</v>
      </c>
      <c r="B110" s="33">
        <v>108</v>
      </c>
      <c r="C110" s="14" t="s">
        <v>15</v>
      </c>
      <c r="D110" s="33" t="s">
        <v>92</v>
      </c>
      <c r="E110" s="15" t="s">
        <v>80</v>
      </c>
      <c r="F110" s="23" t="s">
        <v>16</v>
      </c>
      <c r="G110" s="21">
        <v>79</v>
      </c>
      <c r="H110" s="22">
        <v>91.5</v>
      </c>
      <c r="I110" s="23">
        <v>76.8</v>
      </c>
      <c r="J110" s="30"/>
      <c r="K110" s="38"/>
      <c r="L110" s="39"/>
      <c r="M110" s="40"/>
      <c r="N110" s="69"/>
      <c r="O110" s="33" t="s">
        <v>37</v>
      </c>
      <c r="P110" s="67">
        <v>1.9067767321613236</v>
      </c>
      <c r="Q110" s="42">
        <f t="shared" si="7"/>
        <v>150.63536184074457</v>
      </c>
      <c r="R110" s="41">
        <f t="shared" si="8"/>
        <v>174.47007099276112</v>
      </c>
      <c r="S110" s="76">
        <f t="shared" si="9"/>
        <v>146.44045302998964</v>
      </c>
      <c r="T110" s="72">
        <v>268.61630000000002</v>
      </c>
      <c r="U110" s="94">
        <f t="shared" si="10"/>
        <v>0.5607826548156033</v>
      </c>
    </row>
    <row r="111" spans="1:21" x14ac:dyDescent="0.25">
      <c r="A111" s="1" t="str">
        <f t="shared" si="6"/>
        <v>108male</v>
      </c>
      <c r="B111" s="33">
        <v>108</v>
      </c>
      <c r="C111" s="14" t="s">
        <v>15</v>
      </c>
      <c r="D111" s="33" t="s">
        <v>92</v>
      </c>
      <c r="E111" s="15" t="s">
        <v>80</v>
      </c>
      <c r="F111" s="23" t="s">
        <v>17</v>
      </c>
      <c r="G111" s="21" t="s">
        <v>0</v>
      </c>
      <c r="H111" s="22" t="s">
        <v>0</v>
      </c>
      <c r="I111" s="23" t="s">
        <v>0</v>
      </c>
      <c r="J111" s="30"/>
      <c r="K111" s="38"/>
      <c r="L111" s="39"/>
      <c r="M111" s="40"/>
      <c r="N111" s="69"/>
      <c r="O111" s="33" t="s">
        <v>37</v>
      </c>
      <c r="P111" s="67">
        <v>1.9067767321613236</v>
      </c>
      <c r="Q111" s="42" t="str">
        <f t="shared" si="7"/>
        <v/>
      </c>
      <c r="R111" s="41" t="str">
        <f t="shared" si="8"/>
        <v/>
      </c>
      <c r="S111" s="76" t="str">
        <f t="shared" si="9"/>
        <v/>
      </c>
      <c r="T111" s="72">
        <v>268.61630000000002</v>
      </c>
      <c r="U111" s="94" t="str">
        <f t="shared" si="10"/>
        <v/>
      </c>
    </row>
    <row r="112" spans="1:21" x14ac:dyDescent="0.25">
      <c r="A112" s="1" t="str">
        <f t="shared" si="6"/>
        <v>108male</v>
      </c>
      <c r="B112" s="33">
        <v>108</v>
      </c>
      <c r="C112" s="14" t="s">
        <v>15</v>
      </c>
      <c r="D112" s="33" t="s">
        <v>92</v>
      </c>
      <c r="E112" s="15" t="s">
        <v>80</v>
      </c>
      <c r="F112" s="23" t="s">
        <v>14</v>
      </c>
      <c r="G112" s="21">
        <v>79</v>
      </c>
      <c r="H112" s="22">
        <v>90.4</v>
      </c>
      <c r="I112" s="23">
        <v>76.900000000000006</v>
      </c>
      <c r="J112" s="30"/>
      <c r="K112" s="38"/>
      <c r="L112" s="39"/>
      <c r="M112" s="40"/>
      <c r="N112" s="69"/>
      <c r="O112" s="33" t="s">
        <v>37</v>
      </c>
      <c r="P112" s="67">
        <v>1.9067767321613236</v>
      </c>
      <c r="Q112" s="42">
        <f t="shared" si="7"/>
        <v>150.63536184074457</v>
      </c>
      <c r="R112" s="41">
        <f t="shared" si="8"/>
        <v>172.37261658738367</v>
      </c>
      <c r="S112" s="76">
        <f t="shared" si="9"/>
        <v>146.6311307032058</v>
      </c>
      <c r="T112" s="72">
        <v>268.61630000000002</v>
      </c>
      <c r="U112" s="94">
        <f t="shared" si="10"/>
        <v>0.5607826548156033</v>
      </c>
    </row>
    <row r="113" spans="1:21" x14ac:dyDescent="0.25">
      <c r="A113" s="1" t="str">
        <f t="shared" si="6"/>
        <v>120male</v>
      </c>
      <c r="B113" s="33">
        <v>120</v>
      </c>
      <c r="C113" s="14" t="s">
        <v>18</v>
      </c>
      <c r="D113" s="33" t="s">
        <v>92</v>
      </c>
      <c r="E113" s="15" t="s">
        <v>80</v>
      </c>
      <c r="F113" s="23" t="s">
        <v>19</v>
      </c>
      <c r="G113" s="21">
        <v>82.2</v>
      </c>
      <c r="H113" s="22">
        <v>92.6</v>
      </c>
      <c r="I113" s="23">
        <v>69</v>
      </c>
      <c r="J113" s="30"/>
      <c r="K113" s="38"/>
      <c r="L113" s="39"/>
      <c r="M113" s="40"/>
      <c r="N113" s="69"/>
      <c r="O113" s="33" t="s">
        <v>37</v>
      </c>
      <c r="P113" s="67">
        <v>1.9067767321613236</v>
      </c>
      <c r="Q113" s="42">
        <f t="shared" si="7"/>
        <v>156.73704738366081</v>
      </c>
      <c r="R113" s="41">
        <f t="shared" si="8"/>
        <v>176.56752539813854</v>
      </c>
      <c r="S113" s="76">
        <f t="shared" si="9"/>
        <v>131.56759451913132</v>
      </c>
      <c r="T113" s="72">
        <v>268.61630000000002</v>
      </c>
      <c r="U113" s="94">
        <f t="shared" si="10"/>
        <v>0.58349790159294423</v>
      </c>
    </row>
    <row r="114" spans="1:21" x14ac:dyDescent="0.25">
      <c r="A114" s="1" t="str">
        <f t="shared" si="6"/>
        <v>120male</v>
      </c>
      <c r="B114" s="33">
        <v>120</v>
      </c>
      <c r="C114" s="14" t="s">
        <v>18</v>
      </c>
      <c r="D114" s="33" t="s">
        <v>92</v>
      </c>
      <c r="E114" s="15" t="s">
        <v>80</v>
      </c>
      <c r="F114" s="23" t="s">
        <v>20</v>
      </c>
      <c r="G114" s="21">
        <v>81.3</v>
      </c>
      <c r="H114" s="22">
        <v>89.4</v>
      </c>
      <c r="I114" s="23">
        <v>69.900000000000006</v>
      </c>
      <c r="J114" s="30"/>
      <c r="K114" s="38"/>
      <c r="L114" s="39"/>
      <c r="M114" s="40"/>
      <c r="N114" s="69"/>
      <c r="O114" s="33" t="s">
        <v>37</v>
      </c>
      <c r="P114" s="67">
        <v>1.9067767321613236</v>
      </c>
      <c r="Q114" s="42">
        <f t="shared" si="7"/>
        <v>155.02094832471559</v>
      </c>
      <c r="R114" s="41">
        <f t="shared" si="8"/>
        <v>170.46583985522233</v>
      </c>
      <c r="S114" s="76">
        <f t="shared" si="9"/>
        <v>133.28369357807654</v>
      </c>
      <c r="T114" s="72">
        <v>268.61630000000002</v>
      </c>
      <c r="U114" s="94">
        <f t="shared" si="10"/>
        <v>0.57710923843681705</v>
      </c>
    </row>
    <row r="115" spans="1:21" x14ac:dyDescent="0.25">
      <c r="A115" s="1" t="str">
        <f t="shared" si="6"/>
        <v>148male</v>
      </c>
      <c r="B115" s="33">
        <v>148</v>
      </c>
      <c r="C115" s="14" t="s">
        <v>21</v>
      </c>
      <c r="D115" s="33" t="s">
        <v>92</v>
      </c>
      <c r="E115" s="15" t="s">
        <v>80</v>
      </c>
      <c r="F115" s="23" t="s">
        <v>22</v>
      </c>
      <c r="G115" s="21">
        <v>54</v>
      </c>
      <c r="H115" s="22">
        <v>77.5</v>
      </c>
      <c r="I115" s="23">
        <v>43.9</v>
      </c>
      <c r="J115" s="30"/>
      <c r="K115" s="38"/>
      <c r="L115" s="39"/>
      <c r="M115" s="40"/>
      <c r="N115" s="69"/>
      <c r="O115" s="33" t="s">
        <v>32</v>
      </c>
      <c r="P115" s="67">
        <v>1.7758161184210526</v>
      </c>
      <c r="Q115" s="42">
        <f t="shared" si="7"/>
        <v>95.894070394736843</v>
      </c>
      <c r="R115" s="41">
        <f t="shared" si="8"/>
        <v>137.62574917763158</v>
      </c>
      <c r="S115" s="76">
        <f t="shared" si="9"/>
        <v>77.958327598684207</v>
      </c>
      <c r="T115" s="72">
        <v>268.61630000000002</v>
      </c>
      <c r="U115" s="94">
        <f t="shared" si="10"/>
        <v>0.35699274539459008</v>
      </c>
    </row>
    <row r="116" spans="1:21" x14ac:dyDescent="0.25">
      <c r="A116" s="1" t="str">
        <f t="shared" si="6"/>
        <v>148male</v>
      </c>
      <c r="B116" s="33">
        <v>148</v>
      </c>
      <c r="C116" s="14" t="s">
        <v>21</v>
      </c>
      <c r="D116" s="33" t="s">
        <v>92</v>
      </c>
      <c r="E116" s="15" t="s">
        <v>80</v>
      </c>
      <c r="F116" s="23" t="s">
        <v>20</v>
      </c>
      <c r="G116" s="21">
        <v>36.5</v>
      </c>
      <c r="H116" s="22">
        <v>60.2</v>
      </c>
      <c r="I116" s="23">
        <v>27.3</v>
      </c>
      <c r="J116" s="30"/>
      <c r="K116" s="38"/>
      <c r="L116" s="39"/>
      <c r="M116" s="40"/>
      <c r="N116" s="69"/>
      <c r="O116" s="33" t="s">
        <v>32</v>
      </c>
      <c r="P116" s="67">
        <v>1.7758161184210526</v>
      </c>
      <c r="Q116" s="42">
        <f t="shared" si="7"/>
        <v>64.817288322368412</v>
      </c>
      <c r="R116" s="41">
        <f t="shared" si="8"/>
        <v>106.90413032894737</v>
      </c>
      <c r="S116" s="76">
        <f t="shared" si="9"/>
        <v>48.479780032894737</v>
      </c>
      <c r="T116" s="72">
        <v>268.61630000000002</v>
      </c>
      <c r="U116" s="94">
        <f t="shared" si="10"/>
        <v>0.24130065197967662</v>
      </c>
    </row>
    <row r="117" spans="1:21" x14ac:dyDescent="0.25">
      <c r="A117" s="1" t="str">
        <f t="shared" si="6"/>
        <v>174male</v>
      </c>
      <c r="B117" s="33">
        <v>174</v>
      </c>
      <c r="C117" s="14" t="s">
        <v>23</v>
      </c>
      <c r="D117" s="33" t="s">
        <v>92</v>
      </c>
      <c r="E117" s="15" t="s">
        <v>80</v>
      </c>
      <c r="F117" s="23" t="s">
        <v>24</v>
      </c>
      <c r="G117" s="21">
        <v>77.2</v>
      </c>
      <c r="H117" s="22">
        <v>85.9</v>
      </c>
      <c r="I117" s="23">
        <v>72.2</v>
      </c>
      <c r="J117" s="30"/>
      <c r="K117" s="38"/>
      <c r="L117" s="39"/>
      <c r="M117" s="40"/>
      <c r="N117" s="69"/>
      <c r="O117" s="33" t="s">
        <v>37</v>
      </c>
      <c r="P117" s="67">
        <v>1.9067767321613236</v>
      </c>
      <c r="Q117" s="42">
        <f t="shared" si="7"/>
        <v>147.20316372285419</v>
      </c>
      <c r="R117" s="41">
        <f t="shared" si="8"/>
        <v>163.7921212926577</v>
      </c>
      <c r="S117" s="76">
        <f t="shared" si="9"/>
        <v>137.66928006204756</v>
      </c>
      <c r="T117" s="72">
        <v>268.61630000000002</v>
      </c>
      <c r="U117" s="94">
        <f t="shared" si="10"/>
        <v>0.54800532850334904</v>
      </c>
    </row>
    <row r="118" spans="1:21" x14ac:dyDescent="0.25">
      <c r="A118" s="1" t="str">
        <f t="shared" si="6"/>
        <v>384male</v>
      </c>
      <c r="B118" s="33">
        <v>384</v>
      </c>
      <c r="C118" s="14" t="s">
        <v>25</v>
      </c>
      <c r="D118" s="33" t="s">
        <v>92</v>
      </c>
      <c r="E118" s="15" t="s">
        <v>80</v>
      </c>
      <c r="F118" s="23" t="s">
        <v>5</v>
      </c>
      <c r="G118" s="21">
        <v>60.8</v>
      </c>
      <c r="H118" s="22">
        <v>75.8</v>
      </c>
      <c r="I118" s="23">
        <v>44.7</v>
      </c>
      <c r="J118" s="30"/>
      <c r="K118" s="38"/>
      <c r="L118" s="39"/>
      <c r="M118" s="40"/>
      <c r="N118" s="69"/>
      <c r="O118" s="33" t="s">
        <v>32</v>
      </c>
      <c r="P118" s="67">
        <v>1.7758161184210526</v>
      </c>
      <c r="Q118" s="42">
        <f t="shared" si="7"/>
        <v>107.96961999999999</v>
      </c>
      <c r="R118" s="41">
        <f t="shared" si="8"/>
        <v>134.60686177631578</v>
      </c>
      <c r="S118" s="76">
        <f t="shared" si="9"/>
        <v>79.378980493421054</v>
      </c>
      <c r="T118" s="72">
        <v>268.61630000000002</v>
      </c>
      <c r="U118" s="94">
        <f t="shared" si="10"/>
        <v>0.40194738740724217</v>
      </c>
    </row>
    <row r="119" spans="1:21" x14ac:dyDescent="0.25">
      <c r="A119" s="1" t="str">
        <f t="shared" si="6"/>
        <v>818male</v>
      </c>
      <c r="B119" s="33">
        <v>818</v>
      </c>
      <c r="C119" s="14" t="s">
        <v>26</v>
      </c>
      <c r="D119" s="33" t="s">
        <v>92</v>
      </c>
      <c r="E119" s="15" t="s">
        <v>80</v>
      </c>
      <c r="F119" s="23" t="s">
        <v>27</v>
      </c>
      <c r="G119" s="21" t="s">
        <v>0</v>
      </c>
      <c r="H119" s="22" t="s">
        <v>0</v>
      </c>
      <c r="I119" s="23" t="s">
        <v>0</v>
      </c>
      <c r="J119" s="30"/>
      <c r="K119" s="38"/>
      <c r="L119" s="39"/>
      <c r="M119" s="40"/>
      <c r="N119" s="69"/>
      <c r="O119" s="33" t="s">
        <v>37</v>
      </c>
      <c r="P119" s="67">
        <v>1.9067767321613236</v>
      </c>
      <c r="Q119" s="42" t="str">
        <f t="shared" si="7"/>
        <v/>
      </c>
      <c r="R119" s="41" t="str">
        <f t="shared" si="8"/>
        <v/>
      </c>
      <c r="S119" s="76" t="str">
        <f t="shared" si="9"/>
        <v/>
      </c>
      <c r="T119" s="72">
        <v>268.61630000000002</v>
      </c>
      <c r="U119" s="94" t="str">
        <f t="shared" si="10"/>
        <v/>
      </c>
    </row>
    <row r="120" spans="1:21" x14ac:dyDescent="0.25">
      <c r="A120" s="1" t="str">
        <f t="shared" si="6"/>
        <v>818male</v>
      </c>
      <c r="B120" s="33">
        <v>818</v>
      </c>
      <c r="C120" s="14" t="s">
        <v>26</v>
      </c>
      <c r="D120" s="33" t="s">
        <v>92</v>
      </c>
      <c r="E120" s="15" t="s">
        <v>80</v>
      </c>
      <c r="F120" s="23" t="s">
        <v>9</v>
      </c>
      <c r="G120" s="21" t="s">
        <v>0</v>
      </c>
      <c r="H120" s="22" t="s">
        <v>0</v>
      </c>
      <c r="I120" s="23" t="s">
        <v>0</v>
      </c>
      <c r="J120" s="30"/>
      <c r="K120" s="38"/>
      <c r="L120" s="39"/>
      <c r="M120" s="40"/>
      <c r="N120" s="69"/>
      <c r="O120" s="33" t="s">
        <v>37</v>
      </c>
      <c r="P120" s="67">
        <v>1.9067767321613236</v>
      </c>
      <c r="Q120" s="42" t="str">
        <f t="shared" si="7"/>
        <v/>
      </c>
      <c r="R120" s="41" t="str">
        <f t="shared" si="8"/>
        <v/>
      </c>
      <c r="S120" s="76" t="str">
        <f t="shared" si="9"/>
        <v/>
      </c>
      <c r="T120" s="72">
        <v>268.61630000000002</v>
      </c>
      <c r="U120" s="94" t="str">
        <f t="shared" si="10"/>
        <v/>
      </c>
    </row>
    <row r="121" spans="1:21" x14ac:dyDescent="0.25">
      <c r="A121" s="1" t="str">
        <f t="shared" si="6"/>
        <v>818male</v>
      </c>
      <c r="B121" s="33">
        <v>818</v>
      </c>
      <c r="C121" s="14" t="s">
        <v>26</v>
      </c>
      <c r="D121" s="33" t="s">
        <v>92</v>
      </c>
      <c r="E121" s="15" t="s">
        <v>80</v>
      </c>
      <c r="F121" s="23" t="s">
        <v>28</v>
      </c>
      <c r="G121" s="21" t="s">
        <v>0</v>
      </c>
      <c r="H121" s="22" t="s">
        <v>0</v>
      </c>
      <c r="I121" s="23" t="s">
        <v>0</v>
      </c>
      <c r="J121" s="30"/>
      <c r="K121" s="38"/>
      <c r="L121" s="39"/>
      <c r="M121" s="40"/>
      <c r="N121" s="69"/>
      <c r="O121" s="33" t="s">
        <v>37</v>
      </c>
      <c r="P121" s="67">
        <v>1.9067767321613236</v>
      </c>
      <c r="Q121" s="42" t="str">
        <f t="shared" si="7"/>
        <v/>
      </c>
      <c r="R121" s="41" t="str">
        <f t="shared" si="8"/>
        <v/>
      </c>
      <c r="S121" s="76" t="str">
        <f t="shared" si="9"/>
        <v/>
      </c>
      <c r="T121" s="72">
        <v>268.61630000000002</v>
      </c>
      <c r="U121" s="94" t="str">
        <f t="shared" si="10"/>
        <v/>
      </c>
    </row>
    <row r="122" spans="1:21" x14ac:dyDescent="0.25">
      <c r="A122" s="1" t="str">
        <f t="shared" si="6"/>
        <v>818male</v>
      </c>
      <c r="B122" s="33">
        <v>818</v>
      </c>
      <c r="C122" s="14" t="s">
        <v>26</v>
      </c>
      <c r="D122" s="33" t="s">
        <v>92</v>
      </c>
      <c r="E122" s="15" t="s">
        <v>80</v>
      </c>
      <c r="F122" s="23" t="s">
        <v>10</v>
      </c>
      <c r="G122" s="21" t="s">
        <v>0</v>
      </c>
      <c r="H122" s="22" t="s">
        <v>0</v>
      </c>
      <c r="I122" s="23" t="s">
        <v>0</v>
      </c>
      <c r="J122" s="30"/>
      <c r="K122" s="38"/>
      <c r="L122" s="39"/>
      <c r="M122" s="40"/>
      <c r="N122" s="69"/>
      <c r="O122" s="33" t="s">
        <v>37</v>
      </c>
      <c r="P122" s="67">
        <v>1.9067767321613236</v>
      </c>
      <c r="Q122" s="42" t="str">
        <f t="shared" si="7"/>
        <v/>
      </c>
      <c r="R122" s="41" t="str">
        <f t="shared" si="8"/>
        <v/>
      </c>
      <c r="S122" s="76" t="str">
        <f t="shared" si="9"/>
        <v/>
      </c>
      <c r="T122" s="72">
        <v>268.61630000000002</v>
      </c>
      <c r="U122" s="94" t="str">
        <f t="shared" si="10"/>
        <v/>
      </c>
    </row>
    <row r="123" spans="1:21" x14ac:dyDescent="0.25">
      <c r="A123" s="1" t="str">
        <f t="shared" si="6"/>
        <v>818male</v>
      </c>
      <c r="B123" s="33">
        <v>818</v>
      </c>
      <c r="C123" s="14" t="s">
        <v>26</v>
      </c>
      <c r="D123" s="33" t="s">
        <v>92</v>
      </c>
      <c r="E123" s="15" t="s">
        <v>80</v>
      </c>
      <c r="F123" s="23" t="s">
        <v>29</v>
      </c>
      <c r="G123" s="21" t="s">
        <v>0</v>
      </c>
      <c r="H123" s="22" t="s">
        <v>0</v>
      </c>
      <c r="I123" s="23" t="s">
        <v>0</v>
      </c>
      <c r="J123" s="30"/>
      <c r="K123" s="38"/>
      <c r="L123" s="39"/>
      <c r="M123" s="40"/>
      <c r="N123" s="69"/>
      <c r="O123" s="33" t="s">
        <v>37</v>
      </c>
      <c r="P123" s="67">
        <v>1.9067767321613236</v>
      </c>
      <c r="Q123" s="42" t="str">
        <f t="shared" si="7"/>
        <v/>
      </c>
      <c r="R123" s="41" t="str">
        <f t="shared" si="8"/>
        <v/>
      </c>
      <c r="S123" s="76" t="str">
        <f t="shared" si="9"/>
        <v/>
      </c>
      <c r="T123" s="72">
        <v>268.61630000000002</v>
      </c>
      <c r="U123" s="94" t="str">
        <f t="shared" si="10"/>
        <v/>
      </c>
    </row>
    <row r="124" spans="1:21" x14ac:dyDescent="0.25">
      <c r="A124" s="1" t="str">
        <f t="shared" si="6"/>
        <v>270male</v>
      </c>
      <c r="B124" s="33">
        <v>270</v>
      </c>
      <c r="C124" s="14" t="s">
        <v>30</v>
      </c>
      <c r="D124" s="33" t="s">
        <v>92</v>
      </c>
      <c r="E124" s="15" t="s">
        <v>80</v>
      </c>
      <c r="F124" s="23" t="s">
        <v>31</v>
      </c>
      <c r="G124" s="21">
        <v>69.900000000000006</v>
      </c>
      <c r="H124" s="22">
        <v>80.2</v>
      </c>
      <c r="I124" s="23">
        <v>52.8</v>
      </c>
      <c r="J124" s="30"/>
      <c r="K124" s="38"/>
      <c r="L124" s="39"/>
      <c r="M124" s="40"/>
      <c r="N124" s="69"/>
      <c r="O124" s="33" t="s">
        <v>32</v>
      </c>
      <c r="P124" s="67">
        <v>1.7758161184210526</v>
      </c>
      <c r="Q124" s="42">
        <f t="shared" si="7"/>
        <v>124.12954667763158</v>
      </c>
      <c r="R124" s="41">
        <f t="shared" si="8"/>
        <v>142.42045269736843</v>
      </c>
      <c r="S124" s="76">
        <f t="shared" si="9"/>
        <v>93.763091052631566</v>
      </c>
      <c r="T124" s="72">
        <v>268.61630000000002</v>
      </c>
      <c r="U124" s="94">
        <f t="shared" si="10"/>
        <v>0.46210727598299722</v>
      </c>
    </row>
    <row r="125" spans="1:21" x14ac:dyDescent="0.25">
      <c r="A125" s="1" t="str">
        <f t="shared" si="6"/>
        <v>288male</v>
      </c>
      <c r="B125" s="33">
        <v>288</v>
      </c>
      <c r="C125" s="14" t="s">
        <v>32</v>
      </c>
      <c r="D125" s="33" t="s">
        <v>92</v>
      </c>
      <c r="E125" s="15" t="s">
        <v>80</v>
      </c>
      <c r="F125" s="23" t="s">
        <v>33</v>
      </c>
      <c r="G125" s="21" t="s">
        <v>0</v>
      </c>
      <c r="H125" s="22" t="s">
        <v>0</v>
      </c>
      <c r="I125" s="23" t="s">
        <v>0</v>
      </c>
      <c r="J125" s="30"/>
      <c r="K125" s="38"/>
      <c r="L125" s="39"/>
      <c r="M125" s="40"/>
      <c r="N125" s="69"/>
      <c r="O125" s="33" t="s">
        <v>32</v>
      </c>
      <c r="P125" s="67">
        <v>1.7758161184210526</v>
      </c>
      <c r="Q125" s="42" t="str">
        <f t="shared" si="7"/>
        <v/>
      </c>
      <c r="R125" s="41" t="str">
        <f t="shared" si="8"/>
        <v/>
      </c>
      <c r="S125" s="76" t="str">
        <f t="shared" si="9"/>
        <v/>
      </c>
      <c r="T125" s="72">
        <v>268.61630000000002</v>
      </c>
      <c r="U125" s="94" t="str">
        <f t="shared" si="10"/>
        <v/>
      </c>
    </row>
    <row r="126" spans="1:21" x14ac:dyDescent="0.25">
      <c r="A126" s="1" t="str">
        <f t="shared" si="6"/>
        <v>288male</v>
      </c>
      <c r="B126" s="33">
        <v>288</v>
      </c>
      <c r="C126" s="46" t="s">
        <v>32</v>
      </c>
      <c r="D126" s="62" t="s">
        <v>92</v>
      </c>
      <c r="E126" s="47" t="s">
        <v>80</v>
      </c>
      <c r="F126" s="48" t="s">
        <v>27</v>
      </c>
      <c r="G126" s="21">
        <v>82.2</v>
      </c>
      <c r="H126" s="49">
        <v>91.2</v>
      </c>
      <c r="I126" s="23">
        <v>72.099999999999994</v>
      </c>
      <c r="J126" s="51" t="s">
        <v>88</v>
      </c>
      <c r="K126" s="38"/>
      <c r="L126" s="50">
        <v>161.95443</v>
      </c>
      <c r="M126" s="40"/>
      <c r="N126" s="70">
        <f>L126/H126</f>
        <v>1.7758161184210526</v>
      </c>
      <c r="O126" s="33" t="s">
        <v>32</v>
      </c>
      <c r="P126" s="67">
        <v>1.7758161184210526</v>
      </c>
      <c r="Q126" s="42">
        <f t="shared" si="7"/>
        <v>145.97208493421053</v>
      </c>
      <c r="R126" s="41">
        <f t="shared" si="8"/>
        <v>161.95443</v>
      </c>
      <c r="S126" s="76">
        <f t="shared" si="9"/>
        <v>128.03634213815789</v>
      </c>
      <c r="T126" s="72">
        <v>268.61630000000002</v>
      </c>
      <c r="U126" s="94">
        <f t="shared" si="10"/>
        <v>0.54342229021176491</v>
      </c>
    </row>
    <row r="127" spans="1:21" x14ac:dyDescent="0.25">
      <c r="A127" s="1" t="str">
        <f t="shared" si="6"/>
        <v>288male</v>
      </c>
      <c r="B127" s="33">
        <v>288</v>
      </c>
      <c r="C127" s="14" t="s">
        <v>32</v>
      </c>
      <c r="D127" s="33" t="s">
        <v>92</v>
      </c>
      <c r="E127" s="15" t="s">
        <v>80</v>
      </c>
      <c r="F127" s="23" t="s">
        <v>9</v>
      </c>
      <c r="G127" s="21">
        <v>77.2</v>
      </c>
      <c r="H127" s="22">
        <v>89</v>
      </c>
      <c r="I127" s="23">
        <v>67.2</v>
      </c>
      <c r="J127" s="30"/>
      <c r="K127" s="38"/>
      <c r="L127" s="39"/>
      <c r="M127" s="40"/>
      <c r="N127" s="69"/>
      <c r="O127" s="33" t="s">
        <v>32</v>
      </c>
      <c r="P127" s="67">
        <v>1.7758161184210526</v>
      </c>
      <c r="Q127" s="42">
        <f t="shared" si="7"/>
        <v>137.09300434210527</v>
      </c>
      <c r="R127" s="41">
        <f t="shared" si="8"/>
        <v>158.04763453947368</v>
      </c>
      <c r="S127" s="76">
        <f t="shared" si="9"/>
        <v>119.33484315789474</v>
      </c>
      <c r="T127" s="72">
        <v>268.61630000000002</v>
      </c>
      <c r="U127" s="94">
        <f t="shared" si="10"/>
        <v>0.51036740637893252</v>
      </c>
    </row>
    <row r="128" spans="1:21" x14ac:dyDescent="0.25">
      <c r="A128" s="1" t="str">
        <f t="shared" si="6"/>
        <v>288male</v>
      </c>
      <c r="B128" s="33">
        <v>288</v>
      </c>
      <c r="C128" s="14" t="s">
        <v>32</v>
      </c>
      <c r="D128" s="33" t="s">
        <v>92</v>
      </c>
      <c r="E128" s="15" t="s">
        <v>80</v>
      </c>
      <c r="F128" s="23" t="s">
        <v>10</v>
      </c>
      <c r="G128" s="21">
        <v>73.2</v>
      </c>
      <c r="H128" s="22">
        <v>86.7</v>
      </c>
      <c r="I128" s="23">
        <v>62.1</v>
      </c>
      <c r="J128" s="30"/>
      <c r="K128" s="38"/>
      <c r="L128" s="39"/>
      <c r="M128" s="40"/>
      <c r="N128" s="69"/>
      <c r="O128" s="33" t="s">
        <v>32</v>
      </c>
      <c r="P128" s="67">
        <v>1.7758161184210526</v>
      </c>
      <c r="Q128" s="42">
        <f t="shared" si="7"/>
        <v>129.98973986842105</v>
      </c>
      <c r="R128" s="41">
        <f t="shared" si="8"/>
        <v>153.96325746710525</v>
      </c>
      <c r="S128" s="76">
        <f t="shared" si="9"/>
        <v>110.27818095394737</v>
      </c>
      <c r="T128" s="72">
        <v>268.61630000000002</v>
      </c>
      <c r="U128" s="94">
        <f t="shared" si="10"/>
        <v>0.48392349931266659</v>
      </c>
    </row>
    <row r="129" spans="1:21" x14ac:dyDescent="0.25">
      <c r="A129" s="1" t="str">
        <f t="shared" si="6"/>
        <v>356male</v>
      </c>
      <c r="B129" s="33">
        <v>356</v>
      </c>
      <c r="C129" s="14" t="s">
        <v>34</v>
      </c>
      <c r="D129" s="33" t="s">
        <v>92</v>
      </c>
      <c r="E129" s="15" t="s">
        <v>80</v>
      </c>
      <c r="F129" s="23" t="s">
        <v>35</v>
      </c>
      <c r="G129" s="21">
        <v>85.7</v>
      </c>
      <c r="H129" s="22">
        <v>90.8</v>
      </c>
      <c r="I129" s="23">
        <v>82.6</v>
      </c>
      <c r="J129" s="30"/>
      <c r="K129" s="38"/>
      <c r="L129" s="39"/>
      <c r="M129" s="40"/>
      <c r="N129" s="69"/>
      <c r="O129" s="33" t="s">
        <v>32</v>
      </c>
      <c r="P129" s="67">
        <v>1.7758161184210526</v>
      </c>
      <c r="Q129" s="42">
        <f t="shared" si="7"/>
        <v>152.18744134868422</v>
      </c>
      <c r="R129" s="41">
        <f t="shared" si="8"/>
        <v>161.24410355263157</v>
      </c>
      <c r="S129" s="76">
        <f t="shared" si="9"/>
        <v>146.68241138157893</v>
      </c>
      <c r="T129" s="72">
        <v>268.61630000000002</v>
      </c>
      <c r="U129" s="94">
        <f t="shared" si="10"/>
        <v>0.56656070889474763</v>
      </c>
    </row>
    <row r="130" spans="1:21" x14ac:dyDescent="0.25">
      <c r="A130" s="1" t="str">
        <f t="shared" si="6"/>
        <v>356male</v>
      </c>
      <c r="B130" s="33">
        <v>356</v>
      </c>
      <c r="C130" s="14" t="s">
        <v>34</v>
      </c>
      <c r="D130" s="33" t="s">
        <v>92</v>
      </c>
      <c r="E130" s="15" t="s">
        <v>80</v>
      </c>
      <c r="F130" s="23" t="s">
        <v>36</v>
      </c>
      <c r="G130" s="21">
        <v>78.099999999999994</v>
      </c>
      <c r="H130" s="22">
        <v>88</v>
      </c>
      <c r="I130" s="23">
        <v>72.3</v>
      </c>
      <c r="J130" s="30"/>
      <c r="K130" s="38"/>
      <c r="L130" s="39"/>
      <c r="M130" s="40"/>
      <c r="N130" s="69"/>
      <c r="O130" s="33" t="s">
        <v>32</v>
      </c>
      <c r="P130" s="67">
        <v>1.7758161184210526</v>
      </c>
      <c r="Q130" s="42">
        <f t="shared" si="7"/>
        <v>138.69123884868421</v>
      </c>
      <c r="R130" s="41">
        <f t="shared" si="8"/>
        <v>156.27181842105261</v>
      </c>
      <c r="S130" s="76">
        <f t="shared" si="9"/>
        <v>128.39150536184209</v>
      </c>
      <c r="T130" s="72">
        <v>268.61630000000002</v>
      </c>
      <c r="U130" s="94">
        <f t="shared" si="10"/>
        <v>0.51631728546884237</v>
      </c>
    </row>
    <row r="131" spans="1:21" x14ac:dyDescent="0.25">
      <c r="A131" s="1" t="str">
        <f t="shared" si="6"/>
        <v>404male</v>
      </c>
      <c r="B131" s="33">
        <v>404</v>
      </c>
      <c r="C131" s="14" t="s">
        <v>37</v>
      </c>
      <c r="D131" s="33" t="s">
        <v>92</v>
      </c>
      <c r="E131" s="15" t="s">
        <v>80</v>
      </c>
      <c r="F131" s="23" t="s">
        <v>38</v>
      </c>
      <c r="G131" s="21" t="s">
        <v>0</v>
      </c>
      <c r="H131" s="22" t="s">
        <v>0</v>
      </c>
      <c r="I131" s="23" t="s">
        <v>0</v>
      </c>
      <c r="J131" s="30"/>
      <c r="K131" s="38"/>
      <c r="L131" s="39"/>
      <c r="M131" s="40"/>
      <c r="N131" s="69"/>
      <c r="O131" s="33" t="s">
        <v>37</v>
      </c>
      <c r="P131" s="67">
        <v>1.9067767321613236</v>
      </c>
      <c r="Q131" s="42" t="str">
        <f t="shared" si="7"/>
        <v/>
      </c>
      <c r="R131" s="41" t="str">
        <f t="shared" si="8"/>
        <v/>
      </c>
      <c r="S131" s="76" t="str">
        <f t="shared" si="9"/>
        <v/>
      </c>
      <c r="T131" s="72">
        <v>268.61630000000002</v>
      </c>
      <c r="U131" s="94" t="str">
        <f>IFERROR(Q131/T131,"")</f>
        <v/>
      </c>
    </row>
    <row r="132" spans="1:21" x14ac:dyDescent="0.25">
      <c r="A132" s="1" t="str">
        <f t="shared" si="6"/>
        <v>404male</v>
      </c>
      <c r="B132" s="33">
        <v>404</v>
      </c>
      <c r="C132" s="46" t="s">
        <v>37</v>
      </c>
      <c r="D132" s="62" t="s">
        <v>92</v>
      </c>
      <c r="E132" s="47" t="s">
        <v>80</v>
      </c>
      <c r="F132" s="48" t="s">
        <v>27</v>
      </c>
      <c r="G132" s="21">
        <v>92.4</v>
      </c>
      <c r="H132" s="49">
        <v>96.7</v>
      </c>
      <c r="I132" s="23">
        <v>89</v>
      </c>
      <c r="J132" s="51" t="s">
        <v>88</v>
      </c>
      <c r="K132" s="38"/>
      <c r="L132" s="50">
        <v>184.38531</v>
      </c>
      <c r="M132" s="40"/>
      <c r="N132" s="70">
        <f>L132/H132</f>
        <v>1.9067767321613236</v>
      </c>
      <c r="O132" s="33" t="s">
        <v>37</v>
      </c>
      <c r="P132" s="67">
        <v>1.9067767321613236</v>
      </c>
      <c r="Q132" s="42">
        <f t="shared" si="7"/>
        <v>176.18617005170631</v>
      </c>
      <c r="R132" s="41">
        <f t="shared" si="8"/>
        <v>184.38531</v>
      </c>
      <c r="S132" s="76">
        <f t="shared" si="9"/>
        <v>169.70312916235781</v>
      </c>
      <c r="T132" s="72">
        <v>268.61630000000002</v>
      </c>
      <c r="U132" s="94">
        <f>IFERROR(Q132/T132,"")</f>
        <v>0.65590275069571835</v>
      </c>
    </row>
    <row r="133" spans="1:21" x14ac:dyDescent="0.25">
      <c r="A133" s="1" t="str">
        <f t="shared" ref="A133:A195" si="11">B133&amp;D133</f>
        <v>404male</v>
      </c>
      <c r="B133" s="33">
        <v>404</v>
      </c>
      <c r="C133" s="14" t="s">
        <v>37</v>
      </c>
      <c r="D133" s="33" t="s">
        <v>92</v>
      </c>
      <c r="E133" s="15" t="s">
        <v>80</v>
      </c>
      <c r="F133" s="23" t="s">
        <v>39</v>
      </c>
      <c r="G133" s="21">
        <v>91.5</v>
      </c>
      <c r="H133" s="22">
        <v>96.7</v>
      </c>
      <c r="I133" s="23">
        <v>89.6</v>
      </c>
      <c r="J133" s="30"/>
      <c r="K133" s="38"/>
      <c r="L133" s="39"/>
      <c r="M133" s="40"/>
      <c r="N133" s="69"/>
      <c r="O133" s="33" t="s">
        <v>37</v>
      </c>
      <c r="P133" s="67">
        <v>1.9067767321613236</v>
      </c>
      <c r="Q133" s="42">
        <f t="shared" ref="Q133:Q195" si="12">IFERROR(G133*$P133,"")</f>
        <v>174.47007099276112</v>
      </c>
      <c r="R133" s="41">
        <f t="shared" ref="R133:R195" si="13">IFERROR(H133*$P133,"")</f>
        <v>184.38531</v>
      </c>
      <c r="S133" s="76">
        <f t="shared" ref="S133:S195" si="14">IFERROR(I133*$P133,"")</f>
        <v>170.84719520165459</v>
      </c>
      <c r="T133" s="72">
        <v>268.61630000000002</v>
      </c>
      <c r="U133" s="94">
        <f t="shared" ref="U133:U195" si="15">IFERROR(Q133/T133,"")</f>
        <v>0.64951408753959128</v>
      </c>
    </row>
    <row r="134" spans="1:21" x14ac:dyDescent="0.25">
      <c r="A134" s="1" t="str">
        <f t="shared" si="11"/>
        <v>404male</v>
      </c>
      <c r="B134" s="33">
        <v>404</v>
      </c>
      <c r="C134" s="14" t="s">
        <v>37</v>
      </c>
      <c r="D134" s="33" t="s">
        <v>92</v>
      </c>
      <c r="E134" s="15" t="s">
        <v>80</v>
      </c>
      <c r="F134" s="23" t="s">
        <v>10</v>
      </c>
      <c r="G134" s="21">
        <v>88.9</v>
      </c>
      <c r="H134" s="22">
        <v>93.7</v>
      </c>
      <c r="I134" s="23">
        <v>87.2</v>
      </c>
      <c r="J134" s="30"/>
      <c r="K134" s="38"/>
      <c r="L134" s="39"/>
      <c r="M134" s="40"/>
      <c r="N134" s="69"/>
      <c r="O134" s="33" t="s">
        <v>37</v>
      </c>
      <c r="P134" s="67">
        <v>1.9067767321613236</v>
      </c>
      <c r="Q134" s="42">
        <f t="shared" si="12"/>
        <v>169.51245148914168</v>
      </c>
      <c r="R134" s="41">
        <f t="shared" si="13"/>
        <v>178.66497980351602</v>
      </c>
      <c r="S134" s="76">
        <f t="shared" si="14"/>
        <v>166.27093104446743</v>
      </c>
      <c r="T134" s="72">
        <v>268.61630000000002</v>
      </c>
      <c r="U134" s="94">
        <f t="shared" si="15"/>
        <v>0.63105794953300176</v>
      </c>
    </row>
    <row r="135" spans="1:21" x14ac:dyDescent="0.25">
      <c r="A135" s="1" t="str">
        <f t="shared" si="11"/>
        <v>426male</v>
      </c>
      <c r="B135" s="33">
        <v>426</v>
      </c>
      <c r="C135" s="14" t="s">
        <v>40</v>
      </c>
      <c r="D135" s="33" t="s">
        <v>92</v>
      </c>
      <c r="E135" s="15" t="s">
        <v>80</v>
      </c>
      <c r="F135" s="23" t="s">
        <v>27</v>
      </c>
      <c r="G135" s="21">
        <v>84.5</v>
      </c>
      <c r="H135" s="22">
        <v>92.1</v>
      </c>
      <c r="I135" s="23">
        <v>80.400000000000006</v>
      </c>
      <c r="J135" s="30"/>
      <c r="K135" s="38"/>
      <c r="L135" s="39"/>
      <c r="M135" s="40"/>
      <c r="N135" s="69"/>
      <c r="O135" s="33" t="s">
        <v>37</v>
      </c>
      <c r="P135" s="67">
        <v>1.9067767321613236</v>
      </c>
      <c r="Q135" s="42">
        <f t="shared" si="12"/>
        <v>161.12263386763183</v>
      </c>
      <c r="R135" s="41">
        <f t="shared" si="13"/>
        <v>175.6141370320579</v>
      </c>
      <c r="S135" s="76">
        <f t="shared" si="14"/>
        <v>153.30484926577043</v>
      </c>
      <c r="T135" s="72">
        <v>268.61630000000002</v>
      </c>
      <c r="U135" s="94">
        <f t="shared" si="15"/>
        <v>0.59982448521415799</v>
      </c>
    </row>
    <row r="136" spans="1:21" x14ac:dyDescent="0.25">
      <c r="A136" s="1" t="str">
        <f t="shared" si="11"/>
        <v>426male</v>
      </c>
      <c r="B136" s="33">
        <v>426</v>
      </c>
      <c r="C136" s="14" t="s">
        <v>40</v>
      </c>
      <c r="D136" s="33" t="s">
        <v>92</v>
      </c>
      <c r="E136" s="15" t="s">
        <v>80</v>
      </c>
      <c r="F136" s="23" t="s">
        <v>41</v>
      </c>
      <c r="G136" s="21">
        <v>80.900000000000006</v>
      </c>
      <c r="H136" s="22">
        <v>93.8</v>
      </c>
      <c r="I136" s="23">
        <v>75.8</v>
      </c>
      <c r="J136" s="30"/>
      <c r="K136" s="38"/>
      <c r="L136" s="39"/>
      <c r="M136" s="40"/>
      <c r="N136" s="69"/>
      <c r="O136" s="33" t="s">
        <v>37</v>
      </c>
      <c r="P136" s="67">
        <v>1.9067767321613236</v>
      </c>
      <c r="Q136" s="42">
        <f t="shared" si="12"/>
        <v>154.2582376318511</v>
      </c>
      <c r="R136" s="41">
        <f t="shared" si="13"/>
        <v>178.85565747673215</v>
      </c>
      <c r="S136" s="76">
        <f t="shared" si="14"/>
        <v>144.53367629782832</v>
      </c>
      <c r="T136" s="72">
        <v>268.61630000000002</v>
      </c>
      <c r="U136" s="94">
        <f t="shared" si="15"/>
        <v>0.57426983258964959</v>
      </c>
    </row>
    <row r="137" spans="1:21" x14ac:dyDescent="0.25">
      <c r="A137" s="1" t="str">
        <f t="shared" si="11"/>
        <v>426male</v>
      </c>
      <c r="B137" s="33">
        <v>426</v>
      </c>
      <c r="C137" s="14" t="s">
        <v>40</v>
      </c>
      <c r="D137" s="33" t="s">
        <v>92</v>
      </c>
      <c r="E137" s="15" t="s">
        <v>80</v>
      </c>
      <c r="F137" s="23" t="s">
        <v>20</v>
      </c>
      <c r="G137" s="21">
        <v>76.900000000000006</v>
      </c>
      <c r="H137" s="22">
        <v>92</v>
      </c>
      <c r="I137" s="23">
        <v>72.599999999999994</v>
      </c>
      <c r="J137" s="30"/>
      <c r="K137" s="38"/>
      <c r="L137" s="39"/>
      <c r="M137" s="40"/>
      <c r="N137" s="69"/>
      <c r="O137" s="33" t="s">
        <v>37</v>
      </c>
      <c r="P137" s="67">
        <v>1.9067767321613236</v>
      </c>
      <c r="Q137" s="42">
        <f t="shared" si="12"/>
        <v>146.6311307032058</v>
      </c>
      <c r="R137" s="41">
        <f t="shared" si="13"/>
        <v>175.42345935884177</v>
      </c>
      <c r="S137" s="76">
        <f t="shared" si="14"/>
        <v>138.43199075491208</v>
      </c>
      <c r="T137" s="72">
        <v>268.61630000000002</v>
      </c>
      <c r="U137" s="94">
        <f t="shared" si="15"/>
        <v>0.54587577411797339</v>
      </c>
    </row>
    <row r="138" spans="1:21" x14ac:dyDescent="0.25">
      <c r="A138" s="1" t="str">
        <f t="shared" si="11"/>
        <v>430male</v>
      </c>
      <c r="B138" s="33">
        <v>430</v>
      </c>
      <c r="C138" s="14" t="s">
        <v>42</v>
      </c>
      <c r="D138" s="33" t="s">
        <v>92</v>
      </c>
      <c r="E138" s="15" t="s">
        <v>80</v>
      </c>
      <c r="F138" s="23" t="s">
        <v>33</v>
      </c>
      <c r="G138" s="21" t="s">
        <v>0</v>
      </c>
      <c r="H138" s="22" t="s">
        <v>0</v>
      </c>
      <c r="I138" s="23" t="s">
        <v>0</v>
      </c>
      <c r="J138" s="30"/>
      <c r="K138" s="38"/>
      <c r="L138" s="39"/>
      <c r="M138" s="40"/>
      <c r="N138" s="69"/>
      <c r="O138" s="33" t="s">
        <v>32</v>
      </c>
      <c r="P138" s="67">
        <v>1.7758161184210526</v>
      </c>
      <c r="Q138" s="42" t="str">
        <f t="shared" si="12"/>
        <v/>
      </c>
      <c r="R138" s="41" t="str">
        <f t="shared" si="13"/>
        <v/>
      </c>
      <c r="S138" s="76" t="str">
        <f t="shared" si="14"/>
        <v/>
      </c>
      <c r="T138" s="72">
        <v>268.61630000000002</v>
      </c>
      <c r="U138" s="94" t="str">
        <f t="shared" si="15"/>
        <v/>
      </c>
    </row>
    <row r="139" spans="1:21" x14ac:dyDescent="0.25">
      <c r="A139" s="1" t="str">
        <f t="shared" si="11"/>
        <v>430male</v>
      </c>
      <c r="B139" s="33">
        <v>430</v>
      </c>
      <c r="C139" s="14" t="s">
        <v>42</v>
      </c>
      <c r="D139" s="33" t="s">
        <v>92</v>
      </c>
      <c r="E139" s="15" t="s">
        <v>80</v>
      </c>
      <c r="F139" s="23" t="s">
        <v>31</v>
      </c>
      <c r="G139" s="21">
        <v>71.400000000000006</v>
      </c>
      <c r="H139" s="22">
        <v>80.900000000000006</v>
      </c>
      <c r="I139" s="23">
        <v>58.1</v>
      </c>
      <c r="J139" s="30"/>
      <c r="K139" s="38"/>
      <c r="L139" s="39"/>
      <c r="M139" s="40"/>
      <c r="N139" s="69"/>
      <c r="O139" s="33" t="s">
        <v>32</v>
      </c>
      <c r="P139" s="67">
        <v>1.7758161184210526</v>
      </c>
      <c r="Q139" s="42">
        <f t="shared" si="12"/>
        <v>126.79327085526316</v>
      </c>
      <c r="R139" s="41">
        <f t="shared" si="13"/>
        <v>143.66352398026316</v>
      </c>
      <c r="S139" s="76">
        <f t="shared" si="14"/>
        <v>103.17491648026316</v>
      </c>
      <c r="T139" s="72">
        <v>268.61630000000002</v>
      </c>
      <c r="U139" s="94">
        <f t="shared" si="15"/>
        <v>0.4720237411328469</v>
      </c>
    </row>
    <row r="140" spans="1:21" x14ac:dyDescent="0.25">
      <c r="A140" s="1" t="str">
        <f t="shared" si="11"/>
        <v>430male</v>
      </c>
      <c r="B140" s="33">
        <v>430</v>
      </c>
      <c r="C140" s="14" t="s">
        <v>42</v>
      </c>
      <c r="D140" s="33" t="s">
        <v>92</v>
      </c>
      <c r="E140" s="15" t="s">
        <v>80</v>
      </c>
      <c r="F140" s="23" t="s">
        <v>43</v>
      </c>
      <c r="G140" s="21" t="s">
        <v>0</v>
      </c>
      <c r="H140" s="22" t="s">
        <v>0</v>
      </c>
      <c r="I140" s="23" t="s">
        <v>0</v>
      </c>
      <c r="J140" s="30"/>
      <c r="K140" s="38"/>
      <c r="L140" s="39"/>
      <c r="M140" s="40"/>
      <c r="N140" s="69"/>
      <c r="O140" s="33" t="s">
        <v>32</v>
      </c>
      <c r="P140" s="67">
        <v>1.7758161184210526</v>
      </c>
      <c r="Q140" s="42" t="str">
        <f t="shared" si="12"/>
        <v/>
      </c>
      <c r="R140" s="41" t="str">
        <f t="shared" si="13"/>
        <v/>
      </c>
      <c r="S140" s="76" t="str">
        <f t="shared" si="14"/>
        <v/>
      </c>
      <c r="T140" s="72">
        <v>268.61630000000002</v>
      </c>
      <c r="U140" s="94" t="str">
        <f t="shared" si="15"/>
        <v/>
      </c>
    </row>
    <row r="141" spans="1:21" x14ac:dyDescent="0.25">
      <c r="A141" s="1" t="str">
        <f t="shared" si="11"/>
        <v>430male</v>
      </c>
      <c r="B141" s="33">
        <v>430</v>
      </c>
      <c r="C141" s="14" t="s">
        <v>42</v>
      </c>
      <c r="D141" s="33" t="s">
        <v>92</v>
      </c>
      <c r="E141" s="15" t="s">
        <v>80</v>
      </c>
      <c r="F141" s="23" t="s">
        <v>44</v>
      </c>
      <c r="G141" s="21">
        <v>70.3</v>
      </c>
      <c r="H141" s="22">
        <v>85.6</v>
      </c>
      <c r="I141" s="23">
        <v>59.9</v>
      </c>
      <c r="J141" s="30"/>
      <c r="K141" s="38"/>
      <c r="L141" s="39"/>
      <c r="M141" s="40"/>
      <c r="N141" s="69"/>
      <c r="O141" s="33" t="s">
        <v>32</v>
      </c>
      <c r="P141" s="67">
        <v>1.7758161184210526</v>
      </c>
      <c r="Q141" s="42">
        <f t="shared" si="12"/>
        <v>124.839873125</v>
      </c>
      <c r="R141" s="41">
        <f t="shared" si="13"/>
        <v>152.00985973684209</v>
      </c>
      <c r="S141" s="76">
        <f t="shared" si="14"/>
        <v>106.37138549342104</v>
      </c>
      <c r="T141" s="72">
        <v>268.61630000000002</v>
      </c>
      <c r="U141" s="94">
        <f t="shared" si="15"/>
        <v>0.46475166668962375</v>
      </c>
    </row>
    <row r="142" spans="1:21" x14ac:dyDescent="0.25">
      <c r="A142" s="1" t="str">
        <f t="shared" si="11"/>
        <v>450male</v>
      </c>
      <c r="B142" s="33">
        <v>450</v>
      </c>
      <c r="C142" s="14" t="s">
        <v>45</v>
      </c>
      <c r="D142" s="33" t="s">
        <v>92</v>
      </c>
      <c r="E142" s="15" t="s">
        <v>80</v>
      </c>
      <c r="F142" s="23" t="s">
        <v>33</v>
      </c>
      <c r="G142" s="21" t="s">
        <v>0</v>
      </c>
      <c r="H142" s="22" t="s">
        <v>0</v>
      </c>
      <c r="I142" s="23" t="s">
        <v>0</v>
      </c>
      <c r="J142" s="30"/>
      <c r="K142" s="38"/>
      <c r="L142" s="39"/>
      <c r="M142" s="40"/>
      <c r="N142" s="69"/>
      <c r="O142" s="33" t="s">
        <v>37</v>
      </c>
      <c r="P142" s="67">
        <v>1.9067767321613236</v>
      </c>
      <c r="Q142" s="42" t="str">
        <f t="shared" si="12"/>
        <v/>
      </c>
      <c r="R142" s="41" t="str">
        <f t="shared" si="13"/>
        <v/>
      </c>
      <c r="S142" s="76" t="str">
        <f t="shared" si="14"/>
        <v/>
      </c>
      <c r="T142" s="72">
        <v>268.61630000000002</v>
      </c>
      <c r="U142" s="94" t="str">
        <f t="shared" si="15"/>
        <v/>
      </c>
    </row>
    <row r="143" spans="1:21" x14ac:dyDescent="0.25">
      <c r="A143" s="1" t="str">
        <f t="shared" si="11"/>
        <v>450male</v>
      </c>
      <c r="B143" s="33">
        <v>450</v>
      </c>
      <c r="C143" s="14" t="s">
        <v>45</v>
      </c>
      <c r="D143" s="33" t="s">
        <v>92</v>
      </c>
      <c r="E143" s="15" t="s">
        <v>80</v>
      </c>
      <c r="F143" s="23" t="s">
        <v>46</v>
      </c>
      <c r="G143" s="21" t="s">
        <v>0</v>
      </c>
      <c r="H143" s="22" t="s">
        <v>0</v>
      </c>
      <c r="I143" s="23" t="s">
        <v>0</v>
      </c>
      <c r="J143" s="30"/>
      <c r="K143" s="38"/>
      <c r="L143" s="39"/>
      <c r="M143" s="40"/>
      <c r="N143" s="69"/>
      <c r="O143" s="33" t="s">
        <v>37</v>
      </c>
      <c r="P143" s="67">
        <v>1.9067767321613236</v>
      </c>
      <c r="Q143" s="42" t="str">
        <f t="shared" si="12"/>
        <v/>
      </c>
      <c r="R143" s="41" t="str">
        <f t="shared" si="13"/>
        <v/>
      </c>
      <c r="S143" s="76" t="str">
        <f t="shared" si="14"/>
        <v/>
      </c>
      <c r="T143" s="72">
        <v>268.61630000000002</v>
      </c>
      <c r="U143" s="94" t="str">
        <f t="shared" si="15"/>
        <v/>
      </c>
    </row>
    <row r="144" spans="1:21" x14ac:dyDescent="0.25">
      <c r="A144" s="1" t="str">
        <f t="shared" si="11"/>
        <v>450male</v>
      </c>
      <c r="B144" s="33">
        <v>450</v>
      </c>
      <c r="C144" s="14" t="s">
        <v>45</v>
      </c>
      <c r="D144" s="33" t="s">
        <v>92</v>
      </c>
      <c r="E144" s="15" t="s">
        <v>80</v>
      </c>
      <c r="F144" s="23" t="s">
        <v>47</v>
      </c>
      <c r="G144" s="21" t="s">
        <v>0</v>
      </c>
      <c r="H144" s="22" t="s">
        <v>0</v>
      </c>
      <c r="I144" s="23" t="s">
        <v>0</v>
      </c>
      <c r="J144" s="30"/>
      <c r="K144" s="38"/>
      <c r="L144" s="39"/>
      <c r="M144" s="40"/>
      <c r="N144" s="69"/>
      <c r="O144" s="33" t="s">
        <v>37</v>
      </c>
      <c r="P144" s="67">
        <v>1.9067767321613236</v>
      </c>
      <c r="Q144" s="42" t="str">
        <f t="shared" si="12"/>
        <v/>
      </c>
      <c r="R144" s="41" t="str">
        <f t="shared" si="13"/>
        <v/>
      </c>
      <c r="S144" s="76" t="str">
        <f t="shared" si="14"/>
        <v/>
      </c>
      <c r="T144" s="72">
        <v>268.61630000000002</v>
      </c>
      <c r="U144" s="94" t="str">
        <f t="shared" si="15"/>
        <v/>
      </c>
    </row>
    <row r="145" spans="1:21" x14ac:dyDescent="0.25">
      <c r="A145" s="1" t="str">
        <f t="shared" si="11"/>
        <v>450male</v>
      </c>
      <c r="B145" s="33">
        <v>450</v>
      </c>
      <c r="C145" s="14" t="s">
        <v>45</v>
      </c>
      <c r="D145" s="33" t="s">
        <v>92</v>
      </c>
      <c r="E145" s="15" t="s">
        <v>80</v>
      </c>
      <c r="F145" s="23" t="s">
        <v>39</v>
      </c>
      <c r="G145" s="21">
        <v>78.3</v>
      </c>
      <c r="H145" s="22">
        <v>95.4</v>
      </c>
      <c r="I145" s="23">
        <v>75</v>
      </c>
      <c r="J145" s="30"/>
      <c r="K145" s="38"/>
      <c r="L145" s="39"/>
      <c r="M145" s="40"/>
      <c r="N145" s="69"/>
      <c r="O145" s="33" t="s">
        <v>37</v>
      </c>
      <c r="P145" s="67">
        <v>1.9067767321613236</v>
      </c>
      <c r="Q145" s="42">
        <f t="shared" si="12"/>
        <v>149.30061812823163</v>
      </c>
      <c r="R145" s="41">
        <f t="shared" si="13"/>
        <v>181.90650024819027</v>
      </c>
      <c r="S145" s="76">
        <f t="shared" si="14"/>
        <v>143.00825491209926</v>
      </c>
      <c r="T145" s="72">
        <v>268.61630000000002</v>
      </c>
      <c r="U145" s="94">
        <f t="shared" si="15"/>
        <v>0.55581369458305996</v>
      </c>
    </row>
    <row r="146" spans="1:21" x14ac:dyDescent="0.25">
      <c r="A146" s="1" t="str">
        <f t="shared" si="11"/>
        <v>450male</v>
      </c>
      <c r="B146" s="33">
        <v>450</v>
      </c>
      <c r="C146" s="14" t="s">
        <v>45</v>
      </c>
      <c r="D146" s="33" t="s">
        <v>92</v>
      </c>
      <c r="E146" s="15" t="s">
        <v>80</v>
      </c>
      <c r="F146" s="23" t="s">
        <v>48</v>
      </c>
      <c r="G146" s="21">
        <v>74.599999999999994</v>
      </c>
      <c r="H146" s="22">
        <v>89.7</v>
      </c>
      <c r="I146" s="23">
        <v>69.900000000000006</v>
      </c>
      <c r="J146" s="30"/>
      <c r="K146" s="38"/>
      <c r="L146" s="39"/>
      <c r="M146" s="40"/>
      <c r="N146" s="69"/>
      <c r="O146" s="33" t="s">
        <v>37</v>
      </c>
      <c r="P146" s="67">
        <v>1.9067767321613236</v>
      </c>
      <c r="Q146" s="42">
        <f t="shared" si="12"/>
        <v>142.24554421923472</v>
      </c>
      <c r="R146" s="41">
        <f t="shared" si="13"/>
        <v>171.03787287487074</v>
      </c>
      <c r="S146" s="76">
        <f t="shared" si="14"/>
        <v>133.28369357807654</v>
      </c>
      <c r="T146" s="72">
        <v>268.61630000000002</v>
      </c>
      <c r="U146" s="94">
        <f t="shared" si="15"/>
        <v>0.52954919049675953</v>
      </c>
    </row>
    <row r="147" spans="1:21" x14ac:dyDescent="0.25">
      <c r="A147" s="1" t="str">
        <f t="shared" si="11"/>
        <v>454male</v>
      </c>
      <c r="B147" s="33">
        <v>454</v>
      </c>
      <c r="C147" s="14" t="s">
        <v>49</v>
      </c>
      <c r="D147" s="33" t="s">
        <v>92</v>
      </c>
      <c r="E147" s="15" t="s">
        <v>80</v>
      </c>
      <c r="F147" s="23" t="s">
        <v>50</v>
      </c>
      <c r="G147" s="21" t="s">
        <v>0</v>
      </c>
      <c r="H147" s="22" t="s">
        <v>0</v>
      </c>
      <c r="I147" s="23" t="s">
        <v>0</v>
      </c>
      <c r="J147" s="30"/>
      <c r="K147" s="38"/>
      <c r="L147" s="39"/>
      <c r="M147" s="40"/>
      <c r="N147" s="69"/>
      <c r="O147" s="33" t="s">
        <v>37</v>
      </c>
      <c r="P147" s="67">
        <v>1.9067767321613236</v>
      </c>
      <c r="Q147" s="42" t="str">
        <f t="shared" si="12"/>
        <v/>
      </c>
      <c r="R147" s="41" t="str">
        <f t="shared" si="13"/>
        <v/>
      </c>
      <c r="S147" s="76" t="str">
        <f t="shared" si="14"/>
        <v/>
      </c>
      <c r="T147" s="72">
        <v>268.61630000000002</v>
      </c>
      <c r="U147" s="94" t="str">
        <f t="shared" si="15"/>
        <v/>
      </c>
    </row>
    <row r="148" spans="1:21" x14ac:dyDescent="0.25">
      <c r="A148" s="1" t="str">
        <f t="shared" si="11"/>
        <v>454male</v>
      </c>
      <c r="B148" s="33">
        <v>454</v>
      </c>
      <c r="C148" s="14" t="s">
        <v>49</v>
      </c>
      <c r="D148" s="33" t="s">
        <v>92</v>
      </c>
      <c r="E148" s="15" t="s">
        <v>80</v>
      </c>
      <c r="F148" s="23" t="s">
        <v>35</v>
      </c>
      <c r="G148" s="21">
        <v>82.9</v>
      </c>
      <c r="H148" s="22">
        <v>96.1</v>
      </c>
      <c r="I148" s="23">
        <v>79.900000000000006</v>
      </c>
      <c r="J148" s="30"/>
      <c r="K148" s="38"/>
      <c r="L148" s="39"/>
      <c r="M148" s="40"/>
      <c r="N148" s="69"/>
      <c r="O148" s="33" t="s">
        <v>37</v>
      </c>
      <c r="P148" s="67">
        <v>1.9067767321613236</v>
      </c>
      <c r="Q148" s="42">
        <f t="shared" si="12"/>
        <v>158.07179109617374</v>
      </c>
      <c r="R148" s="41">
        <f t="shared" si="13"/>
        <v>183.24124396070317</v>
      </c>
      <c r="S148" s="76">
        <f t="shared" si="14"/>
        <v>152.35146089968976</v>
      </c>
      <c r="T148" s="72">
        <v>268.61630000000002</v>
      </c>
      <c r="U148" s="94">
        <f t="shared" si="15"/>
        <v>0.58846686182548757</v>
      </c>
    </row>
    <row r="149" spans="1:21" x14ac:dyDescent="0.25">
      <c r="A149" s="1" t="str">
        <f t="shared" si="11"/>
        <v>454male</v>
      </c>
      <c r="B149" s="33">
        <v>454</v>
      </c>
      <c r="C149" s="14" t="s">
        <v>49</v>
      </c>
      <c r="D149" s="33" t="s">
        <v>92</v>
      </c>
      <c r="E149" s="15" t="s">
        <v>80</v>
      </c>
      <c r="F149" s="23" t="s">
        <v>13</v>
      </c>
      <c r="G149" s="21" t="s">
        <v>0</v>
      </c>
      <c r="H149" s="22" t="s">
        <v>0</v>
      </c>
      <c r="I149" s="23" t="s">
        <v>0</v>
      </c>
      <c r="J149" s="30"/>
      <c r="K149" s="38"/>
      <c r="L149" s="39"/>
      <c r="M149" s="40"/>
      <c r="N149" s="69"/>
      <c r="O149" s="33" t="s">
        <v>37</v>
      </c>
      <c r="P149" s="67">
        <v>1.9067767321613236</v>
      </c>
      <c r="Q149" s="42" t="str">
        <f t="shared" si="12"/>
        <v/>
      </c>
      <c r="R149" s="41" t="str">
        <f t="shared" si="13"/>
        <v/>
      </c>
      <c r="S149" s="76" t="str">
        <f t="shared" si="14"/>
        <v/>
      </c>
      <c r="T149" s="72">
        <v>268.61630000000002</v>
      </c>
      <c r="U149" s="94" t="str">
        <f t="shared" si="15"/>
        <v/>
      </c>
    </row>
    <row r="150" spans="1:21" x14ac:dyDescent="0.25">
      <c r="A150" s="1" t="str">
        <f t="shared" si="11"/>
        <v>454male</v>
      </c>
      <c r="B150" s="33">
        <v>454</v>
      </c>
      <c r="C150" s="14" t="s">
        <v>49</v>
      </c>
      <c r="D150" s="33" t="s">
        <v>92</v>
      </c>
      <c r="E150" s="15" t="s">
        <v>80</v>
      </c>
      <c r="F150" s="23" t="s">
        <v>17</v>
      </c>
      <c r="G150" s="21" t="s">
        <v>0</v>
      </c>
      <c r="H150" s="22" t="s">
        <v>0</v>
      </c>
      <c r="I150" s="23" t="s">
        <v>0</v>
      </c>
      <c r="J150" s="30"/>
      <c r="K150" s="38"/>
      <c r="L150" s="39"/>
      <c r="M150" s="40"/>
      <c r="N150" s="69"/>
      <c r="O150" s="33" t="s">
        <v>37</v>
      </c>
      <c r="P150" s="67">
        <v>1.9067767321613236</v>
      </c>
      <c r="Q150" s="42" t="str">
        <f t="shared" si="12"/>
        <v/>
      </c>
      <c r="R150" s="41" t="str">
        <f t="shared" si="13"/>
        <v/>
      </c>
      <c r="S150" s="76" t="str">
        <f t="shared" si="14"/>
        <v/>
      </c>
      <c r="T150" s="72">
        <v>268.61630000000002</v>
      </c>
      <c r="U150" s="94" t="str">
        <f t="shared" si="15"/>
        <v/>
      </c>
    </row>
    <row r="151" spans="1:21" x14ac:dyDescent="0.25">
      <c r="A151" s="1" t="str">
        <f t="shared" si="11"/>
        <v>454male</v>
      </c>
      <c r="B151" s="33">
        <v>454</v>
      </c>
      <c r="C151" s="14" t="s">
        <v>49</v>
      </c>
      <c r="D151" s="33" t="s">
        <v>92</v>
      </c>
      <c r="E151" s="15" t="s">
        <v>80</v>
      </c>
      <c r="F151" s="23" t="s">
        <v>14</v>
      </c>
      <c r="G151" s="21">
        <v>81.3</v>
      </c>
      <c r="H151" s="22">
        <v>92.1</v>
      </c>
      <c r="I151" s="23">
        <v>78.400000000000006</v>
      </c>
      <c r="J151" s="30"/>
      <c r="K151" s="38"/>
      <c r="L151" s="39"/>
      <c r="M151" s="40"/>
      <c r="N151" s="69"/>
      <c r="O151" s="33" t="s">
        <v>37</v>
      </c>
      <c r="P151" s="67">
        <v>1.9067767321613236</v>
      </c>
      <c r="Q151" s="42">
        <f t="shared" si="12"/>
        <v>155.02094832471559</v>
      </c>
      <c r="R151" s="41">
        <f t="shared" si="13"/>
        <v>175.6141370320579</v>
      </c>
      <c r="S151" s="76">
        <f t="shared" si="14"/>
        <v>149.49129580144779</v>
      </c>
      <c r="T151" s="72">
        <v>268.61630000000002</v>
      </c>
      <c r="U151" s="94">
        <f t="shared" si="15"/>
        <v>0.57710923843681705</v>
      </c>
    </row>
    <row r="152" spans="1:21" x14ac:dyDescent="0.25">
      <c r="A152" s="1" t="str">
        <f t="shared" si="11"/>
        <v>454male</v>
      </c>
      <c r="B152" s="33">
        <v>454</v>
      </c>
      <c r="C152" s="14" t="s">
        <v>49</v>
      </c>
      <c r="D152" s="33" t="s">
        <v>92</v>
      </c>
      <c r="E152" s="15" t="s">
        <v>80</v>
      </c>
      <c r="F152" s="23" t="s">
        <v>20</v>
      </c>
      <c r="G152" s="21">
        <v>79.7</v>
      </c>
      <c r="H152" s="22">
        <v>92.2</v>
      </c>
      <c r="I152" s="23">
        <v>76.400000000000006</v>
      </c>
      <c r="J152" s="30"/>
      <c r="K152" s="38"/>
      <c r="L152" s="39"/>
      <c r="M152" s="40"/>
      <c r="N152" s="69"/>
      <c r="O152" s="33" t="s">
        <v>37</v>
      </c>
      <c r="P152" s="67">
        <v>1.9067767321613236</v>
      </c>
      <c r="Q152" s="42">
        <f t="shared" si="12"/>
        <v>151.9701055532575</v>
      </c>
      <c r="R152" s="41">
        <f t="shared" si="13"/>
        <v>175.80481470527405</v>
      </c>
      <c r="S152" s="76">
        <f t="shared" si="14"/>
        <v>145.67774233712512</v>
      </c>
      <c r="T152" s="72">
        <v>268.61630000000002</v>
      </c>
      <c r="U152" s="94">
        <f t="shared" si="15"/>
        <v>0.56575161504814664</v>
      </c>
    </row>
    <row r="153" spans="1:21" x14ac:dyDescent="0.25">
      <c r="A153" s="1" t="str">
        <f t="shared" si="11"/>
        <v>454male</v>
      </c>
      <c r="B153" s="33">
        <v>454</v>
      </c>
      <c r="C153" s="14" t="s">
        <v>49</v>
      </c>
      <c r="D153" s="33" t="s">
        <v>92</v>
      </c>
      <c r="E153" s="15" t="s">
        <v>80</v>
      </c>
      <c r="F153" s="23" t="s">
        <v>29</v>
      </c>
      <c r="G153" s="21">
        <v>79.3</v>
      </c>
      <c r="H153" s="22">
        <v>94.3</v>
      </c>
      <c r="I153" s="23">
        <v>75.900000000000006</v>
      </c>
      <c r="J153" s="30"/>
      <c r="K153" s="38"/>
      <c r="L153" s="39"/>
      <c r="M153" s="40"/>
      <c r="N153" s="69"/>
      <c r="O153" s="33" t="s">
        <v>37</v>
      </c>
      <c r="P153" s="67">
        <v>1.9067767321613236</v>
      </c>
      <c r="Q153" s="42">
        <f t="shared" si="12"/>
        <v>151.20739486039295</v>
      </c>
      <c r="R153" s="41">
        <f t="shared" si="13"/>
        <v>179.80904584281282</v>
      </c>
      <c r="S153" s="76">
        <f t="shared" si="14"/>
        <v>144.72435397104448</v>
      </c>
      <c r="T153" s="72">
        <v>268.61630000000002</v>
      </c>
      <c r="U153" s="94">
        <f t="shared" si="15"/>
        <v>0.56291220920097906</v>
      </c>
    </row>
    <row r="154" spans="1:21" x14ac:dyDescent="0.25">
      <c r="A154" s="1" t="str">
        <f t="shared" si="11"/>
        <v>466male</v>
      </c>
      <c r="B154" s="33">
        <v>466</v>
      </c>
      <c r="C154" s="14" t="s">
        <v>51</v>
      </c>
      <c r="D154" s="33" t="s">
        <v>92</v>
      </c>
      <c r="E154" s="15" t="s">
        <v>80</v>
      </c>
      <c r="F154" s="23" t="s">
        <v>52</v>
      </c>
      <c r="G154" s="21">
        <v>46.6</v>
      </c>
      <c r="H154" s="22">
        <v>71.400000000000006</v>
      </c>
      <c r="I154" s="23">
        <v>37.6</v>
      </c>
      <c r="J154" s="30"/>
      <c r="K154" s="38"/>
      <c r="L154" s="39"/>
      <c r="M154" s="40"/>
      <c r="N154" s="69"/>
      <c r="O154" s="33" t="s">
        <v>32</v>
      </c>
      <c r="P154" s="67">
        <v>1.7758161184210526</v>
      </c>
      <c r="Q154" s="42">
        <f t="shared" si="12"/>
        <v>82.753031118421049</v>
      </c>
      <c r="R154" s="41">
        <f t="shared" si="13"/>
        <v>126.79327085526316</v>
      </c>
      <c r="S154" s="76">
        <f t="shared" si="14"/>
        <v>66.770686052631575</v>
      </c>
      <c r="T154" s="72">
        <v>268.61630000000002</v>
      </c>
      <c r="U154" s="94">
        <f t="shared" si="15"/>
        <v>0.30807151732199811</v>
      </c>
    </row>
    <row r="155" spans="1:21" x14ac:dyDescent="0.25">
      <c r="A155" s="1" t="str">
        <f t="shared" si="11"/>
        <v>466male</v>
      </c>
      <c r="B155" s="33">
        <v>466</v>
      </c>
      <c r="C155" s="14" t="s">
        <v>51</v>
      </c>
      <c r="D155" s="33" t="s">
        <v>92</v>
      </c>
      <c r="E155" s="15" t="s">
        <v>80</v>
      </c>
      <c r="F155" s="23" t="s">
        <v>38</v>
      </c>
      <c r="G155" s="21" t="s">
        <v>0</v>
      </c>
      <c r="H155" s="22" t="s">
        <v>0</v>
      </c>
      <c r="I155" s="23" t="s">
        <v>0</v>
      </c>
      <c r="J155" s="30"/>
      <c r="K155" s="38"/>
      <c r="L155" s="39"/>
      <c r="M155" s="40"/>
      <c r="N155" s="69"/>
      <c r="O155" s="33" t="s">
        <v>32</v>
      </c>
      <c r="P155" s="67">
        <v>1.7758161184210526</v>
      </c>
      <c r="Q155" s="42" t="str">
        <f t="shared" si="12"/>
        <v/>
      </c>
      <c r="R155" s="41" t="str">
        <f t="shared" si="13"/>
        <v/>
      </c>
      <c r="S155" s="76" t="str">
        <f t="shared" si="14"/>
        <v/>
      </c>
      <c r="T155" s="72">
        <v>268.61630000000002</v>
      </c>
      <c r="U155" s="94" t="str">
        <f t="shared" si="15"/>
        <v/>
      </c>
    </row>
    <row r="156" spans="1:21" x14ac:dyDescent="0.25">
      <c r="A156" s="1" t="str">
        <f t="shared" si="11"/>
        <v>466male</v>
      </c>
      <c r="B156" s="33">
        <v>466</v>
      </c>
      <c r="C156" s="14" t="s">
        <v>51</v>
      </c>
      <c r="D156" s="33" t="s">
        <v>92</v>
      </c>
      <c r="E156" s="15" t="s">
        <v>80</v>
      </c>
      <c r="F156" s="23" t="s">
        <v>53</v>
      </c>
      <c r="G156" s="21">
        <v>38.1</v>
      </c>
      <c r="H156" s="22">
        <v>69.099999999999994</v>
      </c>
      <c r="I156" s="23">
        <v>27.3</v>
      </c>
      <c r="J156" s="30"/>
      <c r="K156" s="38"/>
      <c r="L156" s="39"/>
      <c r="M156" s="40"/>
      <c r="N156" s="69"/>
      <c r="O156" s="33" t="s">
        <v>32</v>
      </c>
      <c r="P156" s="67">
        <v>1.7758161184210526</v>
      </c>
      <c r="Q156" s="42">
        <f t="shared" si="12"/>
        <v>67.658594111842106</v>
      </c>
      <c r="R156" s="41">
        <f t="shared" si="13"/>
        <v>122.70889378289472</v>
      </c>
      <c r="S156" s="76">
        <f t="shared" si="14"/>
        <v>48.479780032894737</v>
      </c>
      <c r="T156" s="72">
        <v>268.61630000000002</v>
      </c>
      <c r="U156" s="94">
        <f t="shared" si="15"/>
        <v>0.251878214806183</v>
      </c>
    </row>
    <row r="157" spans="1:21" x14ac:dyDescent="0.25">
      <c r="A157" s="1" t="str">
        <f t="shared" si="11"/>
        <v>466male</v>
      </c>
      <c r="B157" s="33">
        <v>466</v>
      </c>
      <c r="C157" s="14" t="s">
        <v>51</v>
      </c>
      <c r="D157" s="33" t="s">
        <v>92</v>
      </c>
      <c r="E157" s="15" t="s">
        <v>80</v>
      </c>
      <c r="F157" s="23" t="s">
        <v>6</v>
      </c>
      <c r="G157" s="21">
        <v>39.1</v>
      </c>
      <c r="H157" s="22">
        <v>60.9</v>
      </c>
      <c r="I157" s="23">
        <v>26.1</v>
      </c>
      <c r="J157" s="30"/>
      <c r="K157" s="38"/>
      <c r="L157" s="39"/>
      <c r="M157" s="40"/>
      <c r="N157" s="69"/>
      <c r="O157" s="33" t="s">
        <v>32</v>
      </c>
      <c r="P157" s="67">
        <v>1.7758161184210526</v>
      </c>
      <c r="Q157" s="42">
        <f t="shared" si="12"/>
        <v>69.434410230263154</v>
      </c>
      <c r="R157" s="41">
        <f t="shared" si="13"/>
        <v>108.14720161184211</v>
      </c>
      <c r="S157" s="76">
        <f t="shared" si="14"/>
        <v>46.348800690789474</v>
      </c>
      <c r="T157" s="72">
        <v>268.61630000000002</v>
      </c>
      <c r="U157" s="94">
        <f t="shared" si="15"/>
        <v>0.25848919157274947</v>
      </c>
    </row>
    <row r="158" spans="1:21" x14ac:dyDescent="0.25">
      <c r="A158" s="1" t="str">
        <f t="shared" si="11"/>
        <v>466male</v>
      </c>
      <c r="B158" s="33">
        <v>466</v>
      </c>
      <c r="C158" s="14" t="s">
        <v>51</v>
      </c>
      <c r="D158" s="33" t="s">
        <v>92</v>
      </c>
      <c r="E158" s="15" t="s">
        <v>80</v>
      </c>
      <c r="F158" s="23" t="s">
        <v>7</v>
      </c>
      <c r="G158" s="21">
        <v>33.5</v>
      </c>
      <c r="H158" s="22">
        <v>60</v>
      </c>
      <c r="I158" s="23">
        <v>19.600000000000001</v>
      </c>
      <c r="J158" s="30"/>
      <c r="K158" s="38"/>
      <c r="L158" s="39"/>
      <c r="M158" s="40"/>
      <c r="N158" s="69"/>
      <c r="O158" s="33" t="s">
        <v>32</v>
      </c>
      <c r="P158" s="67">
        <v>1.7758161184210526</v>
      </c>
      <c r="Q158" s="42">
        <f t="shared" si="12"/>
        <v>59.489839967105262</v>
      </c>
      <c r="R158" s="41">
        <f t="shared" si="13"/>
        <v>106.54896710526316</v>
      </c>
      <c r="S158" s="76">
        <f t="shared" si="14"/>
        <v>34.805995921052634</v>
      </c>
      <c r="T158" s="72">
        <v>268.61630000000002</v>
      </c>
      <c r="U158" s="94">
        <f t="shared" si="15"/>
        <v>0.22146772167997719</v>
      </c>
    </row>
    <row r="159" spans="1:21" x14ac:dyDescent="0.25">
      <c r="A159" s="1" t="str">
        <f t="shared" si="11"/>
        <v>504male</v>
      </c>
      <c r="B159" s="33">
        <v>504</v>
      </c>
      <c r="C159" s="14" t="s">
        <v>54</v>
      </c>
      <c r="D159" s="33" t="s">
        <v>92</v>
      </c>
      <c r="E159" s="15" t="s">
        <v>80</v>
      </c>
      <c r="F159" s="23" t="s">
        <v>48</v>
      </c>
      <c r="G159" s="21" t="s">
        <v>0</v>
      </c>
      <c r="H159" s="22" t="s">
        <v>0</v>
      </c>
      <c r="I159" s="23" t="s">
        <v>0</v>
      </c>
      <c r="J159" s="30"/>
      <c r="K159" s="38"/>
      <c r="L159" s="39"/>
      <c r="M159" s="40"/>
      <c r="N159" s="69"/>
      <c r="O159" s="33" t="s">
        <v>32</v>
      </c>
      <c r="P159" s="67">
        <v>1.7758161184210526</v>
      </c>
      <c r="Q159" s="42" t="str">
        <f t="shared" si="12"/>
        <v/>
      </c>
      <c r="R159" s="41" t="str">
        <f t="shared" si="13"/>
        <v/>
      </c>
      <c r="S159" s="76" t="str">
        <f t="shared" si="14"/>
        <v/>
      </c>
      <c r="T159" s="72">
        <v>268.61630000000002</v>
      </c>
      <c r="U159" s="94" t="str">
        <f t="shared" si="15"/>
        <v/>
      </c>
    </row>
    <row r="160" spans="1:21" x14ac:dyDescent="0.25">
      <c r="A160" s="1" t="str">
        <f t="shared" si="11"/>
        <v>508male</v>
      </c>
      <c r="B160" s="33">
        <v>508</v>
      </c>
      <c r="C160" s="14" t="s">
        <v>55</v>
      </c>
      <c r="D160" s="33" t="s">
        <v>92</v>
      </c>
      <c r="E160" s="15" t="s">
        <v>80</v>
      </c>
      <c r="F160" s="23" t="s">
        <v>56</v>
      </c>
      <c r="G160" s="21" t="s">
        <v>0</v>
      </c>
      <c r="H160" s="22" t="s">
        <v>0</v>
      </c>
      <c r="I160" s="23" t="s">
        <v>0</v>
      </c>
      <c r="J160" s="30"/>
      <c r="K160" s="38"/>
      <c r="L160" s="39"/>
      <c r="M160" s="40"/>
      <c r="N160" s="69"/>
      <c r="O160" s="33" t="s">
        <v>37</v>
      </c>
      <c r="P160" s="67">
        <v>1.9067767321613236</v>
      </c>
      <c r="Q160" s="42" t="str">
        <f t="shared" si="12"/>
        <v/>
      </c>
      <c r="R160" s="41" t="str">
        <f t="shared" si="13"/>
        <v/>
      </c>
      <c r="S160" s="76" t="str">
        <f t="shared" si="14"/>
        <v/>
      </c>
      <c r="T160" s="72">
        <v>268.61630000000002</v>
      </c>
      <c r="U160" s="94" t="str">
        <f t="shared" si="15"/>
        <v/>
      </c>
    </row>
    <row r="161" spans="1:21" x14ac:dyDescent="0.25">
      <c r="A161" s="1" t="str">
        <f t="shared" si="11"/>
        <v>508male</v>
      </c>
      <c r="B161" s="33">
        <v>508</v>
      </c>
      <c r="C161" s="14" t="s">
        <v>55</v>
      </c>
      <c r="D161" s="33" t="s">
        <v>92</v>
      </c>
      <c r="E161" s="15" t="s">
        <v>80</v>
      </c>
      <c r="F161" s="23" t="s">
        <v>19</v>
      </c>
      <c r="G161" s="21">
        <v>69.900000000000006</v>
      </c>
      <c r="H161" s="22">
        <v>86.7</v>
      </c>
      <c r="I161" s="23">
        <v>59.8</v>
      </c>
      <c r="J161" s="30"/>
      <c r="K161" s="38"/>
      <c r="L161" s="39"/>
      <c r="M161" s="40"/>
      <c r="N161" s="69"/>
      <c r="O161" s="33" t="s">
        <v>37</v>
      </c>
      <c r="P161" s="67">
        <v>1.9067767321613236</v>
      </c>
      <c r="Q161" s="42">
        <f t="shared" si="12"/>
        <v>133.28369357807654</v>
      </c>
      <c r="R161" s="41">
        <f t="shared" si="13"/>
        <v>165.31754267838676</v>
      </c>
      <c r="S161" s="76">
        <f t="shared" si="14"/>
        <v>114.02524858324715</v>
      </c>
      <c r="T161" s="72">
        <v>268.61630000000002</v>
      </c>
      <c r="U161" s="94">
        <f t="shared" si="15"/>
        <v>0.49618617179254021</v>
      </c>
    </row>
    <row r="162" spans="1:21" x14ac:dyDescent="0.25">
      <c r="A162" s="1" t="str">
        <f t="shared" si="11"/>
        <v>508male</v>
      </c>
      <c r="B162" s="33">
        <v>508</v>
      </c>
      <c r="C162" s="14" t="s">
        <v>55</v>
      </c>
      <c r="D162" s="33" t="s">
        <v>92</v>
      </c>
      <c r="E162" s="15" t="s">
        <v>80</v>
      </c>
      <c r="F162" s="23" t="s">
        <v>10</v>
      </c>
      <c r="G162" s="21">
        <v>70.5</v>
      </c>
      <c r="H162" s="22">
        <v>86.4</v>
      </c>
      <c r="I162" s="23">
        <v>58.5</v>
      </c>
      <c r="J162" s="30"/>
      <c r="K162" s="38"/>
      <c r="L162" s="39"/>
      <c r="M162" s="40"/>
      <c r="N162" s="69"/>
      <c r="O162" s="33" t="s">
        <v>37</v>
      </c>
      <c r="P162" s="67">
        <v>1.9067767321613236</v>
      </c>
      <c r="Q162" s="42">
        <f t="shared" si="12"/>
        <v>134.42775961737331</v>
      </c>
      <c r="R162" s="41">
        <f t="shared" si="13"/>
        <v>164.74550965873837</v>
      </c>
      <c r="S162" s="76">
        <f t="shared" si="14"/>
        <v>111.54643883143743</v>
      </c>
      <c r="T162" s="72">
        <v>268.61630000000002</v>
      </c>
      <c r="U162" s="94">
        <f t="shared" si="15"/>
        <v>0.50044528056329163</v>
      </c>
    </row>
    <row r="163" spans="1:21" x14ac:dyDescent="0.25">
      <c r="A163" s="1" t="str">
        <f t="shared" si="11"/>
        <v>524male</v>
      </c>
      <c r="B163" s="33">
        <v>524</v>
      </c>
      <c r="C163" s="14" t="s">
        <v>57</v>
      </c>
      <c r="D163" s="33" t="s">
        <v>92</v>
      </c>
      <c r="E163" s="15" t="s">
        <v>80</v>
      </c>
      <c r="F163" s="23" t="s">
        <v>58</v>
      </c>
      <c r="G163" s="21">
        <v>89.1</v>
      </c>
      <c r="H163" s="22">
        <v>91.8</v>
      </c>
      <c r="I163" s="23">
        <v>84.1</v>
      </c>
      <c r="J163" s="30"/>
      <c r="K163" s="38"/>
      <c r="L163" s="39"/>
      <c r="M163" s="40"/>
      <c r="N163" s="69"/>
      <c r="O163" s="33" t="s">
        <v>32</v>
      </c>
      <c r="P163" s="67">
        <v>1.7758161184210526</v>
      </c>
      <c r="Q163" s="42">
        <f t="shared" si="12"/>
        <v>158.22521615131578</v>
      </c>
      <c r="R163" s="41">
        <f t="shared" si="13"/>
        <v>163.01991967105263</v>
      </c>
      <c r="S163" s="76">
        <f t="shared" si="14"/>
        <v>149.34613555921052</v>
      </c>
      <c r="T163" s="72">
        <v>268.61630000000002</v>
      </c>
      <c r="U163" s="94">
        <f t="shared" si="15"/>
        <v>0.58903802990107368</v>
      </c>
    </row>
    <row r="164" spans="1:21" x14ac:dyDescent="0.25">
      <c r="A164" s="1" t="str">
        <f t="shared" si="11"/>
        <v>524male</v>
      </c>
      <c r="B164" s="33">
        <v>524</v>
      </c>
      <c r="C164" s="14" t="s">
        <v>57</v>
      </c>
      <c r="D164" s="33" t="s">
        <v>92</v>
      </c>
      <c r="E164" s="15" t="s">
        <v>80</v>
      </c>
      <c r="F164" s="23" t="s">
        <v>19</v>
      </c>
      <c r="G164" s="21">
        <v>87</v>
      </c>
      <c r="H164" s="22">
        <v>95.1</v>
      </c>
      <c r="I164" s="23">
        <v>85.3</v>
      </c>
      <c r="J164" s="30"/>
      <c r="K164" s="38"/>
      <c r="L164" s="39"/>
      <c r="M164" s="40"/>
      <c r="N164" s="69"/>
      <c r="O164" s="33" t="s">
        <v>32</v>
      </c>
      <c r="P164" s="67">
        <v>1.7758161184210526</v>
      </c>
      <c r="Q164" s="42">
        <f t="shared" si="12"/>
        <v>154.49600230263158</v>
      </c>
      <c r="R164" s="41">
        <f t="shared" si="13"/>
        <v>168.88011286184209</v>
      </c>
      <c r="S164" s="76">
        <f t="shared" si="14"/>
        <v>151.47711490131579</v>
      </c>
      <c r="T164" s="72">
        <v>268.61630000000002</v>
      </c>
      <c r="U164" s="94">
        <f t="shared" si="15"/>
        <v>0.57515497869128407</v>
      </c>
    </row>
    <row r="165" spans="1:21" x14ac:dyDescent="0.25">
      <c r="A165" s="1" t="str">
        <f t="shared" si="11"/>
        <v>524male</v>
      </c>
      <c r="B165" s="33">
        <v>524</v>
      </c>
      <c r="C165" s="14" t="s">
        <v>57</v>
      </c>
      <c r="D165" s="33" t="s">
        <v>92</v>
      </c>
      <c r="E165" s="15" t="s">
        <v>80</v>
      </c>
      <c r="F165" s="23" t="s">
        <v>6</v>
      </c>
      <c r="G165" s="21">
        <v>81</v>
      </c>
      <c r="H165" s="22">
        <v>90.1</v>
      </c>
      <c r="I165" s="23">
        <v>78.900000000000006</v>
      </c>
      <c r="J165" s="30"/>
      <c r="K165" s="38"/>
      <c r="L165" s="39"/>
      <c r="M165" s="40"/>
      <c r="N165" s="69"/>
      <c r="O165" s="33" t="s">
        <v>32</v>
      </c>
      <c r="P165" s="67">
        <v>1.7758161184210526</v>
      </c>
      <c r="Q165" s="42">
        <f t="shared" si="12"/>
        <v>143.84110559210527</v>
      </c>
      <c r="R165" s="41">
        <f t="shared" si="13"/>
        <v>160.00103226973684</v>
      </c>
      <c r="S165" s="76">
        <f t="shared" si="14"/>
        <v>140.11189174342107</v>
      </c>
      <c r="T165" s="72">
        <v>268.61630000000002</v>
      </c>
      <c r="U165" s="94">
        <f t="shared" si="15"/>
        <v>0.53548911809188515</v>
      </c>
    </row>
    <row r="166" spans="1:21" x14ac:dyDescent="0.25">
      <c r="A166" s="1" t="str">
        <f t="shared" si="11"/>
        <v>524male</v>
      </c>
      <c r="B166" s="33">
        <v>524</v>
      </c>
      <c r="C166" s="14" t="s">
        <v>57</v>
      </c>
      <c r="D166" s="33" t="s">
        <v>92</v>
      </c>
      <c r="E166" s="15" t="s">
        <v>80</v>
      </c>
      <c r="F166" s="23" t="s">
        <v>7</v>
      </c>
      <c r="G166" s="21">
        <v>71.900000000000006</v>
      </c>
      <c r="H166" s="22">
        <v>87.9</v>
      </c>
      <c r="I166" s="23">
        <v>70.099999999999994</v>
      </c>
      <c r="J166" s="30"/>
      <c r="K166" s="38"/>
      <c r="L166" s="39"/>
      <c r="M166" s="40"/>
      <c r="N166" s="69"/>
      <c r="O166" s="33" t="s">
        <v>32</v>
      </c>
      <c r="P166" s="67">
        <v>1.7758161184210526</v>
      </c>
      <c r="Q166" s="42">
        <f t="shared" si="12"/>
        <v>127.68117891447369</v>
      </c>
      <c r="R166" s="41">
        <f t="shared" si="13"/>
        <v>156.09423680921054</v>
      </c>
      <c r="S166" s="76">
        <f t="shared" si="14"/>
        <v>124.48470990131578</v>
      </c>
      <c r="T166" s="72">
        <v>268.61630000000002</v>
      </c>
      <c r="U166" s="94">
        <f t="shared" si="15"/>
        <v>0.47532922951613016</v>
      </c>
    </row>
    <row r="167" spans="1:21" x14ac:dyDescent="0.25">
      <c r="A167" s="1" t="str">
        <f t="shared" si="11"/>
        <v>562male</v>
      </c>
      <c r="B167" s="33">
        <v>562</v>
      </c>
      <c r="C167" s="14" t="s">
        <v>59</v>
      </c>
      <c r="D167" s="33" t="s">
        <v>92</v>
      </c>
      <c r="E167" s="15" t="s">
        <v>80</v>
      </c>
      <c r="F167" s="23" t="s">
        <v>24</v>
      </c>
      <c r="G167" s="21">
        <v>41.7</v>
      </c>
      <c r="H167" s="22">
        <v>69.7</v>
      </c>
      <c r="I167" s="23">
        <v>31.9</v>
      </c>
      <c r="J167" s="30"/>
      <c r="K167" s="38"/>
      <c r="L167" s="39"/>
      <c r="M167" s="40"/>
      <c r="N167" s="69"/>
      <c r="O167" s="33" t="s">
        <v>32</v>
      </c>
      <c r="P167" s="67">
        <v>1.7758161184210526</v>
      </c>
      <c r="Q167" s="42">
        <f t="shared" si="12"/>
        <v>74.051532138157896</v>
      </c>
      <c r="R167" s="41">
        <f t="shared" si="13"/>
        <v>123.77438345394737</v>
      </c>
      <c r="S167" s="76">
        <f t="shared" si="14"/>
        <v>56.648534177631575</v>
      </c>
      <c r="T167" s="72">
        <v>268.61630000000002</v>
      </c>
      <c r="U167" s="94">
        <f t="shared" si="15"/>
        <v>0.27567773116582234</v>
      </c>
    </row>
    <row r="168" spans="1:21" x14ac:dyDescent="0.25">
      <c r="A168" s="1" t="str">
        <f t="shared" si="11"/>
        <v>562male</v>
      </c>
      <c r="B168" s="33">
        <v>562</v>
      </c>
      <c r="C168" s="14" t="s">
        <v>59</v>
      </c>
      <c r="D168" s="33" t="s">
        <v>92</v>
      </c>
      <c r="E168" s="15" t="s">
        <v>80</v>
      </c>
      <c r="F168" s="23" t="s">
        <v>6</v>
      </c>
      <c r="G168" s="21">
        <v>29.6</v>
      </c>
      <c r="H168" s="22">
        <v>60.5</v>
      </c>
      <c r="I168" s="23">
        <v>18.600000000000001</v>
      </c>
      <c r="J168" s="30"/>
      <c r="K168" s="38"/>
      <c r="L168" s="39"/>
      <c r="M168" s="40"/>
      <c r="N168" s="69"/>
      <c r="O168" s="33" t="s">
        <v>32</v>
      </c>
      <c r="P168" s="67">
        <v>1.7758161184210526</v>
      </c>
      <c r="Q168" s="42">
        <f t="shared" si="12"/>
        <v>52.564157105263156</v>
      </c>
      <c r="R168" s="41">
        <f t="shared" si="13"/>
        <v>107.43687516447368</v>
      </c>
      <c r="S168" s="76">
        <f t="shared" si="14"/>
        <v>33.030179802631579</v>
      </c>
      <c r="T168" s="72">
        <v>268.61630000000002</v>
      </c>
      <c r="U168" s="94">
        <f t="shared" si="15"/>
        <v>0.19568491229036791</v>
      </c>
    </row>
    <row r="169" spans="1:21" x14ac:dyDescent="0.25">
      <c r="A169" s="1" t="str">
        <f t="shared" si="11"/>
        <v>586male</v>
      </c>
      <c r="B169" s="33">
        <v>586</v>
      </c>
      <c r="C169" s="14" t="s">
        <v>60</v>
      </c>
      <c r="D169" s="33" t="s">
        <v>92</v>
      </c>
      <c r="E169" s="15" t="s">
        <v>80</v>
      </c>
      <c r="F169" s="23" t="s">
        <v>4</v>
      </c>
      <c r="G169" s="21">
        <v>70</v>
      </c>
      <c r="H169" s="22">
        <v>82</v>
      </c>
      <c r="I169" s="23">
        <v>62</v>
      </c>
      <c r="J169" s="30"/>
      <c r="K169" s="38"/>
      <c r="L169" s="39"/>
      <c r="M169" s="40"/>
      <c r="N169" s="69"/>
      <c r="O169" s="33" t="s">
        <v>32</v>
      </c>
      <c r="P169" s="67">
        <v>1.7758161184210526</v>
      </c>
      <c r="Q169" s="42">
        <f t="shared" si="12"/>
        <v>124.30712828947368</v>
      </c>
      <c r="R169" s="41">
        <f t="shared" si="13"/>
        <v>145.6169217105263</v>
      </c>
      <c r="S169" s="76">
        <f t="shared" si="14"/>
        <v>110.10059934210526</v>
      </c>
      <c r="T169" s="72">
        <v>268.61630000000002</v>
      </c>
      <c r="U169" s="94">
        <f t="shared" si="15"/>
        <v>0.46276837365965384</v>
      </c>
    </row>
    <row r="170" spans="1:21" x14ac:dyDescent="0.25">
      <c r="A170" s="1" t="str">
        <f t="shared" si="11"/>
        <v>586male</v>
      </c>
      <c r="B170" s="33">
        <v>586</v>
      </c>
      <c r="C170" s="14" t="s">
        <v>60</v>
      </c>
      <c r="D170" s="33" t="s">
        <v>92</v>
      </c>
      <c r="E170" s="15" t="s">
        <v>80</v>
      </c>
      <c r="F170" s="23" t="s">
        <v>53</v>
      </c>
      <c r="G170" s="21">
        <v>66.2</v>
      </c>
      <c r="H170" s="22">
        <v>77</v>
      </c>
      <c r="I170" s="23">
        <v>60.3</v>
      </c>
      <c r="J170" s="30"/>
      <c r="K170" s="38"/>
      <c r="L170" s="39"/>
      <c r="M170" s="40"/>
      <c r="N170" s="69"/>
      <c r="O170" s="33" t="s">
        <v>32</v>
      </c>
      <c r="P170" s="67">
        <v>1.7758161184210526</v>
      </c>
      <c r="Q170" s="42">
        <f t="shared" si="12"/>
        <v>117.55902703947369</v>
      </c>
      <c r="R170" s="41">
        <f t="shared" si="13"/>
        <v>136.73784111842104</v>
      </c>
      <c r="S170" s="76">
        <f t="shared" si="14"/>
        <v>107.08171194078946</v>
      </c>
      <c r="T170" s="72">
        <v>268.61630000000002</v>
      </c>
      <c r="U170" s="94">
        <f t="shared" si="15"/>
        <v>0.43764666194670121</v>
      </c>
    </row>
    <row r="171" spans="1:21" x14ac:dyDescent="0.25">
      <c r="A171" s="1" t="str">
        <f t="shared" si="11"/>
        <v>586male</v>
      </c>
      <c r="B171" s="33">
        <v>586</v>
      </c>
      <c r="C171" s="14" t="s">
        <v>60</v>
      </c>
      <c r="D171" s="33" t="s">
        <v>92</v>
      </c>
      <c r="E171" s="15" t="s">
        <v>80</v>
      </c>
      <c r="F171" s="23" t="s">
        <v>61</v>
      </c>
      <c r="G171" s="21" t="s">
        <v>0</v>
      </c>
      <c r="H171" s="22" t="s">
        <v>0</v>
      </c>
      <c r="I171" s="23" t="s">
        <v>0</v>
      </c>
      <c r="J171" s="30"/>
      <c r="K171" s="38"/>
      <c r="L171" s="39"/>
      <c r="M171" s="40"/>
      <c r="N171" s="69"/>
      <c r="O171" s="33" t="s">
        <v>32</v>
      </c>
      <c r="P171" s="67">
        <v>1.7758161184210526</v>
      </c>
      <c r="Q171" s="42" t="str">
        <f t="shared" si="12"/>
        <v/>
      </c>
      <c r="R171" s="41" t="str">
        <f t="shared" si="13"/>
        <v/>
      </c>
      <c r="S171" s="76" t="str">
        <f t="shared" si="14"/>
        <v/>
      </c>
      <c r="T171" s="72">
        <v>268.61630000000002</v>
      </c>
      <c r="U171" s="94" t="str">
        <f t="shared" si="15"/>
        <v/>
      </c>
    </row>
    <row r="172" spans="1:21" x14ac:dyDescent="0.25">
      <c r="A172" s="1" t="str">
        <f t="shared" si="11"/>
        <v>604male</v>
      </c>
      <c r="B172" s="33">
        <v>604</v>
      </c>
      <c r="C172" s="14" t="s">
        <v>62</v>
      </c>
      <c r="D172" s="33" t="s">
        <v>92</v>
      </c>
      <c r="E172" s="15" t="s">
        <v>80</v>
      </c>
      <c r="F172" s="23" t="s">
        <v>24</v>
      </c>
      <c r="G172" s="21" t="s">
        <v>0</v>
      </c>
      <c r="H172" s="22" t="s">
        <v>0</v>
      </c>
      <c r="I172" s="23" t="s">
        <v>0</v>
      </c>
      <c r="J172" s="30"/>
      <c r="K172" s="38"/>
      <c r="L172" s="39"/>
      <c r="M172" s="40"/>
      <c r="N172" s="69"/>
      <c r="O172" s="33" t="s">
        <v>62</v>
      </c>
      <c r="P172" s="67">
        <v>1.9135306553911207</v>
      </c>
      <c r="Q172" s="42" t="str">
        <f t="shared" si="12"/>
        <v/>
      </c>
      <c r="R172" s="41" t="str">
        <f t="shared" si="13"/>
        <v/>
      </c>
      <c r="S172" s="76" t="str">
        <f t="shared" si="14"/>
        <v/>
      </c>
      <c r="T172" s="72">
        <v>268.61630000000002</v>
      </c>
      <c r="U172" s="94" t="str">
        <f t="shared" si="15"/>
        <v/>
      </c>
    </row>
    <row r="173" spans="1:21" x14ac:dyDescent="0.25">
      <c r="A173" s="1" t="str">
        <f t="shared" si="11"/>
        <v>604male</v>
      </c>
      <c r="B173" s="33">
        <v>604</v>
      </c>
      <c r="C173" s="14" t="s">
        <v>62</v>
      </c>
      <c r="D173" s="33" t="s">
        <v>92</v>
      </c>
      <c r="E173" s="15" t="s">
        <v>80</v>
      </c>
      <c r="F173" s="23" t="s">
        <v>19</v>
      </c>
      <c r="G173" s="21" t="s">
        <v>0</v>
      </c>
      <c r="H173" s="22" t="s">
        <v>0</v>
      </c>
      <c r="I173" s="23" t="s">
        <v>0</v>
      </c>
      <c r="J173" s="30"/>
      <c r="K173" s="38"/>
      <c r="L173" s="39"/>
      <c r="M173" s="40"/>
      <c r="N173" s="69"/>
      <c r="O173" s="33" t="s">
        <v>62</v>
      </c>
      <c r="P173" s="67">
        <v>1.9135306553911207</v>
      </c>
      <c r="Q173" s="42" t="str">
        <f t="shared" si="12"/>
        <v/>
      </c>
      <c r="R173" s="41" t="str">
        <f t="shared" si="13"/>
        <v/>
      </c>
      <c r="S173" s="76" t="str">
        <f t="shared" si="14"/>
        <v/>
      </c>
      <c r="T173" s="72">
        <v>268.61630000000002</v>
      </c>
      <c r="U173" s="94" t="str">
        <f t="shared" si="15"/>
        <v/>
      </c>
    </row>
    <row r="174" spans="1:21" x14ac:dyDescent="0.25">
      <c r="A174" s="1" t="str">
        <f t="shared" si="11"/>
        <v>604male</v>
      </c>
      <c r="B174" s="33">
        <v>604</v>
      </c>
      <c r="C174" s="46" t="s">
        <v>62</v>
      </c>
      <c r="D174" s="62" t="s">
        <v>92</v>
      </c>
      <c r="E174" s="47" t="s">
        <v>80</v>
      </c>
      <c r="F174" s="23" t="s">
        <v>14</v>
      </c>
      <c r="G174" s="21" t="s">
        <v>0</v>
      </c>
      <c r="H174" s="22" t="s">
        <v>0</v>
      </c>
      <c r="I174" s="23" t="s">
        <v>0</v>
      </c>
      <c r="J174" s="51" t="s">
        <v>89</v>
      </c>
      <c r="K174" s="52">
        <v>189.28</v>
      </c>
      <c r="L174" s="39"/>
      <c r="M174" s="40"/>
      <c r="N174" s="70"/>
      <c r="O174" s="33" t="s">
        <v>62</v>
      </c>
      <c r="P174" s="67">
        <v>1.9135306553911207</v>
      </c>
      <c r="Q174" s="42" t="str">
        <f t="shared" si="12"/>
        <v/>
      </c>
      <c r="R174" s="41" t="str">
        <f t="shared" si="13"/>
        <v/>
      </c>
      <c r="S174" s="76" t="str">
        <f t="shared" si="14"/>
        <v/>
      </c>
      <c r="T174" s="72">
        <v>268.61630000000002</v>
      </c>
      <c r="U174" s="94" t="str">
        <f t="shared" si="15"/>
        <v/>
      </c>
    </row>
    <row r="175" spans="1:21" x14ac:dyDescent="0.25">
      <c r="A175" s="1" t="str">
        <f t="shared" si="11"/>
        <v>604male</v>
      </c>
      <c r="B175" s="33">
        <v>604</v>
      </c>
      <c r="C175" s="14" t="s">
        <v>62</v>
      </c>
      <c r="D175" s="33" t="s">
        <v>92</v>
      </c>
      <c r="E175" s="15" t="s">
        <v>80</v>
      </c>
      <c r="F175" s="23" t="s">
        <v>41</v>
      </c>
      <c r="G175" s="21" t="s">
        <v>0</v>
      </c>
      <c r="H175" s="22" t="s">
        <v>0</v>
      </c>
      <c r="I175" s="23" t="s">
        <v>0</v>
      </c>
      <c r="J175" s="30"/>
      <c r="K175" s="38"/>
      <c r="L175" s="39"/>
      <c r="M175" s="40"/>
      <c r="N175" s="69"/>
      <c r="O175" s="33" t="s">
        <v>62</v>
      </c>
      <c r="P175" s="67">
        <v>1.9135306553911207</v>
      </c>
      <c r="Q175" s="42" t="str">
        <f t="shared" si="12"/>
        <v/>
      </c>
      <c r="R175" s="41" t="str">
        <f t="shared" si="13"/>
        <v/>
      </c>
      <c r="S175" s="76" t="str">
        <f t="shared" si="14"/>
        <v/>
      </c>
      <c r="T175" s="72">
        <v>268.61630000000002</v>
      </c>
      <c r="U175" s="94" t="str">
        <f t="shared" si="15"/>
        <v/>
      </c>
    </row>
    <row r="176" spans="1:21" x14ac:dyDescent="0.25">
      <c r="A176" s="1" t="str">
        <f t="shared" si="11"/>
        <v>604male</v>
      </c>
      <c r="B176" s="33">
        <v>604</v>
      </c>
      <c r="C176" s="14" t="s">
        <v>62</v>
      </c>
      <c r="D176" s="33" t="s">
        <v>92</v>
      </c>
      <c r="E176" s="15" t="s">
        <v>80</v>
      </c>
      <c r="F176" s="23" t="s">
        <v>63</v>
      </c>
      <c r="G176" s="21" t="s">
        <v>0</v>
      </c>
      <c r="H176" s="22" t="s">
        <v>0</v>
      </c>
      <c r="I176" s="23" t="s">
        <v>0</v>
      </c>
      <c r="J176" s="30"/>
      <c r="K176" s="38"/>
      <c r="L176" s="39"/>
      <c r="M176" s="40"/>
      <c r="N176" s="69"/>
      <c r="O176" s="33" t="s">
        <v>62</v>
      </c>
      <c r="P176" s="67">
        <v>1.9135306553911207</v>
      </c>
      <c r="Q176" s="42" t="str">
        <f t="shared" si="12"/>
        <v/>
      </c>
      <c r="R176" s="41" t="str">
        <f t="shared" si="13"/>
        <v/>
      </c>
      <c r="S176" s="76" t="str">
        <f t="shared" si="14"/>
        <v/>
      </c>
      <c r="T176" s="72">
        <v>268.61630000000002</v>
      </c>
      <c r="U176" s="94" t="str">
        <f t="shared" si="15"/>
        <v/>
      </c>
    </row>
    <row r="177" spans="1:21" x14ac:dyDescent="0.25">
      <c r="A177" s="1" t="str">
        <f t="shared" si="11"/>
        <v>604male</v>
      </c>
      <c r="B177" s="33">
        <v>604</v>
      </c>
      <c r="C177" s="14" t="s">
        <v>62</v>
      </c>
      <c r="D177" s="33" t="s">
        <v>92</v>
      </c>
      <c r="E177" s="15" t="s">
        <v>80</v>
      </c>
      <c r="F177" s="23" t="s">
        <v>64</v>
      </c>
      <c r="G177" s="21" t="s">
        <v>0</v>
      </c>
      <c r="H177" s="22" t="s">
        <v>0</v>
      </c>
      <c r="I177" s="23" t="s">
        <v>0</v>
      </c>
      <c r="J177" s="30"/>
      <c r="K177" s="38"/>
      <c r="L177" s="39"/>
      <c r="M177" s="40"/>
      <c r="N177" s="69"/>
      <c r="O177" s="33" t="s">
        <v>62</v>
      </c>
      <c r="P177" s="67">
        <v>1.9135306553911207</v>
      </c>
      <c r="Q177" s="42" t="str">
        <f t="shared" si="12"/>
        <v/>
      </c>
      <c r="R177" s="41" t="str">
        <f t="shared" si="13"/>
        <v/>
      </c>
      <c r="S177" s="76" t="str">
        <f t="shared" si="14"/>
        <v/>
      </c>
      <c r="T177" s="72">
        <v>268.61630000000002</v>
      </c>
      <c r="U177" s="94" t="str">
        <f t="shared" si="15"/>
        <v/>
      </c>
    </row>
    <row r="178" spans="1:21" x14ac:dyDescent="0.25">
      <c r="A178" s="1" t="str">
        <f t="shared" si="11"/>
        <v>604male</v>
      </c>
      <c r="B178" s="33">
        <v>604</v>
      </c>
      <c r="C178" s="14" t="s">
        <v>62</v>
      </c>
      <c r="D178" s="33" t="s">
        <v>92</v>
      </c>
      <c r="E178" s="15" t="s">
        <v>80</v>
      </c>
      <c r="F178" s="23" t="s">
        <v>29</v>
      </c>
      <c r="G178" s="21" t="s">
        <v>0</v>
      </c>
      <c r="H178" s="22" t="s">
        <v>0</v>
      </c>
      <c r="I178" s="23" t="s">
        <v>0</v>
      </c>
      <c r="J178" s="30"/>
      <c r="K178" s="38"/>
      <c r="L178" s="39"/>
      <c r="M178" s="40"/>
      <c r="N178" s="69"/>
      <c r="O178" s="33" t="s">
        <v>62</v>
      </c>
      <c r="P178" s="67">
        <v>1.9135306553911207</v>
      </c>
      <c r="Q178" s="42" t="str">
        <f t="shared" si="12"/>
        <v/>
      </c>
      <c r="R178" s="41" t="str">
        <f t="shared" si="13"/>
        <v/>
      </c>
      <c r="S178" s="76" t="str">
        <f t="shared" si="14"/>
        <v/>
      </c>
      <c r="T178" s="72">
        <v>268.61630000000002</v>
      </c>
      <c r="U178" s="94" t="str">
        <f t="shared" si="15"/>
        <v/>
      </c>
    </row>
    <row r="179" spans="1:21" x14ac:dyDescent="0.25">
      <c r="A179" s="1" t="str">
        <f t="shared" si="11"/>
        <v>686male</v>
      </c>
      <c r="B179" s="33">
        <v>686</v>
      </c>
      <c r="C179" s="14" t="s">
        <v>65</v>
      </c>
      <c r="D179" s="33" t="s">
        <v>92</v>
      </c>
      <c r="E179" s="15" t="s">
        <v>80</v>
      </c>
      <c r="F179" s="23" t="s">
        <v>66</v>
      </c>
      <c r="G179" s="21">
        <v>60.4</v>
      </c>
      <c r="H179" s="22">
        <v>73.5</v>
      </c>
      <c r="I179" s="23">
        <v>45.6</v>
      </c>
      <c r="J179" s="30"/>
      <c r="K179" s="38"/>
      <c r="L179" s="39"/>
      <c r="M179" s="40"/>
      <c r="N179" s="69"/>
      <c r="O179" s="33" t="s">
        <v>32</v>
      </c>
      <c r="P179" s="67">
        <v>1.7758161184210526</v>
      </c>
      <c r="Q179" s="42">
        <f t="shared" si="12"/>
        <v>107.25929355263158</v>
      </c>
      <c r="R179" s="41">
        <f t="shared" si="13"/>
        <v>130.52248470394736</v>
      </c>
      <c r="S179" s="76">
        <f t="shared" si="14"/>
        <v>80.977215000000001</v>
      </c>
      <c r="T179" s="72">
        <v>268.61630000000002</v>
      </c>
      <c r="U179" s="94">
        <f t="shared" si="15"/>
        <v>0.39930299670061559</v>
      </c>
    </row>
    <row r="180" spans="1:21" x14ac:dyDescent="0.25">
      <c r="A180" s="1" t="str">
        <f t="shared" si="11"/>
        <v>686male</v>
      </c>
      <c r="B180" s="33">
        <v>686</v>
      </c>
      <c r="C180" s="14" t="s">
        <v>65</v>
      </c>
      <c r="D180" s="33" t="s">
        <v>92</v>
      </c>
      <c r="E180" s="15" t="s">
        <v>80</v>
      </c>
      <c r="F180" s="23" t="s">
        <v>58</v>
      </c>
      <c r="G180" s="21">
        <v>61.7</v>
      </c>
      <c r="H180" s="22">
        <v>74.7</v>
      </c>
      <c r="I180" s="23">
        <v>46.6</v>
      </c>
      <c r="J180" s="30"/>
      <c r="K180" s="38"/>
      <c r="L180" s="39"/>
      <c r="M180" s="40"/>
      <c r="N180" s="69"/>
      <c r="O180" s="33" t="s">
        <v>32</v>
      </c>
      <c r="P180" s="67">
        <v>1.7758161184210526</v>
      </c>
      <c r="Q180" s="42">
        <f t="shared" si="12"/>
        <v>109.56785450657895</v>
      </c>
      <c r="R180" s="41">
        <f t="shared" si="13"/>
        <v>132.65346404605262</v>
      </c>
      <c r="S180" s="76">
        <f t="shared" si="14"/>
        <v>82.753031118421049</v>
      </c>
      <c r="T180" s="72">
        <v>268.61630000000002</v>
      </c>
      <c r="U180" s="94">
        <f t="shared" si="15"/>
        <v>0.40789726649715202</v>
      </c>
    </row>
    <row r="181" spans="1:21" x14ac:dyDescent="0.25">
      <c r="A181" s="1" t="str">
        <f t="shared" si="11"/>
        <v>686male</v>
      </c>
      <c r="B181" s="33">
        <v>686</v>
      </c>
      <c r="C181" s="14" t="s">
        <v>65</v>
      </c>
      <c r="D181" s="33" t="s">
        <v>92</v>
      </c>
      <c r="E181" s="15" t="s">
        <v>80</v>
      </c>
      <c r="F181" s="23" t="s">
        <v>67</v>
      </c>
      <c r="G181" s="21">
        <v>58.3</v>
      </c>
      <c r="H181" s="22">
        <v>71.400000000000006</v>
      </c>
      <c r="I181" s="23">
        <v>44.1</v>
      </c>
      <c r="J181" s="30"/>
      <c r="K181" s="38"/>
      <c r="L181" s="39"/>
      <c r="M181" s="40"/>
      <c r="N181" s="69"/>
      <c r="O181" s="33" t="s">
        <v>32</v>
      </c>
      <c r="P181" s="67">
        <v>1.7758161184210526</v>
      </c>
      <c r="Q181" s="42">
        <f t="shared" si="12"/>
        <v>103.53007970394737</v>
      </c>
      <c r="R181" s="41">
        <f t="shared" si="13"/>
        <v>126.79327085526316</v>
      </c>
      <c r="S181" s="76">
        <f t="shared" si="14"/>
        <v>78.313490822368422</v>
      </c>
      <c r="T181" s="72">
        <v>268.61630000000002</v>
      </c>
      <c r="U181" s="94">
        <f t="shared" si="15"/>
        <v>0.38541994549082598</v>
      </c>
    </row>
    <row r="182" spans="1:21" x14ac:dyDescent="0.25">
      <c r="A182" s="1" t="str">
        <f t="shared" si="11"/>
        <v>686male</v>
      </c>
      <c r="B182" s="33">
        <v>686</v>
      </c>
      <c r="C182" s="14" t="s">
        <v>65</v>
      </c>
      <c r="D182" s="33" t="s">
        <v>92</v>
      </c>
      <c r="E182" s="15" t="s">
        <v>80</v>
      </c>
      <c r="F182" s="23" t="s">
        <v>27</v>
      </c>
      <c r="G182" s="21">
        <v>56.5</v>
      </c>
      <c r="H182" s="22">
        <v>66.2</v>
      </c>
      <c r="I182" s="23">
        <v>43.7</v>
      </c>
      <c r="J182" s="30"/>
      <c r="K182" s="38"/>
      <c r="L182" s="39"/>
      <c r="M182" s="40"/>
      <c r="N182" s="69"/>
      <c r="O182" s="33" t="s">
        <v>32</v>
      </c>
      <c r="P182" s="67">
        <v>1.7758161184210526</v>
      </c>
      <c r="Q182" s="42">
        <f t="shared" si="12"/>
        <v>100.33361069078947</v>
      </c>
      <c r="R182" s="41">
        <f t="shared" si="13"/>
        <v>117.55902703947369</v>
      </c>
      <c r="S182" s="76">
        <f t="shared" si="14"/>
        <v>77.603164375000006</v>
      </c>
      <c r="T182" s="72">
        <v>268.61630000000002</v>
      </c>
      <c r="U182" s="94">
        <f t="shared" si="15"/>
        <v>0.37352018731100628</v>
      </c>
    </row>
    <row r="183" spans="1:21" x14ac:dyDescent="0.25">
      <c r="A183" s="1" t="str">
        <f t="shared" si="11"/>
        <v>686male</v>
      </c>
      <c r="B183" s="33">
        <v>686</v>
      </c>
      <c r="C183" s="14" t="s">
        <v>65</v>
      </c>
      <c r="D183" s="33" t="s">
        <v>92</v>
      </c>
      <c r="E183" s="15" t="s">
        <v>80</v>
      </c>
      <c r="F183" s="23" t="s">
        <v>53</v>
      </c>
      <c r="G183" s="21" t="s">
        <v>0</v>
      </c>
      <c r="H183" s="22" t="s">
        <v>0</v>
      </c>
      <c r="I183" s="23" t="s">
        <v>0</v>
      </c>
      <c r="J183" s="30"/>
      <c r="K183" s="38"/>
      <c r="L183" s="39"/>
      <c r="M183" s="40"/>
      <c r="N183" s="69"/>
      <c r="O183" s="33" t="s">
        <v>32</v>
      </c>
      <c r="P183" s="67">
        <v>1.7758161184210526</v>
      </c>
      <c r="Q183" s="42" t="str">
        <f t="shared" si="12"/>
        <v/>
      </c>
      <c r="R183" s="41" t="str">
        <f t="shared" si="13"/>
        <v/>
      </c>
      <c r="S183" s="76" t="str">
        <f t="shared" si="14"/>
        <v/>
      </c>
      <c r="T183" s="72">
        <v>268.61630000000002</v>
      </c>
      <c r="U183" s="94" t="str">
        <f t="shared" si="15"/>
        <v/>
      </c>
    </row>
    <row r="184" spans="1:21" x14ac:dyDescent="0.25">
      <c r="A184" s="1" t="str">
        <f t="shared" si="11"/>
        <v>686male</v>
      </c>
      <c r="B184" s="33">
        <v>686</v>
      </c>
      <c r="C184" s="14" t="s">
        <v>65</v>
      </c>
      <c r="D184" s="33" t="s">
        <v>92</v>
      </c>
      <c r="E184" s="15" t="s">
        <v>80</v>
      </c>
      <c r="F184" s="23" t="s">
        <v>68</v>
      </c>
      <c r="G184" s="21">
        <v>60</v>
      </c>
      <c r="H184" s="22">
        <v>73.400000000000006</v>
      </c>
      <c r="I184" s="23">
        <v>43.1</v>
      </c>
      <c r="J184" s="30"/>
      <c r="K184" s="38"/>
      <c r="L184" s="39"/>
      <c r="M184" s="40"/>
      <c r="N184" s="69"/>
      <c r="O184" s="33" t="s">
        <v>32</v>
      </c>
      <c r="P184" s="67">
        <v>1.7758161184210526</v>
      </c>
      <c r="Q184" s="42">
        <f t="shared" si="12"/>
        <v>106.54896710526316</v>
      </c>
      <c r="R184" s="41">
        <f t="shared" si="13"/>
        <v>130.34490309210526</v>
      </c>
      <c r="S184" s="76">
        <f t="shared" si="14"/>
        <v>76.537674703947374</v>
      </c>
      <c r="T184" s="72">
        <v>268.61630000000002</v>
      </c>
      <c r="U184" s="94">
        <f t="shared" si="15"/>
        <v>0.396658605993989</v>
      </c>
    </row>
    <row r="185" spans="1:21" x14ac:dyDescent="0.25">
      <c r="A185" s="1" t="str">
        <f t="shared" si="11"/>
        <v>686male</v>
      </c>
      <c r="B185" s="33">
        <v>686</v>
      </c>
      <c r="C185" s="14" t="s">
        <v>65</v>
      </c>
      <c r="D185" s="33" t="s">
        <v>92</v>
      </c>
      <c r="E185" s="15" t="s">
        <v>80</v>
      </c>
      <c r="F185" s="23" t="s">
        <v>69</v>
      </c>
      <c r="G185" s="21" t="s">
        <v>0</v>
      </c>
      <c r="H185" s="22" t="s">
        <v>0</v>
      </c>
      <c r="I185" s="23" t="s">
        <v>0</v>
      </c>
      <c r="J185" s="30"/>
      <c r="K185" s="38"/>
      <c r="L185" s="39"/>
      <c r="M185" s="40"/>
      <c r="N185" s="69"/>
      <c r="O185" s="33" t="s">
        <v>32</v>
      </c>
      <c r="P185" s="67">
        <v>1.7758161184210526</v>
      </c>
      <c r="Q185" s="42" t="str">
        <f t="shared" si="12"/>
        <v/>
      </c>
      <c r="R185" s="41" t="str">
        <f t="shared" si="13"/>
        <v/>
      </c>
      <c r="S185" s="76" t="str">
        <f t="shared" si="14"/>
        <v/>
      </c>
      <c r="T185" s="72">
        <v>268.61630000000002</v>
      </c>
      <c r="U185" s="94" t="str">
        <f t="shared" si="15"/>
        <v/>
      </c>
    </row>
    <row r="186" spans="1:21" x14ac:dyDescent="0.25">
      <c r="A186" s="1" t="str">
        <f t="shared" si="11"/>
        <v>686male</v>
      </c>
      <c r="B186" s="33">
        <v>686</v>
      </c>
      <c r="C186" s="14" t="s">
        <v>65</v>
      </c>
      <c r="D186" s="33" t="s">
        <v>92</v>
      </c>
      <c r="E186" s="15" t="s">
        <v>80</v>
      </c>
      <c r="F186" s="23" t="s">
        <v>70</v>
      </c>
      <c r="G186" s="21" t="s">
        <v>0</v>
      </c>
      <c r="H186" s="22" t="s">
        <v>0</v>
      </c>
      <c r="I186" s="23" t="s">
        <v>0</v>
      </c>
      <c r="J186" s="30"/>
      <c r="K186" s="38"/>
      <c r="L186" s="39"/>
      <c r="M186" s="40"/>
      <c r="N186" s="69"/>
      <c r="O186" s="33" t="s">
        <v>32</v>
      </c>
      <c r="P186" s="67">
        <v>1.7758161184210526</v>
      </c>
      <c r="Q186" s="42" t="str">
        <f t="shared" si="12"/>
        <v/>
      </c>
      <c r="R186" s="41" t="str">
        <f t="shared" si="13"/>
        <v/>
      </c>
      <c r="S186" s="76" t="str">
        <f t="shared" si="14"/>
        <v/>
      </c>
      <c r="T186" s="72">
        <v>268.61630000000002</v>
      </c>
      <c r="U186" s="94" t="str">
        <f t="shared" si="15"/>
        <v/>
      </c>
    </row>
    <row r="187" spans="1:21" x14ac:dyDescent="0.25">
      <c r="A187" s="1" t="str">
        <f t="shared" si="11"/>
        <v>686male</v>
      </c>
      <c r="B187" s="33">
        <v>686</v>
      </c>
      <c r="C187" s="14" t="s">
        <v>65</v>
      </c>
      <c r="D187" s="33" t="s">
        <v>92</v>
      </c>
      <c r="E187" s="15" t="s">
        <v>80</v>
      </c>
      <c r="F187" s="23" t="s">
        <v>28</v>
      </c>
      <c r="G187" s="21">
        <v>55</v>
      </c>
      <c r="H187" s="22">
        <v>70.599999999999994</v>
      </c>
      <c r="I187" s="23">
        <v>34.299999999999997</v>
      </c>
      <c r="J187" s="30"/>
      <c r="K187" s="38"/>
      <c r="L187" s="39"/>
      <c r="M187" s="40"/>
      <c r="N187" s="69"/>
      <c r="O187" s="33" t="s">
        <v>32</v>
      </c>
      <c r="P187" s="67">
        <v>1.7758161184210526</v>
      </c>
      <c r="Q187" s="42">
        <f t="shared" si="12"/>
        <v>97.669886513157891</v>
      </c>
      <c r="R187" s="41">
        <f t="shared" si="13"/>
        <v>125.3726179605263</v>
      </c>
      <c r="S187" s="76">
        <f t="shared" si="14"/>
        <v>60.910492861842101</v>
      </c>
      <c r="T187" s="72">
        <v>268.61630000000002</v>
      </c>
      <c r="U187" s="94">
        <f t="shared" si="15"/>
        <v>0.36360372216115655</v>
      </c>
    </row>
    <row r="188" spans="1:21" x14ac:dyDescent="0.25">
      <c r="A188" s="1" t="str">
        <f t="shared" si="11"/>
        <v>768male</v>
      </c>
      <c r="B188" s="33">
        <v>768</v>
      </c>
      <c r="C188" s="14" t="s">
        <v>71</v>
      </c>
      <c r="D188" s="33" t="s">
        <v>92</v>
      </c>
      <c r="E188" s="15" t="s">
        <v>80</v>
      </c>
      <c r="F188" s="23" t="s">
        <v>50</v>
      </c>
      <c r="G188" s="21" t="s">
        <v>0</v>
      </c>
      <c r="H188" s="22" t="s">
        <v>0</v>
      </c>
      <c r="I188" s="23" t="s">
        <v>0</v>
      </c>
      <c r="J188" s="30"/>
      <c r="K188" s="38"/>
      <c r="L188" s="39"/>
      <c r="M188" s="40"/>
      <c r="N188" s="69"/>
      <c r="O188" s="33" t="s">
        <v>32</v>
      </c>
      <c r="P188" s="67">
        <v>1.7758161184210526</v>
      </c>
      <c r="Q188" s="42" t="str">
        <f t="shared" si="12"/>
        <v/>
      </c>
      <c r="R188" s="41" t="str">
        <f t="shared" si="13"/>
        <v/>
      </c>
      <c r="S188" s="76" t="str">
        <f t="shared" si="14"/>
        <v/>
      </c>
      <c r="T188" s="72">
        <v>268.61630000000002</v>
      </c>
      <c r="U188" s="94" t="str">
        <f t="shared" si="15"/>
        <v/>
      </c>
    </row>
    <row r="189" spans="1:21" x14ac:dyDescent="0.25">
      <c r="A189" s="1" t="str">
        <f t="shared" si="11"/>
        <v>768male</v>
      </c>
      <c r="B189" s="33">
        <v>768</v>
      </c>
      <c r="C189" s="14" t="s">
        <v>71</v>
      </c>
      <c r="D189" s="33" t="s">
        <v>92</v>
      </c>
      <c r="E189" s="15" t="s">
        <v>80</v>
      </c>
      <c r="F189" s="23" t="s">
        <v>72</v>
      </c>
      <c r="G189" s="21">
        <v>80.7</v>
      </c>
      <c r="H189" s="22">
        <v>91.9</v>
      </c>
      <c r="I189" s="23">
        <v>71.599999999999994</v>
      </c>
      <c r="J189" s="30"/>
      <c r="K189" s="38"/>
      <c r="L189" s="39"/>
      <c r="M189" s="40"/>
      <c r="N189" s="69"/>
      <c r="O189" s="33" t="s">
        <v>32</v>
      </c>
      <c r="P189" s="67">
        <v>1.7758161184210526</v>
      </c>
      <c r="Q189" s="42">
        <f t="shared" si="12"/>
        <v>143.30836075657894</v>
      </c>
      <c r="R189" s="41">
        <f t="shared" si="13"/>
        <v>163.19750128289473</v>
      </c>
      <c r="S189" s="76">
        <f t="shared" si="14"/>
        <v>127.14843407894736</v>
      </c>
      <c r="T189" s="72">
        <v>268.61630000000002</v>
      </c>
      <c r="U189" s="94">
        <f t="shared" si="15"/>
        <v>0.53350582506191513</v>
      </c>
    </row>
    <row r="190" spans="1:21" x14ac:dyDescent="0.25">
      <c r="A190" s="1" t="str">
        <f t="shared" si="11"/>
        <v>800male</v>
      </c>
      <c r="B190" s="33">
        <v>800</v>
      </c>
      <c r="C190" s="14" t="s">
        <v>73</v>
      </c>
      <c r="D190" s="33" t="s">
        <v>92</v>
      </c>
      <c r="E190" s="15" t="s">
        <v>80</v>
      </c>
      <c r="F190" s="23" t="s">
        <v>58</v>
      </c>
      <c r="G190" s="21">
        <v>78.900000000000006</v>
      </c>
      <c r="H190" s="22">
        <v>86.1</v>
      </c>
      <c r="I190" s="23">
        <v>76.400000000000006</v>
      </c>
      <c r="J190" s="30"/>
      <c r="K190" s="38"/>
      <c r="L190" s="39"/>
      <c r="M190" s="40"/>
      <c r="N190" s="69"/>
      <c r="O190" s="33" t="s">
        <v>37</v>
      </c>
      <c r="P190" s="67">
        <v>1.9067767321613236</v>
      </c>
      <c r="Q190" s="42">
        <f t="shared" si="12"/>
        <v>150.44468416752844</v>
      </c>
      <c r="R190" s="41">
        <f t="shared" si="13"/>
        <v>164.17347663908996</v>
      </c>
      <c r="S190" s="76">
        <f t="shared" si="14"/>
        <v>145.67774233712512</v>
      </c>
      <c r="T190" s="72">
        <v>268.61630000000002</v>
      </c>
      <c r="U190" s="94">
        <f t="shared" si="15"/>
        <v>0.56007280335381149</v>
      </c>
    </row>
    <row r="191" spans="1:21" x14ac:dyDescent="0.25">
      <c r="A191" s="1" t="str">
        <f t="shared" si="11"/>
        <v>800male</v>
      </c>
      <c r="B191" s="33">
        <v>800</v>
      </c>
      <c r="C191" s="14" t="s">
        <v>73</v>
      </c>
      <c r="D191" s="33" t="s">
        <v>92</v>
      </c>
      <c r="E191" s="15" t="s">
        <v>80</v>
      </c>
      <c r="F191" s="23" t="s">
        <v>74</v>
      </c>
      <c r="G191" s="21" t="s">
        <v>0</v>
      </c>
      <c r="H191" s="22" t="s">
        <v>0</v>
      </c>
      <c r="I191" s="23" t="s">
        <v>0</v>
      </c>
      <c r="J191" s="30"/>
      <c r="K191" s="38"/>
      <c r="L191" s="39"/>
      <c r="M191" s="40"/>
      <c r="N191" s="69"/>
      <c r="O191" s="33" t="s">
        <v>37</v>
      </c>
      <c r="P191" s="67">
        <v>1.9067767321613236</v>
      </c>
      <c r="Q191" s="42" t="str">
        <f t="shared" si="12"/>
        <v/>
      </c>
      <c r="R191" s="41" t="str">
        <f t="shared" si="13"/>
        <v/>
      </c>
      <c r="S191" s="76" t="str">
        <f t="shared" si="14"/>
        <v/>
      </c>
      <c r="T191" s="72">
        <v>268.61630000000002</v>
      </c>
      <c r="U191" s="94" t="str">
        <f t="shared" si="15"/>
        <v/>
      </c>
    </row>
    <row r="192" spans="1:21" x14ac:dyDescent="0.25">
      <c r="A192" s="1" t="str">
        <f t="shared" si="11"/>
        <v>800male</v>
      </c>
      <c r="B192" s="33">
        <v>800</v>
      </c>
      <c r="C192" s="14" t="s">
        <v>73</v>
      </c>
      <c r="D192" s="33" t="s">
        <v>92</v>
      </c>
      <c r="E192" s="15" t="s">
        <v>80</v>
      </c>
      <c r="F192" s="23" t="s">
        <v>19</v>
      </c>
      <c r="G192" s="21">
        <v>77.5</v>
      </c>
      <c r="H192" s="22">
        <v>91.1</v>
      </c>
      <c r="I192" s="23">
        <v>74.099999999999994</v>
      </c>
      <c r="J192" s="30"/>
      <c r="K192" s="38"/>
      <c r="L192" s="39"/>
      <c r="M192" s="40"/>
      <c r="N192" s="69"/>
      <c r="O192" s="33" t="s">
        <v>37</v>
      </c>
      <c r="P192" s="67">
        <v>1.9067767321613236</v>
      </c>
      <c r="Q192" s="42">
        <f t="shared" si="12"/>
        <v>147.77519674250257</v>
      </c>
      <c r="R192" s="41">
        <f t="shared" si="13"/>
        <v>173.70736029989658</v>
      </c>
      <c r="S192" s="76">
        <f t="shared" si="14"/>
        <v>141.29215585315407</v>
      </c>
      <c r="T192" s="72">
        <v>268.61630000000002</v>
      </c>
      <c r="U192" s="94">
        <f t="shared" si="15"/>
        <v>0.55013488288872481</v>
      </c>
    </row>
    <row r="193" spans="1:21" x14ac:dyDescent="0.25">
      <c r="A193" s="1" t="str">
        <f t="shared" si="11"/>
        <v>800male</v>
      </c>
      <c r="B193" s="33">
        <v>800</v>
      </c>
      <c r="C193" s="14" t="s">
        <v>73</v>
      </c>
      <c r="D193" s="33" t="s">
        <v>92</v>
      </c>
      <c r="E193" s="15" t="s">
        <v>80</v>
      </c>
      <c r="F193" s="23" t="s">
        <v>6</v>
      </c>
      <c r="G193" s="21">
        <v>82.8</v>
      </c>
      <c r="H193" s="22">
        <v>89.8</v>
      </c>
      <c r="I193" s="23">
        <v>81.400000000000006</v>
      </c>
      <c r="J193" s="30"/>
      <c r="K193" s="38"/>
      <c r="L193" s="39"/>
      <c r="M193" s="40"/>
      <c r="N193" s="69"/>
      <c r="O193" s="33" t="s">
        <v>37</v>
      </c>
      <c r="P193" s="67">
        <v>1.9067767321613236</v>
      </c>
      <c r="Q193" s="42">
        <f t="shared" si="12"/>
        <v>157.88111342295758</v>
      </c>
      <c r="R193" s="41">
        <f t="shared" si="13"/>
        <v>171.22855054808684</v>
      </c>
      <c r="S193" s="76">
        <f t="shared" si="14"/>
        <v>155.21162599793175</v>
      </c>
      <c r="T193" s="72">
        <v>268.61630000000002</v>
      </c>
      <c r="U193" s="94">
        <f t="shared" si="15"/>
        <v>0.58775701036369565</v>
      </c>
    </row>
    <row r="194" spans="1:21" x14ac:dyDescent="0.25">
      <c r="A194" s="1" t="str">
        <f t="shared" si="11"/>
        <v>800male</v>
      </c>
      <c r="B194" s="33">
        <v>800</v>
      </c>
      <c r="C194" s="14" t="s">
        <v>73</v>
      </c>
      <c r="D194" s="33" t="s">
        <v>92</v>
      </c>
      <c r="E194" s="15" t="s">
        <v>80</v>
      </c>
      <c r="F194" s="23" t="s">
        <v>75</v>
      </c>
      <c r="G194" s="21">
        <v>80.8</v>
      </c>
      <c r="H194" s="22">
        <v>91.5</v>
      </c>
      <c r="I194" s="23">
        <v>78.599999999999994</v>
      </c>
      <c r="J194" s="30"/>
      <c r="K194" s="38"/>
      <c r="L194" s="39"/>
      <c r="M194" s="40"/>
      <c r="N194" s="69"/>
      <c r="O194" s="33" t="s">
        <v>37</v>
      </c>
      <c r="P194" s="67">
        <v>1.9067767321613236</v>
      </c>
      <c r="Q194" s="42">
        <f t="shared" si="12"/>
        <v>154.06755995863494</v>
      </c>
      <c r="R194" s="41">
        <f t="shared" si="13"/>
        <v>174.47007099276112</v>
      </c>
      <c r="S194" s="76">
        <f t="shared" si="14"/>
        <v>149.87265114788002</v>
      </c>
      <c r="T194" s="72">
        <v>268.61630000000002</v>
      </c>
      <c r="U194" s="94">
        <f t="shared" si="15"/>
        <v>0.57355998112785755</v>
      </c>
    </row>
    <row r="195" spans="1:21" x14ac:dyDescent="0.25">
      <c r="A195" s="1" t="str">
        <f t="shared" si="11"/>
        <v>887male</v>
      </c>
      <c r="B195" s="34">
        <v>887</v>
      </c>
      <c r="C195" s="16" t="s">
        <v>76</v>
      </c>
      <c r="D195" s="34" t="s">
        <v>92</v>
      </c>
      <c r="E195" s="17" t="s">
        <v>80</v>
      </c>
      <c r="F195" s="26" t="s">
        <v>31</v>
      </c>
      <c r="G195" s="24" t="s">
        <v>0</v>
      </c>
      <c r="H195" s="25" t="s">
        <v>0</v>
      </c>
      <c r="I195" s="26" t="s">
        <v>0</v>
      </c>
      <c r="J195" s="31"/>
      <c r="K195" s="43"/>
      <c r="L195" s="44"/>
      <c r="M195" s="45"/>
      <c r="N195" s="71"/>
      <c r="O195" s="34" t="s">
        <v>37</v>
      </c>
      <c r="P195" s="82">
        <v>1.9067767321613236</v>
      </c>
      <c r="Q195" s="77" t="str">
        <f t="shared" si="12"/>
        <v/>
      </c>
      <c r="R195" s="78" t="str">
        <f t="shared" si="13"/>
        <v/>
      </c>
      <c r="S195" s="79" t="str">
        <f t="shared" si="14"/>
        <v/>
      </c>
      <c r="T195" s="72">
        <v>268.61630000000002</v>
      </c>
      <c r="U195" s="94" t="str">
        <f t="shared" si="15"/>
        <v/>
      </c>
    </row>
    <row r="1048576" spans="15:15" x14ac:dyDescent="0.25">
      <c r="O1048576" s="1"/>
    </row>
  </sheetData>
  <mergeCells count="18">
    <mergeCell ref="T1:T3"/>
    <mergeCell ref="U1:U3"/>
    <mergeCell ref="B1:B3"/>
    <mergeCell ref="A1:A3"/>
    <mergeCell ref="N1:N3"/>
    <mergeCell ref="O1:O3"/>
    <mergeCell ref="Q1:S1"/>
    <mergeCell ref="Q2:S2"/>
    <mergeCell ref="P1:P3"/>
    <mergeCell ref="J1:M1"/>
    <mergeCell ref="J2:J3"/>
    <mergeCell ref="K2:M2"/>
    <mergeCell ref="C1:C3"/>
    <mergeCell ref="D1:D3"/>
    <mergeCell ref="E1:E3"/>
    <mergeCell ref="G2:I2"/>
    <mergeCell ref="F2:F3"/>
    <mergeCell ref="F1:I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1C1F-32C3-4752-AE02-9A18C8C2C127}">
  <dimension ref="A1:G26"/>
  <sheetViews>
    <sheetView workbookViewId="0">
      <selection activeCell="G3" sqref="G3:G26"/>
    </sheetView>
  </sheetViews>
  <sheetFormatPr baseColWidth="10" defaultRowHeight="15.75" x14ac:dyDescent="0.25"/>
  <cols>
    <col min="6" max="6" width="11.875" bestFit="1" customWidth="1"/>
  </cols>
  <sheetData>
    <row r="1" spans="1:7" s="1" customFormat="1" x14ac:dyDescent="0.25">
      <c r="E1" s="101" t="s">
        <v>101</v>
      </c>
      <c r="F1" s="101"/>
    </row>
    <row r="2" spans="1:7" x14ac:dyDescent="0.25">
      <c r="A2" s="85" t="s">
        <v>95</v>
      </c>
      <c r="B2" s="85" t="s">
        <v>96</v>
      </c>
      <c r="C2" t="s">
        <v>92</v>
      </c>
      <c r="D2" t="s">
        <v>79</v>
      </c>
      <c r="E2" t="s">
        <v>99</v>
      </c>
      <c r="F2" t="s">
        <v>100</v>
      </c>
      <c r="G2" t="s">
        <v>82</v>
      </c>
    </row>
    <row r="3" spans="1:7" x14ac:dyDescent="0.25">
      <c r="A3" s="85">
        <v>204</v>
      </c>
      <c r="B3" s="85" t="s">
        <v>3</v>
      </c>
      <c r="C3" s="85">
        <f>VLOOKUP($A3&amp;C$2,details!$A$4:$U$195,21,FALSE)</f>
        <v>0.35831494074790343</v>
      </c>
      <c r="D3" s="85">
        <f>VLOOKUP($A3&amp;D$2,details!$A$4:$U$195,21,FALSE)</f>
        <v>0.19652870235148096</v>
      </c>
      <c r="E3">
        <v>0.49906225421985601</v>
      </c>
      <c r="F3" s="1">
        <v>0.50093774578014394</v>
      </c>
      <c r="G3">
        <f>C3*E3+D3*F3</f>
        <v>0.27727010718735057</v>
      </c>
    </row>
    <row r="4" spans="1:7" x14ac:dyDescent="0.25">
      <c r="A4" s="85">
        <v>854</v>
      </c>
      <c r="B4" s="102" t="s">
        <v>11</v>
      </c>
      <c r="C4" s="102">
        <f>D4</f>
        <v>0.17750979567230538</v>
      </c>
      <c r="D4" s="85">
        <f>VLOOKUP($A4&amp;D$2,details!$A$4:$U$195,21,FALSE)</f>
        <v>0.17750979567230538</v>
      </c>
      <c r="E4" s="1">
        <v>0.49992820733721011</v>
      </c>
      <c r="F4" s="1">
        <v>0.50007179266278978</v>
      </c>
      <c r="G4" s="1">
        <f t="shared" ref="G4:G26" si="0">C4*E4+D4*F4</f>
        <v>0.17750979567230535</v>
      </c>
    </row>
    <row r="5" spans="1:7" x14ac:dyDescent="0.25">
      <c r="A5" s="85">
        <v>108</v>
      </c>
      <c r="B5" s="85" t="s">
        <v>15</v>
      </c>
      <c r="C5" s="85">
        <f>VLOOKUP($A5&amp;C$2,details!$A$4:$U$195,21,FALSE)</f>
        <v>0.5607826548156033</v>
      </c>
      <c r="D5" s="85">
        <f>VLOOKUP($A5&amp;D$2,details!$A$4:$U$195,21,FALSE)</f>
        <v>0.45278453801752055</v>
      </c>
      <c r="E5" s="1">
        <v>0.48536986769829221</v>
      </c>
      <c r="F5" s="1">
        <v>0.51463013230170773</v>
      </c>
      <c r="G5" s="1">
        <f t="shared" si="0"/>
        <v>0.50520356967947067</v>
      </c>
    </row>
    <row r="6" spans="1:7" x14ac:dyDescent="0.25">
      <c r="A6" s="85">
        <v>120</v>
      </c>
      <c r="B6" s="85" t="s">
        <v>18</v>
      </c>
      <c r="C6" s="85">
        <f>VLOOKUP($A6&amp;C$2,details!$A$4:$U$195,21,FALSE)</f>
        <v>0.58349790159294423</v>
      </c>
      <c r="D6" s="85">
        <f>VLOOKUP($A6&amp;D$2,details!$A$4:$U$195,21,FALSE)</f>
        <v>0.46145346142580884</v>
      </c>
      <c r="E6" s="1">
        <v>0.50138341192583802</v>
      </c>
      <c r="F6" s="1">
        <v>0.49861658807416198</v>
      </c>
      <c r="G6" s="1">
        <f t="shared" si="0"/>
        <v>0.52264451924338595</v>
      </c>
    </row>
    <row r="7" spans="1:7" x14ac:dyDescent="0.25">
      <c r="A7" s="85">
        <v>148</v>
      </c>
      <c r="B7" s="85" t="s">
        <v>21</v>
      </c>
      <c r="C7" s="85">
        <f>VLOOKUP($A7&amp;C$2,details!$A$4:$U$195,21,FALSE)</f>
        <v>0.35699274539459008</v>
      </c>
      <c r="D7" s="85">
        <f>VLOOKUP($A7&amp;D$2,details!$A$4:$U$195,21,FALSE)</f>
        <v>0.12736904169993343</v>
      </c>
      <c r="E7" s="1">
        <v>0.50205277648081659</v>
      </c>
      <c r="F7" s="1">
        <v>0.49794722351918341</v>
      </c>
      <c r="G7" s="1">
        <f t="shared" si="0"/>
        <v>0.24265225968564413</v>
      </c>
    </row>
    <row r="8" spans="1:7" x14ac:dyDescent="0.25">
      <c r="A8" s="85">
        <v>174</v>
      </c>
      <c r="B8" s="85" t="s">
        <v>23</v>
      </c>
      <c r="C8" s="85">
        <f>VLOOKUP($A8&amp;C$2,details!$A$4:$U$195,21,FALSE)</f>
        <v>0.54800532850334904</v>
      </c>
      <c r="D8" s="85">
        <f>VLOOKUP($A8&amp;D$2,details!$A$4:$U$195,21,FALSE)</f>
        <v>0.42210988595742338</v>
      </c>
      <c r="E8" s="1">
        <v>0.50558877047049644</v>
      </c>
      <c r="F8" s="1">
        <v>0.4944112295295035</v>
      </c>
      <c r="G8" s="1">
        <f t="shared" si="0"/>
        <v>0.48576120796205696</v>
      </c>
    </row>
    <row r="9" spans="1:7" x14ac:dyDescent="0.25">
      <c r="A9" s="85">
        <v>384</v>
      </c>
      <c r="B9" s="85" t="s">
        <v>25</v>
      </c>
      <c r="C9" s="85">
        <f>VLOOKUP($A9&amp;C$2,details!$A$4:$U$195,21,FALSE)</f>
        <v>0.40194738740724217</v>
      </c>
      <c r="D9" s="85">
        <f>VLOOKUP($A9&amp;D$2,details!$A$4:$U$195,21,FALSE)</f>
        <v>0.21727660054694525</v>
      </c>
      <c r="E9" s="1">
        <v>0.50550397330962482</v>
      </c>
      <c r="F9" s="1">
        <v>0.49449602669037512</v>
      </c>
      <c r="G9" s="1">
        <f t="shared" si="0"/>
        <v>0.31062841705904021</v>
      </c>
    </row>
    <row r="10" spans="1:7" x14ac:dyDescent="0.25">
      <c r="A10" s="85">
        <v>818</v>
      </c>
      <c r="B10" s="102" t="s">
        <v>26</v>
      </c>
      <c r="C10" s="102">
        <f>D10</f>
        <v>0.48812707191284976</v>
      </c>
      <c r="D10" s="85">
        <f>VLOOKUP($A10&amp;D$2,details!$A$4:$U$195,21,FALSE)</f>
        <v>0.48812707191284976</v>
      </c>
      <c r="E10" s="1">
        <v>0.50709886198602394</v>
      </c>
      <c r="F10" s="1">
        <v>0.49290113801397611</v>
      </c>
      <c r="G10" s="1">
        <f t="shared" si="0"/>
        <v>0.48812707191284976</v>
      </c>
    </row>
    <row r="11" spans="1:7" x14ac:dyDescent="0.25">
      <c r="A11" s="85">
        <v>270</v>
      </c>
      <c r="B11" s="85" t="s">
        <v>30</v>
      </c>
      <c r="C11" s="85">
        <f>VLOOKUP($A11&amp;C$2,details!$A$4:$U$195,21,FALSE)</f>
        <v>0.46210727598299722</v>
      </c>
      <c r="D11" s="85">
        <f>VLOOKUP($A11&amp;D$2,details!$A$4:$U$195,21,FALSE)</f>
        <v>0.25934872744330328</v>
      </c>
      <c r="E11" s="1">
        <v>0.48488830486202367</v>
      </c>
      <c r="F11" s="1">
        <v>0.51511169513797639</v>
      </c>
      <c r="G11" s="1">
        <f t="shared" si="0"/>
        <v>0.35766397634099983</v>
      </c>
    </row>
    <row r="12" spans="1:7" x14ac:dyDescent="0.25">
      <c r="A12" s="85">
        <v>356</v>
      </c>
      <c r="B12" s="85" t="s">
        <v>34</v>
      </c>
      <c r="C12" s="85">
        <f>VLOOKUP($A12&amp;C$2,details!$A$4:$U$195,21,FALSE)</f>
        <v>0.56656070889474763</v>
      </c>
      <c r="D12" s="85">
        <f>VLOOKUP($A12&amp;D$2,details!$A$4:$U$195,21,FALSE)</f>
        <v>0.39421006571382106</v>
      </c>
      <c r="E12" s="1">
        <v>0.52030954553126751</v>
      </c>
      <c r="F12" s="1">
        <v>0.47969045446873254</v>
      </c>
      <c r="G12" s="1">
        <f t="shared" si="0"/>
        <v>0.48388575053931066</v>
      </c>
    </row>
    <row r="13" spans="1:7" x14ac:dyDescent="0.25">
      <c r="A13" s="85">
        <v>426</v>
      </c>
      <c r="B13" s="85" t="s">
        <v>40</v>
      </c>
      <c r="C13" s="85">
        <f>VLOOKUP($A13&amp;C$2,details!$A$4:$U$195,21,FALSE)</f>
        <v>0.59982448521415799</v>
      </c>
      <c r="D13" s="85">
        <f>VLOOKUP($A13&amp;D$2,details!$A$4:$U$195,21,FALSE)</f>
        <v>0.64683505431074362</v>
      </c>
      <c r="E13" s="1">
        <v>0.49553415061295969</v>
      </c>
      <c r="F13" s="1">
        <v>0.50446584938704031</v>
      </c>
      <c r="G13" s="1">
        <f t="shared" si="0"/>
        <v>0.62353971188363522</v>
      </c>
    </row>
    <row r="14" spans="1:7" x14ac:dyDescent="0.25">
      <c r="A14" s="85">
        <v>430</v>
      </c>
      <c r="B14" s="102" t="s">
        <v>42</v>
      </c>
      <c r="C14" s="102">
        <f>D14</f>
        <v>0.30372617636137966</v>
      </c>
      <c r="D14" s="85">
        <f>VLOOKUP($A14&amp;D$2,details!$A$4:$U$195,21,FALSE)</f>
        <v>0.30372617636137966</v>
      </c>
      <c r="E14" s="1">
        <v>0.50487210718635811</v>
      </c>
      <c r="F14" s="1">
        <v>0.49512789281364183</v>
      </c>
      <c r="G14" s="1">
        <f t="shared" si="0"/>
        <v>0.30372617636137966</v>
      </c>
    </row>
    <row r="15" spans="1:7" x14ac:dyDescent="0.25">
      <c r="A15" s="85">
        <v>450</v>
      </c>
      <c r="B15" s="102" t="s">
        <v>45</v>
      </c>
      <c r="C15" s="102">
        <f>D15</f>
        <v>0.47412342640715327</v>
      </c>
      <c r="D15" s="85">
        <f>VLOOKUP($A15&amp;D$2,details!$A$4:$U$195,21,FALSE)</f>
        <v>0.47412342640715327</v>
      </c>
      <c r="E15" s="1">
        <v>0.49853707637058459</v>
      </c>
      <c r="F15" s="1">
        <v>0.50146292362941547</v>
      </c>
      <c r="G15" s="1">
        <f t="shared" si="0"/>
        <v>0.47412342640715333</v>
      </c>
    </row>
    <row r="16" spans="1:7" x14ac:dyDescent="0.25">
      <c r="A16" s="85">
        <v>454</v>
      </c>
      <c r="B16" s="102" t="s">
        <v>49</v>
      </c>
      <c r="C16" s="102">
        <f>D16</f>
        <v>0.46412082247451286</v>
      </c>
      <c r="D16" s="85">
        <f>VLOOKUP($A16&amp;D$2,details!$A$4:$U$195,21,FALSE)</f>
        <v>0.46412082247451286</v>
      </c>
      <c r="E16" s="1">
        <v>0.49867708959711365</v>
      </c>
      <c r="F16" s="1">
        <v>0.50132291040288635</v>
      </c>
      <c r="G16" s="1">
        <f t="shared" si="0"/>
        <v>0.46412082247451286</v>
      </c>
    </row>
    <row r="17" spans="1:7" x14ac:dyDescent="0.25">
      <c r="A17" s="85">
        <v>466</v>
      </c>
      <c r="B17" s="85" t="s">
        <v>51</v>
      </c>
      <c r="C17" s="85">
        <f>VLOOKUP($A17&amp;C$2,details!$A$4:$U$195,21,FALSE)</f>
        <v>0.30807151732199811</v>
      </c>
      <c r="D17" s="85">
        <f>VLOOKUP($A17&amp;D$2,details!$A$4:$U$195,21,FALSE)</f>
        <v>0.1584908889931298</v>
      </c>
      <c r="E17" s="1">
        <v>0.49986351760622877</v>
      </c>
      <c r="F17" s="1">
        <v>0.50013648239377129</v>
      </c>
      <c r="G17" s="1">
        <f t="shared" si="0"/>
        <v>0.23326078803534783</v>
      </c>
    </row>
    <row r="18" spans="1:7" x14ac:dyDescent="0.25">
      <c r="A18" s="85">
        <v>504</v>
      </c>
      <c r="B18" s="102" t="s">
        <v>54</v>
      </c>
      <c r="C18" s="102">
        <f>D18</f>
        <v>0.29162323574735888</v>
      </c>
      <c r="D18" s="85">
        <f>VLOOKUP($A18&amp;D$2,details!$A$4:$U$195,21,FALSE)</f>
        <v>0.29162323574735888</v>
      </c>
      <c r="E18" s="1">
        <v>0.48856046065259107</v>
      </c>
      <c r="F18" s="1">
        <v>0.51143953934740882</v>
      </c>
      <c r="G18" s="1">
        <f t="shared" si="0"/>
        <v>0.29162323574735882</v>
      </c>
    </row>
    <row r="19" spans="1:7" x14ac:dyDescent="0.25">
      <c r="A19" s="85">
        <v>508</v>
      </c>
      <c r="B19" s="102" t="s">
        <v>55</v>
      </c>
      <c r="C19" s="102">
        <f>D19</f>
        <v>0.3367543323988923</v>
      </c>
      <c r="D19" s="85">
        <f>VLOOKUP($A19&amp;D$2,details!$A$4:$U$195,21,FALSE)</f>
        <v>0.3367543323988923</v>
      </c>
      <c r="E19" s="1">
        <v>0.48358286537870854</v>
      </c>
      <c r="F19" s="1">
        <v>0.51641713462129157</v>
      </c>
      <c r="G19" s="1">
        <f t="shared" si="0"/>
        <v>0.3367543323988923</v>
      </c>
    </row>
    <row r="20" spans="1:7" x14ac:dyDescent="0.25">
      <c r="A20" s="85">
        <v>524</v>
      </c>
      <c r="B20" s="85" t="s">
        <v>57</v>
      </c>
      <c r="C20" s="85">
        <f>VLOOKUP($A20&amp;C$2,details!$A$4:$U$195,21,FALSE)</f>
        <v>0.58903802990107368</v>
      </c>
      <c r="D20" s="85">
        <f>VLOOKUP($A20&amp;D$2,details!$A$4:$U$195,21,FALSE)</f>
        <v>0.39824437925182793</v>
      </c>
      <c r="E20" s="1">
        <v>0.46889165796652404</v>
      </c>
      <c r="F20" s="1">
        <v>0.5311083420334759</v>
      </c>
      <c r="G20" s="1">
        <f t="shared" si="0"/>
        <v>0.48770593043423854</v>
      </c>
    </row>
    <row r="21" spans="1:7" x14ac:dyDescent="0.25">
      <c r="A21" s="85">
        <v>562</v>
      </c>
      <c r="B21" s="85" t="s">
        <v>59</v>
      </c>
      <c r="C21" s="85">
        <f>VLOOKUP($A21&amp;C$2,details!$A$4:$U$195,21,FALSE)</f>
        <v>0.27567773116582234</v>
      </c>
      <c r="D21" s="85">
        <f>VLOOKUP($A21&amp;D$2,details!$A$4:$U$195,21,FALSE)</f>
        <v>8.0686270760138804E-2</v>
      </c>
      <c r="E21" s="1">
        <v>0.48410104011887073</v>
      </c>
      <c r="F21" s="1">
        <v>0.51589895988112922</v>
      </c>
      <c r="G21" s="1">
        <f t="shared" si="0"/>
        <v>0.1750818395568278</v>
      </c>
    </row>
    <row r="22" spans="1:7" x14ac:dyDescent="0.25">
      <c r="A22" s="85">
        <v>586</v>
      </c>
      <c r="B22" s="85" t="s">
        <v>60</v>
      </c>
      <c r="C22" s="85">
        <f>VLOOKUP($A22&amp;C$2,details!$A$4:$U$195,21,FALSE)</f>
        <v>0.46276837365965384</v>
      </c>
      <c r="D22" s="85">
        <f>VLOOKUP($A22&amp;D$2,details!$A$4:$U$195,21,FALSE)</f>
        <v>0.29047057473649973</v>
      </c>
      <c r="E22" s="1">
        <v>0.5113678630256806</v>
      </c>
      <c r="F22" s="1">
        <v>0.48863213697431929</v>
      </c>
      <c r="G22" s="1">
        <f t="shared" si="0"/>
        <v>0.37857813197586143</v>
      </c>
    </row>
    <row r="23" spans="1:7" x14ac:dyDescent="0.25">
      <c r="A23" s="85">
        <v>686</v>
      </c>
      <c r="B23" s="85" t="s">
        <v>65</v>
      </c>
      <c r="C23" s="85">
        <f>VLOOKUP($A23&amp;C$2,details!$A$4:$U$195,21,FALSE)</f>
        <v>0.39930299670061559</v>
      </c>
      <c r="D23" s="85">
        <f>VLOOKUP($A23&amp;D$2,details!$A$4:$U$195,21,FALSE)</f>
        <v>0.27318065957361282</v>
      </c>
      <c r="E23" s="1">
        <v>0.48763821069764834</v>
      </c>
      <c r="F23" s="1">
        <v>0.51236178930235166</v>
      </c>
      <c r="G23" s="1">
        <f t="shared" si="0"/>
        <v>0.33468273037923002</v>
      </c>
    </row>
    <row r="24" spans="1:7" x14ac:dyDescent="0.25">
      <c r="A24" s="85">
        <v>768</v>
      </c>
      <c r="B24" s="102" t="s">
        <v>71</v>
      </c>
      <c r="C24" s="102">
        <f>D24</f>
        <v>0.29853920181251359</v>
      </c>
      <c r="D24" s="85">
        <f>VLOOKUP($A24&amp;D$2,details!$A$4:$U$195,21,FALSE)</f>
        <v>0.29853920181251359</v>
      </c>
      <c r="E24" s="1">
        <v>0.49995816716401259</v>
      </c>
      <c r="F24" s="1">
        <v>0.50004183283598747</v>
      </c>
      <c r="G24" s="1">
        <f t="shared" si="0"/>
        <v>0.29853920181251359</v>
      </c>
    </row>
    <row r="25" spans="1:7" x14ac:dyDescent="0.25">
      <c r="A25" s="85">
        <v>800</v>
      </c>
      <c r="B25" s="85" t="s">
        <v>73</v>
      </c>
      <c r="C25" s="85">
        <f>VLOOKUP($A25&amp;C$2,details!$A$4:$U$195,21,FALSE)</f>
        <v>0.56007280335381149</v>
      </c>
      <c r="D25" s="85">
        <f>VLOOKUP($A25&amp;D$2,details!$A$4:$U$195,21,FALSE)</f>
        <v>0.45278453801752055</v>
      </c>
      <c r="E25" s="1">
        <v>0.4985276209454223</v>
      </c>
      <c r="F25" s="1">
        <v>0.50147237905457775</v>
      </c>
      <c r="G25" s="1">
        <f t="shared" si="0"/>
        <v>0.50627070169098298</v>
      </c>
    </row>
    <row r="26" spans="1:7" x14ac:dyDescent="0.25">
      <c r="A26" s="85">
        <v>887</v>
      </c>
      <c r="B26" s="102" t="s">
        <v>76</v>
      </c>
      <c r="C26" s="102">
        <f>D26</f>
        <v>0.35275849869111686</v>
      </c>
      <c r="D26" s="85">
        <f>VLOOKUP($A26&amp;D$2,details!$A$4:$U$195,21,FALSE)</f>
        <v>0.35275849869111686</v>
      </c>
      <c r="E26" s="1">
        <v>0.50659460898108866</v>
      </c>
      <c r="F26" s="1">
        <v>0.49340539101891145</v>
      </c>
      <c r="G26" s="1">
        <f t="shared" si="0"/>
        <v>0.35275849869111692</v>
      </c>
    </row>
  </sheetData>
  <mergeCells count="1">
    <mergeCell ref="E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details</vt:lpstr>
      <vt:lpstr>country-aggregation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Reiter, Claudia</dc:creator>
  <cp:lastModifiedBy>Reiter, Claudia</cp:lastModifiedBy>
  <dcterms:created xsi:type="dcterms:W3CDTF">2020-02-28T14:59:36Z</dcterms:created>
  <dcterms:modified xsi:type="dcterms:W3CDTF">2020-02-28T15:00:38Z</dcterms:modified>
</cp:coreProperties>
</file>