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unique" sheetId="2" r:id="rId4"/>
    <sheet state="visible" name="barplot" sheetId="3" r:id="rId5"/>
    <sheet state="visible" name="vizualization" sheetId="4" r:id="rId6"/>
    <sheet state="visible" name="strategy" sheetId="5" r:id="rId7"/>
    <sheet state="visible" name="properties" sheetId="6" r:id="rId8"/>
    <sheet state="visible" name="graph approaches" sheetId="7" r:id="rId9"/>
    <sheet state="visible" name="ideas" sheetId="8" r:id="rId10"/>
  </sheets>
  <definedNames>
    <definedName hidden="1" localSheetId="0" name="_xlnm._FilterDatabase">results!$A$1:$S$97</definedName>
  </definedNames>
  <calcPr/>
</workbook>
</file>

<file path=xl/sharedStrings.xml><?xml version="1.0" encoding="utf-8"?>
<sst xmlns="http://schemas.openxmlformats.org/spreadsheetml/2006/main" count="826" uniqueCount="186">
  <si>
    <t>described</t>
  </si>
  <si>
    <t>system</t>
  </si>
  <si>
    <t>a</t>
  </si>
  <si>
    <t>b</t>
  </si>
  <si>
    <t>c</t>
  </si>
  <si>
    <t>in_competition</t>
  </si>
  <si>
    <t>label</t>
  </si>
  <si>
    <t>bibtex</t>
  </si>
  <si>
    <t>score reported in</t>
  </si>
  <si>
    <t>year</t>
  </si>
  <si>
    <t>pos</t>
  </si>
  <si>
    <t>sense_repository</t>
  </si>
  <si>
    <t>setting</t>
  </si>
  <si>
    <t>competition</t>
  </si>
  <si>
    <t>P</t>
  </si>
  <si>
    <t>R</t>
  </si>
  <si>
    <t>F1</t>
  </si>
  <si>
    <t>Entities</t>
  </si>
  <si>
    <t>Text coherence</t>
  </si>
  <si>
    <t>Word order</t>
  </si>
  <si>
    <t>IMS + Word2Vec</t>
  </si>
  <si>
    <t>Multilingual</t>
  </si>
  <si>
    <t>yes</t>
  </si>
  <si>
    <t>n,v,a,r</t>
  </si>
  <si>
    <t>WordNet</t>
  </si>
  <si>
    <t>Rank 1</t>
  </si>
  <si>
    <t>se7-aw</t>
  </si>
  <si>
    <t>IMS (original)</t>
  </si>
  <si>
    <t>se3-aw</t>
  </si>
  <si>
    <t>no</t>
  </si>
  <si>
    <t>IMS-1M</t>
  </si>
  <si>
    <t>to go</t>
  </si>
  <si>
    <t>https://aclanthology.coli.uni-saarland.de/papers/K15-1037/k15-1037.bib</t>
  </si>
  <si>
    <t>paper</t>
  </si>
  <si>
    <t>MUN+SC+DSO</t>
  </si>
  <si>
    <t>se2-aw</t>
  </si>
  <si>
    <t>IMS + S-product</t>
  </si>
  <si>
    <t>AutoExtend</t>
  </si>
  <si>
    <t>https://aclanthology.coli.uni-saarland.de/papers/P15-1173/p15-1173.bib</t>
  </si>
  <si>
    <t>AVE-Antwerp</t>
  </si>
  <si>
    <t>https://aclanthology.coli.uni-saarland.de/papers/S01-1020/s01-1020.bib</t>
  </si>
  <si>
    <t>n.v.a.r</t>
  </si>
  <si>
    <t>Babelfy</t>
  </si>
  <si>
    <t>n</t>
  </si>
  <si>
    <t>se3-aw___nouns</t>
  </si>
  <si>
    <t>Babelnet</t>
  </si>
  <si>
    <t>se13-aw</t>
  </si>
  <si>
    <t>se7-aw___nouns</t>
  </si>
  <si>
    <t>@Article{Q14-1019,
  author =         "Moro, Andrea
                and Raganato, Alessandro
                and Navigli, Roberto",
  title =         "Entity Linking meets Word Sense Disambiguation: a Unified Approach",
  journal =         "TACL 2014",
  year =         "2014",
  volume =         "2",
  pages =         "231--244",
  url =         "http://www.aclweb.org/anthology/Q14-1019"
}</t>
  </si>
  <si>
    <t>framework</t>
  </si>
  <si>
    <t>se2-aw-v2</t>
  </si>
  <si>
    <t>se13-aw-v2</t>
  </si>
  <si>
    <t>c2v iters+</t>
  </si>
  <si>
    <t>how to name systems</t>
  </si>
  <si>
    <t>context2vec</t>
  </si>
  <si>
    <t>https://aclanthology.coli.uni-saarland.de/papers/K16-1006/k16-1006.bib</t>
  </si>
  <si>
    <t>SemCor</t>
  </si>
  <si>
    <t>SemCor+OMSTI</t>
  </si>
  <si>
    <t>default</t>
  </si>
  <si>
    <t>DFKI</t>
  </si>
  <si>
    <t>https://aclanthology.coli.uni-saarland.de/papers/P15-1058/p15-1058.bib</t>
  </si>
  <si>
    <t>n,v</t>
  </si>
  <si>
    <t>ssup</t>
  </si>
  <si>
    <t>uns</t>
  </si>
  <si>
    <t>WSD-games</t>
  </si>
  <si>
    <t>https://aclanthology.coli.uni-saarland.de/papers/J17-1002/j17-1002.bib</t>
  </si>
  <si>
    <t>games</t>
  </si>
  <si>
    <t>higher than competition or close to</t>
  </si>
  <si>
    <t>IMS+embeddings</t>
  </si>
  <si>
    <t>published results (not arxiv)</t>
  </si>
  <si>
    <t>https://aclanthology.coli.uni-saarland.de/papers/P16-1085/p16-1085.bib</t>
  </si>
  <si>
    <t>open</t>
  </si>
  <si>
    <t>-rag means raganato</t>
  </si>
  <si>
    <t>IMS-s+emb SemCor</t>
  </si>
  <si>
    <t>English</t>
  </si>
  <si>
    <t>best setting</t>
  </si>
  <si>
    <t>all rag results are either from the paper or from raganato et al. (2017)</t>
  </si>
  <si>
    <t>IMS+emb SemCor + OMSTI</t>
  </si>
  <si>
    <t>IMS-s+emb SemCor + OMSTI</t>
  </si>
  <si>
    <t>Word2Vec OMSTI</t>
  </si>
  <si>
    <t>IMS + Word2Vec (OMSTI)</t>
  </si>
  <si>
    <t>se2-aw___nouns</t>
  </si>
  <si>
    <t>IMS+emb (SemCor)</t>
  </si>
  <si>
    <t>IMS+emb SemCor</t>
  </si>
  <si>
    <t>Algorithm</t>
  </si>
  <si>
    <t>Training data</t>
  </si>
  <si>
    <t>Domains_Supersenses</t>
  </si>
  <si>
    <t>IMS</t>
  </si>
  <si>
    <t>https://aclanthology.coli.uni-saarland.de/papers/P10-4014/p10-4014.bib</t>
  </si>
  <si>
    <t>No</t>
  </si>
  <si>
    <t>SVM</t>
  </si>
  <si>
    <t>SC, DSO, MUN</t>
  </si>
  <si>
    <t>Autoencoder</t>
  </si>
  <si>
    <t>Google News</t>
  </si>
  <si>
    <t>rank 1 system</t>
  </si>
  <si>
    <t>Yes</t>
  </si>
  <si>
    <t>Dense subgraph</t>
  </si>
  <si>
    <t>SC</t>
  </si>
  <si>
    <t>densest subgraph heuristic which selects high-coherence semantic interpretations.</t>
  </si>
  <si>
    <t>SemCor + OMSTI</t>
  </si>
  <si>
    <t>LSTM</t>
  </si>
  <si>
    <t>SC, MUN</t>
  </si>
  <si>
    <t>for each concept: semantic signature</t>
  </si>
  <si>
    <t xml:space="preserve">a graph-based semantic interpretation
of the whole text by linking the candidate
meanings of the extracted fragments using the
previously-computed semantic signatures. </t>
  </si>
  <si>
    <t>Multi-Objective Optimization</t>
  </si>
  <si>
    <t>Attentive Bidirectional LSTM</t>
  </si>
  <si>
    <t>SVM + embeddings</t>
  </si>
  <si>
    <t>similar to Babelfy, but in a continuous setting</t>
  </si>
  <si>
    <t>ukWaC</t>
  </si>
  <si>
    <t>n,v,ar</t>
  </si>
  <si>
    <t>Game-theoric</t>
  </si>
  <si>
    <t>static</t>
  </si>
  <si>
    <t>context independent ranking of senses</t>
  </si>
  <si>
    <t>closely related to MFS</t>
  </si>
  <si>
    <t>using context</t>
  </si>
  <si>
    <t>extract content words of sentence</t>
  </si>
  <si>
    <t>context words are first inserted into the graph G  as nodes, and linked with directed edges to their respective concepts</t>
  </si>
  <si>
    <t>concentrating the initial probability mass uniformly over the newly introduced word
nodes</t>
  </si>
  <si>
    <t xml:space="preserve"> word-to-word -&gt; run ppr separately for each target word (no interaction with other target words)</t>
  </si>
  <si>
    <t>PPR</t>
  </si>
  <si>
    <t>iteratively updating graph when disambiguating (not with great results)</t>
  </si>
  <si>
    <t>terminology</t>
  </si>
  <si>
    <t>Google-LSTM</t>
  </si>
  <si>
    <t>word</t>
  </si>
  <si>
    <t>player</t>
  </si>
  <si>
    <t>https://aclanthology.coli.uni-saarland.de/papers/C16-1130/c16-1130.bib</t>
  </si>
  <si>
    <t>sense</t>
  </si>
  <si>
    <t>strategy</t>
  </si>
  <si>
    <t>building matrices to achieve textual coherence (some words are more relevant than other for disambiguation)</t>
  </si>
  <si>
    <t>LP T:OMSTI, U:1K</t>
  </si>
  <si>
    <t>automatic mapping WordNet and Wikipedia</t>
  </si>
  <si>
    <t>noun relations are transferred from Wikipedia to WordNet</t>
  </si>
  <si>
    <t>WSD improves (on nouns) when doing this (e.g. more relatedness edges is better)</t>
  </si>
  <si>
    <t>LP T:SemCor, U:1K</t>
  </si>
  <si>
    <t>degee centrality</t>
  </si>
  <si>
    <t>IDEA</t>
  </si>
  <si>
    <t>can we add cross-pos relations automatically?</t>
  </si>
  <si>
    <t>morphological normalization results</t>
  </si>
  <si>
    <t>first sense way better connected than other senses</t>
  </si>
  <si>
    <t>T:SemCor</t>
  </si>
  <si>
    <t>Degree and PageRank good indication of hunger for knowledge</t>
  </si>
  <si>
    <t>normalization and gloss relations extremely important</t>
  </si>
  <si>
    <t>Degree or PR indication of hunger for knowledge</t>
  </si>
  <si>
    <t>also use sense rank of indication of hunger for knowledge</t>
  </si>
  <si>
    <t>se15-aw</t>
  </si>
  <si>
    <t>LP T:SemCor, U:OMSTI</t>
  </si>
  <si>
    <t>Nasari</t>
  </si>
  <si>
    <t>https://scholar.googleusercontent.com/scholar.bib?q=info:L7bpWhZnosIJ:scholar.google.com/&amp;output=citation&amp;scisig=AAGBfm0AAAAAW3aYLyb7UeQ3P2UTiNSl6Loy7yZruaM8&amp;scisf=4&amp;ct=citation&amp;cd=-1&amp;hl=nl</t>
  </si>
  <si>
    <t>lexical</t>
  </si>
  <si>
    <t>lexical +IMS</t>
  </si>
  <si>
    <t>lexical + IMS</t>
  </si>
  <si>
    <t>WSD-RNN</t>
  </si>
  <si>
    <t>https://aclanthology.coli.uni-saarland.de/papers/R17-2004/r17-2004.bib</t>
  </si>
  <si>
    <t>BLSTM + att</t>
  </si>
  <si>
    <t>BLSTM + att + LEX</t>
  </si>
  <si>
    <t>Neural-Sequence</t>
  </si>
  <si>
    <t>https://aclanthology.coli.uni-saarland.de/papers/D17-1120/d17-1120.bib</t>
  </si>
  <si>
    <t>BLSTM + att + LEX + POS</t>
  </si>
  <si>
    <t>SMUaw</t>
  </si>
  <si>
    <t>https://aclanthology.coli.uni-saarland.de/papers/S01-1031/s01-1031.bib</t>
  </si>
  <si>
    <t>context2vec already used knn</t>
  </si>
  <si>
    <t>LIA-Sinequa</t>
  </si>
  <si>
    <t>https://aclanthology.coli.uni-saarland.de/papers/S01-1016/s01-1016.bib</t>
  </si>
  <si>
    <t>SupWSD</t>
  </si>
  <si>
    <t>https://aclanthology.coli.uni-saarland.de/papers/D17-2018/d17-2018.bib</t>
  </si>
  <si>
    <t>SUPWSD+emb SemCor + OMSTI</t>
  </si>
  <si>
    <t>SUPWSD+emb (SemCor + OMSTI)</t>
  </si>
  <si>
    <t>se3-aw-rag</t>
  </si>
  <si>
    <t>se7-aw-rag</t>
  </si>
  <si>
    <t>se15-aw-rag</t>
  </si>
  <si>
    <t>Train-O-Matic Wiki</t>
  </si>
  <si>
    <t>BabelNet</t>
  </si>
  <si>
    <t>IMSeurosense</t>
  </si>
  <si>
    <t>Train-O-Matic</t>
  </si>
  <si>
    <t>https://aclanthology.coli.uni-saarland.de/papers/D17-1008/d17-1008.bib</t>
  </si>
  <si>
    <t>UKB</t>
  </si>
  <si>
    <t>https://aclanthology.coli.uni-saarland.de/papers/J14-1003/j14-1003.bib</t>
  </si>
  <si>
    <t>gloss</t>
  </si>
  <si>
    <t>PPRw2w</t>
  </si>
  <si>
    <t>UKB-optimal</t>
  </si>
  <si>
    <t>https://aclanthology.coli.uni-saarland.de/papers/W18-2505/w18-2505.bib</t>
  </si>
  <si>
    <t>UMCC-DLSI</t>
  </si>
  <si>
    <t>https://aclanthology.coli.uni-saarland.de/papers/S13-2042/s13-2042.bib</t>
  </si>
  <si>
    <t>RUN-2</t>
  </si>
  <si>
    <t>WSD-TM</t>
  </si>
  <si>
    <t>@paper{AAAI1817415,
        author = {Devendra Singh Chaplot and Ruslan Salakhutdinov},
        title = {Knowledge-based Word Sense Disambiguation using Topic Models},
        conference = {AAAI Conference on Artificial Intelligence},
        year = {2018},
        keywords = {WSD; Word Sense Disambiguation; Topic models; NLP},
        abstract = {Word Sense Disambiguation is an open problem in Natural Language Processing which is particularly challenging and useful in the unsupervised setting where all the words in any given text need to be disambiguated without using any labeled data. Typically WSD systems use the sentence or a small window of words around the target word as the context for disambiguation because their computational complexity scales exponentially with the size of the context. In this paper, we leverage the formalism of topic model to design a WSD system that scales linearly with the number of words in the context. As a result, our system is able to utilize the whole document as the context for a word to be disambiguated. The proposed method is a variant of Latent Dirichlet Allocation in which the topic proportions for a document are replaced by synset proportions. We further utilize the information in the WordNet by assigning a non-uniform prior to synset distribution over words and a logistic-normal prior for document distribution over synsets. We evaluate the proposed method on Senseval-2, Senseval-3, SemEval-2007, SemEval-2013 and SemEval-2015 English All-Word WSD datasets and show that it outperforms the state-of-the-art unsupervised knowledge-based WSD system by a significant margin.},
        url = {https://aaai.org/ocs/index.php/AAAI/AAAI18/paper/view/17415/16787}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</si>
</sst>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u/>
      <color rgb="FF0000FF"/>
    </font>
    <font>
      <u/>
      <color rgb="FF0000FF"/>
    </font>
    <font>
      <u/>
      <color rgb="FF0000FF"/>
    </font>
    <font>
      <b/>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1"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aclanthology.coli.uni-saarland.de/papers/J14-1003/j14-1003.bib" TargetMode="External"/><Relationship Id="rId20" Type="http://schemas.openxmlformats.org/officeDocument/2006/relationships/hyperlink" Target="https://aclanthology.coli.uni-saarland.de/papers/P10-4014/p10-4014.bib" TargetMode="External"/><Relationship Id="rId42" Type="http://schemas.openxmlformats.org/officeDocument/2006/relationships/hyperlink" Target="https://aclanthology.coli.uni-saarland.de/papers/J14-1003/j14-1003.bib" TargetMode="External"/><Relationship Id="rId41" Type="http://schemas.openxmlformats.org/officeDocument/2006/relationships/hyperlink" Target="https://aclanthology.coli.uni-saarland.de/papers/J14-1003/j14-1003.bib" TargetMode="External"/><Relationship Id="rId22" Type="http://schemas.openxmlformats.org/officeDocument/2006/relationships/hyperlink" Target="https://aclanthology.coli.uni-saarland.de/papers/P10-4014/p10-4014.bib" TargetMode="External"/><Relationship Id="rId44" Type="http://schemas.openxmlformats.org/officeDocument/2006/relationships/hyperlink" Target="https://aclanthology.coli.uni-saarland.de/papers/W18-2505/w18-2505.bib" TargetMode="External"/><Relationship Id="rId21" Type="http://schemas.openxmlformats.org/officeDocument/2006/relationships/hyperlink" Target="https://aclanthology.coli.uni-saarland.de/papers/P10-4014/p10-4014.bib" TargetMode="External"/><Relationship Id="rId43" Type="http://schemas.openxmlformats.org/officeDocument/2006/relationships/hyperlink" Target="https://aclanthology.coli.uni-saarland.de/papers/W18-2505/w18-2505.bib" TargetMode="External"/><Relationship Id="rId24" Type="http://schemas.openxmlformats.org/officeDocument/2006/relationships/hyperlink" Target="https://aclanthology.coli.uni-saarland.de/papers/P10-4014/p10-4014.bib" TargetMode="External"/><Relationship Id="rId46" Type="http://schemas.openxmlformats.org/officeDocument/2006/relationships/drawing" Target="../drawings/drawing1.xml"/><Relationship Id="rId23" Type="http://schemas.openxmlformats.org/officeDocument/2006/relationships/hyperlink" Target="https://aclanthology.coli.uni-saarland.de/papers/P10-4014/p10-4014.bib" TargetMode="External"/><Relationship Id="rId45" Type="http://schemas.openxmlformats.org/officeDocument/2006/relationships/hyperlink" Target="https://aclanthology.coli.uni-saarland.de/papers/S13-2042/s13-2042.bib" TargetMode="External"/><Relationship Id="rId1" Type="http://schemas.openxmlformats.org/officeDocument/2006/relationships/hyperlink" Target="https://aclanthology.coli.uni-saarland.de/papers/K15-1037/k15-1037.bib" TargetMode="External"/><Relationship Id="rId2" Type="http://schemas.openxmlformats.org/officeDocument/2006/relationships/hyperlink" Target="https://aclanthology.coli.uni-saarland.de/papers/P15-1173/p15-1173.bib" TargetMode="External"/><Relationship Id="rId3" Type="http://schemas.openxmlformats.org/officeDocument/2006/relationships/hyperlink" Target="https://aclanthology.coli.uni-saarland.de/papers/S01-1020/s01-1020.bib" TargetMode="External"/><Relationship Id="rId4" Type="http://schemas.openxmlformats.org/officeDocument/2006/relationships/hyperlink" Target="https://aclanthology.coli.uni-saarland.de/papers/K16-1006/k16-1006.bib" TargetMode="External"/><Relationship Id="rId9" Type="http://schemas.openxmlformats.org/officeDocument/2006/relationships/hyperlink" Target="https://aclanthology.coli.uni-saarland.de/papers/J17-1002/j17-1002.bib" TargetMode="External"/><Relationship Id="rId26" Type="http://schemas.openxmlformats.org/officeDocument/2006/relationships/hyperlink" Target="https://aclanthology.coli.uni-saarland.de/papers/C16-1130/c16-1130.bib" TargetMode="External"/><Relationship Id="rId25" Type="http://schemas.openxmlformats.org/officeDocument/2006/relationships/hyperlink" Target="https://aclanthology.coli.uni-saarland.de/papers/C16-1130/c16-1130.bib" TargetMode="External"/><Relationship Id="rId28"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27" Type="http://schemas.openxmlformats.org/officeDocument/2006/relationships/hyperlink" Target="https://scholar.googleusercontent.com/scholar.bib?q=info:L7bpWhZnosIJ:scholar.google.com/&amp;output=citation&amp;scisig=AAGBfm0AAAAAW3aYLyb7UeQ3P2UTiNSl6Loy7yZruaM8&amp;scisf=4&amp;ct=citation&amp;cd=-1&amp;hl=nl" TargetMode="External"/><Relationship Id="rId5" Type="http://schemas.openxmlformats.org/officeDocument/2006/relationships/hyperlink" Target="https://aclanthology.coli.uni-saarland.de/papers/K16-1006/k16-1006.bib" TargetMode="External"/><Relationship Id="rId6" Type="http://schemas.openxmlformats.org/officeDocument/2006/relationships/hyperlink" Target="https://aclanthology.coli.uni-saarland.de/papers/K16-1006/k16-1006.bib" TargetMode="External"/><Relationship Id="rId29" Type="http://schemas.openxmlformats.org/officeDocument/2006/relationships/hyperlink" Target="https://aclanthology.coli.uni-saarland.de/papers/R17-2004/r17-2004.bib" TargetMode="External"/><Relationship Id="rId7" Type="http://schemas.openxmlformats.org/officeDocument/2006/relationships/hyperlink" Target="https://aclanthology.coli.uni-saarland.de/papers/K16-1006/k16-1006.bib" TargetMode="External"/><Relationship Id="rId8" Type="http://schemas.openxmlformats.org/officeDocument/2006/relationships/hyperlink" Target="https://aclanthology.coli.uni-saarland.de/papers/P15-1058/p15-1058.bib" TargetMode="External"/><Relationship Id="rId31" Type="http://schemas.openxmlformats.org/officeDocument/2006/relationships/hyperlink" Target="https://aclanthology.coli.uni-saarland.de/papers/D17-1120/d17-1120.bib" TargetMode="External"/><Relationship Id="rId30" Type="http://schemas.openxmlformats.org/officeDocument/2006/relationships/hyperlink" Target="https://aclanthology.coli.uni-saarland.de/papers/D17-1120/d17-1120.bib" TargetMode="External"/><Relationship Id="rId11" Type="http://schemas.openxmlformats.org/officeDocument/2006/relationships/hyperlink" Target="https://aclanthology.coli.uni-saarland.de/papers/P16-1085/p16-1085.bib" TargetMode="External"/><Relationship Id="rId33" Type="http://schemas.openxmlformats.org/officeDocument/2006/relationships/hyperlink" Target="https://aclanthology.coli.uni-saarland.de/papers/S01-1016/s01-1016.bib" TargetMode="External"/><Relationship Id="rId10" Type="http://schemas.openxmlformats.org/officeDocument/2006/relationships/hyperlink" Target="https://aclanthology.coli.uni-saarland.de/papers/J17-1002/j17-1002.bib" TargetMode="External"/><Relationship Id="rId32" Type="http://schemas.openxmlformats.org/officeDocument/2006/relationships/hyperlink" Target="https://aclanthology.coli.uni-saarland.de/papers/S01-1031/s01-1031.bib" TargetMode="External"/><Relationship Id="rId13" Type="http://schemas.openxmlformats.org/officeDocument/2006/relationships/hyperlink" Target="https://aclanthology.coli.uni-saarland.de/papers/P16-1085/p16-1085.bib" TargetMode="External"/><Relationship Id="rId35" Type="http://schemas.openxmlformats.org/officeDocument/2006/relationships/hyperlink" Target="https://aclanthology.coli.uni-saarland.de/papers/D17-2018/d17-2018.bib" TargetMode="External"/><Relationship Id="rId12" Type="http://schemas.openxmlformats.org/officeDocument/2006/relationships/hyperlink" Target="https://aclanthology.coli.uni-saarland.de/papers/P16-1085/p16-1085.bib" TargetMode="External"/><Relationship Id="rId34" Type="http://schemas.openxmlformats.org/officeDocument/2006/relationships/hyperlink" Target="https://aclanthology.coli.uni-saarland.de/papers/D17-2018/d17-2018.bib" TargetMode="External"/><Relationship Id="rId15" Type="http://schemas.openxmlformats.org/officeDocument/2006/relationships/hyperlink" Target="https://aclanthology.coli.uni-saarland.de/papers/P16-1085/p16-1085.bib" TargetMode="External"/><Relationship Id="rId37" Type="http://schemas.openxmlformats.org/officeDocument/2006/relationships/hyperlink" Target="https://aclanthology.coli.uni-saarland.de/papers/D17-1008/d17-1008.bib" TargetMode="External"/><Relationship Id="rId14" Type="http://schemas.openxmlformats.org/officeDocument/2006/relationships/hyperlink" Target="https://aclanthology.coli.uni-saarland.de/papers/P16-1085/p16-1085.bib" TargetMode="External"/><Relationship Id="rId36" Type="http://schemas.openxmlformats.org/officeDocument/2006/relationships/hyperlink" Target="https://aclanthology.coli.uni-saarland.de/papers/D17-1008/d17-1008.bib" TargetMode="External"/><Relationship Id="rId17" Type="http://schemas.openxmlformats.org/officeDocument/2006/relationships/hyperlink" Target="https://aclanthology.coli.uni-saarland.de/papers/P16-1085/p16-1085.bib" TargetMode="External"/><Relationship Id="rId39" Type="http://schemas.openxmlformats.org/officeDocument/2006/relationships/hyperlink" Target="https://aclanthology.coli.uni-saarland.de/papers/J14-1003/j14-1003.bib" TargetMode="External"/><Relationship Id="rId16" Type="http://schemas.openxmlformats.org/officeDocument/2006/relationships/hyperlink" Target="https://aclanthology.coli.uni-saarland.de/papers/P16-1085/p16-1085.bib" TargetMode="External"/><Relationship Id="rId38" Type="http://schemas.openxmlformats.org/officeDocument/2006/relationships/hyperlink" Target="https://aclanthology.coli.uni-saarland.de/papers/J14-1003/j14-1003.bib" TargetMode="External"/><Relationship Id="rId19" Type="http://schemas.openxmlformats.org/officeDocument/2006/relationships/hyperlink" Target="https://aclanthology.coli.uni-saarland.de/papers/P16-1085/p16-1085.bib" TargetMode="External"/><Relationship Id="rId18" Type="http://schemas.openxmlformats.org/officeDocument/2006/relationships/hyperlink" Target="https://aclanthology.coli.uni-saarland.de/papers/P16-1085/p16-1085.bi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 Type="http://schemas.openxmlformats.org/officeDocument/2006/relationships/hyperlink" Target="http://aclweb.org/anthology/P15-1173" TargetMode="External"/><Relationship Id="rId2" Type="http://schemas.openxmlformats.org/officeDocument/2006/relationships/hyperlink" Target="http://www.aclweb.org/anthology/S01-1020" TargetMode="External"/><Relationship Id="rId3" Type="http://schemas.openxmlformats.org/officeDocument/2006/relationships/hyperlink" Target="http://wwwusers.di.uniroma1.it/~navigli/pubs/TACL_2014_Babelfy.pdf" TargetMode="External"/><Relationship Id="rId4" Type="http://schemas.openxmlformats.org/officeDocument/2006/relationships/hyperlink" Target="http://www.aclweb.org/anthology/Q14-1019" TargetMode="External"/><Relationship Id="rId9" Type="http://schemas.openxmlformats.org/officeDocument/2006/relationships/hyperlink" Target="http://aclweb.org/anthology/J17-1002" TargetMode="External"/><Relationship Id="rId5" Type="http://schemas.openxmlformats.org/officeDocument/2006/relationships/hyperlink" Target="http://aclweb.org/anthology/K16-1006" TargetMode="External"/><Relationship Id="rId6" Type="http://schemas.openxmlformats.org/officeDocument/2006/relationships/hyperlink" Target="http://www.aclweb.org/anthology/K16-1006" TargetMode="External"/><Relationship Id="rId7" Type="http://schemas.openxmlformats.org/officeDocument/2006/relationships/hyperlink" Target="http://www.aclweb.org/anthology/P/P15/P15-1058.pdf" TargetMode="External"/><Relationship Id="rId8" Type="http://schemas.openxmlformats.org/officeDocument/2006/relationships/hyperlink" Target="https://arxiv.org/pdf/1606.07711.pdf" TargetMode="External"/><Relationship Id="rId11" Type="http://schemas.openxmlformats.org/officeDocument/2006/relationships/hyperlink" Target="http://aclweb.org/anthology/P10-4014" TargetMode="External"/><Relationship Id="rId10" Type="http://schemas.openxmlformats.org/officeDocument/2006/relationships/hyperlink" Target="http://aclweb.org/anthology/P16-1085" TargetMode="External"/><Relationship Id="rId13" Type="http://schemas.openxmlformats.org/officeDocument/2006/relationships/hyperlink" Target="http://wwwusers.di.uniroma1.it/~navigli/pubs/AIJ_2016_CamachoColladosetal.pdf" TargetMode="External"/><Relationship Id="rId12" Type="http://schemas.openxmlformats.org/officeDocument/2006/relationships/hyperlink" Target="http://aclweb.org/anthology/C16-1130" TargetMode="External"/><Relationship Id="rId15" Type="http://schemas.openxmlformats.org/officeDocument/2006/relationships/hyperlink" Target="http://wwwusers.di.uniroma1.it/~navigli/pubs/EMNLP_2017_Raganatoetal.pdf" TargetMode="External"/><Relationship Id="rId14" Type="http://schemas.openxmlformats.org/officeDocument/2006/relationships/hyperlink" Target="http://www.acl-bg.org/proceedings/2017/RANLPStud%202017/pdf/RANLPStud004.pdf" TargetMode="External"/><Relationship Id="rId17" Type="http://schemas.openxmlformats.org/officeDocument/2006/relationships/hyperlink" Target="http://www.aclweb.org/anthology/S01-1031" TargetMode="External"/><Relationship Id="rId16" Type="http://schemas.openxmlformats.org/officeDocument/2006/relationships/hyperlink" Target="http://aclweb.org/anthology/D17-1120" TargetMode="External"/><Relationship Id="rId19" Type="http://schemas.openxmlformats.org/officeDocument/2006/relationships/hyperlink" Target="http://www.aclweb.org/anthology/D17-2018" TargetMode="External"/><Relationship Id="rId18" Type="http://schemas.openxmlformats.org/officeDocument/2006/relationships/hyperlink" Target="http://aclweb.org/anthology/S01-101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2.29"/>
    <col customWidth="1" min="3" max="3" width="8.86"/>
    <col customWidth="1" min="4" max="4" width="13.86"/>
    <col customWidth="1" min="5" max="6" width="10.0"/>
    <col customWidth="1" min="7" max="7" width="7.14"/>
    <col customWidth="1" min="8" max="8" width="8.29"/>
    <col customWidth="1" min="9" max="9" width="10.29"/>
    <col customWidth="1" min="10" max="10" width="17.86"/>
    <col customWidth="1" min="12" max="12" width="7.86"/>
    <col customWidth="1" min="13" max="13" width="6.71"/>
    <col customWidth="1" min="14" max="14" width="8.14"/>
    <col customWidth="1" min="15" max="15" width="8.86"/>
    <col customWidth="1" min="16" max="16" width="15.86"/>
    <col customWidth="1" min="17" max="17" width="9.57"/>
    <col customWidth="1" min="18" max="18" width="18.86"/>
  </cols>
  <sheetData>
    <row r="1">
      <c r="A1" s="2" t="s">
        <v>1</v>
      </c>
      <c r="B1" s="2" t="s">
        <v>5</v>
      </c>
      <c r="C1" s="2" t="s">
        <v>0</v>
      </c>
      <c r="D1" s="2" t="s">
        <v>6</v>
      </c>
      <c r="E1" s="1" t="s">
        <v>7</v>
      </c>
      <c r="F1" s="2" t="s">
        <v>8</v>
      </c>
      <c r="G1" s="1" t="s">
        <v>9</v>
      </c>
      <c r="H1" s="2" t="s">
        <v>10</v>
      </c>
      <c r="I1" s="2" t="s">
        <v>11</v>
      </c>
      <c r="J1" s="2" t="s">
        <v>12</v>
      </c>
      <c r="K1" s="2" t="s">
        <v>13</v>
      </c>
      <c r="L1" s="2" t="s">
        <v>14</v>
      </c>
      <c r="M1" s="2" t="s">
        <v>15</v>
      </c>
      <c r="N1" s="2" t="s">
        <v>16</v>
      </c>
      <c r="O1" s="2" t="s">
        <v>17</v>
      </c>
      <c r="P1" s="2" t="s">
        <v>18</v>
      </c>
      <c r="Q1" s="2" t="s">
        <v>19</v>
      </c>
      <c r="R1" s="2" t="s">
        <v>20</v>
      </c>
      <c r="S1" s="2" t="s">
        <v>21</v>
      </c>
    </row>
    <row r="2" hidden="1">
      <c r="A2" s="3" t="str">
        <f t="shared" ref="A2:A4" si="1">HYPERLINK("http://aclweb.org/anthology/K15-1037","1million")</f>
        <v>1million</v>
      </c>
      <c r="B2" s="1"/>
      <c r="C2" s="1"/>
      <c r="D2" s="1"/>
      <c r="E2" s="1"/>
      <c r="F2" s="1"/>
      <c r="G2" s="1"/>
      <c r="H2" s="1" t="s">
        <v>23</v>
      </c>
      <c r="I2" s="1" t="s">
        <v>24</v>
      </c>
      <c r="J2" s="1" t="s">
        <v>25</v>
      </c>
      <c r="K2" s="1" t="s">
        <v>26</v>
      </c>
      <c r="N2" s="1">
        <v>59.1</v>
      </c>
      <c r="O2" s="1"/>
      <c r="P2" s="1"/>
      <c r="Q2" s="1"/>
      <c r="R2" s="1" t="s">
        <v>22</v>
      </c>
    </row>
    <row r="3" hidden="1">
      <c r="A3" s="3" t="str">
        <f t="shared" si="1"/>
        <v>1million</v>
      </c>
      <c r="B3" s="1"/>
      <c r="C3" s="1"/>
      <c r="D3" s="1"/>
      <c r="E3" s="1"/>
      <c r="F3" s="1"/>
      <c r="G3" s="1"/>
      <c r="H3" s="1" t="s">
        <v>23</v>
      </c>
      <c r="I3" s="1" t="s">
        <v>24</v>
      </c>
      <c r="J3" s="1" t="s">
        <v>27</v>
      </c>
      <c r="K3" s="1" t="s">
        <v>28</v>
      </c>
      <c r="N3" s="1">
        <v>67.6</v>
      </c>
      <c r="O3" s="1"/>
      <c r="P3" s="1"/>
      <c r="Q3" s="1"/>
      <c r="R3" s="1" t="s">
        <v>22</v>
      </c>
    </row>
    <row r="4">
      <c r="A4" s="3" t="str">
        <f t="shared" si="1"/>
        <v>1million</v>
      </c>
      <c r="B4" s="1" t="s">
        <v>29</v>
      </c>
      <c r="C4" s="1" t="s">
        <v>22</v>
      </c>
      <c r="D4" s="1" t="s">
        <v>30</v>
      </c>
      <c r="E4" s="5" t="s">
        <v>32</v>
      </c>
      <c r="F4" s="1" t="s">
        <v>33</v>
      </c>
      <c r="G4" s="1">
        <v>2015.0</v>
      </c>
      <c r="H4" s="1" t="s">
        <v>23</v>
      </c>
      <c r="I4" s="1" t="s">
        <v>24</v>
      </c>
      <c r="J4" s="1" t="s">
        <v>34</v>
      </c>
      <c r="K4" s="1" t="s">
        <v>35</v>
      </c>
      <c r="M4" s="1">
        <v>68.0</v>
      </c>
      <c r="O4" s="1"/>
      <c r="P4" s="1"/>
      <c r="Q4" s="1"/>
      <c r="R4" s="1" t="s">
        <v>22</v>
      </c>
    </row>
    <row r="5" hidden="1">
      <c r="A5" s="3" t="str">
        <f t="shared" ref="A5:A6" si="2">HYPERLINK("http://aclweb.org/anthology/P15-1173","AutoExtend")</f>
        <v>AutoExtend</v>
      </c>
      <c r="B5" s="1"/>
      <c r="C5" s="1"/>
      <c r="D5" s="1"/>
      <c r="E5" s="1"/>
      <c r="F5" s="1"/>
      <c r="G5" s="1"/>
      <c r="H5" s="1" t="s">
        <v>23</v>
      </c>
      <c r="I5" s="1" t="s">
        <v>24</v>
      </c>
      <c r="J5" s="1" t="s">
        <v>36</v>
      </c>
      <c r="K5" s="1" t="s">
        <v>28</v>
      </c>
      <c r="N5" s="1">
        <v>73.6</v>
      </c>
      <c r="O5" s="1"/>
      <c r="P5" s="1"/>
      <c r="R5" s="1" t="s">
        <v>22</v>
      </c>
    </row>
    <row r="6">
      <c r="A6" s="3" t="str">
        <f t="shared" si="2"/>
        <v>AutoExtend</v>
      </c>
      <c r="B6" s="1" t="s">
        <v>29</v>
      </c>
      <c r="C6" s="1" t="s">
        <v>22</v>
      </c>
      <c r="D6" s="1" t="s">
        <v>37</v>
      </c>
      <c r="E6" s="5" t="s">
        <v>38</v>
      </c>
      <c r="F6" s="1" t="s">
        <v>33</v>
      </c>
      <c r="G6" s="1">
        <v>2015.0</v>
      </c>
      <c r="H6" s="1" t="s">
        <v>23</v>
      </c>
      <c r="I6" s="1" t="s">
        <v>24</v>
      </c>
      <c r="J6" s="1" t="s">
        <v>36</v>
      </c>
      <c r="K6" s="1" t="s">
        <v>35</v>
      </c>
      <c r="M6" s="1">
        <v>66.5</v>
      </c>
      <c r="O6" s="1"/>
      <c r="P6" s="1"/>
      <c r="R6" s="1" t="s">
        <v>22</v>
      </c>
    </row>
    <row r="7">
      <c r="A7" s="4" t="str">
        <f>HYPERLINK("http://www.aclweb.org/anthology/S01-1020","AVE-Antwerp")</f>
        <v>AVE-Antwerp</v>
      </c>
      <c r="B7" s="1" t="s">
        <v>22</v>
      </c>
      <c r="C7" s="1" t="s">
        <v>22</v>
      </c>
      <c r="D7" s="1" t="s">
        <v>39</v>
      </c>
      <c r="E7" s="5" t="s">
        <v>40</v>
      </c>
      <c r="F7" s="1" t="s">
        <v>33</v>
      </c>
      <c r="G7" s="1">
        <v>2001.0</v>
      </c>
      <c r="H7" s="1" t="s">
        <v>41</v>
      </c>
      <c r="I7" s="1" t="s">
        <v>24</v>
      </c>
      <c r="K7" s="1" t="s">
        <v>35</v>
      </c>
      <c r="L7" s="1">
        <v>63.6</v>
      </c>
      <c r="M7" s="1">
        <v>63.6</v>
      </c>
      <c r="N7">
        <f>(2 * (L7*M7)) / (L7+M7)</f>
        <v>63.6</v>
      </c>
    </row>
    <row r="8" hidden="1">
      <c r="A8" s="3" t="str">
        <f t="shared" ref="A8:A10" si="3">HYPERLINK("http://wwwusers.di.uniroma1.it/~navigli/pubs/TACL_2014_Babelfy.pdf","Babelfy")</f>
        <v>Babelfy</v>
      </c>
      <c r="B8" s="1"/>
      <c r="C8" s="1"/>
      <c r="D8" s="1" t="s">
        <v>42</v>
      </c>
      <c r="E8" s="1"/>
      <c r="F8" s="1"/>
      <c r="G8" s="1"/>
      <c r="H8" s="1" t="s">
        <v>43</v>
      </c>
      <c r="I8" s="1" t="s">
        <v>24</v>
      </c>
      <c r="K8" s="1" t="s">
        <v>44</v>
      </c>
      <c r="N8" s="1">
        <v>68.3</v>
      </c>
      <c r="O8" s="1" t="s">
        <v>22</v>
      </c>
      <c r="P8" s="1" t="s">
        <v>22</v>
      </c>
    </row>
    <row r="9" hidden="1">
      <c r="A9" s="3" t="str">
        <f t="shared" si="3"/>
        <v>Babelfy</v>
      </c>
      <c r="B9" s="1"/>
      <c r="C9" s="1"/>
      <c r="D9" s="1"/>
      <c r="E9" s="1"/>
      <c r="F9" s="1"/>
      <c r="G9" s="1">
        <v>2014.0</v>
      </c>
      <c r="H9" s="1" t="s">
        <v>43</v>
      </c>
      <c r="I9" s="1" t="s">
        <v>45</v>
      </c>
      <c r="K9" s="1" t="s">
        <v>46</v>
      </c>
      <c r="N9" s="1">
        <v>69.2</v>
      </c>
      <c r="O9" s="1" t="s">
        <v>22</v>
      </c>
      <c r="P9" s="1" t="s">
        <v>22</v>
      </c>
    </row>
    <row r="10" hidden="1">
      <c r="A10" s="3" t="str">
        <f t="shared" si="3"/>
        <v>Babelfy</v>
      </c>
      <c r="B10" s="1"/>
      <c r="C10" s="1"/>
      <c r="D10" s="1" t="s">
        <v>42</v>
      </c>
      <c r="E10" s="1"/>
      <c r="F10" s="1"/>
      <c r="G10" s="1"/>
      <c r="H10" s="1" t="s">
        <v>43</v>
      </c>
      <c r="I10" s="1" t="s">
        <v>24</v>
      </c>
      <c r="K10" s="1" t="s">
        <v>47</v>
      </c>
      <c r="N10" s="1">
        <v>62.7</v>
      </c>
      <c r="O10" s="1" t="s">
        <v>22</v>
      </c>
      <c r="P10" s="1" t="s">
        <v>22</v>
      </c>
    </row>
    <row r="11">
      <c r="A11" s="4" t="str">
        <f>HYPERLINK("http://www.aclweb.org/anthology/Q14-1019","Babelfy")</f>
        <v>Babelfy</v>
      </c>
      <c r="B11" s="1" t="s">
        <v>29</v>
      </c>
      <c r="C11" s="1" t="s">
        <v>22</v>
      </c>
      <c r="D11" s="1" t="s">
        <v>42</v>
      </c>
      <c r="E11" s="1" t="s">
        <v>48</v>
      </c>
      <c r="F11" s="1" t="s">
        <v>49</v>
      </c>
      <c r="G11" s="1">
        <v>2014.0</v>
      </c>
      <c r="H11" s="1" t="s">
        <v>23</v>
      </c>
      <c r="I11" s="1" t="s">
        <v>24</v>
      </c>
      <c r="K11" s="1" t="s">
        <v>50</v>
      </c>
      <c r="N11" s="1">
        <v>67.0</v>
      </c>
    </row>
    <row r="12">
      <c r="A12" s="3" t="str">
        <f>HYPERLINK("http://wwwusers.di.uniroma1.it/~navigli/pubs/TACL_2014_Babelfy.pdf","Babelfy")</f>
        <v>Babelfy</v>
      </c>
      <c r="B12" s="1" t="s">
        <v>29</v>
      </c>
      <c r="C12" s="1" t="s">
        <v>22</v>
      </c>
      <c r="D12" s="1" t="s">
        <v>42</v>
      </c>
      <c r="E12" s="1" t="s">
        <v>48</v>
      </c>
      <c r="F12" s="1" t="s">
        <v>33</v>
      </c>
      <c r="G12" s="1">
        <v>2014.0</v>
      </c>
      <c r="H12" s="1" t="s">
        <v>43</v>
      </c>
      <c r="I12" s="1" t="s">
        <v>24</v>
      </c>
      <c r="K12" s="1" t="s">
        <v>46</v>
      </c>
      <c r="N12" s="1">
        <v>65.9</v>
      </c>
      <c r="O12" s="1" t="s">
        <v>22</v>
      </c>
      <c r="P12" s="1" t="s">
        <v>22</v>
      </c>
    </row>
    <row r="13">
      <c r="A13" s="4" t="str">
        <f>HYPERLINK("http://www.aclweb.org/anthology/Q14-1019","Babelfy")</f>
        <v>Babelfy</v>
      </c>
      <c r="B13" s="1" t="s">
        <v>29</v>
      </c>
      <c r="C13" s="1" t="s">
        <v>22</v>
      </c>
      <c r="D13" s="1" t="s">
        <v>42</v>
      </c>
      <c r="E13" s="1" t="s">
        <v>48</v>
      </c>
      <c r="F13" s="1" t="s">
        <v>49</v>
      </c>
      <c r="G13" s="1">
        <v>2014.0</v>
      </c>
      <c r="H13" s="1" t="s">
        <v>23</v>
      </c>
      <c r="I13" s="1" t="s">
        <v>24</v>
      </c>
      <c r="K13" s="1" t="s">
        <v>51</v>
      </c>
      <c r="N13" s="1">
        <v>66.4</v>
      </c>
    </row>
    <row r="14" hidden="1">
      <c r="A14" s="3" t="str">
        <f>HYPERLINK("http://aclweb.org/anthology/K16-1006","Context2vec")</f>
        <v>Context2vec</v>
      </c>
      <c r="B14" s="1"/>
      <c r="C14" s="1"/>
      <c r="D14" s="1"/>
      <c r="E14" s="1"/>
      <c r="F14" s="1"/>
      <c r="G14" s="1"/>
      <c r="H14" s="1" t="s">
        <v>23</v>
      </c>
      <c r="I14" s="1" t="s">
        <v>24</v>
      </c>
      <c r="J14" s="1" t="s">
        <v>52</v>
      </c>
      <c r="K14" s="1" t="s">
        <v>28</v>
      </c>
      <c r="N14" s="1">
        <v>72.8</v>
      </c>
      <c r="O14" s="1"/>
      <c r="P14" s="1"/>
      <c r="Q14" s="1"/>
    </row>
    <row r="15">
      <c r="A15" s="3" t="str">
        <f t="shared" ref="A15:A18" si="4">HYPERLINK("http://www.aclweb.org/anthology/K16-1006","context2vec")</f>
        <v>context2vec</v>
      </c>
      <c r="B15" s="1" t="s">
        <v>29</v>
      </c>
      <c r="C15" s="1" t="s">
        <v>22</v>
      </c>
      <c r="D15" s="1" t="s">
        <v>54</v>
      </c>
      <c r="E15" s="5" t="s">
        <v>55</v>
      </c>
      <c r="F15" s="1" t="s">
        <v>49</v>
      </c>
      <c r="G15" s="1">
        <v>2016.0</v>
      </c>
      <c r="H15" s="1" t="s">
        <v>23</v>
      </c>
      <c r="I15" s="1" t="s">
        <v>24</v>
      </c>
      <c r="J15" s="1" t="s">
        <v>56</v>
      </c>
      <c r="K15" s="1" t="s">
        <v>51</v>
      </c>
      <c r="N15" s="1">
        <v>65.6</v>
      </c>
      <c r="O15" s="1"/>
      <c r="P15" s="1"/>
      <c r="Q15" s="1"/>
    </row>
    <row r="16">
      <c r="A16" s="3" t="str">
        <f t="shared" si="4"/>
        <v>context2vec</v>
      </c>
      <c r="B16" s="1" t="s">
        <v>29</v>
      </c>
      <c r="C16" s="1" t="s">
        <v>22</v>
      </c>
      <c r="D16" s="1" t="s">
        <v>54</v>
      </c>
      <c r="E16" s="5" t="s">
        <v>55</v>
      </c>
      <c r="F16" s="1" t="s">
        <v>49</v>
      </c>
      <c r="G16" s="1">
        <v>2016.0</v>
      </c>
      <c r="H16" s="1" t="s">
        <v>23</v>
      </c>
      <c r="I16" s="1" t="s">
        <v>24</v>
      </c>
      <c r="J16" s="1" t="s">
        <v>56</v>
      </c>
      <c r="K16" s="1" t="s">
        <v>50</v>
      </c>
      <c r="N16" s="1">
        <v>71.8</v>
      </c>
      <c r="O16" s="1"/>
      <c r="P16" s="1"/>
      <c r="Q16" s="1"/>
    </row>
    <row r="17">
      <c r="A17" s="3" t="str">
        <f t="shared" si="4"/>
        <v>context2vec</v>
      </c>
      <c r="B17" s="1" t="s">
        <v>29</v>
      </c>
      <c r="C17" s="1" t="s">
        <v>22</v>
      </c>
      <c r="D17" s="1" t="s">
        <v>54</v>
      </c>
      <c r="E17" s="5" t="s">
        <v>55</v>
      </c>
      <c r="F17" s="1" t="s">
        <v>49</v>
      </c>
      <c r="G17" s="1">
        <v>2016.0</v>
      </c>
      <c r="H17" s="1" t="s">
        <v>23</v>
      </c>
      <c r="I17" s="1" t="s">
        <v>24</v>
      </c>
      <c r="J17" s="1" t="s">
        <v>57</v>
      </c>
      <c r="K17" s="1" t="s">
        <v>51</v>
      </c>
      <c r="N17" s="1">
        <v>67.2</v>
      </c>
      <c r="O17" s="1"/>
      <c r="P17" s="1"/>
      <c r="Q17" s="1"/>
    </row>
    <row r="18">
      <c r="A18" s="3" t="str">
        <f t="shared" si="4"/>
        <v>context2vec</v>
      </c>
      <c r="B18" s="1" t="s">
        <v>29</v>
      </c>
      <c r="C18" s="1" t="s">
        <v>22</v>
      </c>
      <c r="D18" s="1" t="s">
        <v>54</v>
      </c>
      <c r="E18" s="5" t="s">
        <v>55</v>
      </c>
      <c r="F18" s="1" t="s">
        <v>49</v>
      </c>
      <c r="G18" s="1">
        <v>2016.0</v>
      </c>
      <c r="H18" s="1" t="s">
        <v>23</v>
      </c>
      <c r="I18" s="1" t="s">
        <v>24</v>
      </c>
      <c r="J18" s="1" t="s">
        <v>57</v>
      </c>
      <c r="K18" s="1" t="s">
        <v>50</v>
      </c>
      <c r="N18" s="1">
        <v>72.3</v>
      </c>
      <c r="O18" s="1"/>
      <c r="P18" s="1"/>
      <c r="Q18" s="1"/>
    </row>
    <row r="19" hidden="1">
      <c r="A19" s="3" t="str">
        <f t="shared" ref="A19:A23" si="5">HYPERLINK("http://www.aclweb.org/anthology/P/P15/P15-1058.pdf","DFKI")</f>
        <v>DFKI</v>
      </c>
      <c r="B19" s="1"/>
      <c r="C19" s="1"/>
      <c r="D19" s="1"/>
      <c r="E19" s="1"/>
      <c r="F19" s="1"/>
      <c r="G19" s="1"/>
      <c r="H19" s="1" t="s">
        <v>43</v>
      </c>
      <c r="I19" s="1" t="s">
        <v>24</v>
      </c>
      <c r="J19" s="1" t="s">
        <v>58</v>
      </c>
      <c r="K19" s="1" t="s">
        <v>44</v>
      </c>
      <c r="N19" s="1">
        <v>68.8</v>
      </c>
      <c r="O19" s="1" t="s">
        <v>22</v>
      </c>
      <c r="P19" s="1" t="s">
        <v>22</v>
      </c>
    </row>
    <row r="20" hidden="1">
      <c r="A20" s="3" t="str">
        <f t="shared" si="5"/>
        <v>DFKI</v>
      </c>
      <c r="B20" s="1"/>
      <c r="C20" s="1"/>
      <c r="D20" s="1"/>
      <c r="E20" s="1"/>
      <c r="F20" s="1"/>
      <c r="G20" s="1"/>
      <c r="H20" s="1" t="s">
        <v>43</v>
      </c>
      <c r="I20" s="1" t="s">
        <v>24</v>
      </c>
      <c r="J20" s="1"/>
      <c r="K20" s="1" t="s">
        <v>44</v>
      </c>
      <c r="N20" s="1">
        <v>68.8</v>
      </c>
      <c r="O20" s="1" t="s">
        <v>22</v>
      </c>
      <c r="P20" s="1" t="s">
        <v>22</v>
      </c>
    </row>
    <row r="21" hidden="1">
      <c r="A21" s="3" t="str">
        <f t="shared" si="5"/>
        <v>DFKI</v>
      </c>
      <c r="B21" s="1"/>
      <c r="C21" s="1"/>
      <c r="D21" s="1"/>
      <c r="E21" s="1"/>
      <c r="F21" s="1"/>
      <c r="G21" s="1"/>
      <c r="H21" s="1" t="s">
        <v>43</v>
      </c>
      <c r="I21" s="1" t="s">
        <v>24</v>
      </c>
      <c r="J21" s="1" t="s">
        <v>58</v>
      </c>
      <c r="K21" s="1" t="s">
        <v>47</v>
      </c>
      <c r="N21" s="1">
        <v>66.0</v>
      </c>
      <c r="O21" s="1" t="s">
        <v>22</v>
      </c>
      <c r="P21" s="1" t="s">
        <v>22</v>
      </c>
    </row>
    <row r="22" hidden="1">
      <c r="A22" s="3" t="str">
        <f t="shared" si="5"/>
        <v>DFKI</v>
      </c>
      <c r="B22" s="1"/>
      <c r="C22" s="1"/>
      <c r="D22" s="1"/>
      <c r="E22" s="1"/>
      <c r="F22" s="1"/>
      <c r="G22" s="1"/>
      <c r="H22" s="1" t="s">
        <v>43</v>
      </c>
      <c r="I22" s="1" t="s">
        <v>24</v>
      </c>
      <c r="J22" s="1"/>
      <c r="K22" s="1" t="s">
        <v>47</v>
      </c>
      <c r="N22" s="1">
        <v>66.0</v>
      </c>
      <c r="O22" s="1" t="s">
        <v>22</v>
      </c>
      <c r="P22" s="1" t="s">
        <v>22</v>
      </c>
    </row>
    <row r="23">
      <c r="A23" s="3" t="str">
        <f t="shared" si="5"/>
        <v>DFKI</v>
      </c>
      <c r="B23" s="1" t="s">
        <v>29</v>
      </c>
      <c r="C23" s="1" t="s">
        <v>22</v>
      </c>
      <c r="D23" s="1" t="s">
        <v>59</v>
      </c>
      <c r="E23" s="5" t="s">
        <v>60</v>
      </c>
      <c r="F23" s="1" t="s">
        <v>33</v>
      </c>
      <c r="G23" s="1">
        <v>2015.0</v>
      </c>
      <c r="H23" s="1" t="s">
        <v>43</v>
      </c>
      <c r="I23" s="1" t="s">
        <v>24</v>
      </c>
      <c r="J23" s="1" t="s">
        <v>58</v>
      </c>
      <c r="K23" s="1" t="s">
        <v>46</v>
      </c>
      <c r="N23" s="1">
        <v>72.8</v>
      </c>
      <c r="O23" s="1" t="s">
        <v>22</v>
      </c>
      <c r="P23" s="1" t="s">
        <v>22</v>
      </c>
    </row>
    <row r="24" hidden="1">
      <c r="A24" s="3" t="str">
        <f t="shared" ref="A24:A27" si="6">HYPERLINK("https://arxiv.org/pdf/1606.07711.pdf","Game-theoretic")</f>
        <v>Game-theoretic</v>
      </c>
      <c r="B24" s="1"/>
      <c r="C24" s="1"/>
      <c r="D24" s="1"/>
      <c r="E24" s="1"/>
      <c r="F24" s="1"/>
      <c r="G24" s="1"/>
      <c r="H24" s="1" t="s">
        <v>61</v>
      </c>
      <c r="I24" s="1" t="s">
        <v>24</v>
      </c>
      <c r="J24" s="1" t="s">
        <v>62</v>
      </c>
      <c r="K24" s="1" t="s">
        <v>26</v>
      </c>
      <c r="N24" s="1">
        <v>56.5</v>
      </c>
      <c r="P24" s="1" t="s">
        <v>22</v>
      </c>
    </row>
    <row r="25" hidden="1">
      <c r="A25" s="3" t="str">
        <f t="shared" si="6"/>
        <v>Game-theoretic</v>
      </c>
      <c r="B25" s="1"/>
      <c r="C25" s="1"/>
      <c r="D25" s="1"/>
      <c r="E25" s="1"/>
      <c r="F25" s="1"/>
      <c r="G25" s="1"/>
      <c r="H25" s="1" t="s">
        <v>61</v>
      </c>
      <c r="I25" s="1" t="s">
        <v>24</v>
      </c>
      <c r="J25" s="1" t="s">
        <v>63</v>
      </c>
      <c r="K25" s="1" t="s">
        <v>26</v>
      </c>
      <c r="N25" s="1">
        <v>43.3</v>
      </c>
      <c r="P25" s="1" t="s">
        <v>22</v>
      </c>
    </row>
    <row r="26" hidden="1">
      <c r="A26" s="3" t="str">
        <f t="shared" si="6"/>
        <v>Game-theoretic</v>
      </c>
      <c r="B26" s="1"/>
      <c r="C26" s="1"/>
      <c r="D26" s="1"/>
      <c r="E26" s="1"/>
      <c r="F26" s="1"/>
      <c r="G26" s="1"/>
      <c r="H26" s="1" t="s">
        <v>23</v>
      </c>
      <c r="I26" s="1" t="s">
        <v>24</v>
      </c>
      <c r="J26" s="1" t="s">
        <v>62</v>
      </c>
      <c r="K26" s="1" t="s">
        <v>28</v>
      </c>
      <c r="N26" s="1">
        <v>64.7</v>
      </c>
      <c r="P26" s="1" t="s">
        <v>22</v>
      </c>
    </row>
    <row r="27" hidden="1">
      <c r="A27" s="3" t="str">
        <f t="shared" si="6"/>
        <v>Game-theoretic</v>
      </c>
      <c r="B27" s="1"/>
      <c r="C27" s="1"/>
      <c r="D27" s="1"/>
      <c r="E27" s="1"/>
      <c r="F27" s="1"/>
      <c r="G27" s="1"/>
      <c r="H27" s="1" t="s">
        <v>23</v>
      </c>
      <c r="I27" s="1" t="s">
        <v>24</v>
      </c>
      <c r="J27" s="1" t="s">
        <v>63</v>
      </c>
      <c r="K27" s="1" t="s">
        <v>28</v>
      </c>
      <c r="N27" s="1">
        <v>59.1</v>
      </c>
      <c r="P27" s="1" t="s">
        <v>22</v>
      </c>
    </row>
    <row r="28">
      <c r="A28" s="3" t="str">
        <f t="shared" ref="A28:A29" si="7">HYPERLINK("http://aclweb.org/anthology/J17-1002","Game-theoretic")</f>
        <v>Game-theoretic</v>
      </c>
      <c r="B28" s="1" t="s">
        <v>29</v>
      </c>
      <c r="C28" s="1" t="s">
        <v>22</v>
      </c>
      <c r="D28" s="1" t="s">
        <v>64</v>
      </c>
      <c r="E28" s="5" t="s">
        <v>65</v>
      </c>
      <c r="F28" s="1" t="s">
        <v>33</v>
      </c>
      <c r="G28" s="1">
        <v>2017.0</v>
      </c>
      <c r="H28" s="1" t="s">
        <v>43</v>
      </c>
      <c r="I28" s="1" t="s">
        <v>24</v>
      </c>
      <c r="J28" s="1" t="s">
        <v>66</v>
      </c>
      <c r="K28" s="1" t="s">
        <v>46</v>
      </c>
      <c r="N28" s="1">
        <v>70.8</v>
      </c>
      <c r="P28" s="1" t="s">
        <v>22</v>
      </c>
    </row>
    <row r="29">
      <c r="A29" s="3" t="str">
        <f t="shared" si="7"/>
        <v>Game-theoretic</v>
      </c>
      <c r="B29" s="1" t="s">
        <v>29</v>
      </c>
      <c r="C29" s="1" t="s">
        <v>22</v>
      </c>
      <c r="D29" s="1" t="s">
        <v>64</v>
      </c>
      <c r="E29" s="5" t="s">
        <v>65</v>
      </c>
      <c r="F29" s="1" t="s">
        <v>33</v>
      </c>
      <c r="G29" s="1">
        <v>2017.0</v>
      </c>
      <c r="H29" s="1" t="s">
        <v>23</v>
      </c>
      <c r="I29" s="1" t="s">
        <v>24</v>
      </c>
      <c r="J29" s="1" t="s">
        <v>62</v>
      </c>
      <c r="K29" s="1" t="s">
        <v>35</v>
      </c>
      <c r="N29" s="1">
        <v>66.0</v>
      </c>
      <c r="P29" s="1" t="s">
        <v>22</v>
      </c>
    </row>
    <row r="30">
      <c r="A30" s="3" t="str">
        <f t="shared" ref="A30:A43" si="8">HYPERLINK("http://aclweb.org/anthology/P16-1085","Iacobacci")</f>
        <v>Iacobacci</v>
      </c>
      <c r="B30" s="1" t="s">
        <v>29</v>
      </c>
      <c r="C30" s="1" t="s">
        <v>22</v>
      </c>
      <c r="D30" s="1" t="s">
        <v>68</v>
      </c>
      <c r="E30" s="5" t="s">
        <v>70</v>
      </c>
      <c r="F30" s="1" t="s">
        <v>49</v>
      </c>
      <c r="G30" s="1">
        <v>2016.0</v>
      </c>
      <c r="H30" s="1" t="s">
        <v>23</v>
      </c>
      <c r="I30" s="1" t="s">
        <v>24</v>
      </c>
      <c r="J30" s="1" t="s">
        <v>73</v>
      </c>
      <c r="K30" s="1" t="s">
        <v>51</v>
      </c>
      <c r="N30" s="1">
        <v>65.9</v>
      </c>
      <c r="O30" s="1"/>
      <c r="P30" s="1"/>
      <c r="Q30" s="1"/>
    </row>
    <row r="31">
      <c r="A31" s="3" t="str">
        <f t="shared" si="8"/>
        <v>Iacobacci</v>
      </c>
      <c r="B31" s="1" t="s">
        <v>29</v>
      </c>
      <c r="C31" s="1" t="s">
        <v>22</v>
      </c>
      <c r="D31" s="1" t="s">
        <v>68</v>
      </c>
      <c r="E31" s="5" t="s">
        <v>70</v>
      </c>
      <c r="F31" s="1" t="s">
        <v>49</v>
      </c>
      <c r="G31" s="1">
        <v>2016.0</v>
      </c>
      <c r="H31" s="1" t="s">
        <v>23</v>
      </c>
      <c r="I31" s="1" t="s">
        <v>24</v>
      </c>
      <c r="J31" s="1" t="s">
        <v>77</v>
      </c>
      <c r="K31" s="1" t="s">
        <v>51</v>
      </c>
      <c r="N31" s="1">
        <v>66.3</v>
      </c>
      <c r="O31" s="1"/>
      <c r="P31" s="1"/>
      <c r="Q31" s="1"/>
    </row>
    <row r="32">
      <c r="A32" s="3" t="str">
        <f t="shared" si="8"/>
        <v>Iacobacci</v>
      </c>
      <c r="B32" s="1" t="s">
        <v>29</v>
      </c>
      <c r="C32" s="1" t="s">
        <v>22</v>
      </c>
      <c r="D32" s="1" t="s">
        <v>68</v>
      </c>
      <c r="E32" s="5" t="s">
        <v>70</v>
      </c>
      <c r="F32" s="1" t="s">
        <v>49</v>
      </c>
      <c r="G32" s="1">
        <v>2016.0</v>
      </c>
      <c r="H32" s="1" t="s">
        <v>23</v>
      </c>
      <c r="I32" s="1" t="s">
        <v>24</v>
      </c>
      <c r="J32" s="1" t="s">
        <v>78</v>
      </c>
      <c r="K32" s="1" t="s">
        <v>51</v>
      </c>
      <c r="N32" s="1">
        <v>66.7</v>
      </c>
      <c r="O32" s="1"/>
      <c r="P32" s="1"/>
      <c r="Q32" s="1"/>
    </row>
    <row r="33">
      <c r="A33" s="3" t="str">
        <f t="shared" si="8"/>
        <v>Iacobacci</v>
      </c>
      <c r="B33" s="1" t="s">
        <v>29</v>
      </c>
      <c r="C33" s="1" t="s">
        <v>22</v>
      </c>
      <c r="D33" s="1" t="s">
        <v>68</v>
      </c>
      <c r="E33" s="5" t="s">
        <v>70</v>
      </c>
      <c r="F33" s="1" t="s">
        <v>33</v>
      </c>
      <c r="G33" s="1">
        <v>2016.0</v>
      </c>
      <c r="H33" s="1" t="s">
        <v>23</v>
      </c>
      <c r="I33" s="1" t="s">
        <v>24</v>
      </c>
      <c r="J33" s="1" t="s">
        <v>79</v>
      </c>
      <c r="K33" s="1" t="s">
        <v>35</v>
      </c>
      <c r="N33" s="1">
        <v>68.3</v>
      </c>
      <c r="O33" s="1"/>
      <c r="P33" s="1"/>
      <c r="R33" s="1" t="s">
        <v>22</v>
      </c>
    </row>
    <row r="34" hidden="1">
      <c r="A34" s="3" t="str">
        <f t="shared" si="8"/>
        <v>Iacobacci</v>
      </c>
      <c r="B34" s="1"/>
      <c r="C34" s="1"/>
      <c r="D34" s="1"/>
      <c r="E34" s="1"/>
      <c r="F34" s="1"/>
      <c r="G34" s="1"/>
      <c r="H34" s="1" t="s">
        <v>23</v>
      </c>
      <c r="I34" s="1" t="s">
        <v>24</v>
      </c>
      <c r="J34" s="1" t="s">
        <v>80</v>
      </c>
      <c r="K34" s="1" t="s">
        <v>28</v>
      </c>
      <c r="N34" s="1">
        <v>68.2</v>
      </c>
      <c r="O34" s="1"/>
      <c r="P34" s="1"/>
      <c r="R34" s="1" t="s">
        <v>22</v>
      </c>
    </row>
    <row r="35" hidden="1">
      <c r="A35" s="3" t="str">
        <f t="shared" si="8"/>
        <v>Iacobacci</v>
      </c>
      <c r="B35" s="1"/>
      <c r="C35" s="1"/>
      <c r="D35" s="1"/>
      <c r="E35" s="1"/>
      <c r="F35" s="1"/>
      <c r="G35" s="1"/>
      <c r="H35" s="1" t="s">
        <v>23</v>
      </c>
      <c r="I35" s="1" t="s">
        <v>24</v>
      </c>
      <c r="J35" s="1" t="s">
        <v>80</v>
      </c>
      <c r="K35" s="1" t="s">
        <v>47</v>
      </c>
      <c r="N35" s="1">
        <v>71.5</v>
      </c>
      <c r="O35" s="1"/>
      <c r="P35" s="1"/>
      <c r="R35" s="1" t="s">
        <v>22</v>
      </c>
    </row>
    <row r="36" hidden="1">
      <c r="A36" s="3" t="str">
        <f t="shared" si="8"/>
        <v>Iacobacci</v>
      </c>
      <c r="B36" s="1"/>
      <c r="C36" s="1"/>
      <c r="D36" s="1"/>
      <c r="E36" s="1"/>
      <c r="F36" s="1"/>
      <c r="G36" s="1"/>
      <c r="H36" s="1" t="s">
        <v>23</v>
      </c>
      <c r="I36" s="1" t="s">
        <v>24</v>
      </c>
      <c r="J36" s="1" t="s">
        <v>80</v>
      </c>
      <c r="K36" s="1" t="s">
        <v>81</v>
      </c>
      <c r="N36" s="1">
        <v>77.7</v>
      </c>
      <c r="O36" s="1"/>
      <c r="P36" s="1"/>
      <c r="R36" s="1" t="s">
        <v>22</v>
      </c>
    </row>
    <row r="37" hidden="1">
      <c r="A37" s="3" t="str">
        <f t="shared" si="8"/>
        <v>Iacobacci</v>
      </c>
      <c r="B37" s="1"/>
      <c r="C37" s="1"/>
      <c r="D37" s="1"/>
      <c r="E37" s="1"/>
      <c r="F37" s="1"/>
      <c r="G37" s="1"/>
      <c r="H37" s="1" t="s">
        <v>23</v>
      </c>
      <c r="I37" s="1" t="s">
        <v>24</v>
      </c>
      <c r="J37" s="1" t="s">
        <v>80</v>
      </c>
      <c r="K37" s="1" t="s">
        <v>44</v>
      </c>
      <c r="N37" s="1">
        <v>74.1</v>
      </c>
      <c r="O37" s="1"/>
      <c r="P37" s="1"/>
      <c r="R37" s="1" t="s">
        <v>22</v>
      </c>
    </row>
    <row r="38" hidden="1">
      <c r="A38" s="3" t="str">
        <f t="shared" si="8"/>
        <v>Iacobacci</v>
      </c>
      <c r="B38" s="1"/>
      <c r="C38" s="1"/>
      <c r="D38" s="1"/>
      <c r="E38" s="1"/>
      <c r="F38" s="1"/>
      <c r="G38" s="1"/>
      <c r="H38" s="1" t="s">
        <v>23</v>
      </c>
      <c r="I38" s="1" t="s">
        <v>24</v>
      </c>
      <c r="J38" s="1" t="s">
        <v>80</v>
      </c>
      <c r="K38" s="1" t="s">
        <v>26</v>
      </c>
      <c r="N38" s="1">
        <v>59.1</v>
      </c>
      <c r="O38" s="1"/>
      <c r="P38" s="1"/>
      <c r="R38" s="1" t="s">
        <v>22</v>
      </c>
    </row>
    <row r="39">
      <c r="A39" s="3" t="str">
        <f t="shared" si="8"/>
        <v>Iacobacci</v>
      </c>
      <c r="B39" s="1" t="s">
        <v>29</v>
      </c>
      <c r="C39" s="1" t="s">
        <v>22</v>
      </c>
      <c r="D39" s="1" t="s">
        <v>68</v>
      </c>
      <c r="E39" s="5" t="s">
        <v>70</v>
      </c>
      <c r="F39" s="1" t="s">
        <v>49</v>
      </c>
      <c r="G39" s="1">
        <v>2016.0</v>
      </c>
      <c r="H39" s="1" t="s">
        <v>23</v>
      </c>
      <c r="I39" s="1" t="s">
        <v>24</v>
      </c>
      <c r="J39" s="1" t="s">
        <v>77</v>
      </c>
      <c r="K39" s="1" t="s">
        <v>50</v>
      </c>
      <c r="N39" s="1">
        <v>70.8</v>
      </c>
      <c r="O39" s="1"/>
      <c r="P39" s="1"/>
      <c r="Q39" s="1"/>
    </row>
    <row r="40">
      <c r="A40" s="3" t="str">
        <f t="shared" si="8"/>
        <v>Iacobacci</v>
      </c>
      <c r="B40" s="1" t="s">
        <v>29</v>
      </c>
      <c r="C40" s="1" t="s">
        <v>22</v>
      </c>
      <c r="D40" s="1" t="s">
        <v>68</v>
      </c>
      <c r="E40" s="5" t="s">
        <v>70</v>
      </c>
      <c r="F40" s="1" t="s">
        <v>49</v>
      </c>
      <c r="G40" s="1">
        <v>2016.0</v>
      </c>
      <c r="H40" s="1" t="s">
        <v>23</v>
      </c>
      <c r="I40" s="1" t="s">
        <v>24</v>
      </c>
      <c r="J40" s="1" t="s">
        <v>82</v>
      </c>
      <c r="K40" s="1" t="s">
        <v>51</v>
      </c>
      <c r="N40" s="1">
        <v>67.3</v>
      </c>
      <c r="O40" s="1"/>
      <c r="P40" s="1"/>
      <c r="Q40" s="1"/>
    </row>
    <row r="41">
      <c r="A41" s="3" t="str">
        <f t="shared" si="8"/>
        <v>Iacobacci</v>
      </c>
      <c r="B41" s="1" t="s">
        <v>29</v>
      </c>
      <c r="C41" s="1" t="s">
        <v>22</v>
      </c>
      <c r="D41" s="1" t="s">
        <v>68</v>
      </c>
      <c r="E41" s="5" t="s">
        <v>70</v>
      </c>
      <c r="F41" s="1" t="s">
        <v>49</v>
      </c>
      <c r="G41" s="1">
        <v>2016.0</v>
      </c>
      <c r="H41" s="1" t="s">
        <v>23</v>
      </c>
      <c r="I41" s="1" t="s">
        <v>24</v>
      </c>
      <c r="J41" s="1" t="s">
        <v>83</v>
      </c>
      <c r="K41" s="1" t="s">
        <v>50</v>
      </c>
      <c r="N41" s="1">
        <v>71.0</v>
      </c>
      <c r="O41" s="1"/>
      <c r="P41" s="1"/>
      <c r="Q41" s="1"/>
    </row>
    <row r="42">
      <c r="A42" s="3" t="str">
        <f t="shared" si="8"/>
        <v>Iacobacci</v>
      </c>
      <c r="B42" s="1" t="s">
        <v>29</v>
      </c>
      <c r="C42" s="1" t="s">
        <v>22</v>
      </c>
      <c r="D42" s="1" t="s">
        <v>68</v>
      </c>
      <c r="E42" s="5" t="s">
        <v>70</v>
      </c>
      <c r="F42" s="1" t="s">
        <v>49</v>
      </c>
      <c r="G42" s="1">
        <v>2016.0</v>
      </c>
      <c r="H42" s="1" t="s">
        <v>23</v>
      </c>
      <c r="I42" s="1" t="s">
        <v>24</v>
      </c>
      <c r="J42" s="1" t="s">
        <v>73</v>
      </c>
      <c r="K42" s="1" t="s">
        <v>50</v>
      </c>
      <c r="N42" s="1">
        <v>72.2</v>
      </c>
      <c r="O42" s="1"/>
      <c r="P42" s="1"/>
      <c r="Q42" s="1"/>
    </row>
    <row r="43">
      <c r="A43" s="3" t="str">
        <f t="shared" si="8"/>
        <v>Iacobacci</v>
      </c>
      <c r="B43" s="1" t="s">
        <v>29</v>
      </c>
      <c r="C43" s="1" t="s">
        <v>22</v>
      </c>
      <c r="D43" s="1" t="s">
        <v>68</v>
      </c>
      <c r="E43" s="5" t="s">
        <v>70</v>
      </c>
      <c r="F43" s="1" t="s">
        <v>49</v>
      </c>
      <c r="G43" s="1">
        <v>2016.0</v>
      </c>
      <c r="H43" s="1" t="s">
        <v>23</v>
      </c>
      <c r="I43" s="1" t="s">
        <v>24</v>
      </c>
      <c r="J43" s="1" t="s">
        <v>78</v>
      </c>
      <c r="K43" s="1" t="s">
        <v>50</v>
      </c>
      <c r="N43" s="1">
        <v>73.3</v>
      </c>
      <c r="O43" s="1"/>
      <c r="P43" s="1"/>
      <c r="Q43" s="1"/>
    </row>
    <row r="44">
      <c r="A44" s="3" t="str">
        <f t="shared" ref="A44:A50" si="9">HYPERLINK("http://aclweb.org/anthology/P10-4014","It makes sense")</f>
        <v>It makes sense</v>
      </c>
      <c r="B44" s="1" t="s">
        <v>29</v>
      </c>
      <c r="C44" s="1" t="s">
        <v>22</v>
      </c>
      <c r="D44" s="1" t="s">
        <v>87</v>
      </c>
      <c r="E44" s="5" t="s">
        <v>88</v>
      </c>
      <c r="F44" s="1" t="s">
        <v>49</v>
      </c>
      <c r="G44" s="1">
        <v>2010.0</v>
      </c>
      <c r="H44" s="1" t="s">
        <v>23</v>
      </c>
      <c r="I44" s="1" t="s">
        <v>24</v>
      </c>
      <c r="J44" s="1" t="s">
        <v>56</v>
      </c>
      <c r="K44" s="1" t="s">
        <v>50</v>
      </c>
      <c r="N44" s="1">
        <v>70.9</v>
      </c>
      <c r="O44" s="1"/>
      <c r="P44" s="1"/>
      <c r="Q44" s="1"/>
    </row>
    <row r="45">
      <c r="A45" s="3" t="str">
        <f t="shared" si="9"/>
        <v>It makes sense</v>
      </c>
      <c r="B45" s="1" t="s">
        <v>29</v>
      </c>
      <c r="C45" s="1" t="s">
        <v>22</v>
      </c>
      <c r="D45" s="1" t="s">
        <v>87</v>
      </c>
      <c r="E45" s="5" t="s">
        <v>88</v>
      </c>
      <c r="F45" s="1" t="s">
        <v>33</v>
      </c>
      <c r="G45" s="1">
        <v>2010.0</v>
      </c>
      <c r="H45" s="1" t="s">
        <v>23</v>
      </c>
      <c r="I45" s="1" t="s">
        <v>24</v>
      </c>
      <c r="J45" s="1" t="s">
        <v>94</v>
      </c>
      <c r="K45" s="1" t="s">
        <v>35</v>
      </c>
      <c r="M45" s="1">
        <v>69.0</v>
      </c>
      <c r="O45" s="1"/>
      <c r="P45" s="1"/>
      <c r="Q45" s="1"/>
    </row>
    <row r="46">
      <c r="A46" s="3" t="str">
        <f t="shared" si="9"/>
        <v>It makes sense</v>
      </c>
      <c r="B46" s="1" t="s">
        <v>29</v>
      </c>
      <c r="C46" s="1" t="s">
        <v>22</v>
      </c>
      <c r="D46" s="1" t="s">
        <v>87</v>
      </c>
      <c r="E46" s="5" t="s">
        <v>88</v>
      </c>
      <c r="F46" s="1" t="s">
        <v>49</v>
      </c>
      <c r="G46" s="1">
        <v>2010.0</v>
      </c>
      <c r="H46" s="1" t="s">
        <v>23</v>
      </c>
      <c r="I46" s="1" t="s">
        <v>24</v>
      </c>
      <c r="J46" s="1" t="s">
        <v>99</v>
      </c>
      <c r="K46" s="1" t="s">
        <v>50</v>
      </c>
      <c r="N46" s="1">
        <v>72.8</v>
      </c>
      <c r="O46" s="1"/>
      <c r="P46" s="1"/>
      <c r="Q46" s="1"/>
    </row>
    <row r="47">
      <c r="A47" s="3" t="str">
        <f t="shared" si="9"/>
        <v>It makes sense</v>
      </c>
      <c r="B47" s="1" t="s">
        <v>29</v>
      </c>
      <c r="C47" s="1" t="s">
        <v>22</v>
      </c>
      <c r="D47" s="1" t="s">
        <v>87</v>
      </c>
      <c r="E47" s="5" t="s">
        <v>88</v>
      </c>
      <c r="F47" s="1" t="s">
        <v>49</v>
      </c>
      <c r="G47" s="1">
        <v>2010.0</v>
      </c>
      <c r="H47" s="1" t="s">
        <v>23</v>
      </c>
      <c r="I47" s="1" t="s">
        <v>24</v>
      </c>
      <c r="J47" s="1" t="s">
        <v>99</v>
      </c>
      <c r="K47" s="1" t="s">
        <v>51</v>
      </c>
      <c r="N47" s="1">
        <v>65.0</v>
      </c>
      <c r="O47" s="1"/>
      <c r="P47" s="1"/>
      <c r="Q47" s="1"/>
    </row>
    <row r="48">
      <c r="A48" s="3" t="str">
        <f t="shared" si="9"/>
        <v>It makes sense</v>
      </c>
      <c r="B48" s="1" t="s">
        <v>29</v>
      </c>
      <c r="C48" s="1" t="s">
        <v>22</v>
      </c>
      <c r="D48" s="1" t="s">
        <v>87</v>
      </c>
      <c r="E48" s="5" t="s">
        <v>88</v>
      </c>
      <c r="F48" s="1" t="s">
        <v>49</v>
      </c>
      <c r="G48" s="1">
        <v>2010.0</v>
      </c>
      <c r="H48" s="1" t="s">
        <v>23</v>
      </c>
      <c r="I48" s="1" t="s">
        <v>24</v>
      </c>
      <c r="J48" s="1" t="s">
        <v>56</v>
      </c>
      <c r="K48" s="1" t="s">
        <v>51</v>
      </c>
      <c r="N48" s="1">
        <v>65.3</v>
      </c>
      <c r="O48" s="1"/>
      <c r="P48" s="1"/>
      <c r="Q48" s="1"/>
    </row>
    <row r="49" hidden="1">
      <c r="A49" s="3" t="str">
        <f t="shared" si="9"/>
        <v>It makes sense</v>
      </c>
      <c r="B49" s="1"/>
      <c r="C49" s="1"/>
      <c r="D49" s="1"/>
      <c r="E49" s="1"/>
      <c r="F49" s="1"/>
      <c r="G49" s="1"/>
      <c r="H49" s="1"/>
      <c r="I49" s="1" t="s">
        <v>24</v>
      </c>
      <c r="J49" s="1" t="s">
        <v>87</v>
      </c>
      <c r="K49" s="1" t="s">
        <v>28</v>
      </c>
      <c r="N49" s="1">
        <v>67.6</v>
      </c>
      <c r="O49" s="1"/>
      <c r="P49" s="1"/>
      <c r="Q49" s="1"/>
    </row>
    <row r="50" hidden="1">
      <c r="A50" s="3" t="str">
        <f t="shared" si="9"/>
        <v>It makes sense</v>
      </c>
      <c r="B50" s="1"/>
      <c r="C50" s="1"/>
      <c r="D50" s="1"/>
      <c r="E50" s="1"/>
      <c r="F50" s="1"/>
      <c r="G50" s="1"/>
      <c r="H50" s="1"/>
      <c r="I50" s="1" t="s">
        <v>24</v>
      </c>
      <c r="J50" s="1" t="s">
        <v>94</v>
      </c>
      <c r="K50" s="1" t="s">
        <v>26</v>
      </c>
      <c r="N50" s="1">
        <v>59.1</v>
      </c>
      <c r="O50" s="1"/>
      <c r="P50" s="1"/>
      <c r="Q50" s="1"/>
    </row>
    <row r="51">
      <c r="A51" s="3" t="str">
        <f t="shared" ref="A51:A58" si="10">HYPERLINK("http://aclweb.org/anthology/C16-1130","LSTM")</f>
        <v>LSTM</v>
      </c>
      <c r="B51" s="1" t="s">
        <v>29</v>
      </c>
      <c r="C51" s="1" t="s">
        <v>22</v>
      </c>
      <c r="D51" s="1" t="s">
        <v>122</v>
      </c>
      <c r="E51" s="5" t="s">
        <v>125</v>
      </c>
      <c r="F51" s="1" t="s">
        <v>33</v>
      </c>
      <c r="G51" s="1">
        <v>2016.0</v>
      </c>
      <c r="H51" s="1" t="s">
        <v>23</v>
      </c>
      <c r="I51" s="1" t="s">
        <v>24</v>
      </c>
      <c r="J51" s="1" t="s">
        <v>129</v>
      </c>
      <c r="K51" s="1" t="s">
        <v>50</v>
      </c>
      <c r="N51" s="1">
        <v>74.4</v>
      </c>
      <c r="O51" s="1"/>
      <c r="P51" s="1"/>
      <c r="Q51" s="1" t="s">
        <v>22</v>
      </c>
    </row>
    <row r="52" hidden="1">
      <c r="A52" s="3" t="str">
        <f t="shared" si="10"/>
        <v>LSTM</v>
      </c>
      <c r="B52" s="1"/>
      <c r="C52" s="1"/>
      <c r="D52" s="1"/>
      <c r="E52" s="1"/>
      <c r="F52" s="1"/>
      <c r="G52" s="1"/>
      <c r="H52" s="1" t="s">
        <v>23</v>
      </c>
      <c r="I52" s="1" t="s">
        <v>24</v>
      </c>
      <c r="J52" s="1" t="s">
        <v>133</v>
      </c>
      <c r="K52" s="1" t="s">
        <v>28</v>
      </c>
      <c r="N52" s="1">
        <v>71.8</v>
      </c>
      <c r="O52" s="1"/>
      <c r="P52" s="1"/>
      <c r="Q52" s="1" t="s">
        <v>22</v>
      </c>
    </row>
    <row r="53" hidden="1">
      <c r="A53" s="3" t="str">
        <f t="shared" si="10"/>
        <v>LSTM</v>
      </c>
      <c r="B53" s="1"/>
      <c r="C53" s="1"/>
      <c r="D53" s="1"/>
      <c r="E53" s="1"/>
      <c r="F53" s="1"/>
      <c r="G53" s="1"/>
      <c r="H53" s="1" t="s">
        <v>23</v>
      </c>
      <c r="I53" s="1" t="s">
        <v>24</v>
      </c>
      <c r="J53" s="1" t="s">
        <v>129</v>
      </c>
      <c r="K53" s="1" t="s">
        <v>81</v>
      </c>
      <c r="N53" s="1">
        <v>79.9</v>
      </c>
      <c r="O53" s="1"/>
      <c r="P53" s="1"/>
      <c r="Q53" s="1" t="s">
        <v>22</v>
      </c>
    </row>
    <row r="54" hidden="1">
      <c r="A54" s="3" t="str">
        <f t="shared" si="10"/>
        <v>LSTM</v>
      </c>
      <c r="B54" s="1"/>
      <c r="C54" s="1"/>
      <c r="D54" s="1"/>
      <c r="E54" s="1"/>
      <c r="F54" s="1"/>
      <c r="G54" s="1"/>
      <c r="H54" s="1" t="s">
        <v>23</v>
      </c>
      <c r="I54" s="1" t="s">
        <v>24</v>
      </c>
      <c r="J54" s="1" t="s">
        <v>139</v>
      </c>
      <c r="K54" s="1" t="s">
        <v>47</v>
      </c>
      <c r="N54" s="1">
        <v>72.3</v>
      </c>
      <c r="O54" s="1"/>
      <c r="P54" s="1"/>
      <c r="Q54" s="1" t="s">
        <v>22</v>
      </c>
    </row>
    <row r="55" hidden="1">
      <c r="A55" s="3" t="str">
        <f t="shared" si="10"/>
        <v>LSTM</v>
      </c>
      <c r="B55" s="1"/>
      <c r="C55" s="1"/>
      <c r="D55" s="1"/>
      <c r="E55" s="1"/>
      <c r="F55" s="1"/>
      <c r="G55" s="1"/>
      <c r="H55" s="1" t="s">
        <v>23</v>
      </c>
      <c r="I55" s="1" t="s">
        <v>24</v>
      </c>
      <c r="J55" s="1" t="s">
        <v>133</v>
      </c>
      <c r="K55" s="1" t="s">
        <v>144</v>
      </c>
      <c r="N55" s="1">
        <v>72.6</v>
      </c>
      <c r="O55" s="1"/>
      <c r="P55" s="1"/>
      <c r="Q55" s="1" t="s">
        <v>22</v>
      </c>
    </row>
    <row r="56" hidden="1">
      <c r="A56" s="3" t="str">
        <f t="shared" si="10"/>
        <v>LSTM</v>
      </c>
      <c r="B56" s="1"/>
      <c r="C56" s="1"/>
      <c r="D56" s="1"/>
      <c r="E56" s="1"/>
      <c r="F56" s="1"/>
      <c r="G56" s="1"/>
      <c r="H56" s="1" t="s">
        <v>23</v>
      </c>
      <c r="I56" s="1" t="s">
        <v>24</v>
      </c>
      <c r="J56" s="1" t="s">
        <v>133</v>
      </c>
      <c r="K56" s="1" t="s">
        <v>44</v>
      </c>
      <c r="N56" s="1">
        <v>76.3</v>
      </c>
      <c r="O56" s="1"/>
      <c r="P56" s="1"/>
      <c r="Q56" s="1" t="s">
        <v>22</v>
      </c>
    </row>
    <row r="57" hidden="1">
      <c r="A57" s="3" t="str">
        <f t="shared" si="10"/>
        <v>LSTM</v>
      </c>
      <c r="B57" s="1"/>
      <c r="C57" s="1"/>
      <c r="D57" s="1"/>
      <c r="E57" s="1"/>
      <c r="F57" s="1"/>
      <c r="G57" s="1"/>
      <c r="H57" s="1" t="s">
        <v>23</v>
      </c>
      <c r="I57" s="1" t="s">
        <v>24</v>
      </c>
      <c r="J57" s="1" t="s">
        <v>145</v>
      </c>
      <c r="K57" s="1" t="s">
        <v>26</v>
      </c>
      <c r="N57" s="1">
        <v>63.7</v>
      </c>
      <c r="O57" s="1"/>
      <c r="P57" s="1"/>
      <c r="Q57" s="1" t="s">
        <v>22</v>
      </c>
    </row>
    <row r="58">
      <c r="A58" s="3" t="str">
        <f t="shared" si="10"/>
        <v>LSTM</v>
      </c>
      <c r="B58" s="1" t="s">
        <v>29</v>
      </c>
      <c r="C58" s="1" t="s">
        <v>22</v>
      </c>
      <c r="D58" s="1" t="s">
        <v>122</v>
      </c>
      <c r="E58" s="5" t="s">
        <v>125</v>
      </c>
      <c r="F58" s="1" t="s">
        <v>33</v>
      </c>
      <c r="G58" s="1">
        <v>2016.0</v>
      </c>
      <c r="H58" s="1" t="s">
        <v>23</v>
      </c>
      <c r="I58" s="1" t="s">
        <v>24</v>
      </c>
      <c r="J58" s="1" t="s">
        <v>133</v>
      </c>
      <c r="K58" s="1" t="s">
        <v>46</v>
      </c>
      <c r="N58" s="1">
        <v>69.5</v>
      </c>
      <c r="O58" s="1"/>
      <c r="P58" s="1"/>
      <c r="Q58" s="1" t="s">
        <v>22</v>
      </c>
    </row>
    <row r="59">
      <c r="A59" s="3" t="str">
        <f t="shared" ref="A59:A62" si="11">HYPERLINK("http://wwwusers.di.uniroma1.it/~navigli/pubs/AIJ_2016_CamachoColladosetal.pdf","Nasari")</f>
        <v>Nasari</v>
      </c>
      <c r="B59" s="1" t="s">
        <v>29</v>
      </c>
      <c r="C59" s="1" t="s">
        <v>22</v>
      </c>
      <c r="D59" s="1" t="s">
        <v>146</v>
      </c>
      <c r="E59" s="5" t="s">
        <v>147</v>
      </c>
      <c r="F59" s="1" t="s">
        <v>33</v>
      </c>
      <c r="G59" s="1">
        <v>2016.0</v>
      </c>
      <c r="H59" s="1" t="s">
        <v>43</v>
      </c>
      <c r="I59" s="1" t="s">
        <v>24</v>
      </c>
      <c r="J59" s="1" t="s">
        <v>148</v>
      </c>
      <c r="K59" s="1" t="s">
        <v>46</v>
      </c>
      <c r="N59" s="1">
        <v>66.7</v>
      </c>
      <c r="O59" s="1"/>
      <c r="P59" s="1"/>
      <c r="Q59" s="1"/>
      <c r="S59" s="1" t="s">
        <v>22</v>
      </c>
    </row>
    <row r="60" hidden="1">
      <c r="A60" s="3" t="str">
        <f t="shared" si="11"/>
        <v>Nasari</v>
      </c>
      <c r="B60" s="1"/>
      <c r="C60" s="1"/>
      <c r="D60" s="1"/>
      <c r="E60" s="1"/>
      <c r="F60" s="1"/>
      <c r="G60" s="1"/>
      <c r="H60" s="1" t="s">
        <v>43</v>
      </c>
      <c r="I60" s="1" t="s">
        <v>24</v>
      </c>
      <c r="J60" s="1" t="s">
        <v>149</v>
      </c>
      <c r="K60" s="1" t="s">
        <v>47</v>
      </c>
      <c r="N60" s="1">
        <v>68.5</v>
      </c>
      <c r="O60" s="1"/>
      <c r="P60" s="1"/>
      <c r="Q60" s="1"/>
      <c r="S60" s="1" t="s">
        <v>22</v>
      </c>
    </row>
    <row r="61" hidden="1">
      <c r="A61" s="3" t="str">
        <f t="shared" si="11"/>
        <v>Nasari</v>
      </c>
      <c r="B61" s="1"/>
      <c r="C61" s="1"/>
      <c r="D61" s="1"/>
      <c r="E61" s="1"/>
      <c r="F61" s="1"/>
      <c r="G61" s="1"/>
      <c r="H61" s="1" t="s">
        <v>43</v>
      </c>
      <c r="I61" s="1" t="s">
        <v>24</v>
      </c>
      <c r="J61" s="1" t="s">
        <v>148</v>
      </c>
      <c r="K61" s="1" t="s">
        <v>47</v>
      </c>
      <c r="N61" s="1">
        <v>67.0</v>
      </c>
      <c r="O61" s="1"/>
      <c r="P61" s="1"/>
      <c r="Q61" s="1"/>
      <c r="S61" s="1" t="s">
        <v>22</v>
      </c>
    </row>
    <row r="62">
      <c r="A62" s="3" t="str">
        <f t="shared" si="11"/>
        <v>Nasari</v>
      </c>
      <c r="B62" s="1" t="s">
        <v>29</v>
      </c>
      <c r="C62" s="1" t="s">
        <v>22</v>
      </c>
      <c r="D62" s="1" t="s">
        <v>146</v>
      </c>
      <c r="E62" s="5" t="s">
        <v>147</v>
      </c>
      <c r="F62" s="1" t="s">
        <v>33</v>
      </c>
      <c r="G62" s="1">
        <v>2016.0</v>
      </c>
      <c r="H62" s="1" t="s">
        <v>43</v>
      </c>
      <c r="I62" s="1" t="s">
        <v>24</v>
      </c>
      <c r="J62" s="1" t="s">
        <v>150</v>
      </c>
      <c r="K62" s="1" t="s">
        <v>46</v>
      </c>
      <c r="N62" s="1">
        <v>67.0</v>
      </c>
      <c r="O62" s="1"/>
      <c r="P62" s="1"/>
      <c r="Q62" s="1"/>
      <c r="S62" s="1" t="s">
        <v>22</v>
      </c>
    </row>
    <row r="63">
      <c r="A63" s="4" t="str">
        <f>HYPERLINK("http://www.acl-bg.org/proceedings/2017/RANLPStud%202017/pdf/RANLPStud004.pdf","Popov")</f>
        <v>Popov</v>
      </c>
      <c r="B63" s="1" t="s">
        <v>29</v>
      </c>
      <c r="C63" s="1" t="s">
        <v>22</v>
      </c>
      <c r="D63" s="1" t="s">
        <v>151</v>
      </c>
      <c r="E63" s="5" t="s">
        <v>152</v>
      </c>
      <c r="F63" s="1" t="s">
        <v>33</v>
      </c>
      <c r="G63" s="1">
        <v>2017.0</v>
      </c>
      <c r="H63" s="1" t="s">
        <v>23</v>
      </c>
      <c r="I63" s="1" t="s">
        <v>24</v>
      </c>
      <c r="J63" s="1" t="s">
        <v>58</v>
      </c>
      <c r="K63" s="1" t="s">
        <v>50</v>
      </c>
      <c r="N63" s="1">
        <v>70.11</v>
      </c>
    </row>
    <row r="64" hidden="1">
      <c r="A64" s="3" t="str">
        <f t="shared" ref="A64:A65" si="12">HYPERLINK("http://wwwusers.di.uniroma1.it/~navigli/pubs/EMNLP_2017_Raganatoetal.pdf","Raganato_et_al_2017")</f>
        <v>Raganato_et_al_2017</v>
      </c>
      <c r="B64" s="1"/>
      <c r="C64" s="1"/>
      <c r="D64" s="1"/>
      <c r="E64" s="1"/>
      <c r="F64" s="1"/>
      <c r="G64" s="1"/>
      <c r="H64" s="1" t="s">
        <v>23</v>
      </c>
      <c r="I64" s="1" t="s">
        <v>24</v>
      </c>
      <c r="J64" s="1" t="s">
        <v>153</v>
      </c>
      <c r="K64" s="1" t="s">
        <v>28</v>
      </c>
      <c r="N64" s="1">
        <v>70.2</v>
      </c>
      <c r="O64" s="1"/>
      <c r="P64" s="1"/>
    </row>
    <row r="65" hidden="1">
      <c r="A65" s="3" t="str">
        <f t="shared" si="12"/>
        <v>Raganato_et_al_2017</v>
      </c>
      <c r="B65" s="1"/>
      <c r="C65" s="1"/>
      <c r="D65" s="1"/>
      <c r="E65" s="1"/>
      <c r="F65" s="1"/>
      <c r="G65" s="1"/>
      <c r="H65" s="1" t="s">
        <v>23</v>
      </c>
      <c r="I65" s="1" t="s">
        <v>24</v>
      </c>
      <c r="J65" s="1" t="s">
        <v>154</v>
      </c>
      <c r="K65" s="1" t="s">
        <v>144</v>
      </c>
      <c r="N65" s="1">
        <v>72.4</v>
      </c>
      <c r="O65" s="1"/>
      <c r="P65" s="1"/>
    </row>
    <row r="66">
      <c r="A66" s="3" t="str">
        <f t="shared" ref="A66:A67" si="13">HYPERLINK("http://aclweb.org/anthology/D17-1120","Raganato_et_al_2017")</f>
        <v>Raganato_et_al_2017</v>
      </c>
      <c r="B66" s="1" t="s">
        <v>29</v>
      </c>
      <c r="C66" s="1" t="s">
        <v>22</v>
      </c>
      <c r="D66" s="1" t="s">
        <v>155</v>
      </c>
      <c r="E66" s="5" t="s">
        <v>156</v>
      </c>
      <c r="F66" s="1" t="s">
        <v>33</v>
      </c>
      <c r="G66" s="1">
        <v>2017.0</v>
      </c>
      <c r="H66" s="1" t="s">
        <v>23</v>
      </c>
      <c r="I66" s="1" t="s">
        <v>24</v>
      </c>
      <c r="J66" s="1" t="s">
        <v>157</v>
      </c>
      <c r="K66" s="1" t="s">
        <v>50</v>
      </c>
      <c r="N66" s="1">
        <v>72.0</v>
      </c>
      <c r="O66" s="1"/>
      <c r="P66" s="1"/>
    </row>
    <row r="67">
      <c r="A67" s="3" t="str">
        <f t="shared" si="13"/>
        <v>Raganato_et_al_2017</v>
      </c>
      <c r="B67" s="1" t="s">
        <v>29</v>
      </c>
      <c r="C67" s="1" t="s">
        <v>22</v>
      </c>
      <c r="D67" s="1" t="s">
        <v>155</v>
      </c>
      <c r="E67" s="5" t="s">
        <v>156</v>
      </c>
      <c r="F67" s="1" t="s">
        <v>33</v>
      </c>
      <c r="G67" s="1">
        <v>2017.0</v>
      </c>
      <c r="H67" s="1" t="s">
        <v>23</v>
      </c>
      <c r="I67" s="1" t="s">
        <v>24</v>
      </c>
      <c r="J67" s="1" t="s">
        <v>157</v>
      </c>
      <c r="K67" s="1" t="s">
        <v>51</v>
      </c>
      <c r="N67" s="1">
        <v>66.9</v>
      </c>
      <c r="O67" s="1"/>
      <c r="P67" s="1"/>
    </row>
    <row r="68">
      <c r="A68" s="4" t="str">
        <f>HYPERLINK("http://www.aclweb.org/anthology/S01-1031","SMUaw")</f>
        <v>SMUaw</v>
      </c>
      <c r="B68" s="1" t="s">
        <v>22</v>
      </c>
      <c r="C68" s="1" t="s">
        <v>22</v>
      </c>
      <c r="D68" s="1" t="s">
        <v>158</v>
      </c>
      <c r="E68" s="5" t="s">
        <v>159</v>
      </c>
      <c r="F68" s="1" t="s">
        <v>33</v>
      </c>
      <c r="G68" s="1">
        <v>2001.0</v>
      </c>
      <c r="H68" s="1" t="s">
        <v>41</v>
      </c>
      <c r="I68" s="1" t="s">
        <v>24</v>
      </c>
      <c r="K68" s="1" t="s">
        <v>35</v>
      </c>
      <c r="L68" s="1">
        <v>69.0</v>
      </c>
      <c r="M68" s="1">
        <v>69.0</v>
      </c>
      <c r="N68">
        <f t="shared" ref="N68:N69" si="14">(2 * (L68*M68)) / (L68+M68)</f>
        <v>69</v>
      </c>
    </row>
    <row r="69">
      <c r="A69" s="3" t="str">
        <f>HYPERLINK("http://aclweb.org/anthology/S01-1016","LIA-Sinequa")</f>
        <v>LIA-Sinequa</v>
      </c>
      <c r="B69" s="1" t="s">
        <v>22</v>
      </c>
      <c r="C69" s="1" t="s">
        <v>22</v>
      </c>
      <c r="D69" s="1" t="s">
        <v>161</v>
      </c>
      <c r="E69" s="5" t="s">
        <v>162</v>
      </c>
      <c r="F69" s="1" t="s">
        <v>33</v>
      </c>
      <c r="G69" s="1">
        <v>2001.0</v>
      </c>
      <c r="H69" s="1" t="s">
        <v>23</v>
      </c>
      <c r="I69" s="1" t="s">
        <v>24</v>
      </c>
      <c r="J69" s="1"/>
      <c r="K69" s="1" t="s">
        <v>35</v>
      </c>
      <c r="L69" s="1">
        <v>61.8</v>
      </c>
      <c r="M69" s="1">
        <v>61.8</v>
      </c>
      <c r="N69">
        <f t="shared" si="14"/>
        <v>61.8</v>
      </c>
    </row>
    <row r="70">
      <c r="A70" s="4" t="str">
        <f t="shared" ref="A70:A74" si="15">HYPERLINK("http://www.aclweb.org/anthology/D17-2018","SUP WSD")</f>
        <v>SUP WSD</v>
      </c>
      <c r="B70" s="1" t="s">
        <v>29</v>
      </c>
      <c r="C70" s="1" t="s">
        <v>22</v>
      </c>
      <c r="D70" s="1" t="s">
        <v>163</v>
      </c>
      <c r="E70" s="5" t="s">
        <v>164</v>
      </c>
      <c r="F70" s="1" t="s">
        <v>33</v>
      </c>
      <c r="G70" s="1">
        <v>2017.0</v>
      </c>
      <c r="H70" s="1" t="s">
        <v>23</v>
      </c>
      <c r="I70" s="1" t="s">
        <v>24</v>
      </c>
      <c r="J70" s="1" t="s">
        <v>165</v>
      </c>
      <c r="K70" s="1" t="s">
        <v>50</v>
      </c>
      <c r="N70" s="1">
        <v>73.8</v>
      </c>
    </row>
    <row r="71" hidden="1">
      <c r="A71" s="4" t="str">
        <f t="shared" si="15"/>
        <v>SUP WSD</v>
      </c>
      <c r="B71" s="1"/>
      <c r="C71" s="1"/>
      <c r="D71" s="1"/>
      <c r="E71" s="1"/>
      <c r="F71" s="1"/>
      <c r="G71" s="1">
        <v>2017.0</v>
      </c>
      <c r="H71" s="1" t="s">
        <v>23</v>
      </c>
      <c r="I71" s="1" t="s">
        <v>24</v>
      </c>
      <c r="J71" s="1" t="s">
        <v>166</v>
      </c>
      <c r="K71" s="1" t="s">
        <v>167</v>
      </c>
      <c r="N71" s="1">
        <v>70.8</v>
      </c>
    </row>
    <row r="72" hidden="1">
      <c r="A72" s="4" t="str">
        <f t="shared" si="15"/>
        <v>SUP WSD</v>
      </c>
      <c r="B72" s="1"/>
      <c r="C72" s="1"/>
      <c r="D72" s="1"/>
      <c r="E72" s="1"/>
      <c r="F72" s="1"/>
      <c r="G72" s="1">
        <v>2017.0</v>
      </c>
      <c r="H72" s="1" t="s">
        <v>23</v>
      </c>
      <c r="I72" s="1" t="s">
        <v>24</v>
      </c>
      <c r="J72" s="1" t="s">
        <v>166</v>
      </c>
      <c r="K72" s="1" t="s">
        <v>168</v>
      </c>
      <c r="N72" s="1">
        <v>64.2</v>
      </c>
    </row>
    <row r="73" hidden="1">
      <c r="A73" s="4" t="str">
        <f t="shared" si="15"/>
        <v>SUP WSD</v>
      </c>
      <c r="B73" s="1"/>
      <c r="C73" s="1"/>
      <c r="D73" s="1"/>
      <c r="E73" s="1"/>
      <c r="F73" s="1"/>
      <c r="G73" s="1">
        <v>2017.0</v>
      </c>
      <c r="H73" s="1" t="s">
        <v>23</v>
      </c>
      <c r="I73" s="1" t="s">
        <v>24</v>
      </c>
      <c r="J73" s="1" t="s">
        <v>166</v>
      </c>
      <c r="K73" s="1" t="s">
        <v>169</v>
      </c>
      <c r="N73" s="1">
        <v>71.5</v>
      </c>
    </row>
    <row r="74">
      <c r="A74" s="4" t="str">
        <f t="shared" si="15"/>
        <v>SUP WSD</v>
      </c>
      <c r="B74" s="1" t="s">
        <v>29</v>
      </c>
      <c r="C74" s="1" t="s">
        <v>22</v>
      </c>
      <c r="D74" s="1" t="s">
        <v>163</v>
      </c>
      <c r="E74" s="5" t="s">
        <v>164</v>
      </c>
      <c r="F74" s="1" t="s">
        <v>33</v>
      </c>
      <c r="G74" s="1">
        <v>2017.0</v>
      </c>
      <c r="H74" s="1" t="s">
        <v>23</v>
      </c>
      <c r="I74" s="1" t="s">
        <v>24</v>
      </c>
      <c r="J74" s="1" t="s">
        <v>165</v>
      </c>
      <c r="K74" s="1" t="s">
        <v>51</v>
      </c>
      <c r="N74" s="1">
        <v>67.2</v>
      </c>
    </row>
    <row r="75" hidden="1">
      <c r="A75" s="4" t="str">
        <f t="shared" ref="A75:A77" si="16">HYPERLINK("http://www.aclweb.org/anthology/D17-1008","Train-O-Matic")</f>
        <v>Train-O-Matic</v>
      </c>
      <c r="B75" s="1"/>
      <c r="C75" s="1"/>
      <c r="D75" s="1"/>
      <c r="E75" s="1"/>
      <c r="F75" s="1"/>
      <c r="G75" s="1">
        <v>2017.0</v>
      </c>
      <c r="H75" s="1" t="s">
        <v>23</v>
      </c>
      <c r="I75" s="1" t="s">
        <v>24</v>
      </c>
      <c r="J75" s="1" t="s">
        <v>170</v>
      </c>
      <c r="K75" s="1" t="s">
        <v>169</v>
      </c>
      <c r="N75" s="1">
        <v>68.8</v>
      </c>
    </row>
    <row r="76" hidden="1">
      <c r="A76" s="4" t="str">
        <f t="shared" si="16"/>
        <v>Train-O-Matic</v>
      </c>
      <c r="B76" s="1"/>
      <c r="C76" s="1"/>
      <c r="D76" s="1"/>
      <c r="E76" s="1"/>
      <c r="F76" s="1"/>
      <c r="G76" s="1">
        <v>2017.0</v>
      </c>
      <c r="H76" s="1" t="s">
        <v>23</v>
      </c>
      <c r="I76" s="1" t="s">
        <v>24</v>
      </c>
      <c r="J76" s="1" t="s">
        <v>170</v>
      </c>
      <c r="K76" s="1" t="s">
        <v>168</v>
      </c>
      <c r="N76" s="1">
        <v>59.8</v>
      </c>
    </row>
    <row r="77" hidden="1">
      <c r="A77" s="4" t="str">
        <f t="shared" si="16"/>
        <v>Train-O-Matic</v>
      </c>
      <c r="B77" s="1"/>
      <c r="C77" s="1"/>
      <c r="D77" s="1"/>
      <c r="E77" s="1"/>
      <c r="F77" s="1"/>
      <c r="G77" s="1">
        <v>2017.0</v>
      </c>
      <c r="H77" s="1" t="s">
        <v>23</v>
      </c>
      <c r="I77" s="1" t="s">
        <v>24</v>
      </c>
      <c r="J77" s="1" t="s">
        <v>170</v>
      </c>
      <c r="K77" s="1" t="s">
        <v>167</v>
      </c>
      <c r="N77" s="1">
        <v>67.4</v>
      </c>
    </row>
    <row r="78" hidden="1">
      <c r="A78" s="4" t="str">
        <f t="shared" ref="A78:A79" si="17">HYPERLINK("http://www.aclweb.org/anthology/P17-2094","Eurosense")</f>
        <v>Eurosense</v>
      </c>
      <c r="B78" s="1"/>
      <c r="C78" s="1"/>
      <c r="D78" s="1"/>
      <c r="E78" s="1"/>
      <c r="F78" s="1"/>
      <c r="G78" s="1">
        <v>2017.0</v>
      </c>
      <c r="H78" s="1" t="s">
        <v>23</v>
      </c>
      <c r="I78" s="1" t="s">
        <v>171</v>
      </c>
      <c r="J78" s="1" t="s">
        <v>172</v>
      </c>
      <c r="K78" s="1" t="s">
        <v>46</v>
      </c>
      <c r="N78" s="1">
        <v>66.4</v>
      </c>
    </row>
    <row r="79" hidden="1">
      <c r="A79" s="4" t="str">
        <f t="shared" si="17"/>
        <v>Eurosense</v>
      </c>
      <c r="B79" s="1"/>
      <c r="C79" s="1"/>
      <c r="D79" s="1"/>
      <c r="E79" s="1"/>
      <c r="F79" s="1"/>
      <c r="G79" s="1">
        <v>2017.0</v>
      </c>
      <c r="H79" s="1" t="s">
        <v>23</v>
      </c>
      <c r="I79" s="1" t="s">
        <v>171</v>
      </c>
      <c r="J79" s="1" t="s">
        <v>172</v>
      </c>
      <c r="K79" s="1" t="s">
        <v>144</v>
      </c>
      <c r="N79" s="1">
        <v>69.5</v>
      </c>
    </row>
    <row r="80">
      <c r="A80" s="4" t="str">
        <f t="shared" ref="A80:A81" si="18">HYPERLINK("http://www.aclweb.org/anthology/D17-1008","Train-O-Matic")</f>
        <v>Train-O-Matic</v>
      </c>
      <c r="B80" s="1" t="s">
        <v>29</v>
      </c>
      <c r="C80" s="1" t="s">
        <v>22</v>
      </c>
      <c r="D80" s="1" t="s">
        <v>173</v>
      </c>
      <c r="E80" s="5" t="s">
        <v>174</v>
      </c>
      <c r="F80" s="1" t="s">
        <v>33</v>
      </c>
      <c r="G80" s="1">
        <v>2017.0</v>
      </c>
      <c r="H80" s="1" t="s">
        <v>23</v>
      </c>
      <c r="I80" s="1" t="s">
        <v>24</v>
      </c>
      <c r="J80" s="1" t="s">
        <v>170</v>
      </c>
      <c r="K80" s="1" t="s">
        <v>50</v>
      </c>
      <c r="N80" s="1">
        <v>70.5</v>
      </c>
    </row>
    <row r="81">
      <c r="A81" s="4" t="str">
        <f t="shared" si="18"/>
        <v>Train-O-Matic</v>
      </c>
      <c r="B81" s="1" t="s">
        <v>29</v>
      </c>
      <c r="C81" s="1" t="s">
        <v>22</v>
      </c>
      <c r="D81" s="1" t="s">
        <v>173</v>
      </c>
      <c r="E81" s="5" t="s">
        <v>174</v>
      </c>
      <c r="F81" s="1" t="s">
        <v>33</v>
      </c>
      <c r="G81" s="1">
        <v>2017.0</v>
      </c>
      <c r="H81" s="1" t="s">
        <v>23</v>
      </c>
      <c r="I81" s="1" t="s">
        <v>24</v>
      </c>
      <c r="J81" s="1" t="s">
        <v>170</v>
      </c>
      <c r="K81" s="1" t="s">
        <v>51</v>
      </c>
      <c r="N81" s="1">
        <v>65.5</v>
      </c>
    </row>
    <row r="82">
      <c r="A82" s="3" t="str">
        <f t="shared" ref="A82:A91" si="19">HYPERLINK("http://aclweb.org/anthology/J14-1003","UKB")</f>
        <v>UKB</v>
      </c>
      <c r="B82" s="1" t="s">
        <v>29</v>
      </c>
      <c r="C82" s="1" t="s">
        <v>22</v>
      </c>
      <c r="D82" s="1" t="s">
        <v>175</v>
      </c>
      <c r="E82" s="5" t="s">
        <v>176</v>
      </c>
      <c r="F82" s="1" t="s">
        <v>49</v>
      </c>
      <c r="G82" s="1">
        <v>2014.0</v>
      </c>
      <c r="H82" s="1" t="s">
        <v>23</v>
      </c>
      <c r="I82" s="1" t="s">
        <v>24</v>
      </c>
      <c r="K82" s="1" t="s">
        <v>50</v>
      </c>
      <c r="N82" s="1">
        <v>56.0</v>
      </c>
    </row>
    <row r="83">
      <c r="A83" s="3" t="str">
        <f t="shared" si="19"/>
        <v>UKB</v>
      </c>
      <c r="B83" s="1" t="s">
        <v>29</v>
      </c>
      <c r="C83" s="1" t="s">
        <v>22</v>
      </c>
      <c r="D83" s="1" t="s">
        <v>175</v>
      </c>
      <c r="E83" s="5" t="s">
        <v>176</v>
      </c>
      <c r="F83" s="1" t="s">
        <v>49</v>
      </c>
      <c r="G83" s="1">
        <v>2014.0</v>
      </c>
      <c r="H83" s="1" t="s">
        <v>23</v>
      </c>
      <c r="I83" s="1" t="s">
        <v>24</v>
      </c>
      <c r="J83" s="1" t="s">
        <v>177</v>
      </c>
      <c r="K83" s="1" t="s">
        <v>50</v>
      </c>
      <c r="N83" s="1">
        <v>60.6</v>
      </c>
    </row>
    <row r="84">
      <c r="A84" s="3" t="str">
        <f t="shared" si="19"/>
        <v>UKB</v>
      </c>
      <c r="B84" s="1" t="s">
        <v>29</v>
      </c>
      <c r="C84" s="1" t="s">
        <v>22</v>
      </c>
      <c r="D84" s="1" t="s">
        <v>175</v>
      </c>
      <c r="E84" s="5" t="s">
        <v>176</v>
      </c>
      <c r="F84" s="1" t="s">
        <v>33</v>
      </c>
      <c r="G84" s="1">
        <v>2014.0</v>
      </c>
      <c r="H84" s="1" t="s">
        <v>23</v>
      </c>
      <c r="I84" s="1" t="s">
        <v>24</v>
      </c>
      <c r="J84" s="1" t="s">
        <v>178</v>
      </c>
      <c r="K84" s="1" t="s">
        <v>35</v>
      </c>
      <c r="N84" s="1">
        <v>59.7</v>
      </c>
    </row>
    <row r="85" hidden="1">
      <c r="A85" s="3" t="str">
        <f t="shared" si="19"/>
        <v>UKB</v>
      </c>
      <c r="B85" s="1"/>
      <c r="C85" s="1"/>
      <c r="D85" s="1"/>
      <c r="E85" s="1"/>
      <c r="F85" s="1"/>
      <c r="G85" s="1"/>
      <c r="H85" s="1" t="s">
        <v>23</v>
      </c>
      <c r="I85" s="1" t="s">
        <v>24</v>
      </c>
      <c r="J85" s="1" t="s">
        <v>119</v>
      </c>
      <c r="K85" s="1" t="s">
        <v>81</v>
      </c>
      <c r="N85" s="1">
        <v>71.8</v>
      </c>
      <c r="O85" s="1"/>
      <c r="P85" s="1"/>
      <c r="Q85" s="1"/>
    </row>
    <row r="86" hidden="1">
      <c r="A86" s="3" t="str">
        <f t="shared" si="19"/>
        <v>UKB</v>
      </c>
      <c r="B86" s="1"/>
      <c r="C86" s="1"/>
      <c r="D86" s="1"/>
      <c r="E86" s="1"/>
      <c r="F86" s="1"/>
      <c r="G86" s="1"/>
      <c r="H86" s="1" t="s">
        <v>23</v>
      </c>
      <c r="I86" s="1" t="s">
        <v>24</v>
      </c>
      <c r="J86" s="1" t="s">
        <v>178</v>
      </c>
      <c r="K86" s="1" t="s">
        <v>28</v>
      </c>
      <c r="N86" s="1">
        <v>57.9</v>
      </c>
      <c r="O86" s="1"/>
      <c r="P86" s="1"/>
      <c r="Q86" s="1"/>
    </row>
    <row r="87" hidden="1">
      <c r="A87" s="3" t="str">
        <f t="shared" si="19"/>
        <v>UKB</v>
      </c>
      <c r="B87" s="1"/>
      <c r="C87" s="1"/>
      <c r="D87" s="1"/>
      <c r="E87" s="1"/>
      <c r="F87" s="1"/>
      <c r="G87" s="1"/>
      <c r="H87" s="1" t="s">
        <v>23</v>
      </c>
      <c r="I87" s="1" t="s">
        <v>24</v>
      </c>
      <c r="J87" s="1" t="s">
        <v>178</v>
      </c>
      <c r="K87" s="1" t="s">
        <v>44</v>
      </c>
      <c r="N87" s="1">
        <v>65.3</v>
      </c>
      <c r="O87" s="1"/>
      <c r="P87" s="1"/>
      <c r="Q87" s="1"/>
    </row>
    <row r="88" hidden="1">
      <c r="A88" s="3" t="str">
        <f t="shared" si="19"/>
        <v>UKB</v>
      </c>
      <c r="B88" s="1"/>
      <c r="C88" s="1"/>
      <c r="D88" s="1"/>
      <c r="E88" s="1"/>
      <c r="F88" s="1"/>
      <c r="G88" s="1"/>
      <c r="H88" s="1" t="s">
        <v>23</v>
      </c>
      <c r="I88" s="1" t="s">
        <v>24</v>
      </c>
      <c r="J88" s="1" t="s">
        <v>111</v>
      </c>
      <c r="K88" s="1" t="s">
        <v>26</v>
      </c>
      <c r="N88" s="1">
        <v>43.0</v>
      </c>
      <c r="O88" s="1"/>
      <c r="P88" s="1"/>
      <c r="Q88" s="1"/>
    </row>
    <row r="89" hidden="1">
      <c r="A89" s="3" t="str">
        <f t="shared" si="19"/>
        <v>UKB</v>
      </c>
      <c r="B89" s="1"/>
      <c r="C89" s="1"/>
      <c r="D89" s="1"/>
      <c r="E89" s="1"/>
      <c r="F89" s="1"/>
      <c r="G89" s="1"/>
      <c r="H89" s="1" t="s">
        <v>23</v>
      </c>
      <c r="I89" s="1" t="s">
        <v>24</v>
      </c>
      <c r="J89" s="1" t="s">
        <v>178</v>
      </c>
      <c r="K89" s="1" t="s">
        <v>47</v>
      </c>
      <c r="N89" s="1">
        <v>56.0</v>
      </c>
      <c r="O89" s="1"/>
      <c r="P89" s="1"/>
      <c r="Q89" s="1"/>
    </row>
    <row r="90">
      <c r="A90" s="3" t="str">
        <f t="shared" si="19"/>
        <v>UKB</v>
      </c>
      <c r="B90" s="1" t="s">
        <v>29</v>
      </c>
      <c r="C90" s="1" t="s">
        <v>22</v>
      </c>
      <c r="D90" s="1" t="s">
        <v>175</v>
      </c>
      <c r="E90" s="5" t="s">
        <v>176</v>
      </c>
      <c r="F90" s="1" t="s">
        <v>49</v>
      </c>
      <c r="G90" s="1">
        <v>2014.0</v>
      </c>
      <c r="H90" s="1" t="s">
        <v>23</v>
      </c>
      <c r="I90" s="1" t="s">
        <v>24</v>
      </c>
      <c r="K90" s="1" t="s">
        <v>51</v>
      </c>
      <c r="N90" s="1">
        <v>53.6</v>
      </c>
    </row>
    <row r="91">
      <c r="A91" s="3" t="str">
        <f t="shared" si="19"/>
        <v>UKB</v>
      </c>
      <c r="B91" s="1" t="s">
        <v>29</v>
      </c>
      <c r="C91" s="1" t="s">
        <v>22</v>
      </c>
      <c r="D91" s="1" t="s">
        <v>175</v>
      </c>
      <c r="E91" s="5" t="s">
        <v>176</v>
      </c>
      <c r="F91" s="1" t="s">
        <v>49</v>
      </c>
      <c r="G91" s="1">
        <v>2014.0</v>
      </c>
      <c r="H91" s="1" t="s">
        <v>23</v>
      </c>
      <c r="I91" s="1" t="s">
        <v>24</v>
      </c>
      <c r="J91" s="1" t="s">
        <v>177</v>
      </c>
      <c r="K91" s="1" t="s">
        <v>51</v>
      </c>
      <c r="N91" s="1">
        <v>59.0</v>
      </c>
    </row>
    <row r="92">
      <c r="A92" s="4" t="str">
        <f t="shared" ref="A92:A93" si="20">HYPERLINK("http://aclweb.org/anthology/W18-2505","UKB optimal")</f>
        <v>UKB optimal</v>
      </c>
      <c r="B92" s="1" t="s">
        <v>29</v>
      </c>
      <c r="C92" s="1" t="s">
        <v>22</v>
      </c>
      <c r="D92" s="1" t="s">
        <v>179</v>
      </c>
      <c r="E92" s="5" t="s">
        <v>180</v>
      </c>
      <c r="F92" s="1" t="s">
        <v>33</v>
      </c>
      <c r="G92" s="1">
        <v>2018.0</v>
      </c>
      <c r="H92" s="1" t="s">
        <v>23</v>
      </c>
      <c r="I92" s="1" t="s">
        <v>24</v>
      </c>
      <c r="K92" s="1" t="s">
        <v>50</v>
      </c>
      <c r="N92" s="1">
        <v>68.8</v>
      </c>
    </row>
    <row r="93">
      <c r="A93" s="4" t="str">
        <f t="shared" si="20"/>
        <v>UKB optimal</v>
      </c>
      <c r="B93" s="1" t="s">
        <v>29</v>
      </c>
      <c r="C93" s="1" t="s">
        <v>22</v>
      </c>
      <c r="D93" s="1" t="s">
        <v>179</v>
      </c>
      <c r="E93" s="5" t="s">
        <v>180</v>
      </c>
      <c r="F93" s="1" t="s">
        <v>33</v>
      </c>
      <c r="G93" s="1">
        <v>2018.0</v>
      </c>
      <c r="H93" s="1" t="s">
        <v>23</v>
      </c>
      <c r="I93" s="1" t="s">
        <v>24</v>
      </c>
      <c r="K93" s="1" t="s">
        <v>51</v>
      </c>
      <c r="N93" s="1">
        <v>68.8</v>
      </c>
    </row>
    <row r="94">
      <c r="A94" s="4" t="str">
        <f>HYPERLINK("http://www.aclweb.org/anthology/S13-2042","UMCC DLSI")</f>
        <v>UMCC DLSI</v>
      </c>
      <c r="B94" s="1" t="s">
        <v>22</v>
      </c>
      <c r="C94" s="1" t="s">
        <v>22</v>
      </c>
      <c r="D94" s="1" t="s">
        <v>181</v>
      </c>
      <c r="E94" s="5" t="s">
        <v>182</v>
      </c>
      <c r="F94" s="1" t="s">
        <v>33</v>
      </c>
      <c r="G94" s="1">
        <v>2013.0</v>
      </c>
      <c r="H94" s="1" t="s">
        <v>43</v>
      </c>
      <c r="I94" s="1" t="s">
        <v>24</v>
      </c>
      <c r="J94" s="1" t="s">
        <v>183</v>
      </c>
      <c r="K94" s="1" t="s">
        <v>46</v>
      </c>
      <c r="N94" s="1">
        <v>64.7</v>
      </c>
    </row>
    <row r="95" ht="27.0" customHeight="1">
      <c r="A95" s="4" t="str">
        <f t="shared" ref="A95:A96" si="21">HYPERLINK("https://www.semanticscholar.org/paper/Knowledge-based-Word-Sense-Disambiguation-using-Chaplot-Salakhutdinov/d64abf2b548d805dbcb3a5b457406809df9b2bc2/figure/1","WSD-TM")</f>
        <v>WSD-TM</v>
      </c>
      <c r="B95" s="1" t="s">
        <v>29</v>
      </c>
      <c r="C95" s="1" t="s">
        <v>22</v>
      </c>
      <c r="D95" s="1" t="s">
        <v>184</v>
      </c>
      <c r="E95" s="1" t="s">
        <v>185</v>
      </c>
      <c r="F95" s="1" t="s">
        <v>33</v>
      </c>
      <c r="G95" s="1">
        <v>2018.0</v>
      </c>
      <c r="H95" s="1" t="s">
        <v>23</v>
      </c>
      <c r="I95" s="1" t="s">
        <v>24</v>
      </c>
      <c r="K95" s="1" t="s">
        <v>51</v>
      </c>
      <c r="N95" s="1">
        <v>65.3</v>
      </c>
    </row>
    <row r="96">
      <c r="A96" s="4" t="str">
        <f t="shared" si="21"/>
        <v>WSD-TM</v>
      </c>
      <c r="B96" s="1" t="s">
        <v>29</v>
      </c>
      <c r="C96" s="1"/>
      <c r="D96" s="1" t="s">
        <v>184</v>
      </c>
      <c r="E96" s="1" t="s">
        <v>185</v>
      </c>
      <c r="F96" s="1" t="s">
        <v>33</v>
      </c>
      <c r="G96" s="1">
        <v>2018.0</v>
      </c>
      <c r="H96" s="1" t="s">
        <v>23</v>
      </c>
      <c r="I96" s="1" t="s">
        <v>24</v>
      </c>
      <c r="K96" s="1" t="s">
        <v>50</v>
      </c>
      <c r="N96" s="1">
        <v>69.0</v>
      </c>
    </row>
    <row r="97" hidden="1"/>
  </sheetData>
  <autoFilter ref="$A$1:$S$97">
    <filterColumn colId="10">
      <filters>
        <filter val="se2-aw-v2"/>
        <filter val="se2-aw"/>
        <filter val="se13-aw-v2"/>
        <filter val="se13-aw"/>
      </filters>
    </filterColumn>
    <filterColumn colId="8">
      <filters blank="1">
        <filter val="BabelNet"/>
        <filter val="WordNet"/>
      </filters>
    </filterColumn>
  </autoFilter>
  <hyperlinks>
    <hyperlink r:id="rId1" ref="E4"/>
    <hyperlink r:id="rId2" ref="E6"/>
    <hyperlink r:id="rId3" ref="E7"/>
    <hyperlink r:id="rId4" ref="E15"/>
    <hyperlink r:id="rId5" ref="E16"/>
    <hyperlink r:id="rId6" ref="E17"/>
    <hyperlink r:id="rId7" ref="E18"/>
    <hyperlink r:id="rId8" ref="E23"/>
    <hyperlink r:id="rId9" ref="E28"/>
    <hyperlink r:id="rId10" ref="E29"/>
    <hyperlink r:id="rId11" ref="E30"/>
    <hyperlink r:id="rId12" ref="E31"/>
    <hyperlink r:id="rId13" ref="E32"/>
    <hyperlink r:id="rId14" ref="E33"/>
    <hyperlink r:id="rId15" ref="E39"/>
    <hyperlink r:id="rId16" ref="E40"/>
    <hyperlink r:id="rId17" ref="E41"/>
    <hyperlink r:id="rId18" ref="E42"/>
    <hyperlink r:id="rId19" ref="E43"/>
    <hyperlink r:id="rId20" ref="E44"/>
    <hyperlink r:id="rId21" ref="E45"/>
    <hyperlink r:id="rId22" ref="E46"/>
    <hyperlink r:id="rId23" ref="E47"/>
    <hyperlink r:id="rId24" ref="E48"/>
    <hyperlink r:id="rId25" ref="E51"/>
    <hyperlink r:id="rId26" ref="E58"/>
    <hyperlink r:id="rId27" ref="E59"/>
    <hyperlink r:id="rId28" ref="E62"/>
    <hyperlink r:id="rId29" ref="E63"/>
    <hyperlink r:id="rId30" ref="E66"/>
    <hyperlink r:id="rId31" ref="E67"/>
    <hyperlink r:id="rId32" ref="E68"/>
    <hyperlink r:id="rId33" ref="E69"/>
    <hyperlink r:id="rId34" ref="E70"/>
    <hyperlink r:id="rId35" ref="E74"/>
    <hyperlink r:id="rId36" ref="E80"/>
    <hyperlink r:id="rId37" ref="E81"/>
    <hyperlink r:id="rId38" ref="E82"/>
    <hyperlink r:id="rId39" ref="E83"/>
    <hyperlink r:id="rId40" ref="E84"/>
    <hyperlink r:id="rId41" ref="E90"/>
    <hyperlink r:id="rId42" ref="E91"/>
    <hyperlink r:id="rId43" ref="E92"/>
    <hyperlink r:id="rId44" ref="E93"/>
    <hyperlink r:id="rId45" ref="E94"/>
  </hyperlinks>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 t="s">
        <v>0</v>
      </c>
    </row>
    <row r="3">
      <c r="A3" s="1">
        <v>1.0</v>
      </c>
      <c r="B3" s="3" t="str">
        <f>HYPERLINK("http://aclweb.org/anthology/K15-1037","1million")</f>
        <v>1million</v>
      </c>
      <c r="C3" s="1" t="s">
        <v>22</v>
      </c>
    </row>
    <row r="4">
      <c r="A4" s="1">
        <v>2.0</v>
      </c>
      <c r="B4" s="3" t="str">
        <f>HYPERLINK("http://aclweb.org/anthology/P15-1173","AutoExtend")</f>
        <v>AutoExtend</v>
      </c>
      <c r="C4" s="1" t="s">
        <v>22</v>
      </c>
    </row>
    <row r="5">
      <c r="A5" s="1">
        <v>3.0</v>
      </c>
      <c r="B5" s="4" t="str">
        <f>HYPERLINK("http://www.aclweb.org/anthology/S01-1020","AVE-Antwerp")</f>
        <v>AVE-Antwerp</v>
      </c>
      <c r="C5" s="1" t="s">
        <v>22</v>
      </c>
      <c r="E5" s="1" t="s">
        <v>31</v>
      </c>
      <c r="F5">
        <f>COUNTBLANK(C2:C22)</f>
        <v>0</v>
      </c>
    </row>
    <row r="6">
      <c r="A6" s="1">
        <v>4.0</v>
      </c>
      <c r="B6" s="3" t="str">
        <f>HYPERLINK("http://wwwusers.di.uniroma1.it/~navigli/pubs/TACL_2014_Babelfy.pdf","Babelfy")</f>
        <v>Babelfy</v>
      </c>
      <c r="C6" s="1" t="s">
        <v>22</v>
      </c>
    </row>
    <row r="7">
      <c r="A7" s="1">
        <v>5.0</v>
      </c>
      <c r="B7" s="3" t="str">
        <f>HYPERLINK("http://www.aclweb.org/anthology/K16-1006","Context2vec")</f>
        <v>Context2vec</v>
      </c>
      <c r="C7" s="1" t="s">
        <v>22</v>
      </c>
    </row>
    <row r="8">
      <c r="A8" s="1">
        <v>6.0</v>
      </c>
      <c r="B8" s="3" t="str">
        <f>HYPERLINK("http://www.aclweb.org/anthology/P/P15/P15-1058.pdf","DFKI")</f>
        <v>DFKI</v>
      </c>
      <c r="C8" s="1" t="s">
        <v>22</v>
      </c>
    </row>
    <row r="9">
      <c r="A9" s="1">
        <v>7.0</v>
      </c>
      <c r="B9" s="3" t="str">
        <f>HYPERLINK("http://aclweb.org/anthology/J17-1002","Game-theoretic")</f>
        <v>Game-theoretic</v>
      </c>
      <c r="C9" s="1" t="s">
        <v>22</v>
      </c>
    </row>
    <row r="10">
      <c r="A10" s="1">
        <v>8.0</v>
      </c>
      <c r="B10" s="3" t="str">
        <f>HYPERLINK("http://aclweb.org/anthology/P16-1085","Iacobacci")</f>
        <v>Iacobacci</v>
      </c>
      <c r="C10" s="1" t="s">
        <v>22</v>
      </c>
    </row>
    <row r="11">
      <c r="A11" s="1">
        <v>9.0</v>
      </c>
      <c r="B11" s="3" t="str">
        <f>HYPERLINK("http://aclweb.org/anthology/P10-4014","It makes sense")</f>
        <v>It makes sense</v>
      </c>
      <c r="C11" s="1" t="s">
        <v>22</v>
      </c>
    </row>
    <row r="12">
      <c r="A12" s="1">
        <v>10.0</v>
      </c>
      <c r="B12" s="3" t="str">
        <f>HYPERLINK("http://aclweb.org/anthology/C16-1130","LSTM")</f>
        <v>LSTM</v>
      </c>
      <c r="C12" s="1" t="s">
        <v>22</v>
      </c>
    </row>
    <row r="13">
      <c r="A13" s="1">
        <v>11.0</v>
      </c>
      <c r="B13" s="3" t="str">
        <f>HYPERLINK("http://wwwusers.di.uniroma1.it/~navigli/pubs/AIJ_2016_CamachoColladosetal.pdf","Nasari")</f>
        <v>Nasari</v>
      </c>
      <c r="C13" s="1" t="s">
        <v>22</v>
      </c>
    </row>
    <row r="14">
      <c r="A14" s="1">
        <v>12.0</v>
      </c>
      <c r="B14" s="4" t="str">
        <f>HYPERLINK("http://www.acl-bg.org/proceedings/2017/RANLPStud%202017/pdf/RANLPStud004.pdf","Popov")</f>
        <v>Popov</v>
      </c>
      <c r="C14" s="1" t="s">
        <v>22</v>
      </c>
    </row>
    <row r="15">
      <c r="A15" s="1">
        <v>13.0</v>
      </c>
      <c r="B15" s="3" t="str">
        <f>HYPERLINK("http://aclweb.org/anthology/D17-1120","Raganato_et_al_2017")</f>
        <v>Raganato_et_al_2017</v>
      </c>
      <c r="C15" s="1" t="s">
        <v>22</v>
      </c>
    </row>
    <row r="16">
      <c r="A16" s="1">
        <v>14.0</v>
      </c>
      <c r="B16" s="4" t="str">
        <f>HYPERLINK("http://www.aclweb.org/anthology/S01-1031","SMUaw")</f>
        <v>SMUaw</v>
      </c>
      <c r="C16" s="1" t="s">
        <v>22</v>
      </c>
    </row>
    <row r="17">
      <c r="A17" s="1">
        <v>15.0</v>
      </c>
      <c r="B17" s="4" t="str">
        <f>HYPERLINK("http://www.aclweb.org/anthology/D17-2018","SUP WSD")</f>
        <v>SUP WSD</v>
      </c>
      <c r="C17" s="1" t="s">
        <v>22</v>
      </c>
    </row>
    <row r="18">
      <c r="A18" s="1">
        <v>16.0</v>
      </c>
      <c r="B18" s="4" t="str">
        <f>HYPERLINK("http://www.aclweb.org/anthology/D17-1008","Train-O-Matic")</f>
        <v>Train-O-Matic</v>
      </c>
      <c r="C18" s="1" t="s">
        <v>22</v>
      </c>
    </row>
    <row r="19">
      <c r="A19" s="1">
        <v>17.0</v>
      </c>
      <c r="B19" s="3" t="str">
        <f>HYPERLINK("http://aclweb.org/anthology/J14-1003","UKB")</f>
        <v>UKB</v>
      </c>
      <c r="C19" s="1" t="s">
        <v>22</v>
      </c>
    </row>
    <row r="20">
      <c r="A20" s="1">
        <v>18.0</v>
      </c>
      <c r="B20" s="4" t="str">
        <f>HYPERLINK("http://aclweb.org/anthology/W18-2505","UKB optimal")</f>
        <v>UKB optimal</v>
      </c>
      <c r="C20" s="1" t="s">
        <v>22</v>
      </c>
    </row>
    <row r="21">
      <c r="A21" s="1">
        <v>19.0</v>
      </c>
      <c r="B21" s="4" t="str">
        <f>HYPERLINK("http://www.aclweb.org/anthology/S13-2042","UMCC DLSI")</f>
        <v>UMCC DLSI</v>
      </c>
      <c r="C21" s="1" t="s">
        <v>22</v>
      </c>
    </row>
    <row r="22">
      <c r="A22" s="1">
        <v>20.0</v>
      </c>
      <c r="B22" s="4" t="str">
        <f>HYPERLINK("https://www.semanticscholar.org/paper/Knowledge-based-Word-Sense-Disambiguation-using-Chaplot-Salakhutdinov/d64abf2b548d805dbcb3a5b457406809df9b2bc2/figure/1","WSD_TM")</f>
        <v>WSD_TM</v>
      </c>
      <c r="C22" s="1" t="s">
        <v>22</v>
      </c>
    </row>
    <row r="24">
      <c r="B24" s="6"/>
    </row>
    <row r="26">
      <c r="B26" s="6"/>
    </row>
    <row r="29">
      <c r="B29" s="7"/>
    </row>
    <row r="31">
      <c r="B31" s="7"/>
    </row>
    <row r="33">
      <c r="B33" s="6"/>
    </row>
    <row r="42">
      <c r="B42" s="6"/>
    </row>
    <row r="43">
      <c r="B43" s="6"/>
    </row>
    <row r="44">
      <c r="B44" s="6"/>
    </row>
    <row r="45">
      <c r="B45" s="3" t="str">
        <f>HYPERLINK("http://aclweb.org/anthology/J14-1003","UKB")</f>
        <v>UKB</v>
      </c>
    </row>
    <row r="46">
      <c r="B46" s="7"/>
    </row>
    <row r="47">
      <c r="B47" s="4" t="str">
        <f>HYPERLINK("http://aclweb.org/anthology/W18-2505","UKB optimal")</f>
        <v>UKB optimal</v>
      </c>
    </row>
    <row r="48">
      <c r="B48" s="4" t="str">
        <f>HYPERLINK("http://www.aclweb.org/anthology/S13-2042","UMCC DLSI")</f>
        <v>UMCC DLSI</v>
      </c>
    </row>
    <row r="49">
      <c r="B49" s="4" t="str">
        <f>HYPERLINK("https://www.semanticscholar.org/paper/Knowledge-based-Word-Sense-Disambiguation-using-Chaplot-Salakhutdinov/d64abf2b548d805dbcb3a5b457406809df9b2bc2/figure/1","WSD_TM")</f>
        <v>WSD_TM</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B4" s="1">
        <v>2014.0</v>
      </c>
      <c r="C4" s="1">
        <v>0.6</v>
      </c>
      <c r="D4" s="1" t="s">
        <v>2</v>
      </c>
    </row>
    <row r="5">
      <c r="B5" s="1">
        <v>2014.0</v>
      </c>
      <c r="C5" s="1">
        <v>0.62</v>
      </c>
      <c r="D5" s="1" t="s">
        <v>3</v>
      </c>
    </row>
    <row r="6">
      <c r="B6" s="1">
        <v>2015.0</v>
      </c>
      <c r="C6" s="1">
        <v>0.7</v>
      </c>
      <c r="D6" s="1" t="s">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A5" s="1">
        <v>1.0</v>
      </c>
      <c r="B5" s="1" t="s">
        <v>9</v>
      </c>
    </row>
    <row r="6">
      <c r="A6" s="1">
        <v>2.0</v>
      </c>
      <c r="B6" s="1" t="s">
        <v>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v>1.0</v>
      </c>
      <c r="B2" s="1" t="s">
        <v>24</v>
      </c>
    </row>
    <row r="3">
      <c r="A3" s="1">
        <v>2.0</v>
      </c>
      <c r="B3" s="1" t="s">
        <v>67</v>
      </c>
    </row>
    <row r="4">
      <c r="A4" s="1">
        <v>3.0</v>
      </c>
      <c r="B4" s="1" t="s">
        <v>69</v>
      </c>
    </row>
    <row r="5">
      <c r="A5" s="1">
        <v>4.0</v>
      </c>
      <c r="B5" s="1" t="s">
        <v>71</v>
      </c>
    </row>
    <row r="6">
      <c r="A6" s="1">
        <v>5.0</v>
      </c>
      <c r="B6" s="1" t="s">
        <v>72</v>
      </c>
    </row>
    <row r="7">
      <c r="A7" s="1">
        <v>6.0</v>
      </c>
      <c r="B7" s="1" t="s">
        <v>74</v>
      </c>
    </row>
    <row r="8">
      <c r="A8" s="1">
        <v>7.0</v>
      </c>
      <c r="B8" s="1" t="s">
        <v>75</v>
      </c>
    </row>
    <row r="9">
      <c r="A9" s="1">
        <v>8.0</v>
      </c>
      <c r="B9" s="1" t="s">
        <v>76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86"/>
    <col customWidth="1" min="7" max="7" width="23.14"/>
  </cols>
  <sheetData>
    <row r="1">
      <c r="A1" s="2" t="s">
        <v>1</v>
      </c>
      <c r="B1" s="8" t="s">
        <v>10</v>
      </c>
      <c r="C1" s="8" t="s">
        <v>17</v>
      </c>
      <c r="D1" s="8" t="s">
        <v>18</v>
      </c>
      <c r="E1" s="9" t="s">
        <v>84</v>
      </c>
      <c r="F1" s="2" t="s">
        <v>85</v>
      </c>
      <c r="G1" s="2" t="s">
        <v>86</v>
      </c>
    </row>
    <row r="2">
      <c r="A2" s="10" t="str">
        <f>IFERROR(__xludf.DUMMYFUNCTION("UNIQUE(results!A2:A71)"),"1million")</f>
        <v>1million</v>
      </c>
      <c r="B2" s="1" t="s">
        <v>23</v>
      </c>
      <c r="C2" s="1" t="s">
        <v>89</v>
      </c>
      <c r="D2" s="1" t="s">
        <v>89</v>
      </c>
      <c r="E2" s="1" t="s">
        <v>90</v>
      </c>
      <c r="F2" s="1" t="s">
        <v>91</v>
      </c>
      <c r="G2" s="1" t="s">
        <v>89</v>
      </c>
    </row>
    <row r="3">
      <c r="A3" s="10" t="str">
        <f>IFERROR(__xludf.DUMMYFUNCTION("""COMPUTED_VALUE"""),"AutoExtend")</f>
        <v>AutoExtend</v>
      </c>
      <c r="B3" s="1" t="s">
        <v>23</v>
      </c>
      <c r="C3" s="1" t="s">
        <v>89</v>
      </c>
      <c r="D3" s="1" t="s">
        <v>89</v>
      </c>
      <c r="E3" s="1" t="s">
        <v>92</v>
      </c>
      <c r="F3" s="1" t="s">
        <v>93</v>
      </c>
      <c r="G3" s="1" t="s">
        <v>89</v>
      </c>
    </row>
    <row r="4">
      <c r="A4" s="10" t="str">
        <f>IFERROR(__xludf.DUMMYFUNCTION("""COMPUTED_VALUE"""),"AVE-Antwerp")</f>
        <v>AVE-Antwerp</v>
      </c>
      <c r="B4" s="1" t="s">
        <v>23</v>
      </c>
      <c r="C4" s="1" t="s">
        <v>95</v>
      </c>
      <c r="D4" s="1" t="s">
        <v>95</v>
      </c>
      <c r="E4" s="1" t="s">
        <v>96</v>
      </c>
      <c r="F4" s="1" t="s">
        <v>97</v>
      </c>
      <c r="G4" s="1" t="s">
        <v>89</v>
      </c>
    </row>
    <row r="5">
      <c r="A5" s="10" t="str">
        <f>IFERROR(__xludf.DUMMYFUNCTION("""COMPUTED_VALUE"""),"Babelfy")</f>
        <v>Babelfy</v>
      </c>
      <c r="B5" s="1" t="s">
        <v>23</v>
      </c>
      <c r="C5" s="1" t="s">
        <v>89</v>
      </c>
      <c r="D5" s="1" t="s">
        <v>89</v>
      </c>
      <c r="E5" s="1" t="s">
        <v>100</v>
      </c>
      <c r="F5" s="1" t="s">
        <v>101</v>
      </c>
      <c r="G5" s="1" t="s">
        <v>89</v>
      </c>
    </row>
    <row r="6">
      <c r="A6" s="10" t="str">
        <f>IFERROR(__xludf.DUMMYFUNCTION("""COMPUTED_VALUE"""),"Babelfy")</f>
        <v>Babelfy</v>
      </c>
      <c r="B6" s="1" t="s">
        <v>23</v>
      </c>
      <c r="C6" s="1" t="s">
        <v>95</v>
      </c>
      <c r="D6" s="1" t="s">
        <v>95</v>
      </c>
      <c r="E6" s="1" t="s">
        <v>104</v>
      </c>
      <c r="F6" s="1" t="s">
        <v>97</v>
      </c>
      <c r="G6" s="1" t="s">
        <v>95</v>
      </c>
    </row>
    <row r="7">
      <c r="A7" s="10" t="str">
        <f>IFERROR(__xludf.DUMMYFUNCTION("""COMPUTED_VALUE"""),"Context2vec")</f>
        <v>Context2vec</v>
      </c>
      <c r="B7" s="1" t="s">
        <v>23</v>
      </c>
      <c r="C7" s="1" t="s">
        <v>89</v>
      </c>
      <c r="D7" s="1" t="s">
        <v>95</v>
      </c>
      <c r="E7" s="1" t="s">
        <v>105</v>
      </c>
      <c r="G7" s="1" t="s">
        <v>89</v>
      </c>
    </row>
    <row r="8">
      <c r="A8" s="10" t="str">
        <f>IFERROR(__xludf.DUMMYFUNCTION("""COMPUTED_VALUE"""),"context2vec")</f>
        <v>context2vec</v>
      </c>
      <c r="B8" s="1" t="s">
        <v>23</v>
      </c>
      <c r="C8" s="1" t="s">
        <v>89</v>
      </c>
      <c r="D8" s="1" t="s">
        <v>89</v>
      </c>
      <c r="E8" s="1" t="s">
        <v>106</v>
      </c>
      <c r="F8" s="1" t="s">
        <v>108</v>
      </c>
      <c r="G8" s="1" t="s">
        <v>89</v>
      </c>
    </row>
    <row r="9">
      <c r="A9" s="10" t="str">
        <f>IFERROR(__xludf.DUMMYFUNCTION("""COMPUTED_VALUE"""),"DFKI")</f>
        <v>DFKI</v>
      </c>
      <c r="B9" s="1" t="s">
        <v>109</v>
      </c>
      <c r="C9" s="1" t="s">
        <v>89</v>
      </c>
      <c r="D9" s="1" t="s">
        <v>89</v>
      </c>
      <c r="E9" s="1" t="s">
        <v>90</v>
      </c>
      <c r="G9" s="1" t="s">
        <v>89</v>
      </c>
    </row>
    <row r="10">
      <c r="A10" s="10" t="str">
        <f>IFERROR(__xludf.DUMMYFUNCTION("""COMPUTED_VALUE"""),"Game-theoretic")</f>
        <v>Game-theoretic</v>
      </c>
      <c r="B10" s="1" t="s">
        <v>23</v>
      </c>
      <c r="C10" s="1" t="s">
        <v>89</v>
      </c>
      <c r="D10" s="1" t="s">
        <v>89</v>
      </c>
      <c r="E10" s="1" t="s">
        <v>110</v>
      </c>
      <c r="F10" s="1" t="s">
        <v>101</v>
      </c>
      <c r="G10" s="1" t="s">
        <v>89</v>
      </c>
    </row>
    <row r="11">
      <c r="A11" s="10" t="str">
        <f>IFERROR(__xludf.DUMMYFUNCTION("""COMPUTED_VALUE"""),"Game-theoretic")</f>
        <v>Game-theoretic</v>
      </c>
      <c r="B11" s="1" t="s">
        <v>23</v>
      </c>
      <c r="C11" s="1" t="s">
        <v>89</v>
      </c>
      <c r="D11" s="1" t="s">
        <v>89</v>
      </c>
      <c r="E11" s="1" t="s">
        <v>96</v>
      </c>
      <c r="F11" s="1" t="s">
        <v>101</v>
      </c>
      <c r="G11" s="1" t="s">
        <v>89</v>
      </c>
    </row>
    <row r="12">
      <c r="A12" s="10" t="str">
        <f>IFERROR(__xludf.DUMMYFUNCTION("""COMPUTED_VALUE"""),"Iacobacci")</f>
        <v>Iacobacci</v>
      </c>
      <c r="B12" s="1" t="s">
        <v>23</v>
      </c>
      <c r="C12" s="1" t="s">
        <v>89</v>
      </c>
      <c r="D12" s="1" t="s">
        <v>89</v>
      </c>
      <c r="E12" s="1" t="s">
        <v>100</v>
      </c>
      <c r="G12" s="1" t="s">
        <v>89</v>
      </c>
    </row>
    <row r="13">
      <c r="A13" s="10" t="str">
        <f>IFERROR(__xludf.DUMMYFUNCTION("""COMPUTED_VALUE"""),"It makes sense")</f>
        <v>It makes sense</v>
      </c>
      <c r="B13" s="1" t="s">
        <v>43</v>
      </c>
      <c r="C13" s="1" t="s">
        <v>89</v>
      </c>
      <c r="D13" s="1" t="s">
        <v>89</v>
      </c>
      <c r="E13" s="1" t="s">
        <v>119</v>
      </c>
      <c r="G13" s="1" t="s">
        <v>95</v>
      </c>
    </row>
    <row r="14">
      <c r="A14" s="10" t="str">
        <f>IFERROR(__xludf.DUMMYFUNCTION("""COMPUTED_VALUE"""),"LSTM")</f>
        <v>LSTM</v>
      </c>
    </row>
    <row r="15">
      <c r="A15" s="10" t="str">
        <f>IFERROR(__xludf.DUMMYFUNCTION("""COMPUTED_VALUE"""),"Nasari")</f>
        <v>Nasari</v>
      </c>
    </row>
    <row r="16">
      <c r="A16" s="10" t="str">
        <f>IFERROR(__xludf.DUMMYFUNCTION("""COMPUTED_VALUE"""),"Popov")</f>
        <v>Popov</v>
      </c>
    </row>
    <row r="17">
      <c r="A17" s="10" t="str">
        <f>IFERROR(__xludf.DUMMYFUNCTION("""COMPUTED_VALUE"""),"Raganato_et_al_2017")</f>
        <v>Raganato_et_al_2017</v>
      </c>
    </row>
    <row r="18">
      <c r="A18" s="10" t="str">
        <f>IFERROR(__xludf.DUMMYFUNCTION("""COMPUTED_VALUE"""),"Raganato_et_al_2017")</f>
        <v>Raganato_et_al_2017</v>
      </c>
    </row>
    <row r="19">
      <c r="A19" s="10" t="str">
        <f>IFERROR(__xludf.DUMMYFUNCTION("""COMPUTED_VALUE"""),"SMUaw")</f>
        <v>SMUaw</v>
      </c>
    </row>
    <row r="20">
      <c r="A20" s="10" t="str">
        <f>IFERROR(__xludf.DUMMYFUNCTION("""COMPUTED_VALUE"""),"LIA-Sinequa")</f>
        <v>LIA-Sinequa</v>
      </c>
    </row>
    <row r="21">
      <c r="A21" s="10" t="str">
        <f>IFERROR(__xludf.DUMMYFUNCTION("""COMPUTED_VALUE"""),"SUP WSD")</f>
        <v>SUP WSD</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tr">
        <f>HYPERLINK("http://wwwusers.di.uniroma1.it/~navigli/pubs/TACL_2014_Babelfy.pdf","Babelfy")</f>
        <v>Babelfy</v>
      </c>
    </row>
    <row r="2">
      <c r="B2" s="1" t="s">
        <v>98</v>
      </c>
    </row>
    <row r="3">
      <c r="B3" s="1" t="s">
        <v>102</v>
      </c>
    </row>
    <row r="4">
      <c r="B4" s="1" t="s">
        <v>103</v>
      </c>
    </row>
    <row r="5">
      <c r="A5" s="3" t="str">
        <f>HYPERLINK("http://www.aclweb.org/anthology/P/P15/P15-1058.pdf","DFKI")</f>
        <v>DFKI</v>
      </c>
      <c r="B5" s="1" t="s">
        <v>107</v>
      </c>
    </row>
    <row r="6">
      <c r="A6" s="3" t="str">
        <f>HYPERLINK("http://aclweb.org/anthology/J14-1003","UKB")</f>
        <v>UKB</v>
      </c>
    </row>
    <row r="7">
      <c r="B7" s="1" t="s">
        <v>111</v>
      </c>
      <c r="C7" s="1" t="s">
        <v>112</v>
      </c>
      <c r="D7" s="1" t="s">
        <v>113</v>
      </c>
    </row>
    <row r="8">
      <c r="B8" s="1" t="s">
        <v>114</v>
      </c>
    </row>
    <row r="9">
      <c r="B9" s="1">
        <v>1.0</v>
      </c>
      <c r="C9" s="1" t="s">
        <v>115</v>
      </c>
    </row>
    <row r="10">
      <c r="B10" s="1">
        <v>2.0</v>
      </c>
      <c r="C10" s="1" t="s">
        <v>116</v>
      </c>
    </row>
    <row r="11" ht="15.0" customHeight="1">
      <c r="B11" s="1">
        <v>3.0</v>
      </c>
      <c r="C11" s="1" t="s">
        <v>117</v>
      </c>
    </row>
    <row r="12">
      <c r="B12" s="1">
        <v>4.0</v>
      </c>
      <c r="C12" s="1" t="s">
        <v>118</v>
      </c>
    </row>
    <row r="13">
      <c r="A13" s="3" t="str">
        <f>HYPERLINK("http://www.aclweb.org/anthology/S14-1005","SUDOKU")</f>
        <v>SUDOKU</v>
      </c>
      <c r="B13" s="1" t="s">
        <v>120</v>
      </c>
    </row>
    <row r="14">
      <c r="A14" s="3" t="str">
        <f>HYPERLINK("https://arxiv.org/pdf/1606.07711.pdf","Game-theoretic")</f>
        <v>Game-theoretic</v>
      </c>
      <c r="B14" s="1" t="s">
        <v>121</v>
      </c>
    </row>
    <row r="15">
      <c r="C15" s="1" t="s">
        <v>123</v>
      </c>
      <c r="D15" s="1" t="s">
        <v>124</v>
      </c>
    </row>
    <row r="16">
      <c r="C16" s="1" t="s">
        <v>126</v>
      </c>
      <c r="D16" s="1" t="s">
        <v>127</v>
      </c>
    </row>
    <row r="17">
      <c r="B17" s="1" t="s">
        <v>128</v>
      </c>
    </row>
    <row r="18">
      <c r="A18" s="4" t="str">
        <f>HYPERLINK("http://aclweb.org/anthology/P10-1154","Knowledge-rich WSD")</f>
        <v>Knowledge-rich WSD</v>
      </c>
    </row>
    <row r="19">
      <c r="B19" s="1">
        <v>1.0</v>
      </c>
      <c r="C19" s="1" t="s">
        <v>130</v>
      </c>
    </row>
    <row r="20">
      <c r="B20" s="1">
        <v>2.0</v>
      </c>
      <c r="C20" s="1" t="s">
        <v>131</v>
      </c>
    </row>
    <row r="21">
      <c r="B21" s="1">
        <v>3.0</v>
      </c>
      <c r="C21" s="1" t="s">
        <v>132</v>
      </c>
    </row>
    <row r="22">
      <c r="B22" s="1"/>
      <c r="C22" s="1" t="s">
        <v>2</v>
      </c>
      <c r="D22" s="1" t="s">
        <v>134</v>
      </c>
    </row>
    <row r="23">
      <c r="B23" s="1" t="s">
        <v>135</v>
      </c>
      <c r="C23" s="1" t="s">
        <v>136</v>
      </c>
      <c r="D23" s="1"/>
    </row>
    <row r="24">
      <c r="B24" s="1" t="s">
        <v>135</v>
      </c>
      <c r="C24" s="1" t="s">
        <v>137</v>
      </c>
      <c r="D24" s="1"/>
    </row>
    <row r="25">
      <c r="A25" s="4" t="str">
        <f>HYPERLINK("http://citeseerx.ist.psu.edu/viewdoc/download?doi=10.1.1.308.1754&amp;rep=rep1&amp;type=pdf","Connectivity")</f>
        <v>Connectivity</v>
      </c>
    </row>
    <row r="26">
      <c r="B26" s="1">
        <v>1.0</v>
      </c>
      <c r="C26" s="1" t="s">
        <v>138</v>
      </c>
    </row>
    <row r="27">
      <c r="B27" s="1">
        <v>2.0</v>
      </c>
      <c r="C27" s="1" t="s">
        <v>140</v>
      </c>
    </row>
    <row r="28">
      <c r="B28" s="1">
        <v>3.0</v>
      </c>
      <c r="C28" s="1" t="s">
        <v>141</v>
      </c>
    </row>
    <row r="29">
      <c r="B29" s="1" t="s">
        <v>135</v>
      </c>
      <c r="C29" s="1" t="s">
        <v>141</v>
      </c>
    </row>
    <row r="30">
      <c r="B30" s="1" t="s">
        <v>135</v>
      </c>
      <c r="C30" s="1" t="s">
        <v>142</v>
      </c>
    </row>
    <row r="31">
      <c r="B31" s="1" t="s">
        <v>135</v>
      </c>
      <c r="C31" s="1" t="s">
        <v>143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1">
        <v>1.0</v>
      </c>
      <c r="B3" s="1" t="s">
        <v>160</v>
      </c>
    </row>
  </sheetData>
  <drawing r:id="rId1"/>
</worksheet>
</file>