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conchaytoro365.sharepoint.com/sites/CII-areaCienciasdelaIngenieria/UC/I+D/Línea Enología de Precisión/Proyecto PI-4497 - Enología Precisión/Objetivos Específicos/OE7 - Transferencia Tecnológica/Actividad 7.21/"/>
    </mc:Choice>
  </mc:AlternateContent>
  <xr:revisionPtr revIDLastSave="0" documentId="8_{32FCC852-73C4-4C6F-8648-EAB7C16360E1}" xr6:coauthVersionLast="47" xr6:coauthVersionMax="47" xr10:uidLastSave="{00000000-0000-0000-0000-000000000000}"/>
  <bookViews>
    <workbookView xWindow="-120" yWindow="-120" windowWidth="29040" windowHeight="15720" tabRatio="698" firstSheet="7" activeTab="7" xr2:uid="{00000000-000D-0000-FFFF-FFFF00000000}"/>
  </bookViews>
  <sheets>
    <sheet name="01_Instrucciones" sheetId="2" r:id="rId1"/>
    <sheet name="Catalogos" sheetId="1" r:id="rId2"/>
    <sheet name="02_Maestro_ensayos" sheetId="3" r:id="rId3"/>
    <sheet name="03_Eventos_operacion" sheetId="4" r:id="rId4"/>
    <sheet name="04_Muestreo_MEF" sheetId="5" r:id="rId5"/>
    <sheet name="05_Condensados_piloto" sheetId="6" r:id="rId6"/>
    <sheet name="06_Resultados_primarios" sheetId="7" r:id="rId7"/>
    <sheet name="07_Resultados_extendidos" sheetId="8" r:id="rId8"/>
    <sheet name="08_Aromas_MEF_v0" sheetId="9" state="hidden" r:id="rId9"/>
    <sheet name="08_Aromas_MEF" sheetId="18" r:id="rId10"/>
    <sheet name="10_Reanalisis" sheetId="11" r:id="rId11"/>
    <sheet name="09_Aromas_Cond" sheetId="10" r:id="rId12"/>
    <sheet name="11_Trazabilidad" sheetId="12" r:id="rId13"/>
    <sheet name="11_Trazabilidadd" sheetId="19" r:id="rId14"/>
    <sheet name="12_Protocolos_operacion" sheetId="13" r:id="rId15"/>
    <sheet name="13_Resumen_protocolos" sheetId="14" r:id="rId16"/>
    <sheet name="14_Protocolo_A" sheetId="15" r:id="rId17"/>
    <sheet name="15_Protocolo_B" sheetId="16" r:id="rId18"/>
    <sheet name="16_Protocolo_C" sheetId="17" r:id="rId19"/>
  </sheets>
  <definedNames>
    <definedName name="_xlnm._FilterDatabase" localSheetId="3" hidden="1">'03_Eventos_operacion'!$A$4:$O$4</definedName>
    <definedName name="_xlnm._FilterDatabase" localSheetId="4" hidden="1">'04_Muestreo_MEF'!$A$4:$S$212</definedName>
    <definedName name="_xlnm._FilterDatabase" localSheetId="5" hidden="1">'05_Condensados_piloto'!$A$4:$K$40</definedName>
    <definedName name="_xlnm._FilterDatabase" localSheetId="6" hidden="1">'06_Resultados_primarios'!$A$4:$V$259</definedName>
    <definedName name="_xlnm._FilterDatabase" localSheetId="7" hidden="1">'07_Resultados_extendidos'!$A$4:$N$109</definedName>
    <definedName name="_xlnm._FilterDatabase" localSheetId="9" hidden="1">'08_Aromas_MEF'!$A$4:$L$109</definedName>
    <definedName name="_xlnm._FilterDatabase" localSheetId="8" hidden="1">'08_Aromas_MEF_v0'!$A$4:$N$4</definedName>
    <definedName name="_xlnm._FilterDatabase" localSheetId="11" hidden="1">'09_Aromas_Cond'!$A$4:$O$55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1" i="18" l="1"/>
  <c r="A30" i="19"/>
  <c r="H122" i="18"/>
  <c r="I122" i="18" s="1"/>
  <c r="H121" i="18"/>
  <c r="I121" i="18" s="1"/>
  <c r="H120" i="18"/>
  <c r="I120" i="18" s="1"/>
  <c r="H119" i="18"/>
  <c r="I119" i="18" s="1"/>
  <c r="H118" i="18"/>
  <c r="I118" i="18" s="1"/>
  <c r="H117" i="18"/>
  <c r="I117" i="18" s="1"/>
  <c r="H116" i="18"/>
  <c r="I116" i="18" s="1"/>
  <c r="H115" i="18"/>
  <c r="I115" i="18" s="1"/>
  <c r="H114" i="18"/>
  <c r="I114" i="18" s="1"/>
  <c r="H113" i="18"/>
  <c r="I113" i="18" s="1"/>
  <c r="H112" i="18"/>
  <c r="I112" i="18" s="1"/>
  <c r="H111" i="18"/>
  <c r="I111" i="18" s="1"/>
  <c r="H110" i="18"/>
  <c r="I110" i="18" s="1"/>
  <c r="M5" i="10"/>
  <c r="L5" i="10"/>
  <c r="H5" i="10"/>
  <c r="G5" i="10"/>
  <c r="N5" i="10"/>
  <c r="H5" i="18"/>
  <c r="G7" i="8"/>
  <c r="G5" i="8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60" i="7"/>
  <c r="A960" i="19"/>
  <c r="A959" i="19"/>
  <c r="A958" i="19"/>
  <c r="A957" i="19"/>
  <c r="A956" i="19"/>
  <c r="A955" i="19"/>
  <c r="A954" i="19"/>
  <c r="A953" i="19"/>
  <c r="A952" i="19"/>
  <c r="A951" i="19"/>
  <c r="A950" i="19"/>
  <c r="A949" i="19"/>
  <c r="A948" i="19"/>
  <c r="A947" i="19"/>
  <c r="A946" i="19"/>
  <c r="A945" i="19"/>
  <c r="A944" i="19"/>
  <c r="A943" i="19"/>
  <c r="A942" i="19"/>
  <c r="A941" i="19"/>
  <c r="A940" i="19"/>
  <c r="A939" i="19"/>
  <c r="A938" i="19"/>
  <c r="A937" i="19"/>
  <c r="A936" i="19"/>
  <c r="A935" i="19"/>
  <c r="A934" i="19"/>
  <c r="A933" i="19"/>
  <c r="A932" i="19"/>
  <c r="A931" i="19"/>
  <c r="A930" i="19"/>
  <c r="A929" i="19"/>
  <c r="A928" i="19"/>
  <c r="A927" i="19"/>
  <c r="A926" i="19"/>
  <c r="A925" i="19"/>
  <c r="A924" i="19"/>
  <c r="A923" i="19"/>
  <c r="A922" i="19"/>
  <c r="A921" i="19"/>
  <c r="A920" i="19"/>
  <c r="A919" i="19"/>
  <c r="A918" i="19"/>
  <c r="A917" i="19"/>
  <c r="A916" i="19"/>
  <c r="A915" i="19"/>
  <c r="A914" i="19"/>
  <c r="A913" i="19"/>
  <c r="A912" i="19"/>
  <c r="A911" i="19"/>
  <c r="A910" i="19"/>
  <c r="A909" i="19"/>
  <c r="A908" i="19"/>
  <c r="A907" i="19"/>
  <c r="A906" i="19"/>
  <c r="A905" i="19"/>
  <c r="A904" i="19"/>
  <c r="A903" i="19"/>
  <c r="A902" i="19"/>
  <c r="A901" i="19"/>
  <c r="A900" i="19"/>
  <c r="A899" i="19"/>
  <c r="A898" i="19"/>
  <c r="A897" i="19"/>
  <c r="A896" i="19"/>
  <c r="A895" i="19"/>
  <c r="A894" i="19"/>
  <c r="A893" i="19"/>
  <c r="A892" i="19"/>
  <c r="A891" i="19"/>
  <c r="A890" i="19"/>
  <c r="A889" i="19"/>
  <c r="A888" i="19"/>
  <c r="A887" i="19"/>
  <c r="A886" i="19"/>
  <c r="A885" i="19"/>
  <c r="A884" i="19"/>
  <c r="A883" i="19"/>
  <c r="A882" i="19"/>
  <c r="A881" i="19"/>
  <c r="A880" i="19"/>
  <c r="A879" i="19"/>
  <c r="A878" i="19"/>
  <c r="A877" i="19"/>
  <c r="A876" i="19"/>
  <c r="A875" i="19"/>
  <c r="A874" i="19"/>
  <c r="A873" i="19"/>
  <c r="A872" i="19"/>
  <c r="A871" i="19"/>
  <c r="A870" i="19"/>
  <c r="A869" i="19"/>
  <c r="A868" i="19"/>
  <c r="A867" i="19"/>
  <c r="A866" i="19"/>
  <c r="A865" i="19"/>
  <c r="A864" i="19"/>
  <c r="A863" i="19"/>
  <c r="A862" i="19"/>
  <c r="A861" i="19"/>
  <c r="A860" i="19"/>
  <c r="A859" i="19"/>
  <c r="A858" i="19"/>
  <c r="A857" i="19"/>
  <c r="A856" i="19"/>
  <c r="A855" i="19"/>
  <c r="A854" i="19"/>
  <c r="A853" i="19"/>
  <c r="A852" i="19"/>
  <c r="A851" i="19"/>
  <c r="A850" i="19"/>
  <c r="A849" i="19"/>
  <c r="A848" i="19"/>
  <c r="A847" i="19"/>
  <c r="A846" i="19"/>
  <c r="A845" i="19"/>
  <c r="A844" i="19"/>
  <c r="A843" i="19"/>
  <c r="A842" i="19"/>
  <c r="A841" i="19"/>
  <c r="A840" i="19"/>
  <c r="A839" i="19"/>
  <c r="A838" i="19"/>
  <c r="A837" i="19"/>
  <c r="A836" i="19"/>
  <c r="A835" i="19"/>
  <c r="A834" i="19"/>
  <c r="A833" i="19"/>
  <c r="A832" i="19"/>
  <c r="A831" i="19"/>
  <c r="A830" i="19"/>
  <c r="A829" i="19"/>
  <c r="A828" i="19"/>
  <c r="A827" i="19"/>
  <c r="A826" i="19"/>
  <c r="A825" i="19"/>
  <c r="A824" i="19"/>
  <c r="A823" i="19"/>
  <c r="A822" i="19"/>
  <c r="A821" i="19"/>
  <c r="A820" i="19"/>
  <c r="A819" i="19"/>
  <c r="A818" i="19"/>
  <c r="A817" i="19"/>
  <c r="A816" i="19"/>
  <c r="A815" i="19"/>
  <c r="A814" i="19"/>
  <c r="A813" i="19"/>
  <c r="A812" i="19"/>
  <c r="A811" i="19"/>
  <c r="A810" i="19"/>
  <c r="A809" i="19"/>
  <c r="A808" i="19"/>
  <c r="A807" i="19"/>
  <c r="A806" i="19"/>
  <c r="A805" i="19"/>
  <c r="A804" i="19"/>
  <c r="A803" i="19"/>
  <c r="A802" i="19"/>
  <c r="A801" i="19"/>
  <c r="A800" i="19"/>
  <c r="A799" i="19"/>
  <c r="A798" i="19"/>
  <c r="A797" i="19"/>
  <c r="A796" i="19"/>
  <c r="A795" i="19"/>
  <c r="A794" i="19"/>
  <c r="A793" i="19"/>
  <c r="A792" i="19"/>
  <c r="A791" i="19"/>
  <c r="A790" i="19"/>
  <c r="A789" i="19"/>
  <c r="A788" i="19"/>
  <c r="A787" i="19"/>
  <c r="A786" i="19"/>
  <c r="A785" i="19"/>
  <c r="A784" i="19"/>
  <c r="A783" i="19"/>
  <c r="A782" i="19"/>
  <c r="A781" i="19"/>
  <c r="A780" i="19"/>
  <c r="A779" i="19"/>
  <c r="A778" i="19"/>
  <c r="A777" i="19"/>
  <c r="A776" i="19"/>
  <c r="A775" i="19"/>
  <c r="A774" i="19"/>
  <c r="A773" i="19"/>
  <c r="A772" i="19"/>
  <c r="A771" i="19"/>
  <c r="A770" i="19"/>
  <c r="A769" i="19"/>
  <c r="A768" i="19"/>
  <c r="A767" i="19"/>
  <c r="A766" i="19"/>
  <c r="A765" i="19"/>
  <c r="A764" i="19"/>
  <c r="A763" i="19"/>
  <c r="A762" i="19"/>
  <c r="A761" i="19"/>
  <c r="A760" i="19"/>
  <c r="A759" i="19"/>
  <c r="A758" i="19"/>
  <c r="A757" i="19"/>
  <c r="A756" i="19"/>
  <c r="A755" i="19"/>
  <c r="A754" i="19"/>
  <c r="A753" i="19"/>
  <c r="A752" i="19"/>
  <c r="A751" i="19"/>
  <c r="A750" i="19"/>
  <c r="A749" i="19"/>
  <c r="A748" i="19"/>
  <c r="A747" i="19"/>
  <c r="A746" i="19"/>
  <c r="A745" i="19"/>
  <c r="A744" i="19"/>
  <c r="A743" i="19"/>
  <c r="A742" i="19"/>
  <c r="A741" i="19"/>
  <c r="A740" i="19"/>
  <c r="A739" i="19"/>
  <c r="A738" i="19"/>
  <c r="A737" i="19"/>
  <c r="A736" i="19"/>
  <c r="A735" i="19"/>
  <c r="A734" i="19"/>
  <c r="A733" i="19"/>
  <c r="A732" i="19"/>
  <c r="A731" i="19"/>
  <c r="A730" i="19"/>
  <c r="A729" i="19"/>
  <c r="A728" i="19"/>
  <c r="A727" i="19"/>
  <c r="A726" i="19"/>
  <c r="A725" i="19"/>
  <c r="A724" i="19"/>
  <c r="A723" i="19"/>
  <c r="A722" i="19"/>
  <c r="A721" i="19"/>
  <c r="A720" i="19"/>
  <c r="A719" i="19"/>
  <c r="A718" i="19"/>
  <c r="A717" i="19"/>
  <c r="A716" i="19"/>
  <c r="A715" i="19"/>
  <c r="A714" i="19"/>
  <c r="A713" i="19"/>
  <c r="A712" i="19"/>
  <c r="A711" i="19"/>
  <c r="A710" i="19"/>
  <c r="A709" i="19"/>
  <c r="A708" i="19"/>
  <c r="A707" i="19"/>
  <c r="A706" i="19"/>
  <c r="A705" i="19"/>
  <c r="A704" i="19"/>
  <c r="A703" i="19"/>
  <c r="A702" i="19"/>
  <c r="A701" i="19"/>
  <c r="A700" i="19"/>
  <c r="A699" i="19"/>
  <c r="A698" i="19"/>
  <c r="A697" i="19"/>
  <c r="A696" i="19"/>
  <c r="A695" i="19"/>
  <c r="A694" i="19"/>
  <c r="A693" i="19"/>
  <c r="A692" i="19"/>
  <c r="A691" i="19"/>
  <c r="A690" i="19"/>
  <c r="A689" i="19"/>
  <c r="A688" i="19"/>
  <c r="A687" i="19"/>
  <c r="A686" i="19"/>
  <c r="A685" i="19"/>
  <c r="A684" i="19"/>
  <c r="A683" i="19"/>
  <c r="A682" i="19"/>
  <c r="A681" i="19"/>
  <c r="A680" i="19"/>
  <c r="A679" i="19"/>
  <c r="A678" i="19"/>
  <c r="A677" i="19"/>
  <c r="A676" i="19"/>
  <c r="A675" i="19"/>
  <c r="A674" i="19"/>
  <c r="A673" i="19"/>
  <c r="A672" i="19"/>
  <c r="A671" i="19"/>
  <c r="A670" i="19"/>
  <c r="A669" i="19"/>
  <c r="A668" i="19"/>
  <c r="A667" i="19"/>
  <c r="A666" i="19"/>
  <c r="A665" i="19"/>
  <c r="A664" i="19"/>
  <c r="A663" i="19"/>
  <c r="A662" i="19"/>
  <c r="A661" i="19"/>
  <c r="A660" i="19"/>
  <c r="A659" i="19"/>
  <c r="A658" i="19"/>
  <c r="A657" i="19"/>
  <c r="A656" i="19"/>
  <c r="A655" i="19"/>
  <c r="A654" i="19"/>
  <c r="A653" i="19"/>
  <c r="A652" i="19"/>
  <c r="A651" i="19"/>
  <c r="A650" i="19"/>
  <c r="A649" i="19"/>
  <c r="A648" i="19"/>
  <c r="A647" i="19"/>
  <c r="A646" i="19"/>
  <c r="A645" i="19"/>
  <c r="A644" i="19"/>
  <c r="A643" i="19"/>
  <c r="A642" i="19"/>
  <c r="A641" i="19"/>
  <c r="A640" i="19"/>
  <c r="A639" i="19"/>
  <c r="A638" i="19"/>
  <c r="A637" i="19"/>
  <c r="A636" i="19"/>
  <c r="A635" i="19"/>
  <c r="A634" i="19"/>
  <c r="A633" i="19"/>
  <c r="A632" i="19"/>
  <c r="A631" i="19"/>
  <c r="A630" i="19"/>
  <c r="A629" i="19"/>
  <c r="A628" i="19"/>
  <c r="A627" i="19"/>
  <c r="A626" i="19"/>
  <c r="A625" i="19"/>
  <c r="A624" i="19"/>
  <c r="A623" i="19"/>
  <c r="A622" i="19"/>
  <c r="A621" i="19"/>
  <c r="A620" i="19"/>
  <c r="A619" i="19"/>
  <c r="A618" i="19"/>
  <c r="A617" i="19"/>
  <c r="A616" i="19"/>
  <c r="A615" i="19"/>
  <c r="A614" i="19"/>
  <c r="A613" i="19"/>
  <c r="A612" i="19"/>
  <c r="A611" i="19"/>
  <c r="A610" i="19"/>
  <c r="A609" i="19"/>
  <c r="A608" i="19"/>
  <c r="A607" i="19"/>
  <c r="A606" i="19"/>
  <c r="A605" i="19"/>
  <c r="A604" i="19"/>
  <c r="A603" i="19"/>
  <c r="A602" i="19"/>
  <c r="A601" i="19"/>
  <c r="A600" i="19"/>
  <c r="A599" i="19"/>
  <c r="A598" i="19"/>
  <c r="A597" i="19"/>
  <c r="A596" i="19"/>
  <c r="A595" i="19"/>
  <c r="A594" i="19"/>
  <c r="A593" i="19"/>
  <c r="A592" i="19"/>
  <c r="A591" i="19"/>
  <c r="A590" i="19"/>
  <c r="A589" i="19"/>
  <c r="A588" i="19"/>
  <c r="A587" i="19"/>
  <c r="A586" i="19"/>
  <c r="A585" i="19"/>
  <c r="A584" i="19"/>
  <c r="A583" i="19"/>
  <c r="A582" i="19"/>
  <c r="A581" i="19"/>
  <c r="A580" i="19"/>
  <c r="A579" i="19"/>
  <c r="A578" i="19"/>
  <c r="A577" i="19"/>
  <c r="A576" i="19"/>
  <c r="A575" i="19"/>
  <c r="A574" i="19"/>
  <c r="A573" i="19"/>
  <c r="A572" i="19"/>
  <c r="A571" i="19"/>
  <c r="A570" i="19"/>
  <c r="A569" i="19"/>
  <c r="A568" i="19"/>
  <c r="A567" i="19"/>
  <c r="A566" i="19"/>
  <c r="A565" i="19"/>
  <c r="A564" i="19"/>
  <c r="A563" i="19"/>
  <c r="A562" i="19"/>
  <c r="A561" i="19"/>
  <c r="A560" i="19"/>
  <c r="A559" i="19"/>
  <c r="A558" i="19"/>
  <c r="A557" i="19"/>
  <c r="A556" i="19"/>
  <c r="A555" i="19"/>
  <c r="A554" i="19"/>
  <c r="A553" i="19"/>
  <c r="A552" i="19"/>
  <c r="A551" i="19"/>
  <c r="A550" i="19"/>
  <c r="A549" i="19"/>
  <c r="A548" i="19"/>
  <c r="A547" i="19"/>
  <c r="A546" i="19"/>
  <c r="A545" i="19"/>
  <c r="A544" i="19"/>
  <c r="A543" i="19"/>
  <c r="A542" i="19"/>
  <c r="A541" i="19"/>
  <c r="A540" i="19"/>
  <c r="A539" i="19"/>
  <c r="A538" i="19"/>
  <c r="A537" i="19"/>
  <c r="A536" i="19"/>
  <c r="A535" i="19"/>
  <c r="A534" i="19"/>
  <c r="A533" i="19"/>
  <c r="A532" i="19"/>
  <c r="A531" i="19"/>
  <c r="A530" i="19"/>
  <c r="A529" i="19"/>
  <c r="A528" i="19"/>
  <c r="A527" i="19"/>
  <c r="A526" i="19"/>
  <c r="A525" i="19"/>
  <c r="A524" i="19"/>
  <c r="A523" i="19"/>
  <c r="A522" i="19"/>
  <c r="A521" i="19"/>
  <c r="A520" i="19"/>
  <c r="A519" i="19"/>
  <c r="A518" i="19"/>
  <c r="A517" i="19"/>
  <c r="A516" i="19"/>
  <c r="A515" i="19"/>
  <c r="A514" i="19"/>
  <c r="A513" i="19"/>
  <c r="A512" i="19"/>
  <c r="A511" i="19"/>
  <c r="A510" i="19"/>
  <c r="A509" i="19"/>
  <c r="A508" i="19"/>
  <c r="A507" i="19"/>
  <c r="A506" i="19"/>
  <c r="A505" i="19"/>
  <c r="A504" i="19"/>
  <c r="A503" i="19"/>
  <c r="A502" i="19"/>
  <c r="A501" i="19"/>
  <c r="A500" i="19"/>
  <c r="A499" i="19"/>
  <c r="A498" i="19"/>
  <c r="A497" i="19"/>
  <c r="A496" i="19"/>
  <c r="A495" i="19"/>
  <c r="A494" i="19"/>
  <c r="A493" i="19"/>
  <c r="A492" i="19"/>
  <c r="A491" i="19"/>
  <c r="A490" i="19"/>
  <c r="A489" i="19"/>
  <c r="A488" i="19"/>
  <c r="A487" i="19"/>
  <c r="A486" i="19"/>
  <c r="A485" i="19"/>
  <c r="A484" i="19"/>
  <c r="A483" i="19"/>
  <c r="A482" i="19"/>
  <c r="A481" i="19"/>
  <c r="A480" i="19"/>
  <c r="A479" i="19"/>
  <c r="A478" i="19"/>
  <c r="A477" i="19"/>
  <c r="A476" i="19"/>
  <c r="A475" i="19"/>
  <c r="A474" i="19"/>
  <c r="A473" i="19"/>
  <c r="A472" i="19"/>
  <c r="A471" i="19"/>
  <c r="A470" i="19"/>
  <c r="A469" i="19"/>
  <c r="A468" i="19"/>
  <c r="A467" i="19"/>
  <c r="A466" i="19"/>
  <c r="A465" i="19"/>
  <c r="A464" i="19"/>
  <c r="A463" i="19"/>
  <c r="A462" i="19"/>
  <c r="A461" i="19"/>
  <c r="A460" i="19"/>
  <c r="A459" i="19"/>
  <c r="A458" i="19"/>
  <c r="A457" i="19"/>
  <c r="A456" i="19"/>
  <c r="A455" i="19"/>
  <c r="A454" i="19"/>
  <c r="A453" i="19"/>
  <c r="A452" i="19"/>
  <c r="A451" i="19"/>
  <c r="A450" i="19"/>
  <c r="A449" i="19"/>
  <c r="A448" i="19"/>
  <c r="A447" i="19"/>
  <c r="A446" i="19"/>
  <c r="A445" i="19"/>
  <c r="A444" i="19"/>
  <c r="A443" i="19"/>
  <c r="A442" i="19"/>
  <c r="A441" i="19"/>
  <c r="A440" i="19"/>
  <c r="A439" i="19"/>
  <c r="A438" i="19"/>
  <c r="A437" i="19"/>
  <c r="A436" i="19"/>
  <c r="A435" i="19"/>
  <c r="A434" i="19"/>
  <c r="A433" i="19"/>
  <c r="A432" i="19"/>
  <c r="A431" i="19"/>
  <c r="A430" i="19"/>
  <c r="A429" i="19"/>
  <c r="A428" i="19"/>
  <c r="A427" i="19"/>
  <c r="A426" i="19"/>
  <c r="A425" i="19"/>
  <c r="A424" i="19"/>
  <c r="A423" i="19"/>
  <c r="A422" i="19"/>
  <c r="A421" i="19"/>
  <c r="A420" i="19"/>
  <c r="A419" i="19"/>
  <c r="A418" i="19"/>
  <c r="A417" i="19"/>
  <c r="A416" i="19"/>
  <c r="A415" i="19"/>
  <c r="A414" i="19"/>
  <c r="A413" i="19"/>
  <c r="A412" i="19"/>
  <c r="A411" i="19"/>
  <c r="A410" i="19"/>
  <c r="A409" i="19"/>
  <c r="A408" i="19"/>
  <c r="A407" i="19"/>
  <c r="A406" i="19"/>
  <c r="A405" i="19"/>
  <c r="A404" i="19"/>
  <c r="A403" i="19"/>
  <c r="A402" i="19"/>
  <c r="A401" i="19"/>
  <c r="A400" i="19"/>
  <c r="A399" i="19"/>
  <c r="A398" i="19"/>
  <c r="A397" i="19"/>
  <c r="A396" i="19"/>
  <c r="A395" i="19"/>
  <c r="A394" i="19"/>
  <c r="A393" i="19"/>
  <c r="A392" i="19"/>
  <c r="A391" i="19"/>
  <c r="A390" i="19"/>
  <c r="A389" i="19"/>
  <c r="A388" i="19"/>
  <c r="A387" i="19"/>
  <c r="A386" i="19"/>
  <c r="A385" i="19"/>
  <c r="A384" i="19"/>
  <c r="A383" i="19"/>
  <c r="A382" i="19"/>
  <c r="A381" i="19"/>
  <c r="A380" i="19"/>
  <c r="A379" i="19"/>
  <c r="A378" i="19"/>
  <c r="A377" i="19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G104" i="8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G37" i="10"/>
  <c r="G31" i="10"/>
  <c r="H31" i="10"/>
  <c r="G38" i="10"/>
  <c r="H38" i="10" s="1"/>
  <c r="G39" i="10"/>
  <c r="H39" i="10" s="1"/>
  <c r="G40" i="10"/>
  <c r="H40" i="10" s="1"/>
  <c r="G41" i="10"/>
  <c r="H41" i="10" s="1"/>
  <c r="G42" i="10"/>
  <c r="H42" i="10" s="1"/>
  <c r="G43" i="10"/>
  <c r="H43" i="10" s="1"/>
  <c r="G44" i="10"/>
  <c r="H44" i="10" s="1"/>
  <c r="G45" i="10"/>
  <c r="H45" i="10" s="1"/>
  <c r="G46" i="10"/>
  <c r="H46" i="10" s="1"/>
  <c r="G47" i="10"/>
  <c r="H47" i="10" s="1"/>
  <c r="G48" i="10"/>
  <c r="H48" i="10" s="1"/>
  <c r="G49" i="10"/>
  <c r="H49" i="10" s="1"/>
  <c r="G50" i="10"/>
  <c r="H50" i="10" s="1"/>
  <c r="G51" i="10"/>
  <c r="H51" i="10" s="1"/>
  <c r="G52" i="10"/>
  <c r="H52" i="10" s="1"/>
  <c r="G53" i="10"/>
  <c r="H53" i="10" s="1"/>
  <c r="G54" i="10"/>
  <c r="H54" i="10" s="1"/>
  <c r="G55" i="10"/>
  <c r="H55" i="10" s="1"/>
  <c r="H80" i="18"/>
  <c r="I80" i="18" s="1"/>
  <c r="H81" i="18"/>
  <c r="I81" i="18" s="1"/>
  <c r="H82" i="18"/>
  <c r="I82" i="18" s="1"/>
  <c r="H83" i="18"/>
  <c r="I83" i="18" s="1"/>
  <c r="H84" i="18"/>
  <c r="I84" i="18" s="1"/>
  <c r="H85" i="18"/>
  <c r="I85" i="18" s="1"/>
  <c r="H86" i="18"/>
  <c r="I86" i="18" s="1"/>
  <c r="H87" i="18"/>
  <c r="I87" i="18" s="1"/>
  <c r="H88" i="18"/>
  <c r="I88" i="18" s="1"/>
  <c r="H89" i="18"/>
  <c r="I89" i="18" s="1"/>
  <c r="H90" i="18"/>
  <c r="I90" i="18" s="1"/>
  <c r="H91" i="18"/>
  <c r="I91" i="18" s="1"/>
  <c r="H92" i="18"/>
  <c r="I92" i="18" s="1"/>
  <c r="H93" i="18"/>
  <c r="I93" i="18" s="1"/>
  <c r="H94" i="18"/>
  <c r="I94" i="18" s="1"/>
  <c r="H95" i="18"/>
  <c r="I95" i="18" s="1"/>
  <c r="H96" i="18"/>
  <c r="I96" i="18" s="1"/>
  <c r="H97" i="18"/>
  <c r="I97" i="18" s="1"/>
  <c r="H98" i="18"/>
  <c r="I98" i="18" s="1"/>
  <c r="H99" i="18"/>
  <c r="I99" i="18" s="1"/>
  <c r="H100" i="18"/>
  <c r="I100" i="18" s="1"/>
  <c r="H101" i="18"/>
  <c r="I101" i="18" s="1"/>
  <c r="H102" i="18"/>
  <c r="I102" i="18" s="1"/>
  <c r="H103" i="18"/>
  <c r="I103" i="18" s="1"/>
  <c r="H104" i="18"/>
  <c r="I104" i="18" s="1"/>
  <c r="H105" i="18"/>
  <c r="I105" i="18" s="1"/>
  <c r="H106" i="18"/>
  <c r="I106" i="18" s="1"/>
  <c r="H107" i="18"/>
  <c r="I107" i="18" s="1"/>
  <c r="H108" i="18"/>
  <c r="I108" i="18" s="1"/>
  <c r="H109" i="18"/>
  <c r="I109" i="18" s="1"/>
  <c r="H26" i="18"/>
  <c r="I26" i="18" s="1"/>
  <c r="H27" i="18"/>
  <c r="I27" i="18" s="1"/>
  <c r="H28" i="18"/>
  <c r="I28" i="18" s="1"/>
  <c r="H29" i="18"/>
  <c r="I29" i="18" s="1"/>
  <c r="H30" i="18"/>
  <c r="I30" i="18" s="1"/>
  <c r="H31" i="18"/>
  <c r="I31" i="18" s="1"/>
  <c r="H32" i="18"/>
  <c r="I32" i="18" s="1"/>
  <c r="H33" i="18"/>
  <c r="I33" i="18" s="1"/>
  <c r="H34" i="18"/>
  <c r="I34" i="18" s="1"/>
  <c r="H35" i="18"/>
  <c r="I35" i="18" s="1"/>
  <c r="H36" i="18"/>
  <c r="I36" i="18" s="1"/>
  <c r="H37" i="18"/>
  <c r="I37" i="18" s="1"/>
  <c r="H38" i="18"/>
  <c r="I38" i="18" s="1"/>
  <c r="H39" i="18"/>
  <c r="I39" i="18" s="1"/>
  <c r="H40" i="18"/>
  <c r="I40" i="18" s="1"/>
  <c r="H41" i="18"/>
  <c r="I41" i="18" s="1"/>
  <c r="H42" i="18"/>
  <c r="I42" i="18" s="1"/>
  <c r="H43" i="18"/>
  <c r="I43" i="18" s="1"/>
  <c r="H44" i="18"/>
  <c r="I44" i="18" s="1"/>
  <c r="H45" i="18"/>
  <c r="I45" i="18" s="1"/>
  <c r="H46" i="18"/>
  <c r="I46" i="18" s="1"/>
  <c r="H47" i="18"/>
  <c r="I47" i="18" s="1"/>
  <c r="H48" i="18"/>
  <c r="I48" i="18" s="1"/>
  <c r="H49" i="18"/>
  <c r="I49" i="18" s="1"/>
  <c r="H50" i="18"/>
  <c r="I50" i="18" s="1"/>
  <c r="H51" i="18"/>
  <c r="I51" i="18" s="1"/>
  <c r="H52" i="18"/>
  <c r="I52" i="18" s="1"/>
  <c r="H53" i="18"/>
  <c r="I53" i="18" s="1"/>
  <c r="H54" i="18"/>
  <c r="I54" i="18" s="1"/>
  <c r="H55" i="18"/>
  <c r="I55" i="18" s="1"/>
  <c r="H56" i="18"/>
  <c r="I56" i="18" s="1"/>
  <c r="H57" i="18"/>
  <c r="I57" i="18" s="1"/>
  <c r="H58" i="18"/>
  <c r="I58" i="18" s="1"/>
  <c r="H59" i="18"/>
  <c r="I59" i="18" s="1"/>
  <c r="H60" i="18"/>
  <c r="I60" i="18" s="1"/>
  <c r="H61" i="18"/>
  <c r="I61" i="18" s="1"/>
  <c r="H62" i="18"/>
  <c r="I62" i="18" s="1"/>
  <c r="H63" i="18"/>
  <c r="I63" i="18" s="1"/>
  <c r="H64" i="18"/>
  <c r="I64" i="18" s="1"/>
  <c r="G105" i="8"/>
  <c r="G106" i="8"/>
  <c r="G54" i="8"/>
  <c r="G55" i="8"/>
  <c r="L135" i="7"/>
  <c r="T182" i="7"/>
  <c r="D75" i="8" s="1"/>
  <c r="T183" i="7"/>
  <c r="D76" i="8" s="1"/>
  <c r="T184" i="7"/>
  <c r="D77" i="8" s="1"/>
  <c r="T185" i="7"/>
  <c r="D78" i="8" s="1"/>
  <c r="T186" i="7"/>
  <c r="D79" i="8" s="1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D80" i="8" s="1"/>
  <c r="T206" i="7"/>
  <c r="D81" i="8" s="1"/>
  <c r="T207" i="7"/>
  <c r="D82" i="8" s="1"/>
  <c r="T208" i="7"/>
  <c r="D83" i="8" s="1"/>
  <c r="T209" i="7"/>
  <c r="D84" i="8" s="1"/>
  <c r="T210" i="7"/>
  <c r="D85" i="8" s="1"/>
  <c r="T211" i="7"/>
  <c r="T212" i="7"/>
  <c r="T213" i="7"/>
  <c r="D86" i="8" s="1"/>
  <c r="T214" i="7"/>
  <c r="T215" i="7"/>
  <c r="T216" i="7"/>
  <c r="D87" i="8" s="1"/>
  <c r="T217" i="7"/>
  <c r="T218" i="7"/>
  <c r="T219" i="7"/>
  <c r="T220" i="7"/>
  <c r="T221" i="7"/>
  <c r="T222" i="7"/>
  <c r="T223" i="7"/>
  <c r="D88" i="8" s="1"/>
  <c r="T224" i="7"/>
  <c r="D89" i="8" s="1"/>
  <c r="T225" i="7"/>
  <c r="D90" i="8" s="1"/>
  <c r="T226" i="7"/>
  <c r="D91" i="8" s="1"/>
  <c r="T227" i="7"/>
  <c r="D92" i="8" s="1"/>
  <c r="T228" i="7"/>
  <c r="T229" i="7"/>
  <c r="T230" i="7"/>
  <c r="T231" i="7"/>
  <c r="T232" i="7"/>
  <c r="T233" i="7"/>
  <c r="T234" i="7"/>
  <c r="T235" i="7"/>
  <c r="T236" i="7"/>
  <c r="T237" i="7"/>
  <c r="T238" i="7"/>
  <c r="T239" i="7"/>
  <c r="D93" i="8" s="1"/>
  <c r="T240" i="7"/>
  <c r="D94" i="8" s="1"/>
  <c r="T241" i="7"/>
  <c r="T242" i="7"/>
  <c r="T243" i="7"/>
  <c r="T244" i="7"/>
  <c r="T245" i="7"/>
  <c r="D95" i="8" s="1"/>
  <c r="T246" i="7"/>
  <c r="D96" i="8" s="1"/>
  <c r="T247" i="7"/>
  <c r="D97" i="8" s="1"/>
  <c r="T248" i="7"/>
  <c r="D98" i="8" s="1"/>
  <c r="T249" i="7"/>
  <c r="D99" i="8" s="1"/>
  <c r="T250" i="7"/>
  <c r="D100" i="8" s="1"/>
  <c r="T251" i="7"/>
  <c r="D101" i="8" s="1"/>
  <c r="T252" i="7"/>
  <c r="D102" i="8" s="1"/>
  <c r="T253" i="7"/>
  <c r="D103" i="8" s="1"/>
  <c r="T254" i="7"/>
  <c r="D104" i="8" s="1"/>
  <c r="T255" i="7"/>
  <c r="D105" i="8" s="1"/>
  <c r="T256" i="7"/>
  <c r="D106" i="8" s="1"/>
  <c r="T257" i="7"/>
  <c r="D107" i="8" s="1"/>
  <c r="T258" i="7"/>
  <c r="D108" i="8" s="1"/>
  <c r="T259" i="7"/>
  <c r="D109" i="8" s="1"/>
  <c r="T181" i="7"/>
  <c r="D74" i="8" s="1"/>
  <c r="L248" i="7"/>
  <c r="L249" i="7"/>
  <c r="L250" i="7"/>
  <c r="L251" i="7"/>
  <c r="L252" i="7"/>
  <c r="L253" i="7"/>
  <c r="L254" i="7"/>
  <c r="L255" i="7"/>
  <c r="L256" i="7"/>
  <c r="L257" i="7"/>
  <c r="L258" i="7"/>
  <c r="L259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181" i="7"/>
  <c r="L167" i="7"/>
  <c r="G109" i="8"/>
  <c r="G108" i="8"/>
  <c r="G107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L94" i="7"/>
  <c r="G18" i="10"/>
  <c r="H18" i="10" s="1"/>
  <c r="G19" i="10"/>
  <c r="H19" i="10" s="1"/>
  <c r="G12" i="10"/>
  <c r="H12" i="10" s="1"/>
  <c r="G13" i="10"/>
  <c r="H13" i="10" s="1"/>
  <c r="G6" i="10"/>
  <c r="H6" i="10" s="1"/>
  <c r="G7" i="10"/>
  <c r="H7" i="10" s="1"/>
  <c r="T81" i="7"/>
  <c r="T63" i="7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H37" i="10"/>
  <c r="G36" i="10"/>
  <c r="H36" i="10" s="1"/>
  <c r="G35" i="10"/>
  <c r="H35" i="10" s="1"/>
  <c r="G34" i="10"/>
  <c r="H34" i="10" s="1"/>
  <c r="G33" i="10"/>
  <c r="H33" i="10" s="1"/>
  <c r="G32" i="10"/>
  <c r="H32" i="10" s="1"/>
  <c r="G30" i="10"/>
  <c r="H30" i="10" s="1"/>
  <c r="G29" i="10"/>
  <c r="H29" i="10" s="1"/>
  <c r="G28" i="10"/>
  <c r="H28" i="10" s="1"/>
  <c r="G27" i="10"/>
  <c r="H27" i="10" s="1"/>
  <c r="G26" i="10"/>
  <c r="H26" i="10" s="1"/>
  <c r="G25" i="10"/>
  <c r="H25" i="10" s="1"/>
  <c r="G24" i="10"/>
  <c r="H24" i="10" s="1"/>
  <c r="G23" i="10"/>
  <c r="H23" i="10" s="1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P5" i="10"/>
  <c r="G22" i="10"/>
  <c r="H22" i="10" s="1"/>
  <c r="G21" i="10"/>
  <c r="H21" i="10" s="1"/>
  <c r="G20" i="10"/>
  <c r="H20" i="10" s="1"/>
  <c r="G17" i="10"/>
  <c r="H17" i="10" s="1"/>
  <c r="G16" i="10"/>
  <c r="H16" i="10" s="1"/>
  <c r="G15" i="10"/>
  <c r="H15" i="10" s="1"/>
  <c r="G14" i="10"/>
  <c r="H14" i="10" s="1"/>
  <c r="G11" i="10"/>
  <c r="H11" i="10" s="1"/>
  <c r="G10" i="10"/>
  <c r="H10" i="10" s="1"/>
  <c r="G9" i="10"/>
  <c r="H9" i="10" s="1"/>
  <c r="G8" i="10"/>
  <c r="H8" i="10" s="1"/>
  <c r="M22" i="10"/>
  <c r="N22" i="10" s="1"/>
  <c r="M21" i="10"/>
  <c r="N21" i="10" s="1"/>
  <c r="M20" i="10"/>
  <c r="N20" i="10" s="1"/>
  <c r="M19" i="10"/>
  <c r="N19" i="10" s="1"/>
  <c r="M18" i="10"/>
  <c r="N18" i="10" s="1"/>
  <c r="M17" i="10"/>
  <c r="N17" i="10" s="1"/>
  <c r="M16" i="10"/>
  <c r="N16" i="10" s="1"/>
  <c r="M15" i="10"/>
  <c r="N15" i="10" s="1"/>
  <c r="M14" i="10"/>
  <c r="N14" i="10" s="1"/>
  <c r="M13" i="10"/>
  <c r="N13" i="10" s="1"/>
  <c r="M12" i="10"/>
  <c r="N12" i="10" s="1"/>
  <c r="M11" i="10"/>
  <c r="N11" i="10" s="1"/>
  <c r="M10" i="10"/>
  <c r="N10" i="10" s="1"/>
  <c r="M9" i="10"/>
  <c r="N9" i="10" s="1"/>
  <c r="M8" i="10"/>
  <c r="N8" i="10" s="1"/>
  <c r="M7" i="10"/>
  <c r="N7" i="10" s="1"/>
  <c r="M6" i="10"/>
  <c r="N6" i="10" s="1"/>
  <c r="H66" i="18"/>
  <c r="I66" i="18" s="1"/>
  <c r="H67" i="18"/>
  <c r="I67" i="18" s="1"/>
  <c r="H68" i="18"/>
  <c r="I68" i="18" s="1"/>
  <c r="H69" i="18"/>
  <c r="I69" i="18"/>
  <c r="H70" i="18"/>
  <c r="I70" i="18"/>
  <c r="H71" i="18"/>
  <c r="I71" i="18"/>
  <c r="H72" i="18"/>
  <c r="I72" i="18" s="1"/>
  <c r="H73" i="18"/>
  <c r="I73" i="18" s="1"/>
  <c r="H74" i="18"/>
  <c r="I74" i="18" s="1"/>
  <c r="H75" i="18"/>
  <c r="I75" i="18"/>
  <c r="H76" i="18"/>
  <c r="I76" i="18"/>
  <c r="H77" i="18"/>
  <c r="I77" i="18"/>
  <c r="H78" i="18"/>
  <c r="I78" i="18" s="1"/>
  <c r="H79" i="18"/>
  <c r="I79" i="18" s="1"/>
  <c r="H65" i="18"/>
  <c r="I65" i="18" s="1"/>
  <c r="H12" i="18"/>
  <c r="I12" i="18"/>
  <c r="H13" i="18"/>
  <c r="I13" i="18" s="1"/>
  <c r="H14" i="18"/>
  <c r="I14" i="18" s="1"/>
  <c r="H15" i="18"/>
  <c r="I15" i="18" s="1"/>
  <c r="H16" i="18"/>
  <c r="I16" i="18"/>
  <c r="H17" i="18"/>
  <c r="I17" i="18"/>
  <c r="H18" i="18"/>
  <c r="I18" i="18"/>
  <c r="H19" i="18"/>
  <c r="I19" i="18" s="1"/>
  <c r="H20" i="18"/>
  <c r="I20" i="18" s="1"/>
  <c r="H21" i="18"/>
  <c r="I21" i="18" s="1"/>
  <c r="H22" i="18"/>
  <c r="I22" i="18"/>
  <c r="H23" i="18"/>
  <c r="I23" i="18"/>
  <c r="H24" i="18"/>
  <c r="I24" i="18"/>
  <c r="H25" i="18"/>
  <c r="I25" i="18" s="1"/>
  <c r="H6" i="18"/>
  <c r="I6" i="18" s="1"/>
  <c r="H7" i="18"/>
  <c r="I7" i="18" s="1"/>
  <c r="H8" i="18"/>
  <c r="I8" i="18" s="1"/>
  <c r="H9" i="18"/>
  <c r="I9" i="18" s="1"/>
  <c r="H10" i="18"/>
  <c r="I10" i="18" s="1"/>
  <c r="H11" i="18"/>
  <c r="I11" i="18" s="1"/>
  <c r="I5" i="18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93" i="7"/>
  <c r="L80" i="7"/>
  <c r="T89" i="7"/>
  <c r="D40" i="8" s="1"/>
  <c r="T88" i="7"/>
  <c r="D39" i="8" s="1"/>
  <c r="T86" i="7"/>
  <c r="T87" i="7"/>
  <c r="D38" i="8" s="1"/>
  <c r="L76" i="7"/>
  <c r="L77" i="7"/>
  <c r="L75" i="7"/>
  <c r="G15" i="8"/>
  <c r="G43" i="8"/>
  <c r="G44" i="8"/>
  <c r="G45" i="8"/>
  <c r="G46" i="8"/>
  <c r="G47" i="8"/>
  <c r="G48" i="8"/>
  <c r="G49" i="8"/>
  <c r="G50" i="8"/>
  <c r="G51" i="8"/>
  <c r="G52" i="8"/>
  <c r="G53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41" i="8"/>
  <c r="G40" i="8"/>
  <c r="G6" i="8"/>
  <c r="G8" i="8"/>
  <c r="G9" i="8"/>
  <c r="G10" i="8"/>
  <c r="G11" i="8"/>
  <c r="G12" i="8"/>
  <c r="G13" i="8"/>
  <c r="G14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L26" i="7"/>
  <c r="T20" i="7"/>
  <c r="T8" i="7"/>
  <c r="D8" i="8" s="1"/>
  <c r="T9" i="7"/>
  <c r="D9" i="8" s="1"/>
  <c r="T10" i="7"/>
  <c r="D10" i="8" s="1"/>
  <c r="T11" i="7"/>
  <c r="T12" i="7"/>
  <c r="T13" i="7"/>
  <c r="T14" i="7"/>
  <c r="T15" i="7"/>
  <c r="T16" i="7"/>
  <c r="T17" i="7"/>
  <c r="T18" i="7"/>
  <c r="T19" i="7"/>
  <c r="T21" i="7"/>
  <c r="T22" i="7"/>
  <c r="T23" i="7"/>
  <c r="T24" i="7"/>
  <c r="T25" i="7"/>
  <c r="T26" i="7"/>
  <c r="T27" i="7"/>
  <c r="T28" i="7"/>
  <c r="T29" i="7"/>
  <c r="D11" i="8" s="1"/>
  <c r="T30" i="7"/>
  <c r="D12" i="8" s="1"/>
  <c r="T31" i="7"/>
  <c r="D13" i="8" s="1"/>
  <c r="T32" i="7"/>
  <c r="D14" i="8" s="1"/>
  <c r="T33" i="7"/>
  <c r="D15" i="8" s="1"/>
  <c r="T34" i="7"/>
  <c r="D16" i="8" s="1"/>
  <c r="T35" i="7"/>
  <c r="T36" i="7"/>
  <c r="T37" i="7"/>
  <c r="D17" i="8" s="1"/>
  <c r="T38" i="7"/>
  <c r="T39" i="7"/>
  <c r="T40" i="7"/>
  <c r="D18" i="8" s="1"/>
  <c r="T41" i="7"/>
  <c r="T42" i="7"/>
  <c r="T43" i="7"/>
  <c r="T44" i="7"/>
  <c r="T45" i="7"/>
  <c r="T46" i="7"/>
  <c r="T47" i="7"/>
  <c r="D19" i="8" s="1"/>
  <c r="T48" i="7"/>
  <c r="D20" i="8" s="1"/>
  <c r="T49" i="7"/>
  <c r="D21" i="8" s="1"/>
  <c r="T50" i="7"/>
  <c r="D22" i="8" s="1"/>
  <c r="T51" i="7"/>
  <c r="D23" i="8" s="1"/>
  <c r="T52" i="7"/>
  <c r="T53" i="7"/>
  <c r="T54" i="7"/>
  <c r="T55" i="7"/>
  <c r="T56" i="7"/>
  <c r="T57" i="7"/>
  <c r="T58" i="7"/>
  <c r="T59" i="7"/>
  <c r="D24" i="8" s="1"/>
  <c r="T60" i="7"/>
  <c r="D25" i="8" s="1"/>
  <c r="T61" i="7"/>
  <c r="T62" i="7"/>
  <c r="T64" i="7"/>
  <c r="T65" i="7"/>
  <c r="T66" i="7"/>
  <c r="T67" i="7"/>
  <c r="T68" i="7"/>
  <c r="T69" i="7"/>
  <c r="D26" i="8" s="1"/>
  <c r="T70" i="7"/>
  <c r="D27" i="8" s="1"/>
  <c r="T71" i="7"/>
  <c r="D28" i="8" s="1"/>
  <c r="T72" i="7"/>
  <c r="D29" i="8" s="1"/>
  <c r="T73" i="7"/>
  <c r="D30" i="8" s="1"/>
  <c r="T74" i="7"/>
  <c r="D31" i="8" s="1"/>
  <c r="T75" i="7"/>
  <c r="D32" i="8" s="1"/>
  <c r="T76" i="7"/>
  <c r="D33" i="8" s="1"/>
  <c r="T77" i="7"/>
  <c r="D34" i="8" s="1"/>
  <c r="T78" i="7"/>
  <c r="D35" i="8" s="1"/>
  <c r="T79" i="7"/>
  <c r="D36" i="8" s="1"/>
  <c r="T80" i="7"/>
  <c r="D37" i="8" s="1"/>
  <c r="T82" i="7"/>
  <c r="T83" i="7"/>
  <c r="T84" i="7"/>
  <c r="T85" i="7"/>
  <c r="T90" i="7"/>
  <c r="T91" i="7"/>
  <c r="T92" i="7"/>
  <c r="T93" i="7"/>
  <c r="D41" i="8" s="1"/>
  <c r="T94" i="7"/>
  <c r="D42" i="8" s="1"/>
  <c r="T95" i="7"/>
  <c r="D43" i="8" s="1"/>
  <c r="T96" i="7"/>
  <c r="D44" i="8" s="1"/>
  <c r="T97" i="7"/>
  <c r="D45" i="8" s="1"/>
  <c r="T98" i="7"/>
  <c r="D46" i="8" s="1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D47" i="8" s="1"/>
  <c r="T118" i="7"/>
  <c r="D48" i="8" s="1"/>
  <c r="T119" i="7"/>
  <c r="D49" i="8" s="1"/>
  <c r="T120" i="7"/>
  <c r="D50" i="8" s="1"/>
  <c r="T121" i="7"/>
  <c r="D51" i="8" s="1"/>
  <c r="T122" i="7"/>
  <c r="D52" i="8" s="1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D53" i="8" s="1"/>
  <c r="T136" i="7"/>
  <c r="D54" i="8" s="1"/>
  <c r="T137" i="7"/>
  <c r="D55" i="8" s="1"/>
  <c r="T138" i="7"/>
  <c r="D56" i="8" s="1"/>
  <c r="T139" i="7"/>
  <c r="T140" i="7"/>
  <c r="T141" i="7"/>
  <c r="T142" i="7"/>
  <c r="T143" i="7"/>
  <c r="T144" i="7"/>
  <c r="T145" i="7"/>
  <c r="D57" i="8" s="1"/>
  <c r="T146" i="7"/>
  <c r="D58" i="8" s="1"/>
  <c r="T147" i="7"/>
  <c r="D59" i="8" s="1"/>
  <c r="T148" i="7"/>
  <c r="T149" i="7"/>
  <c r="T150" i="7"/>
  <c r="D60" i="8" s="1"/>
  <c r="T151" i="7"/>
  <c r="T152" i="7"/>
  <c r="T153" i="7"/>
  <c r="T154" i="7"/>
  <c r="T155" i="7"/>
  <c r="T156" i="7"/>
  <c r="T157" i="7"/>
  <c r="D61" i="8" s="1"/>
  <c r="T158" i="7"/>
  <c r="T159" i="7"/>
  <c r="D62" i="8" s="1"/>
  <c r="T160" i="7"/>
  <c r="D63" i="8" s="1"/>
  <c r="T161" i="7"/>
  <c r="D64" i="8" s="1"/>
  <c r="T162" i="7"/>
  <c r="D65" i="8" s="1"/>
  <c r="T163" i="7"/>
  <c r="D66" i="8" s="1"/>
  <c r="T164" i="7"/>
  <c r="D67" i="8" s="1"/>
  <c r="T165" i="7"/>
  <c r="D68" i="8" s="1"/>
  <c r="T166" i="7"/>
  <c r="D69" i="8" s="1"/>
  <c r="T167" i="7"/>
  <c r="D70" i="8" s="1"/>
  <c r="T168" i="7"/>
  <c r="D71" i="8" s="1"/>
  <c r="T169" i="7"/>
  <c r="T170" i="7"/>
  <c r="T171" i="7"/>
  <c r="T172" i="7"/>
  <c r="T173" i="7"/>
  <c r="T174" i="7"/>
  <c r="T175" i="7"/>
  <c r="T176" i="7"/>
  <c r="T177" i="7"/>
  <c r="T178" i="7"/>
  <c r="T179" i="7"/>
  <c r="D72" i="8" s="1"/>
  <c r="T180" i="7"/>
  <c r="D73" i="8" s="1"/>
  <c r="S7" i="7"/>
  <c r="T7" i="7" s="1"/>
  <c r="D7" i="8" s="1"/>
  <c r="S6" i="7"/>
  <c r="T6" i="7" s="1"/>
  <c r="D6" i="8" s="1"/>
  <c r="T5" i="7"/>
  <c r="D5" i="8" s="1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8" i="7"/>
  <c r="L79" i="7"/>
  <c r="L87" i="7"/>
  <c r="L88" i="7"/>
  <c r="L89" i="7"/>
  <c r="L5" i="7"/>
  <c r="E37" i="17"/>
  <c r="E36" i="17"/>
  <c r="E35" i="17"/>
  <c r="C22" i="17"/>
  <c r="C21" i="17"/>
  <c r="C20" i="17"/>
  <c r="C19" i="17"/>
  <c r="C18" i="17"/>
  <c r="B14" i="17"/>
  <c r="E11" i="17"/>
  <c r="D11" i="17"/>
  <c r="B12" i="17" s="1"/>
  <c r="B7" i="17"/>
  <c r="E37" i="16"/>
  <c r="E36" i="16"/>
  <c r="E35" i="16"/>
  <c r="C22" i="16"/>
  <c r="C21" i="16"/>
  <c r="C20" i="16"/>
  <c r="C19" i="16"/>
  <c r="C18" i="16"/>
  <c r="B14" i="16"/>
  <c r="E11" i="16"/>
  <c r="D11" i="16"/>
  <c r="B12" i="16" s="1"/>
  <c r="B7" i="16"/>
  <c r="E37" i="15"/>
  <c r="E36" i="15"/>
  <c r="E35" i="15"/>
  <c r="C22" i="15"/>
  <c r="C21" i="15"/>
  <c r="C20" i="15"/>
  <c r="C19" i="15"/>
  <c r="C18" i="15"/>
  <c r="B14" i="15"/>
  <c r="E11" i="15"/>
  <c r="D11" i="15"/>
  <c r="F11" i="15" s="1"/>
  <c r="B7" i="15"/>
  <c r="N55" i="10" l="1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E12" i="16"/>
  <c r="D12" i="16"/>
  <c r="B24" i="15"/>
  <c r="C24" i="15" s="1"/>
  <c r="B23" i="15"/>
  <c r="C23" i="15" s="1"/>
  <c r="E12" i="17"/>
  <c r="D12" i="17"/>
  <c r="F11" i="16"/>
  <c r="B12" i="15"/>
  <c r="F11" i="17"/>
  <c r="B24" i="16" l="1"/>
  <c r="C24" i="16" s="1"/>
  <c r="B23" i="16"/>
  <c r="C23" i="16" s="1"/>
  <c r="B23" i="17"/>
  <c r="C23" i="17" s="1"/>
  <c r="B24" i="17"/>
  <c r="C24" i="17" s="1"/>
  <c r="E12" i="15"/>
  <c r="D12" i="15"/>
  <c r="B13" i="17"/>
  <c r="F12" i="17"/>
  <c r="B13" i="16"/>
  <c r="F12" i="16"/>
  <c r="B26" i="16" l="1"/>
  <c r="C26" i="16" s="1"/>
  <c r="B25" i="16"/>
  <c r="C25" i="16" s="1"/>
  <c r="E13" i="16"/>
  <c r="D13" i="16"/>
  <c r="F13" i="16" s="1"/>
  <c r="B27" i="16" s="1"/>
  <c r="C27" i="16" s="1"/>
  <c r="B26" i="17"/>
  <c r="C26" i="17" s="1"/>
  <c r="B25" i="17"/>
  <c r="C25" i="17" s="1"/>
  <c r="E13" i="17"/>
  <c r="D13" i="17"/>
  <c r="F13" i="17" s="1"/>
  <c r="B27" i="17" s="1"/>
  <c r="C27" i="17" s="1"/>
  <c r="B13" i="15"/>
  <c r="F12" i="15"/>
  <c r="B26" i="15" l="1"/>
  <c r="C26" i="15" s="1"/>
  <c r="B25" i="15"/>
  <c r="C25" i="15" s="1"/>
  <c r="E13" i="15"/>
  <c r="D13" i="15"/>
  <c r="F13" i="15" s="1"/>
  <c r="B27" i="15" s="1"/>
  <c r="C2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Corta = Falcon 15 mL. Extendida = Falcon 50 mL. Ambas consideran alícuota en Eppendorf de 2 mL.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CA (0°C) y CB (-40°C) deben registrarse siempre por separado.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tc={0FF26C5B-5045-4DA0-B296-2DD79188A928}</author>
    <author>tc={BC38DD73-666B-4521-8FD3-6E0622C3FB3A}</author>
    <author>tc={D8624D46-2CDA-4BE4-A83D-C3388E1138CB}</author>
    <author>tc={651C8275-CF35-40E2-81B5-67E4C39C65FE}</author>
    <author>tc={8EEEE512-716F-4CF9-88FE-761F5B8E4CD8}</author>
    <author>tc={73C0AEC9-BAA0-4445-B4C4-916076DF61E0}</author>
    <author>tc={E2C6851F-5106-4ADE-818D-D7303EBDB6F4}</author>
    <author>tc={BA376077-3976-49D1-B7EE-55BD1CDA0074}</author>
    <author>tc={A89B6A21-247D-4575-8212-0C7A60FD1C17}</author>
    <author>tc={045709AE-12D3-479B-B943-F0FB35DF208E}</author>
    <author>tc={D3BFABD5-3F17-40A0-AE85-262B4CC0D420}</author>
    <author>tc={37DC4A49-1F16-4D83-B9C3-A748EA453553}</author>
    <author>tc={5471E29D-24AB-41C3-AF88-99A2CED7EF8C}</author>
    <author>tc={70494A7A-2344-49FF-90AE-501697133F68}</author>
    <author>tc={9F997945-512F-446B-9EB2-6486129E1CEF}</author>
    <author>tc={6FC7126D-15EE-4D6A-9CED-69B817ECF0BD}</author>
    <author>tc={37FBC412-9167-45F4-B3C3-B09FE66E8673}</author>
    <author>tc={D01FE23C-F677-4034-B5C9-F50A2606C3D8}</author>
    <author>tc={BC60BAD5-6994-47E2-8581-7A5BAFBB532C}</author>
    <author>tc={79E0D94E-0F21-4FA2-B626-00E1601C1EF1}</author>
    <author>tc={FD76F625-B736-4E1B-A676-2227CE5636C0}</author>
    <author>tc={243EA7E0-CF3B-47B8-AEFA-7BE7EAEE1ECB}</author>
    <author>tc={AA5BEC8B-84DC-4E31-8132-69BB65785F68}</author>
    <author>tc={C95EDB7A-F9B3-44CB-A293-8B43E486DA64}</author>
    <author>tc={60BC7043-1BA7-4760-8B68-C959B039D4E7}</author>
    <author>tc={26F9C422-46AD-4033-AF43-A8FB68020830}</author>
    <author>tc={9B99F79D-7121-4A40-B43D-2B2037FA5EC8}</author>
    <author>tc={C8834BA1-C260-45A1-BE06-88CF18F08A31}</author>
    <author>tc={1494413E-DDE6-4A74-98AB-61BCF6A8497E}</author>
    <author>tc={6AA96A60-119F-4643-A00C-0D6A39CEB3BA}</author>
    <author>tc={C67352A5-E5F5-4318-94B9-9FC81DD3C40E}</author>
    <author>tc={AD2F172B-6800-448A-8D4A-1939271844C0}</author>
    <author>tc={F2146E7E-C511-45F5-A7C7-1F526C2C7A1A}</author>
    <author>tc={777731E3-DA3C-47E6-96CD-B2C416AD73C7}</author>
    <author>tc={0238A758-4FFB-4128-956C-CDDD478F2014}</author>
    <author>tc={5B356BC8-2F38-46AE-9409-78D1049386C0}</author>
    <author>tc={9938E64F-0BAC-48B7-A212-50D46FF43BF8}</author>
    <author>tc={FF455B43-B901-4048-97E7-460C8ABD16CC}</author>
    <author>tc={5CF259BE-611C-423E-B5F2-77FB49E66C8E}</author>
    <author>tc={B8E2B434-015F-47FE-947D-91B04E0189F7}</author>
    <author>tc={ED4C9ED3-4FFA-4813-89D6-E02EF44F0E9E}</author>
    <author>tc={286D4BF6-262D-45CA-9411-12BCB9AA5B2C}</author>
    <author>tc={450DC976-3C5C-4FB2-A22C-23DB35BDC1A1}</author>
    <author>tc={53E1BCA3-C22C-4E3D-9451-454DEAC35649}</author>
    <author>tc={572D9181-7739-40DE-9594-635E83F99786}</author>
    <author>tc={ED2A0CC5-0955-40D4-9F54-6CA85D2E0F39}</author>
  </authors>
  <commentList>
    <comment ref="S14" authorId="0" shapeId="0" xr:uid="{0FF26C5B-5045-4DA0-B296-2DD79188A9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15" authorId="1" shapeId="0" xr:uid="{BC38DD73-666B-4521-8FD3-6E0622C3FB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16" authorId="2" shapeId="0" xr:uid="{D8624D46-2CDA-4BE4-A83D-C3388E1138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20" authorId="3" shapeId="0" xr:uid="{651C8275-CF35-40E2-81B5-67E4C39C65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21" authorId="4" shapeId="0" xr:uid="{8EEEE512-716F-4CF9-88FE-761F5B8E4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22" authorId="5" shapeId="0" xr:uid="{73C0AEC9-BAA0-4445-B4C4-916076DF61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J23" authorId="6" shapeId="0" xr:uid="{E2C6851F-5106-4ADE-818D-D7303EBDB6F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K23" authorId="7" shapeId="0" xr:uid="{BA376077-3976-49D1-B7EE-55BD1CDA007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J24" authorId="8" shapeId="0" xr:uid="{A89B6A21-247D-4575-8212-0C7A60FD1C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K24" authorId="9" shapeId="0" xr:uid="{045709AE-12D3-479B-B943-F0FB35DF208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J25" authorId="10" shapeId="0" xr:uid="{D3BFABD5-3F17-40A0-AE85-262B4CC0D42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K25" authorId="11" shapeId="0" xr:uid="{37DC4A49-1F16-4D83-B9C3-A748EA453553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J26" authorId="12" shapeId="0" xr:uid="{5471E29D-24AB-41C3-AF88-99A2CED7EF8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K26" authorId="13" shapeId="0" xr:uid="{70494A7A-2344-49FF-90AE-501697133F68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S26" authorId="14" shapeId="0" xr:uid="{9F997945-512F-446B-9EB2-6486129E1C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J27" authorId="15" shapeId="0" xr:uid="{6FC7126D-15EE-4D6A-9CED-69B817ECF0BD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K27" authorId="16" shapeId="0" xr:uid="{37FBC412-9167-45F4-B3C3-B09FE66E8673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S27" authorId="17" shapeId="0" xr:uid="{D01FE23C-F677-4034-B5C9-F50A2606C3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J28" authorId="18" shapeId="0" xr:uid="{BC60BAD5-6994-47E2-8581-7A5BAFBB532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K28" authorId="19" shapeId="0" xr:uid="{79E0D94E-0F21-4FA2-B626-00E1601C1EF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analizo CM congelada el 10-04-2026</t>
      </text>
    </comment>
    <comment ref="S28" authorId="20" shapeId="0" xr:uid="{FD76F625-B736-4E1B-A676-2227CE5636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38" authorId="21" shapeId="0" xr:uid="{243EA7E0-CF3B-47B8-AEFA-7BE7EAEE1E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39" authorId="22" shapeId="0" xr:uid="{AA5BEC8B-84DC-4E31-8132-69BB65785F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44" authorId="23" shapeId="0" xr:uid="{C95EDB7A-F9B3-44CB-A293-8B43E486DA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45" authorId="24" shapeId="0" xr:uid="{60BC7043-1BA7-4760-8B68-C959B039D4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46" authorId="25" shapeId="0" xr:uid="{26F9C422-46AD-4033-AF43-A8FB680208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52" authorId="26" shapeId="0" xr:uid="{9B99F79D-7121-4A40-B43D-2B2037FA5E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56" authorId="27" shapeId="0" xr:uid="{C8834BA1-C260-45A1-BE06-88CF18F08A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57" authorId="28" shapeId="0" xr:uid="{1494413E-DDE6-4A74-98AB-61BCF6A849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58" authorId="29" shapeId="0" xr:uid="{6AA96A60-119F-4643-A00C-0D6A39CEB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61" authorId="30" shapeId="0" xr:uid="{C67352A5-E5F5-4318-94B9-9FC81DD3C4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62" authorId="31" shapeId="0" xr:uid="{AD2F172B-6800-448A-8D4A-1939271844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66" authorId="32" shapeId="0" xr:uid="{F2146E7E-C511-45F5-A7C7-1F526C2C7A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67" authorId="33" shapeId="0" xr:uid="{777731E3-DA3C-47E6-96CD-B2C416AD73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S68" authorId="34" shapeId="0" xr:uid="{0238A758-4FFB-4128-956C-CDDD478F20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Muestra corta no lleva Alcohol </t>
      </text>
    </comment>
    <comment ref="A87" authorId="35" shapeId="0" xr:uid="{5B356BC8-2F38-46AE-9409-78D1049386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 tomaron las muestras del 01/04 a las 16:00, así que estas están guardadas en los tubos como 26134-P-14, 26135-P-14 y 26136-P-13</t>
      </text>
    </comment>
    <comment ref="R156" authorId="36" shapeId="0" xr:uid="{9938E64F-0BAC-48B7-A212-50D46FF43BF8}">
      <text>
        <t>[Threaded comment]
Your version of Excel allows you to read this threaded comment; however, any edits to it will get removed if the file is opened in a newer version of Excel. Learn more: https://go.microsoft.com/fwlink/?linkid=870924
Comment:
    CM Análisis 21-04-26 por dato faltante</t>
      </text>
    </comment>
    <comment ref="Q164" authorId="37" shapeId="0" xr:uid="{FF455B43-B901-4048-97E7-460C8ABD1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CM Análisis 21-04-26 por dato faltante</t>
      </text>
    </comment>
    <comment ref="R167" authorId="38" shapeId="0" xr:uid="{5CF259BE-611C-423E-B5F2-77FB49E66C8E}">
      <text>
        <t>[Threaded comment]
Your version of Excel allows you to read this threaded comment; however, any edits to it will get removed if the file is opened in a newer version of Excel. Learn more: https://go.microsoft.com/fwlink/?linkid=870924
Comment:
    CM Análisis 21-04-26 por dato faltante</t>
      </text>
    </comment>
    <comment ref="R168" authorId="39" shapeId="0" xr:uid="{B8E2B434-015F-47FE-947D-91B04E0189F7}">
      <text>
        <t>[Threaded comment]
Your version of Excel allows you to read this threaded comment; however, any edits to it will get removed if the file is opened in a newer version of Excel. Learn more: https://go.microsoft.com/fwlink/?linkid=870924
Comment:
    CM Análisis 21-04-26 por dato faltante</t>
      </text>
    </comment>
    <comment ref="R171" authorId="40" shapeId="0" xr:uid="{ED4C9ED3-4FFA-4813-89D6-E02EF44F0E9E}">
      <text>
        <t>[Threaded comment]
Your version of Excel allows you to read this threaded comment; however, any edits to it will get removed if the file is opened in a newer version of Excel. Learn more: https://go.microsoft.com/fwlink/?linkid=870924
Comment:
    CM Análisis 21-04-26 por dato faltante</t>
      </text>
    </comment>
    <comment ref="R172" authorId="41" shapeId="0" xr:uid="{286D4BF6-262D-45CA-9411-12BCB9AA5B2C}">
      <text>
        <t>[Threaded comment]
Your version of Excel allows you to read this threaded comment; however, any edits to it will get removed if the file is opened in a newer version of Excel. Learn more: https://go.microsoft.com/fwlink/?linkid=870924
Comment:
    CM Análisis 21-04-26 por dato faltante</t>
      </text>
    </comment>
    <comment ref="R177" authorId="42" shapeId="0" xr:uid="{450DC976-3C5C-4FB2-A22C-23DB35BDC1A1}">
      <text>
        <t>[Threaded comment]
Your version of Excel allows you to read this threaded comment; however, any edits to it will get removed if the file is opened in a newer version of Excel. Learn more: https://go.microsoft.com/fwlink/?linkid=870924
Comment:
    CM Análisis 21-04-26 por dato faltante</t>
      </text>
    </comment>
    <comment ref="R178" authorId="43" shapeId="0" xr:uid="{53E1BCA3-C22C-4E3D-9451-454DEAC35649}">
      <text>
        <t>[Threaded comment]
Your version of Excel allows you to read this threaded comment; however, any edits to it will get removed if the file is opened in a newer version of Excel. Learn more: https://go.microsoft.com/fwlink/?linkid=870924
Comment:
    CM Análisis 21-04-26 por dato faltante</t>
      </text>
    </comment>
    <comment ref="R179" authorId="44" shapeId="0" xr:uid="{572D9181-7739-40DE-9594-635E83F9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CM Análisis 21-04-26 por dato faltante</t>
      </text>
    </comment>
    <comment ref="R180" authorId="45" shapeId="0" xr:uid="{ED2A0CC5-0955-40D4-9F54-6CA85D2E0F39}">
      <text>
        <t>[Threaded comment]
Your version of Excel allows you to read this threaded comment; however, any edits to it will get removed if the file is opened in a newer version of Excel. Learn more: https://go.microsoft.com/fwlink/?linkid=870924
Comment:
    CM Análisis 21-04-26 por dato faltante</t>
      </text>
    </comment>
  </commentList>
</comments>
</file>

<file path=xl/sharedStrings.xml><?xml version="1.0" encoding="utf-8"?>
<sst xmlns="http://schemas.openxmlformats.org/spreadsheetml/2006/main" count="13968" uniqueCount="1477">
  <si>
    <t>Planilla maestra I+D 2026 – v2</t>
  </si>
  <si>
    <t>Versión precargada con diseño experimental por lotes, protocolos A/B/C y muestreo homólogo piloto-laboratorio.</t>
  </si>
  <si>
    <t>Elemento</t>
  </si>
  <si>
    <t>Instrucción clave</t>
  </si>
  <si>
    <t>Principio general</t>
  </si>
  <si>
    <t>Usar protocolo espejo entre piloto y laboratorio: mismas condiciones y mismos hitos, con distinta carga analítica según la escala.</t>
  </si>
  <si>
    <t>Muestra corta</t>
  </si>
  <si>
    <t>2 Falcon de 15 mL (CFG/CM)+ 1 Eppendorf de 2 mL (oculyze). Solo laboratorio - usar en seguimiento frecuente y puntos de alta densidad temporal.</t>
  </si>
  <si>
    <t>Muestra extendida</t>
  </si>
  <si>
    <t>3 Falcon de 50 mL (PS/Alcolyzer/AromayCM) + 1 Eppendorf de 2 mL (oculyze). Usar en hitos clave: inicio, cambios térmicos y final.</t>
  </si>
  <si>
    <t>Muestra intermedia</t>
  </si>
  <si>
    <t>2 Falcon de 50 mL (PS/Alcolyzer) + 1 Falcon de 15 mL (CM) + 1 Eppendorf de 2 mL. Solo piloto, corresponde a muestras sin aromas</t>
  </si>
  <si>
    <t>Piloto</t>
  </si>
  <si>
    <t>Registrar MEF + condensados diarios CA/CB por separado.</t>
  </si>
  <si>
    <t>Laboratorio</t>
  </si>
  <si>
    <t>Registrar solo MEF. El alcohol queda restringido a muestras extendidas seleccionadas.</t>
  </si>
  <si>
    <t>Orden de trabajo</t>
  </si>
  <si>
    <t>1) Revisar Maestro. 2) Registrar eventos. 3) Ejecutar muestreo. 4) Cargar resultados. 5) Registrar guarda/reanálisis.</t>
  </si>
  <si>
    <t>Novedad v2</t>
  </si>
  <si>
    <t>Se dejan precargados lotes 1–2, tratamientos A/B/C, puntos homólogos y tipología de muestra corta/extendida.</t>
  </si>
  <si>
    <t>Referencia protocolos</t>
  </si>
  <si>
    <t>Ver hojas 12–16 para resumen y detalle operativo de los protocolos.</t>
  </si>
  <si>
    <t>Ajustes</t>
  </si>
  <si>
    <t>Fechas/horas pueden editarse antes del inicio. Si se cambian, revisar filas precargadas asociadas.</t>
  </si>
  <si>
    <t>Catálogos y listas</t>
  </si>
  <si>
    <t>Listas para validación de datos. Editar solo si cambian categorías o responsables.</t>
  </si>
  <si>
    <t>Escala</t>
  </si>
  <si>
    <t>Hito de muestreo</t>
  </si>
  <si>
    <t>Tipo de muestra</t>
  </si>
  <si>
    <t>Matriz</t>
  </si>
  <si>
    <t>Evento operacional</t>
  </si>
  <si>
    <t>Estado reanálisis</t>
  </si>
  <si>
    <t>Guarda</t>
  </si>
  <si>
    <t>Responsable</t>
  </si>
  <si>
    <t>Pre-inóculo</t>
  </si>
  <si>
    <t>Corta</t>
  </si>
  <si>
    <t>MEF</t>
  </si>
  <si>
    <t>Siembra</t>
  </si>
  <si>
    <t>Pendiente</t>
  </si>
  <si>
    <t>Freezer -20°C</t>
  </si>
  <si>
    <t>Cristóbal</t>
  </si>
  <si>
    <t>Seguimiento 12 h</t>
  </si>
  <si>
    <t>Extendida</t>
  </si>
  <si>
    <t>CA (0°C)</t>
  </si>
  <si>
    <t>Pulso nutricional 1</t>
  </si>
  <si>
    <t>En proceso</t>
  </si>
  <si>
    <t>Freezer -80°C</t>
  </si>
  <si>
    <t>Equipo laboratorio</t>
  </si>
  <si>
    <t>Seguimiento 24 h</t>
  </si>
  <si>
    <t>CB (-40°C)</t>
  </si>
  <si>
    <t>Pulso nutricional 2</t>
  </si>
  <si>
    <t>Cerrado</t>
  </si>
  <si>
    <t>Refrigerado 4°C</t>
  </si>
  <si>
    <t>Equipo bodega</t>
  </si>
  <si>
    <t>Seguimiento 36 h</t>
  </si>
  <si>
    <t>Vino final</t>
  </si>
  <si>
    <t>Cambio temperatura 1</t>
  </si>
  <si>
    <t>Análisis inmediato</t>
  </si>
  <si>
    <t>Otro</t>
  </si>
  <si>
    <t>Seguimiento 48 h</t>
  </si>
  <si>
    <t>Cambio temperatura 2</t>
  </si>
  <si>
    <t>Seguimiento 60 h</t>
  </si>
  <si>
    <t>Muestreo</t>
  </si>
  <si>
    <t>Seguimiento 72 h</t>
  </si>
  <si>
    <t>Descube</t>
  </si>
  <si>
    <t>Seguimiento diario 96 h</t>
  </si>
  <si>
    <t>Seguimiento diario 120 h</t>
  </si>
  <si>
    <t>Seguimiento diario 144 h</t>
  </si>
  <si>
    <t>Seguimiento diario 168 h</t>
  </si>
  <si>
    <t>Seguimiento diario 192 h</t>
  </si>
  <si>
    <t>Seguimiento diario 216 h</t>
  </si>
  <si>
    <t>Seguimiento diario 240 h</t>
  </si>
  <si>
    <t>Seguimiento diario 264 h</t>
  </si>
  <si>
    <t>Fin programa base 288 h</t>
  </si>
  <si>
    <t>Pre cambio temperatura 1</t>
  </si>
  <si>
    <t>Post cambio temperatura 1</t>
  </si>
  <si>
    <t>Pre cambio temperatura 2</t>
  </si>
  <si>
    <t>Post cambio temperatura 2</t>
  </si>
  <si>
    <t>Muestra final / descube</t>
  </si>
  <si>
    <t>Maestro de ensayos</t>
  </si>
  <si>
    <t>Una fila por fermentación o reactor. Completar antes de iniciar el seguimiento.</t>
  </si>
  <si>
    <t>Temporada</t>
  </si>
  <si>
    <t>Proyecto</t>
  </si>
  <si>
    <t>Lote</t>
  </si>
  <si>
    <t>Reactor/Estanque</t>
  </si>
  <si>
    <t>Condición</t>
  </si>
  <si>
    <t>Réplica</t>
  </si>
  <si>
    <t>Código ensayo</t>
  </si>
  <si>
    <t>Variedad</t>
  </si>
  <si>
    <t>Levadura</t>
  </si>
  <si>
    <t>Volumen inicial (L)</t>
  </si>
  <si>
    <t>Fecha inoculación</t>
  </si>
  <si>
    <t>Hora inoculación</t>
  </si>
  <si>
    <t>Objetivo específico</t>
  </si>
  <si>
    <t>Observaciones</t>
  </si>
  <si>
    <t>Transferibilidad piloto-lab</t>
  </si>
  <si>
    <t>Lote 1</t>
  </si>
  <si>
    <t>TK-31</t>
  </si>
  <si>
    <t>Condición A</t>
  </si>
  <si>
    <t>R1</t>
  </si>
  <si>
    <t>Sauvignon blanc</t>
  </si>
  <si>
    <t>Zymaflore X5</t>
  </si>
  <si>
    <t>25/03/2026  4:00:00 PM</t>
  </si>
  <si>
    <t>Equipo Laboratorio</t>
  </si>
  <si>
    <t>Condición base común para comparar efecto lote</t>
  </si>
  <si>
    <t>Protocolo A: 18→21→16 °C; pulso N2 48–60 h proxy</t>
  </si>
  <si>
    <t>TK-32</t>
  </si>
  <si>
    <t>R2</t>
  </si>
  <si>
    <t>TK-33</t>
  </si>
  <si>
    <t>Condición B</t>
  </si>
  <si>
    <t>Tratamiento contrastante arranque caliente</t>
  </si>
  <si>
    <t>Protocolo B: 21→18→16 °C; pulso N2 36–48 h proxy</t>
  </si>
  <si>
    <t>R-2L-01</t>
  </si>
  <si>
    <t>ING26-LAB001</t>
  </si>
  <si>
    <t>25/03/2026  6:00:00 PM</t>
  </si>
  <si>
    <t>Homólogo de 26134</t>
  </si>
  <si>
    <t>R-2L-02</t>
  </si>
  <si>
    <t>ING26-LAB002</t>
  </si>
  <si>
    <t>Homólogo de 26135</t>
  </si>
  <si>
    <t>R-2L-03</t>
  </si>
  <si>
    <t>ING26-LAB003</t>
  </si>
  <si>
    <t>Homólogo de 26136</t>
  </si>
  <si>
    <t>Lote 2</t>
  </si>
  <si>
    <t>R3</t>
  </si>
  <si>
    <t>Por definir</t>
  </si>
  <si>
    <t>Condición ancla repetida en lote envejecido</t>
  </si>
  <si>
    <t>R4</t>
  </si>
  <si>
    <t>Condición C</t>
  </si>
  <si>
    <t>Tratamiento contrastante arranque frío</t>
  </si>
  <si>
    <t>Protocolo C: 16→18→21 °C; pulso N2 60–72 h proxy</t>
  </si>
  <si>
    <t>ING26-LAB004</t>
  </si>
  <si>
    <t>Homólogo de TK-04</t>
  </si>
  <si>
    <t>ING26-LAB005</t>
  </si>
  <si>
    <t>Homólogo de TK-05</t>
  </si>
  <si>
    <t>ING26-LAB006</t>
  </si>
  <si>
    <t>Homólogo de TK-06</t>
  </si>
  <si>
    <t>Mayo T1</t>
  </si>
  <si>
    <t>Condición D</t>
  </si>
  <si>
    <t>ING26-LAB010</t>
  </si>
  <si>
    <t>Control frío isotérmico como benchmark de síntesis/retención aromática</t>
  </si>
  <si>
    <t>15 °C constante; sin pulso automático de Viniliquid en esta corrida.</t>
  </si>
  <si>
    <t>Condición E</t>
  </si>
  <si>
    <t>ING26-LAB011</t>
  </si>
  <si>
    <t>Validar ventana fría de síntesis seguida de finish caliente</t>
  </si>
  <si>
    <t>18 °C 24 h → 15 °C 48 h → 21 °C hasta fin; tiempos proxy ajustados -24 h respecto a piloto.</t>
  </si>
  <si>
    <t>Condición F</t>
  </si>
  <si>
    <t>ING26-LAB012</t>
  </si>
  <si>
    <t>Validar arranque frío sostenido con rampa intermedia y finish caliente</t>
  </si>
  <si>
    <t>15 °C 60 h → 18 °C 36 h → 21 °C hasta fin; tiempos proxy ajustados usando evolución piloto fría.</t>
  </si>
  <si>
    <t>Mayo T2</t>
  </si>
  <si>
    <t>Condición G</t>
  </si>
  <si>
    <t>ING26-LAB013</t>
  </si>
  <si>
    <t>Evaluar Viniliquid tardío sobre perfil térmico base E</t>
  </si>
  <si>
    <t>Perfil E (18→15→21 °C) con Viniliquid único a 42 h (~1040 proxy).</t>
  </si>
  <si>
    <t>Condición H</t>
  </si>
  <si>
    <t>ING26-LAB014</t>
  </si>
  <si>
    <t>Evaluar Viniliquid temprano sobre perfil térmico base E</t>
  </si>
  <si>
    <t>Perfil E (18→15→21 °C) con Viniliquid único a 24 h.</t>
  </si>
  <si>
    <t>Condición I</t>
  </si>
  <si>
    <t>ING26-LAB015</t>
  </si>
  <si>
    <t>Evaluar Viniliquid fraccionado sobre perfil térmico base E</t>
  </si>
  <si>
    <t>Perfil E (18→15→21 °C) con Viniliquid a 24 h y 42 h.</t>
  </si>
  <si>
    <t>Eventos operacionales</t>
  </si>
  <si>
    <t>Registrar inoculación, adiciones, oxigenación, cambios de temperatura y cualquier evento que afecte la interpretación del muestreo.</t>
  </si>
  <si>
    <t>Código evento</t>
  </si>
  <si>
    <t>Fecha</t>
  </si>
  <si>
    <t>Hora</t>
  </si>
  <si>
    <t>Fecha-hora</t>
  </si>
  <si>
    <t>Tipo evento</t>
  </si>
  <si>
    <t>Producto/Nutriente</t>
  </si>
  <si>
    <t>Dosis</t>
  </si>
  <si>
    <t>Unidad</t>
  </si>
  <si>
    <t>Estado fermentación</t>
  </si>
  <si>
    <t>Estado</t>
  </si>
  <si>
    <t>Fecha de ejecución</t>
  </si>
  <si>
    <t>EV-26134-01</t>
  </si>
  <si>
    <t>Levadura Zymaflore X5</t>
  </si>
  <si>
    <t>g</t>
  </si>
  <si>
    <t>Equipo Bodega</t>
  </si>
  <si>
    <t>Realizado</t>
  </si>
  <si>
    <t>Inoculación del ensayo.</t>
  </si>
  <si>
    <t>EV-26134-02</t>
  </si>
  <si>
    <t>Springferm Xtrem + FDA</t>
  </si>
  <si>
    <t>116 + 46</t>
  </si>
  <si>
    <t>Inoculación</t>
  </si>
  <si>
    <t>Aplicar 50% del suplemento total al inóculo; mantener igual en A/B/C.</t>
  </si>
  <si>
    <t>EV-26135-01</t>
  </si>
  <si>
    <t>EV-26135-02</t>
  </si>
  <si>
    <t>EV-26136-01</t>
  </si>
  <si>
    <t>EV-26136-02</t>
  </si>
  <si>
    <t>EV-ING26-LAB001-01</t>
  </si>
  <si>
    <t>EV-ING26-LAB001-02</t>
  </si>
  <si>
    <t>1.00 + 0.40</t>
  </si>
  <si>
    <t>EV-ING26-LAB002-01</t>
  </si>
  <si>
    <t>EV-ING26-LAB002-02</t>
  </si>
  <si>
    <t>EV-ING26-LAB003-01</t>
  </si>
  <si>
    <t>EV-ING26-LAB003-02</t>
  </si>
  <si>
    <t>EV-26134-03</t>
  </si>
  <si>
    <t>Densidad 1040</t>
  </si>
  <si>
    <t>Aplicar 50% restante a densidad 1040; fecha estimada, ajustar por densidad real.</t>
  </si>
  <si>
    <t>EV-26135-03</t>
  </si>
  <si>
    <t>EV-26136-03</t>
  </si>
  <si>
    <t>EV-ING26-LAB001-03</t>
  </si>
  <si>
    <t>2 min aireación 2 lpm a 1 bar</t>
  </si>
  <si>
    <t>EV-ING26-LAB002-03</t>
  </si>
  <si>
    <t>EV-ING26-LAB003-03</t>
  </si>
  <si>
    <t>Sin aireación</t>
  </si>
  <si>
    <t>EV-26136-04</t>
  </si>
  <si>
    <t>Setpoint 18 °C</t>
  </si>
  <si>
    <t>°C</t>
  </si>
  <si>
    <t>Cambio térmico 1</t>
  </si>
  <si>
    <t>Fin Fase 1; inicio Fase 2 (B).</t>
  </si>
  <si>
    <t>EV-ING26-LAB003-04</t>
  </si>
  <si>
    <t>EV-26134-04</t>
  </si>
  <si>
    <t>Setpoint 21 °C</t>
  </si>
  <si>
    <t>Fin Fase 1; inicio Fase 2 (A).</t>
  </si>
  <si>
    <t>EV-26135-04</t>
  </si>
  <si>
    <t>EV-ING26-LAB001-04</t>
  </si>
  <si>
    <t>EV-ING26-LAB002-04</t>
  </si>
  <si>
    <t>EV-26134-05</t>
  </si>
  <si>
    <t>Setpoint 16 °C</t>
  </si>
  <si>
    <t>Cambio térmico 2</t>
  </si>
  <si>
    <t>Fin Fase 2; inicio Fase 3 (A).</t>
  </si>
  <si>
    <t>EV-26135-05</t>
  </si>
  <si>
    <t>EV-26136-05</t>
  </si>
  <si>
    <t>Fin Fase 2; inicio Fase 3 (B).</t>
  </si>
  <si>
    <t>EV-ING26-LAB001-05</t>
  </si>
  <si>
    <t>EV-ING26-LAB002-05</t>
  </si>
  <si>
    <t>EV-ING26-LAB003-05</t>
  </si>
  <si>
    <t>EV-26157-01</t>
  </si>
  <si>
    <t>EV-26157-02</t>
  </si>
  <si>
    <t>EV-26158-01</t>
  </si>
  <si>
    <t>EV-26158-02</t>
  </si>
  <si>
    <t>EV-26159-01</t>
  </si>
  <si>
    <t>EV-26159-02</t>
  </si>
  <si>
    <t>EV-ING26-LAB004-01</t>
  </si>
  <si>
    <t>EV-ING26-LAB004-02</t>
  </si>
  <si>
    <t>EV-ING26-LAB005-01</t>
  </si>
  <si>
    <t>EV-ING26-LAB005-02</t>
  </si>
  <si>
    <t>EV-ING26-LAB006-01</t>
  </si>
  <si>
    <t>EV-ING26-LAB006-02</t>
  </si>
  <si>
    <t>EV-26157-03</t>
  </si>
  <si>
    <t>EV-26158-03</t>
  </si>
  <si>
    <t>EV-ING26-LAB004-03</t>
  </si>
  <si>
    <t>EV-ING26-LAB005-03</t>
  </si>
  <si>
    <t>EV-26159-03</t>
  </si>
  <si>
    <t>EV-ING26-LAB006-03</t>
  </si>
  <si>
    <t>EV-26157-04</t>
  </si>
  <si>
    <t>EV-26158-04</t>
  </si>
  <si>
    <t>EV-ING26-LAB004-04</t>
  </si>
  <si>
    <t>EV-ING26-LAB005-04</t>
  </si>
  <si>
    <t>EV-26159-04</t>
  </si>
  <si>
    <t>Fin Fase 1; inicio Fase 2 (C).</t>
  </si>
  <si>
    <t>EV-ING26-LAB006-04</t>
  </si>
  <si>
    <t>EV-26157-05</t>
  </si>
  <si>
    <t>EV-26158-05</t>
  </si>
  <si>
    <t>EV-ING26-LAB004-05</t>
  </si>
  <si>
    <t>EV-ING26-LAB005-05</t>
  </si>
  <si>
    <t>EV-26159-05</t>
  </si>
  <si>
    <t>Fin Fase 2; inicio Fase 3 (C).</t>
  </si>
  <si>
    <t>EV-ING26-LAB006-05</t>
  </si>
  <si>
    <t>EV-26210-01</t>
  </si>
  <si>
    <t>EV-26210-06</t>
  </si>
  <si>
    <t>EV-26211-01</t>
  </si>
  <si>
    <t>EV-26211-06</t>
  </si>
  <si>
    <t>EV-26212-01</t>
  </si>
  <si>
    <t>EV-26212-05</t>
  </si>
  <si>
    <t>EV-ING26-LAB007-01</t>
  </si>
  <si>
    <t>EV-ING26-LAB007-06</t>
  </si>
  <si>
    <t>EV-ING26-LAB008-01</t>
  </si>
  <si>
    <t>EV-ING26-LAB008-06</t>
  </si>
  <si>
    <t>EV-ING26-LAB009-01</t>
  </si>
  <si>
    <t>EV-ING26-LAB009-05</t>
  </si>
  <si>
    <t>EV-26210-11</t>
  </si>
  <si>
    <t>EV-26210-16</t>
  </si>
  <si>
    <t>EV-26211-11</t>
  </si>
  <si>
    <t>EV-26211-16</t>
  </si>
  <si>
    <t>EV-26212-09</t>
  </si>
  <si>
    <t>EV-26212-13</t>
  </si>
  <si>
    <t>EV-ING26-LAB007-11</t>
  </si>
  <si>
    <t>EV-ING26-LAB007-16</t>
  </si>
  <si>
    <t>EV-ING26-LAB008-11</t>
  </si>
  <si>
    <t>EV-ING26-LAB008-16</t>
  </si>
  <si>
    <t>EV-ING26-LAB009-09</t>
  </si>
  <si>
    <t>EV-ING26-LAB009-13</t>
  </si>
  <si>
    <t>EV-26210-21</t>
  </si>
  <si>
    <t>EV-26210-26</t>
  </si>
  <si>
    <t>EV-ING26-LAB010-00</t>
  </si>
  <si>
    <t>Planificado</t>
  </si>
  <si>
    <t>EV-ING26-LAB011-00</t>
  </si>
  <si>
    <t>EV-ING26-LAB012-00</t>
  </si>
  <si>
    <t>EV-ING26-LAB010-01</t>
  </si>
  <si>
    <t>Setpoint 15 °C</t>
  </si>
  <si>
    <t>Temperatura inicial</t>
  </si>
  <si>
    <t>Ajuste inicial de temperatura de proceso. 15 °C isotérmico</t>
  </si>
  <si>
    <t>EV-ING26-LAB011-01</t>
  </si>
  <si>
    <t>Ajuste inicial de temperatura de proceso. 18 °C por 24 h → 15 °C hasta densidad 1040 → 21 °C hasta fin</t>
  </si>
  <si>
    <t>EV-ING26-LAB012-01</t>
  </si>
  <si>
    <t>Ajuste inicial de temperatura de proceso. 15 °C hasta densidad 1060–1055 → 18 °C hasta 1040 → 21 °C hasta fin</t>
  </si>
  <si>
    <t>EV-ING26-LAB010-02</t>
  </si>
  <si>
    <t>Viniliquid (Fermentis)</t>
  </si>
  <si>
    <t>mL</t>
  </si>
  <si>
    <t>Corrección inicial</t>
  </si>
  <si>
    <t>Aportamos 80 ppm YAN</t>
  </si>
  <si>
    <t>EV-ING26-LAB011-02</t>
  </si>
  <si>
    <t>EV-ING26-LAB012-02</t>
  </si>
  <si>
    <t>EV-ING26-LAB011-03</t>
  </si>
  <si>
    <t>Inicio fase fría; proxy ajustado -24 h respecto a la respuesta piloto.</t>
  </si>
  <si>
    <t>EV-ING26-LAB012-03</t>
  </si>
  <si>
    <t>Salida del tramo frío; proxy ajustado -24 h respecto a piloto.</t>
  </si>
  <si>
    <t>EV-ING26-LAB011-04</t>
  </si>
  <si>
    <t>Corrección 1040</t>
  </si>
  <si>
    <t>EV-ING26-LAB011-05</t>
  </si>
  <si>
    <t>Inicio finish caliente; proxy ajustado -24 h respecto a la respuesta piloto.</t>
  </si>
  <si>
    <t>EV-ING26-LAB010-03</t>
  </si>
  <si>
    <t>EV-ING26-LAB012-04</t>
  </si>
  <si>
    <t>EV-ING26-LAB012-05</t>
  </si>
  <si>
    <t>Inicio finish caliente; proxy ajustado -24 h respecto a piloto.</t>
  </si>
  <si>
    <t>EV-ING26-LAB013-01</t>
  </si>
  <si>
    <t>EV-ING26-LAB014-01</t>
  </si>
  <si>
    <t>EV-ING26-LAB015-01</t>
  </si>
  <si>
    <t>Setpoint TBD</t>
  </si>
  <si>
    <t>TBD</t>
  </si>
  <si>
    <t xml:space="preserve">Ajuste inicial de temperatura de proceso. </t>
  </si>
  <si>
    <t>EV-ING26-LAB013-02</t>
  </si>
  <si>
    <t>Inicio fase fría del perfil base E.</t>
  </si>
  <si>
    <t>EV-ING26-LAB014-02</t>
  </si>
  <si>
    <t>24 h / fase temprana</t>
  </si>
  <si>
    <t>N2: Viniliquid 100% a 1065–1060 / salida del pico de CO₂</t>
  </si>
  <si>
    <t>EV-ING26-LAB014-03</t>
  </si>
  <si>
    <t>EV-ING26-LAB015-02</t>
  </si>
  <si>
    <t>N3: Viniliquid split 50/50 entre 1065–1060 y 1040</t>
  </si>
  <si>
    <t>EV-ING26-LAB015-03</t>
  </si>
  <si>
    <t>EV-ING26-LAB013-03</t>
  </si>
  <si>
    <t>≈1040 (proxy)</t>
  </si>
  <si>
    <t>N1: Viniliquid 100% a 1040</t>
  </si>
  <si>
    <t>EV-ING26-LAB015-04</t>
  </si>
  <si>
    <t>EV-ING26-LAB013-04</t>
  </si>
  <si>
    <t>Inicio finish caliente del perfil base E.</t>
  </si>
  <si>
    <t>EV-ING26-LAB014-04</t>
  </si>
  <si>
    <t>EV-ING26-LAB015-05</t>
  </si>
  <si>
    <t>Registro de muestreo MEF</t>
  </si>
  <si>
    <t>Una fila por punto de muestreo en mosto en fermentación. Usar "Corta" o "Extendida" según el objetivo analítico y la restricción de volumen.</t>
  </si>
  <si>
    <t>Código muestra</t>
  </si>
  <si>
    <t>Hito</t>
  </si>
  <si>
    <t>Tipo muestra</t>
  </si>
  <si>
    <t>Volumen total (mL)</t>
  </si>
  <si>
    <t>Contenedores</t>
  </si>
  <si>
    <t>Análisis planificados</t>
  </si>
  <si>
    <t>26134-P-01</t>
  </si>
  <si>
    <t>No analizado</t>
  </si>
  <si>
    <t>3 Falcon 50 mL + 1 Eppendorf 2 mL</t>
  </si>
  <si>
    <t>DM35 + Oculyze + Y15 + Alcolyzer + biomasa + GC-MS/MS MEF + respaldo</t>
  </si>
  <si>
    <t>Muestreo homólogo entre piloto y laboratorio. Fase temprana con frecuencia cada 12 h. En piloto se asocia además a condensados diarios.</t>
  </si>
  <si>
    <t>26135-P-01</t>
  </si>
  <si>
    <t>26136-P-01</t>
  </si>
  <si>
    <t>ING26-LAB001-L-01</t>
  </si>
  <si>
    <t>1 Falcon 50 mL + 1 Eppendorf 2 mL</t>
  </si>
  <si>
    <t>DM35 + Oculyze + Y15 + Alcolyzer + biomasa + GC-MS/MS MEF (si aplica) + respaldo</t>
  </si>
  <si>
    <t>Muestreo homólogo entre piloto y laboratorio. Fase temprana con frecuencia cada 12 h. Punto extendido seleccionado para limitar consumo de volumen.</t>
  </si>
  <si>
    <t>ING26-LAB002-L-01</t>
  </si>
  <si>
    <t>ING26-LAB003-L-01</t>
  </si>
  <si>
    <t>26134-P-02</t>
  </si>
  <si>
    <t>Intermedia</t>
  </si>
  <si>
    <t>2 Falcon 50 mL + 1 Falcon 15 mL + 1 Eppendorf 2 mL</t>
  </si>
  <si>
    <t>DM35 + Oculyze + Y15 + respaldo</t>
  </si>
  <si>
    <t>26135-P-02</t>
  </si>
  <si>
    <t>26136-P-02</t>
  </si>
  <si>
    <t>ING26-LAB001-L-02</t>
  </si>
  <si>
    <t>1 Falcon 15 mL + 1 Eppendorf 2 mL</t>
  </si>
  <si>
    <t>Muestreo homólogo entre piloto y laboratorio. Fase temprana con frecuencia cada 12 h.</t>
  </si>
  <si>
    <t>ING26-LAB002-L-02</t>
  </si>
  <si>
    <t>ING26-LAB003-L-02</t>
  </si>
  <si>
    <t>26134-P-03</t>
  </si>
  <si>
    <t>26135-P-03</t>
  </si>
  <si>
    <t>26136-P-03</t>
  </si>
  <si>
    <t>ING26-LAB001-L-03</t>
  </si>
  <si>
    <t>ING26-LAB002-L-03</t>
  </si>
  <si>
    <t>ING26-LAB003-L-03</t>
  </si>
  <si>
    <t>26134-P-04</t>
  </si>
  <si>
    <t>26135-P-04</t>
  </si>
  <si>
    <t>26136-P-04</t>
  </si>
  <si>
    <t>ING26-LAB001-L-04</t>
  </si>
  <si>
    <t>ING26-LAB002-L-04</t>
  </si>
  <si>
    <t>ING26-LAB003-L-04</t>
  </si>
  <si>
    <t>26134-P-05</t>
  </si>
  <si>
    <t>Seguimiento 48 h + Post nutrición</t>
  </si>
  <si>
    <t>26135-P-05</t>
  </si>
  <si>
    <t>26136-P-05</t>
  </si>
  <si>
    <t>ING26-LAB001-L-05</t>
  </si>
  <si>
    <t>DM35 + Oculyze + Y15 + Alcolyzer + respaldo</t>
  </si>
  <si>
    <t>ING26-LAB002-L-05</t>
  </si>
  <si>
    <t>ING26-LAB003-L-05</t>
  </si>
  <si>
    <t>26134-P-06</t>
  </si>
  <si>
    <t>26135-P-06</t>
  </si>
  <si>
    <t>26136-P-06</t>
  </si>
  <si>
    <t>Muestreo homólogo entre piloto y laboratorio. Punto reforzado alrededor del cambio térmico. En piloto se asocia además a condensados diarios.</t>
  </si>
  <si>
    <t>ING26-LAB001-L-06</t>
  </si>
  <si>
    <t>ING26-LAB002-L-06</t>
  </si>
  <si>
    <t>ING26-LAB003-L-06</t>
  </si>
  <si>
    <t>Muestreo homólogo entre piloto y laboratorio. Punto reforzado alrededor del cambio térmico. Punto extendido seleccionado para limitar consumo de volumen.</t>
  </si>
  <si>
    <t>26134-P-07</t>
  </si>
  <si>
    <t>26135-P-07</t>
  </si>
  <si>
    <t>26136-P-07</t>
  </si>
  <si>
    <t>ING26-LAB001-L-07</t>
  </si>
  <si>
    <t>ING26-LAB002-L-07</t>
  </si>
  <si>
    <t>ING26-LAB003-L-07</t>
  </si>
  <si>
    <t>26134-P-08</t>
  </si>
  <si>
    <t>26135-P-08</t>
  </si>
  <si>
    <t>26136-P-08</t>
  </si>
  <si>
    <t>DM35 + Oculyze + Y15 + Alcolyzer + biomasa + respaldo</t>
  </si>
  <si>
    <t>ING26-LAB001-L-08</t>
  </si>
  <si>
    <t>ING26-LAB002-L-08</t>
  </si>
  <si>
    <t>ING26-LAB003-L-08</t>
  </si>
  <si>
    <t>Muestreo homólogo entre piloto y laboratorio. Punto reforzado alrededor del cambio térmico.</t>
  </si>
  <si>
    <t>26134-P-09</t>
  </si>
  <si>
    <t>Muestreo homólogo entre piloto y laboratorio. En piloto se asocia además a condensados diarios.</t>
  </si>
  <si>
    <t>26135-P-09</t>
  </si>
  <si>
    <t>26136-P-09</t>
  </si>
  <si>
    <t>ING26-LAB001-L-09</t>
  </si>
  <si>
    <t>Muestreo homólogo entre piloto y laboratorio.</t>
  </si>
  <si>
    <t>ING26-LAB002-L-09</t>
  </si>
  <si>
    <t>ING26-LAB003-L-09</t>
  </si>
  <si>
    <t>26134-P-10</t>
  </si>
  <si>
    <t>26135-P-10</t>
  </si>
  <si>
    <t>ING26-LAB001-L-10</t>
  </si>
  <si>
    <t>ING26-LAB002-L-10</t>
  </si>
  <si>
    <t>26134-P-11</t>
  </si>
  <si>
    <t>26135-P-11</t>
  </si>
  <si>
    <t>26136-P-10</t>
  </si>
  <si>
    <t>ING26-LAB001-L-11</t>
  </si>
  <si>
    <t>ING26-LAB002-L-11</t>
  </si>
  <si>
    <t>ING26-LAB003-L-10</t>
  </si>
  <si>
    <t>26134-P-12</t>
  </si>
  <si>
    <t>26135-P-12</t>
  </si>
  <si>
    <t>26136-P-11</t>
  </si>
  <si>
    <t>ING26-LAB001-L-12</t>
  </si>
  <si>
    <t>Muestreo homólogo entre piloto y laboratorio. Punto extendido seleccionado para limitar consumo de volumen.</t>
  </si>
  <si>
    <t>ING26-LAB002-L-12</t>
  </si>
  <si>
    <t>ING26-LAB003-L-11</t>
  </si>
  <si>
    <t>26134-P-13</t>
  </si>
  <si>
    <t>26135-P-13</t>
  </si>
  <si>
    <t>26136-P-12</t>
  </si>
  <si>
    <t>ING26-LAB001-L-13</t>
  </si>
  <si>
    <t>ING26-LAB002-L-13</t>
  </si>
  <si>
    <t>ING26-LAB003-L-12</t>
  </si>
  <si>
    <t>26134-P-14</t>
  </si>
  <si>
    <t>No realizado</t>
  </si>
  <si>
    <t>26135-P-14</t>
  </si>
  <si>
    <t>26136-P-13</t>
  </si>
  <si>
    <t>ING26-LAB001-L-14</t>
  </si>
  <si>
    <t>ING26-LAB002-L-14</t>
  </si>
  <si>
    <t>ING26-LAB003-L-13</t>
  </si>
  <si>
    <t>26134-P-15</t>
  </si>
  <si>
    <t>26135-P-15</t>
  </si>
  <si>
    <t>26136-P-14</t>
  </si>
  <si>
    <t>ING26-LAB001-L-15</t>
  </si>
  <si>
    <t>ING26-LAB002-L-15</t>
  </si>
  <si>
    <t>ING26-LAB003-L-14</t>
  </si>
  <si>
    <t>26157-P-01</t>
  </si>
  <si>
    <t>26158-P-01</t>
  </si>
  <si>
    <t>26159-P-01</t>
  </si>
  <si>
    <t>ING26-LAB004-01</t>
  </si>
  <si>
    <t>ING26-LAB005-01</t>
  </si>
  <si>
    <t>ING26-LAB006-01</t>
  </si>
  <si>
    <t>26157-P-02</t>
  </si>
  <si>
    <t>26158-P-02</t>
  </si>
  <si>
    <t>26159-P-02</t>
  </si>
  <si>
    <t>ING26-LAB004-02</t>
  </si>
  <si>
    <t>ING26-LAB005-02</t>
  </si>
  <si>
    <t>ING26-LAB006-02</t>
  </si>
  <si>
    <t>26157-P-03</t>
  </si>
  <si>
    <t>26158-P-03</t>
  </si>
  <si>
    <t>26159-P-03</t>
  </si>
  <si>
    <t>ING26-LAB004-03</t>
  </si>
  <si>
    <t>ING26-LAB005-03</t>
  </si>
  <si>
    <t>ING26-LAB006-03</t>
  </si>
  <si>
    <t>26157-P-04</t>
  </si>
  <si>
    <t>26158-P-04</t>
  </si>
  <si>
    <t>26159-P-04</t>
  </si>
  <si>
    <t>ING26-LAB004-04</t>
  </si>
  <si>
    <t>ING26-LAB005-04</t>
  </si>
  <si>
    <t>ING26-LAB006-04</t>
  </si>
  <si>
    <t>26157-P-05</t>
  </si>
  <si>
    <t>26158-P-05</t>
  </si>
  <si>
    <t>26159-P-05</t>
  </si>
  <si>
    <t>ING26-LAB004-05</t>
  </si>
  <si>
    <t>ING26-LAB005-05</t>
  </si>
  <si>
    <t>ING26-LAB006-05</t>
  </si>
  <si>
    <t>26157-P-06</t>
  </si>
  <si>
    <t>26158-P-06</t>
  </si>
  <si>
    <t>26159-P-06</t>
  </si>
  <si>
    <t>ING26-LAB004-06</t>
  </si>
  <si>
    <t>ING26-LAB005-06</t>
  </si>
  <si>
    <t>ING26-LAB006-06</t>
  </si>
  <si>
    <t>26157-P-07</t>
  </si>
  <si>
    <t>26158-P-07</t>
  </si>
  <si>
    <t>26159-P-07</t>
  </si>
  <si>
    <t>ING26-LAB004-07</t>
  </si>
  <si>
    <t>ING26-LAB005-07</t>
  </si>
  <si>
    <t>ING26-LAB006-07</t>
  </si>
  <si>
    <t>26157-P-08</t>
  </si>
  <si>
    <t>26158-P-08</t>
  </si>
  <si>
    <t>ING26-LAB004-08</t>
  </si>
  <si>
    <t>ING26-LAB005-08</t>
  </si>
  <si>
    <t>26157-P-09</t>
  </si>
  <si>
    <t>26158-P-09</t>
  </si>
  <si>
    <t>26159-P-08</t>
  </si>
  <si>
    <t>ING26-LAB004-09</t>
  </si>
  <si>
    <t>ING26-LAB005-09</t>
  </si>
  <si>
    <t>ING26-LAB006-08</t>
  </si>
  <si>
    <t>26157-P-10</t>
  </si>
  <si>
    <t>26158-P-10</t>
  </si>
  <si>
    <t>26159-P-09</t>
  </si>
  <si>
    <t>ING26-LAB004-10</t>
  </si>
  <si>
    <t>ING26-LAB005-10</t>
  </si>
  <si>
    <t>ING26-LAB006-09</t>
  </si>
  <si>
    <t>26157-P-11</t>
  </si>
  <si>
    <t>26158-P-11</t>
  </si>
  <si>
    <t>26159-P-10</t>
  </si>
  <si>
    <t>ING26-LAB004-11</t>
  </si>
  <si>
    <t>ING26-LAB005-11</t>
  </si>
  <si>
    <t>ING26-LAB006-10</t>
  </si>
  <si>
    <t>26159-P-11</t>
  </si>
  <si>
    <t>ING26-LAB006-11</t>
  </si>
  <si>
    <t>26157-P-12</t>
  </si>
  <si>
    <t>26158-P-12</t>
  </si>
  <si>
    <t>26159-P-12</t>
  </si>
  <si>
    <t>ING26-LAB004-12</t>
  </si>
  <si>
    <t>ING26-LAB005-12</t>
  </si>
  <si>
    <t>ING26-LAB006-12</t>
  </si>
  <si>
    <t>26157-P-13</t>
  </si>
  <si>
    <t>13-04-2026 08:00</t>
  </si>
  <si>
    <t>26158-P-13</t>
  </si>
  <si>
    <t>ING26-LAB004-13</t>
  </si>
  <si>
    <t>ING26-LAB005-13</t>
  </si>
  <si>
    <t>26157-P-14</t>
  </si>
  <si>
    <t>13-04-2026 15:00</t>
  </si>
  <si>
    <t>26158-P-14</t>
  </si>
  <si>
    <t>26159-P-13</t>
  </si>
  <si>
    <t>ING26-LAB004-14</t>
  </si>
  <si>
    <t>ING26-LAB005-14</t>
  </si>
  <si>
    <t>ING26-LAB006-13</t>
  </si>
  <si>
    <t>26157-P-15</t>
  </si>
  <si>
    <t>14-04-2026 08:00</t>
  </si>
  <si>
    <t>26158-P-15</t>
  </si>
  <si>
    <t>ING26-LAB004-15</t>
  </si>
  <si>
    <t>ING26-LAB005-15</t>
  </si>
  <si>
    <t>26157-P-16</t>
  </si>
  <si>
    <t>14-04-2026 15:00</t>
  </si>
  <si>
    <t>26158-P-16</t>
  </si>
  <si>
    <t>26159-P-14</t>
  </si>
  <si>
    <t>ING26-LAB004-16</t>
  </si>
  <si>
    <t>ING26-LAB005-16</t>
  </si>
  <si>
    <t>ING26-LAB006-14</t>
  </si>
  <si>
    <t>26159-P-15</t>
  </si>
  <si>
    <t>15-04-2026 08:00</t>
  </si>
  <si>
    <t>ING26-LAB006-15</t>
  </si>
  <si>
    <t>26157-P-17</t>
  </si>
  <si>
    <t>15-04-2026 15:00</t>
  </si>
  <si>
    <t>26158-P-17</t>
  </si>
  <si>
    <t>26159-P-16</t>
  </si>
  <si>
    <t>ING26-LAB004-17</t>
  </si>
  <si>
    <t>ING26-LAB005-17</t>
  </si>
  <si>
    <t>ING26-LAB006-16</t>
  </si>
  <si>
    <t>26159-P-17</t>
  </si>
  <si>
    <t>16-04-2026 08:00</t>
  </si>
  <si>
    <t>ING26-LAB006-17</t>
  </si>
  <si>
    <t>26157-P-18</t>
  </si>
  <si>
    <t>16-04-2026 15:00</t>
  </si>
  <si>
    <t>26158-P-18</t>
  </si>
  <si>
    <t>26159-P-18</t>
  </si>
  <si>
    <t>ING26-LAB004-18</t>
  </si>
  <si>
    <t>ING26-LAB005-18</t>
  </si>
  <si>
    <t>ING26-LAB006-18</t>
  </si>
  <si>
    <t>26157-P-19</t>
  </si>
  <si>
    <t>17-04-2026 15:00</t>
  </si>
  <si>
    <t>26158-P-19</t>
  </si>
  <si>
    <t>26159-P-19</t>
  </si>
  <si>
    <t>ING26-LAB004-19</t>
  </si>
  <si>
    <t>ING26-LAB005-19</t>
  </si>
  <si>
    <t>ING26-LAB006-19</t>
  </si>
  <si>
    <t>26157-P-20</t>
  </si>
  <si>
    <t>18-04-2026 15:00</t>
  </si>
  <si>
    <t>26158-P-20</t>
  </si>
  <si>
    <t>26159-P-20</t>
  </si>
  <si>
    <t>ING26-LAB004-20</t>
  </si>
  <si>
    <t>ING26-LAB005-20</t>
  </si>
  <si>
    <t>ING26-LAB006-20</t>
  </si>
  <si>
    <t>ING26-LAB010-L-01</t>
  </si>
  <si>
    <t>DM35 + pH + Oculyze + Alcolyzer + biomasa + Y15 parcial + respaldo</t>
  </si>
  <si>
    <t>Punto inicial + nutrición basal.</t>
  </si>
  <si>
    <t>ING26-LAB011-L-01</t>
  </si>
  <si>
    <t>ING26-LAB012-L-01</t>
  </si>
  <si>
    <t>ING26-LAB010-L-02</t>
  </si>
  <si>
    <t>DM35 + pH + Oculyze + respaldo</t>
  </si>
  <si>
    <t>Fase temprana.</t>
  </si>
  <si>
    <t>ING26-LAB011-L-02</t>
  </si>
  <si>
    <t>ING26-LAB012-L-02</t>
  </si>
  <si>
    <t>ING26-LAB010-L-03</t>
  </si>
  <si>
    <t>Seguimiento temprano.</t>
  </si>
  <si>
    <t>ING26-LAB011-L-03</t>
  </si>
  <si>
    <t>Inicio de fase fría; coincide con hito operacional.</t>
  </si>
  <si>
    <t>ING26-LAB012-L-03</t>
  </si>
  <si>
    <t>ING26-LAB011-L-04</t>
  </si>
  <si>
    <t>Respuesta temprana a entrada en fase fría.</t>
  </si>
  <si>
    <t>ING26-LAB010-L-04</t>
  </si>
  <si>
    <t>Seguimiento en régimen frío estable.</t>
  </si>
  <si>
    <t>ING26-LAB012-L-04</t>
  </si>
  <si>
    <t>Seguimiento en tramo frío.</t>
  </si>
  <si>
    <t>ING26-LAB011-L-05</t>
  </si>
  <si>
    <t>Ventana fría / pre cambio temperatura 2</t>
  </si>
  <si>
    <t>DM35 + pH + Oculyze + Alcolyzer + biomasa + Y15 parcial + respaldo + GC-MS/MS MEF</t>
  </si>
  <si>
    <t>Punto de síntesis/retención previo a finish caliente.</t>
  </si>
  <si>
    <t>ING26-LAB012-L-05</t>
  </si>
  <si>
    <t>Salida del tramo frío e ingreso a 18 °C.</t>
  </si>
  <si>
    <t>ING26-LAB011-L-06</t>
  </si>
  <si>
    <t>Cambio temperatura 2 + Pulso nutricional 2</t>
  </si>
  <si>
    <t>Coincidencia de pulso de Viniliquid y salida de fase fría.</t>
  </si>
  <si>
    <t>ING26-LAB012-L-06</t>
  </si>
  <si>
    <t>Seguimiento tras primer escalón térmico.</t>
  </si>
  <si>
    <t>ING26-LAB010-L-05</t>
  </si>
  <si>
    <t>Pulso nutricional 2 / 1040 proxy</t>
  </si>
  <si>
    <t>Punto operacional clave para evaluar respuesta al segundo pulso de Viniliquid.</t>
  </si>
  <si>
    <t>ING26-LAB011-L-07</t>
  </si>
  <si>
    <t>Seguimiento temprano del finish caliente.</t>
  </si>
  <si>
    <t>ING26-LAB012-L-07</t>
  </si>
  <si>
    <t>Punto clave para evaluar efecto del segundo pulso antes de finish caliente.</t>
  </si>
  <si>
    <t>ING26-LAB010-L-06</t>
  </si>
  <si>
    <t>Post pulso nutricional 2</t>
  </si>
  <si>
    <t>Seguimiento post-pulso en régimen isotérmico.</t>
  </si>
  <si>
    <t>ING26-LAB012-L-08</t>
  </si>
  <si>
    <t>Cambio temperatura 2 / post pulso</t>
  </si>
  <si>
    <t>Entrada a 21 °C luego del pulso nutricional 2.</t>
  </si>
  <si>
    <t>ING26-LAB012-L-09</t>
  </si>
  <si>
    <t>ING26-LAB010-L-07</t>
  </si>
  <si>
    <t>Seguimiento 120 h</t>
  </si>
  <si>
    <t>Seguimiento intermedio tardío.</t>
  </si>
  <si>
    <t>ING26-LAB010-L-08</t>
  </si>
  <si>
    <t>Seguimiento 144 h</t>
  </si>
  <si>
    <t>Seguimiento tardío.</t>
  </si>
  <si>
    <t>ING26-LAB011-L-08</t>
  </si>
  <si>
    <t>ING26-LAB011-L-09</t>
  </si>
  <si>
    <t>Fin programa base 168 h</t>
  </si>
  <si>
    <t>Punto final base para cierre de cinética y aroma en MEF.</t>
  </si>
  <si>
    <t>ING26-LAB012-L-10</t>
  </si>
  <si>
    <t>ING26-LAB010-L-09</t>
  </si>
  <si>
    <t>Fin programa base 192 h</t>
  </si>
  <si>
    <t>ING26-LAB013-L-01</t>
  </si>
  <si>
    <t>Punto inicial.</t>
  </si>
  <si>
    <t>ING26-LAB014-L-01</t>
  </si>
  <si>
    <t>ING26-LAB015-L-01</t>
  </si>
  <si>
    <t>ING26-LAB013-L-02</t>
  </si>
  <si>
    <t>ING26-LAB014-L-02</t>
  </si>
  <si>
    <t>ING26-LAB015-L-02</t>
  </si>
  <si>
    <t>ING26-LAB013-L-03</t>
  </si>
  <si>
    <t>Entrada a fase fría del perfil base E.</t>
  </si>
  <si>
    <t>ING26-LAB014-L-03</t>
  </si>
  <si>
    <t>Cambio temperatura 1 + Pulso Viniliquid 1</t>
  </si>
  <si>
    <t>Coincidencia de cambio térmico y pulso temprano.</t>
  </si>
  <si>
    <t>ING26-LAB015-L-03</t>
  </si>
  <si>
    <t>Primer pulso y entrada a fase fría.</t>
  </si>
  <si>
    <t>ING26-LAB013-L-04</t>
  </si>
  <si>
    <t>Seguimiento fase fría temprana.</t>
  </si>
  <si>
    <t>ING26-LAB014-L-04</t>
  </si>
  <si>
    <t>Seguimiento fase fría.</t>
  </si>
  <si>
    <t>ING26-LAB013-L-05</t>
  </si>
  <si>
    <t>Pulso Viniliquid 1</t>
  </si>
  <si>
    <t>Pulso tardío único a ~1040 proxy.</t>
  </si>
  <si>
    <t>ING26-LAB015-L-04</t>
  </si>
  <si>
    <t>Pulso Viniliquid 2</t>
  </si>
  <si>
    <t>Segundo pulso fraccionado a ~1040 proxy.</t>
  </si>
  <si>
    <t>ING26-LAB013-L-06</t>
  </si>
  <si>
    <t>Fin ventana fría e inicio finish caliente.</t>
  </si>
  <si>
    <t>ING26-LAB014-L-05</t>
  </si>
  <si>
    <t>ING26-LAB015-L-05</t>
  </si>
  <si>
    <t>ING26-LAB013-L-07</t>
  </si>
  <si>
    <t>Respuesta temprana al finish caliente.</t>
  </si>
  <si>
    <t>ING26-LAB014-L-06</t>
  </si>
  <si>
    <t>ING26-LAB015-L-06</t>
  </si>
  <si>
    <t>ING26-LAB013-L-08</t>
  </si>
  <si>
    <t>ING26-LAB014-L-07</t>
  </si>
  <si>
    <t>ING26-LAB015-L-07</t>
  </si>
  <si>
    <t>ING26-LAB013-L-09</t>
  </si>
  <si>
    <t>Punto final base.</t>
  </si>
  <si>
    <t>ING26-LAB014-L-08</t>
  </si>
  <si>
    <t>ING26-LAB015-L-08</t>
  </si>
  <si>
    <t>Condensados piloto</t>
  </si>
  <si>
    <t>Solo para escala piloto. Registrar CA (0°C) y CB (-40°C) por separado y asociarlos al punto de muestreo MEF más cercano.</t>
  </si>
  <si>
    <t>Código condensado</t>
  </si>
  <si>
    <t>Código muestra MEF asociada</t>
  </si>
  <si>
    <t>Trampa</t>
  </si>
  <si>
    <t>Densidad asociada</t>
  </si>
  <si>
    <t>Volumen (mL)</t>
  </si>
  <si>
    <t>Lugar de guarda</t>
  </si>
  <si>
    <t>Preparado para aroma</t>
  </si>
  <si>
    <t>26134-CA-01</t>
  </si>
  <si>
    <t>No</t>
  </si>
  <si>
    <t>26134-CB-01</t>
  </si>
  <si>
    <t>26135-CA-01</t>
  </si>
  <si>
    <t>26135-CB-01</t>
  </si>
  <si>
    <t>26136-CA-01</t>
  </si>
  <si>
    <t>26136-CB-01</t>
  </si>
  <si>
    <t>26136-CA-02</t>
  </si>
  <si>
    <t/>
  </si>
  <si>
    <t>26136-CB-02</t>
  </si>
  <si>
    <t>26134-CA-02</t>
  </si>
  <si>
    <t>26134-CB-02</t>
  </si>
  <si>
    <t>26135-CA-02</t>
  </si>
  <si>
    <t>26135-CB-02</t>
  </si>
  <si>
    <t>26136-CA-03</t>
  </si>
  <si>
    <t>Válvula abierta, se pierde la muestra</t>
  </si>
  <si>
    <t>26136-CB-03</t>
  </si>
  <si>
    <t>26134-CA-03</t>
  </si>
  <si>
    <t>26134-CB-03</t>
  </si>
  <si>
    <t>26135-CA-03</t>
  </si>
  <si>
    <t>26135-CB-03</t>
  </si>
  <si>
    <t>26134-CA-04</t>
  </si>
  <si>
    <t>26134-CB-04</t>
  </si>
  <si>
    <t>26135-CA-04</t>
  </si>
  <si>
    <t>26135-CB-04</t>
  </si>
  <si>
    <t>26136-CA-04</t>
  </si>
  <si>
    <t>26136-CB-04</t>
  </si>
  <si>
    <t>26134-CA-05</t>
  </si>
  <si>
    <t>26134-CB-05</t>
  </si>
  <si>
    <t>26135-CA-05</t>
  </si>
  <si>
    <t>26135-CB-05</t>
  </si>
  <si>
    <t>26136-CA-05</t>
  </si>
  <si>
    <t>26136-CB-05</t>
  </si>
  <si>
    <t>26134-CA-06</t>
  </si>
  <si>
    <t>26134-CB-06</t>
  </si>
  <si>
    <t>26135-CA-06</t>
  </si>
  <si>
    <t>26135-CB-06</t>
  </si>
  <si>
    <t>26136-CA-06</t>
  </si>
  <si>
    <t>26136-CB-06</t>
  </si>
  <si>
    <t>26157-CA-01</t>
  </si>
  <si>
    <t>26157-05</t>
  </si>
  <si>
    <t>26158-CA-01</t>
  </si>
  <si>
    <t>26158-05</t>
  </si>
  <si>
    <t>26159-CA-01</t>
  </si>
  <si>
    <t>26159-05</t>
  </si>
  <si>
    <t>26157-CB-01</t>
  </si>
  <si>
    <t>26158-CB-01</t>
  </si>
  <si>
    <t>26159-CB-01</t>
  </si>
  <si>
    <t>26157-CA-02</t>
  </si>
  <si>
    <t>26157-08</t>
  </si>
  <si>
    <t>26158-CA-02</t>
  </si>
  <si>
    <t>26158-08</t>
  </si>
  <si>
    <t>26157-CB-02</t>
  </si>
  <si>
    <t>26158-CB-02</t>
  </si>
  <si>
    <t>26157-CA-03</t>
  </si>
  <si>
    <t>26157-10</t>
  </si>
  <si>
    <t>26158-CA-03</t>
  </si>
  <si>
    <t>26158-10</t>
  </si>
  <si>
    <t>26159-CA-02</t>
  </si>
  <si>
    <t>26159-09</t>
  </si>
  <si>
    <t>26157-CB-03</t>
  </si>
  <si>
    <t>26158-CB-03</t>
  </si>
  <si>
    <t>26159-CB-02</t>
  </si>
  <si>
    <t>26159-CA-03</t>
  </si>
  <si>
    <t>26159-11</t>
  </si>
  <si>
    <t>26159-CB-03</t>
  </si>
  <si>
    <t>26157-CA-04</t>
  </si>
  <si>
    <t>26157-12</t>
  </si>
  <si>
    <t>26158-CA-04</t>
  </si>
  <si>
    <t>26158-12</t>
  </si>
  <si>
    <t>26159-CA-04</t>
  </si>
  <si>
    <t>26159-12</t>
  </si>
  <si>
    <t>26157-CB-04</t>
  </si>
  <si>
    <t>26158-CB-04</t>
  </si>
  <si>
    <t>26159-CB-04</t>
  </si>
  <si>
    <t>26157-CA-05</t>
  </si>
  <si>
    <t>26157-13</t>
  </si>
  <si>
    <t>26158-CA-05</t>
  </si>
  <si>
    <t>26158-13</t>
  </si>
  <si>
    <t>26157-CB-05</t>
  </si>
  <si>
    <t>26158-CB-05</t>
  </si>
  <si>
    <t>26157-CA-06</t>
  </si>
  <si>
    <t>26157-15</t>
  </si>
  <si>
    <t>26158-CA-06</t>
  </si>
  <si>
    <t>26158-15</t>
  </si>
  <si>
    <t>26157-CB-06</t>
  </si>
  <si>
    <t>26158-CB-06</t>
  </si>
  <si>
    <t>26159-CA-05</t>
  </si>
  <si>
    <t>26159-15</t>
  </si>
  <si>
    <t>26159-CB-05</t>
  </si>
  <si>
    <t>26157-CA-07</t>
  </si>
  <si>
    <t>26157-17</t>
  </si>
  <si>
    <t>26158-CA-07</t>
  </si>
  <si>
    <t>26158-17</t>
  </si>
  <si>
    <t>26159-CA-06</t>
  </si>
  <si>
    <t>26159-16</t>
  </si>
  <si>
    <t>26157-CB-07</t>
  </si>
  <si>
    <t>26158-CB-07</t>
  </si>
  <si>
    <t>26159-CB-06</t>
  </si>
  <si>
    <t>26159-CA-07</t>
  </si>
  <si>
    <t>26159-17</t>
  </si>
  <si>
    <t>26159-CB-07</t>
  </si>
  <si>
    <t>26157-CA-08</t>
  </si>
  <si>
    <t>26157-20</t>
  </si>
  <si>
    <t>26158-CA-08</t>
  </si>
  <si>
    <t>26158-20</t>
  </si>
  <si>
    <t>26159-CA-08</t>
  </si>
  <si>
    <t>26159-20</t>
  </si>
  <si>
    <t>26157-CB-08</t>
  </si>
  <si>
    <t>26158-CB-08</t>
  </si>
  <si>
    <t>26159-CB-08</t>
  </si>
  <si>
    <t>Resultados primarios</t>
  </si>
  <si>
    <t>Resultados de seguimiento frecuente. Mantener aquí la cinética principal y los análisis de bajo consumo de muestra.</t>
  </si>
  <si>
    <t>Densidad</t>
  </si>
  <si>
    <t>Brix</t>
  </si>
  <si>
    <t>pH</t>
  </si>
  <si>
    <t>DO</t>
  </si>
  <si>
    <t>Oculyze Concentration</t>
  </si>
  <si>
    <t>Oculyze Viability</t>
  </si>
  <si>
    <t>Oculyze Budding</t>
  </si>
  <si>
    <t>Y15 Glucosa-Fructosa</t>
  </si>
  <si>
    <t>Y15 Glucosa</t>
  </si>
  <si>
    <t>Y15 Fructosa</t>
  </si>
  <si>
    <t>Y15 PAN</t>
  </si>
  <si>
    <t>Y15 Amonio</t>
  </si>
  <si>
    <t>Y15 Glicerol</t>
  </si>
  <si>
    <t>Y15 Acetico</t>
  </si>
  <si>
    <t>Y15 Piruvic</t>
  </si>
  <si>
    <t>Y15 Acetaldehido</t>
  </si>
  <si>
    <t>Cf Alcolyzer (% v/v)</t>
  </si>
  <si>
    <t>Cf Alcolyzer Real (% v/v)</t>
  </si>
  <si>
    <t>Revisado por</t>
  </si>
  <si>
    <t>26210-P-01</t>
  </si>
  <si>
    <t>26211-P-01</t>
  </si>
  <si>
    <t>26212-P-01</t>
  </si>
  <si>
    <t>ING26-LAB007-L-01</t>
  </si>
  <si>
    <t>ING26-LAB008-L-01</t>
  </si>
  <si>
    <t>ING26-LAB009-L-01</t>
  </si>
  <si>
    <t>26210-P-02</t>
  </si>
  <si>
    <t>26211-P-02</t>
  </si>
  <si>
    <t>26212-P-02</t>
  </si>
  <si>
    <t>ING26-LAB007-L-02</t>
  </si>
  <si>
    <t>ING26-LAB008-L-02</t>
  </si>
  <si>
    <t>ING26-LAB009-L-02</t>
  </si>
  <si>
    <t>26210-P-03</t>
  </si>
  <si>
    <t>26211-P-03</t>
  </si>
  <si>
    <t>26212-P-03</t>
  </si>
  <si>
    <t>ING26-LAB007-L-03</t>
  </si>
  <si>
    <t>ING26-LAB008-L-03</t>
  </si>
  <si>
    <t>ING26-LAB009-L-03</t>
  </si>
  <si>
    <t>26210-P-04</t>
  </si>
  <si>
    <t>26211-P-04</t>
  </si>
  <si>
    <t>26212-P-04</t>
  </si>
  <si>
    <t>ING26-LAB007-L-04</t>
  </si>
  <si>
    <t>ING26-LAB008-L-04</t>
  </si>
  <si>
    <t>ING26-LAB009-L-04</t>
  </si>
  <si>
    <t>26210-P-05</t>
  </si>
  <si>
    <t>26211-P-05</t>
  </si>
  <si>
    <t>26212-P-05</t>
  </si>
  <si>
    <t>ING26-LAB007-L-05</t>
  </si>
  <si>
    <t>ING26-LAB008-L-05</t>
  </si>
  <si>
    <t>ING26-LAB009-L-05</t>
  </si>
  <si>
    <t>26210-P-06</t>
  </si>
  <si>
    <t>26211-P-06</t>
  </si>
  <si>
    <t>26212-P-06</t>
  </si>
  <si>
    <t>ING26-LAB007-L-06</t>
  </si>
  <si>
    <t>ING26-LAB008-L-06</t>
  </si>
  <si>
    <t>ING26-LAB009-L-06</t>
  </si>
  <si>
    <t>26210-P-07</t>
  </si>
  <si>
    <t>26211-P-07</t>
  </si>
  <si>
    <t>26212-P-07</t>
  </si>
  <si>
    <t>ING26-LAB007-L-07</t>
  </si>
  <si>
    <t>ING26-LAB008-L-07</t>
  </si>
  <si>
    <t>ING26-LAB009-L-07</t>
  </si>
  <si>
    <t>26210-P-08</t>
  </si>
  <si>
    <t>26211-P-08</t>
  </si>
  <si>
    <t>26212-P-08</t>
  </si>
  <si>
    <t>ING26-LAB007-L-08</t>
  </si>
  <si>
    <t>ING26-LAB008-L-08</t>
  </si>
  <si>
    <t>ING26-LAB009-L-08</t>
  </si>
  <si>
    <t>26210-P-09</t>
  </si>
  <si>
    <t>26211-P-09</t>
  </si>
  <si>
    <t>26212-P-09</t>
  </si>
  <si>
    <t>ING26-LAB007-L-09</t>
  </si>
  <si>
    <t>ING26-LAB008-L-09</t>
  </si>
  <si>
    <t>ING26-LAB009-L-09</t>
  </si>
  <si>
    <t>26210-P-10</t>
  </si>
  <si>
    <t>26211-P-10</t>
  </si>
  <si>
    <t>ING26-LAB007-L-10</t>
  </si>
  <si>
    <t>ING26-LAB008-L-10</t>
  </si>
  <si>
    <t>26210-P-11</t>
  </si>
  <si>
    <t>26211-P-11</t>
  </si>
  <si>
    <t>26212-P-10</t>
  </si>
  <si>
    <t>ING26-LAB007-L-11</t>
  </si>
  <si>
    <t>ING26-LAB008-L-11</t>
  </si>
  <si>
    <t>ING26-LAB009-L-10</t>
  </si>
  <si>
    <t>26210-P-12</t>
  </si>
  <si>
    <t>26211-P-12</t>
  </si>
  <si>
    <t>26212-P-11</t>
  </si>
  <si>
    <t>ING26-LAB007-L-12</t>
  </si>
  <si>
    <t>ING26-LAB008-L-12</t>
  </si>
  <si>
    <t>ING26-LAB009-L-11</t>
  </si>
  <si>
    <t>26210-P-13</t>
  </si>
  <si>
    <t>26211-P-13</t>
  </si>
  <si>
    <t>26212-P-12</t>
  </si>
  <si>
    <t>ING26-LAB007-L-13</t>
  </si>
  <si>
    <t>ING26-LAB008-L-13</t>
  </si>
  <si>
    <t>ING26-LAB009-L-12</t>
  </si>
  <si>
    <t>26210-P-14</t>
  </si>
  <si>
    <t>26211-P-14</t>
  </si>
  <si>
    <t>26212-P-13</t>
  </si>
  <si>
    <t>5/12/2026  15:00:00 PM</t>
  </si>
  <si>
    <t>5/13/2026  15:00:00 PM</t>
  </si>
  <si>
    <t>5/14/2026  15:00:00 PM</t>
  </si>
  <si>
    <t>5/15/2026  15:00:00 PM</t>
  </si>
  <si>
    <t>Resultados extendidos</t>
  </si>
  <si>
    <t>Usar principalmente en hitos clave. En laboratorio, restringir alcohol y biomasa a muestras extendidas.</t>
  </si>
  <si>
    <t>Peso recipiente (g)</t>
  </si>
  <si>
    <t>Extracto seco (g)</t>
  </si>
  <si>
    <t>Peso seco biomasa (g)</t>
  </si>
  <si>
    <t>GC-MS/MS MEF</t>
  </si>
  <si>
    <t>GC-MS/MS Cond</t>
  </si>
  <si>
    <t>Freezer</t>
  </si>
  <si>
    <t>Caja</t>
  </si>
  <si>
    <t>Posición</t>
  </si>
  <si>
    <t>Según condensados</t>
  </si>
  <si>
    <t>No aplica</t>
  </si>
  <si>
    <t>No planificado</t>
  </si>
  <si>
    <t>Punto extendido asociado al perfil operacional.</t>
  </si>
  <si>
    <t>Punto final extendido; asociar además a condensado final.</t>
  </si>
  <si>
    <t>Preparación aromas MEF</t>
  </si>
  <si>
    <t>Preparación de muestras de mosto/vino para GC-MS/MS. Usar solo los puntos definidos en el plan analítico.</t>
  </si>
  <si>
    <t>Ensayo</t>
  </si>
  <si>
    <t>Vol GC (mL)</t>
  </si>
  <si>
    <t>Dilución 1:X</t>
  </si>
  <si>
    <t>GA muestra (% v/v)</t>
  </si>
  <si>
    <t>EtOH objetivo (%)</t>
  </si>
  <si>
    <t>Vol muestra (µL)</t>
  </si>
  <si>
    <t>Vol agua (µL)</t>
  </si>
  <si>
    <t>Estándar interno (µL)</t>
  </si>
  <si>
    <t>Conc. final</t>
  </si>
  <si>
    <t>Factor dilución</t>
  </si>
  <si>
    <t>Pre-cargado: completar según alcohol medido</t>
  </si>
  <si>
    <t>26134-P-17</t>
  </si>
  <si>
    <t>26134-P-20</t>
  </si>
  <si>
    <t>26135-P-17</t>
  </si>
  <si>
    <t>26135-P-20</t>
  </si>
  <si>
    <t>26136-P-16</t>
  </si>
  <si>
    <t>26136-P-19</t>
  </si>
  <si>
    <t>ING26-LAB001-L-20</t>
  </si>
  <si>
    <t>ING26-LAB002-L-20</t>
  </si>
  <si>
    <t>ING26-LAB003-L-19</t>
  </si>
  <si>
    <t>ING26-SB004-P-01</t>
  </si>
  <si>
    <t>ING26-SB004</t>
  </si>
  <si>
    <t>ING26-SB004-P-05</t>
  </si>
  <si>
    <t>ING26-SB004-P-08</t>
  </si>
  <si>
    <t>ING26-SB004-P-12</t>
  </si>
  <si>
    <t>ING26-SB004-P-13</t>
  </si>
  <si>
    <t>ING26-SB004-P-17</t>
  </si>
  <si>
    <t>ING26-SB004-P-20</t>
  </si>
  <si>
    <t>ING26-SB005-P-01</t>
  </si>
  <si>
    <t>ING26-SB005</t>
  </si>
  <si>
    <t>ING26-SB005-P-05</t>
  </si>
  <si>
    <t>ING26-SB005-P-08</t>
  </si>
  <si>
    <t>ING26-SB005-P-12</t>
  </si>
  <si>
    <t>ING26-SB005-P-13</t>
  </si>
  <si>
    <t>ING26-SB005-P-17</t>
  </si>
  <si>
    <t>ING26-SB005-P-20</t>
  </si>
  <si>
    <t>ING26-SB006-P-01</t>
  </si>
  <si>
    <t>ING26-SB006</t>
  </si>
  <si>
    <t>ING26-SB006-P-05</t>
  </si>
  <si>
    <t>ING26-SB006-P-09</t>
  </si>
  <si>
    <t>ING26-SB006-P-12</t>
  </si>
  <si>
    <t>ING26-SB006-P-15</t>
  </si>
  <si>
    <t>ING26-SB006-P-16</t>
  </si>
  <si>
    <t>ING26-SB006-P-20</t>
  </si>
  <si>
    <t>Alcohol HPLC 100%  (uL)</t>
  </si>
  <si>
    <t>ING26-LAB007-01</t>
  </si>
  <si>
    <t>ING26-LAB007</t>
  </si>
  <si>
    <t>ING26-LAB007-05</t>
  </si>
  <si>
    <t>ING26-LAB007-08</t>
  </si>
  <si>
    <t>ING26-LAB007-12</t>
  </si>
  <si>
    <t>ING26-LAB007-13</t>
  </si>
  <si>
    <t>ING26-LAB008-01</t>
  </si>
  <si>
    <t>ING26-LAB008</t>
  </si>
  <si>
    <t>ING26-LAB008-05</t>
  </si>
  <si>
    <t>ING26-LAB008-08</t>
  </si>
  <si>
    <t>ING26-LAB008-12</t>
  </si>
  <si>
    <t>ING26-LAB008-13</t>
  </si>
  <si>
    <t>ING26-LAB009-01</t>
  </si>
  <si>
    <t>ING26-LAB009</t>
  </si>
  <si>
    <t>ING26-LAB009-05</t>
  </si>
  <si>
    <t>ING26-LAB009-06</t>
  </si>
  <si>
    <t>ING26-LAB009-11</t>
  </si>
  <si>
    <t>ING26-LAB009-12</t>
  </si>
  <si>
    <t>Control de reanálisis</t>
  </si>
  <si>
    <t>Registrar aquí solo cuando un resultado requiera repetición o validación adicional.</t>
  </si>
  <si>
    <t>Fecha solicitud</t>
  </si>
  <si>
    <t>Solicitado por</t>
  </si>
  <si>
    <t>Motivo</t>
  </si>
  <si>
    <t>Análisis solicitado</t>
  </si>
  <si>
    <t>Fecha cierre</t>
  </si>
  <si>
    <t>Preparación aromas condensados</t>
  </si>
  <si>
    <t>Solo para piloto. Mantener CA y CB por separado en recolección; la mezcla se registra solo en la preparación analítica.</t>
  </si>
  <si>
    <t>Datos muestreo</t>
  </si>
  <si>
    <t>Preparación MIX (eppendorf 2mL)</t>
  </si>
  <si>
    <t>Preparación muestra GC (falcon 50mL - traspasar 10mL a falcon de 15mL)</t>
  </si>
  <si>
    <t>Código condensado / mix</t>
  </si>
  <si>
    <t>Código muestra MEF</t>
  </si>
  <si>
    <t>Vol CA (mL)</t>
  </si>
  <si>
    <t>Vol CB (mL)</t>
  </si>
  <si>
    <t>Vol MIX CA + CB (µL)</t>
  </si>
  <si>
    <t>Vol CA MIX(uL)</t>
  </si>
  <si>
    <t>Vol CB MIX(uL)</t>
  </si>
  <si>
    <t>Vol GC (µL)</t>
  </si>
  <si>
    <t>Dil. GC</t>
  </si>
  <si>
    <t>Vol MIX (uL)</t>
  </si>
  <si>
    <t>26134-MIX-01</t>
  </si>
  <si>
    <t>Pre-cargado diario; completar solo si se preparará mix analítico.</t>
  </si>
  <si>
    <t>26134-MIX-02</t>
  </si>
  <si>
    <t>26134-MIX-03</t>
  </si>
  <si>
    <t>26134-MIX-04</t>
  </si>
  <si>
    <t>26134-MIX-05</t>
  </si>
  <si>
    <t>26134-MIX-06</t>
  </si>
  <si>
    <t>26135-MIX-01</t>
  </si>
  <si>
    <t>26135-MIX-02</t>
  </si>
  <si>
    <t>26135-MIX-03</t>
  </si>
  <si>
    <t>26135-MIX-04</t>
  </si>
  <si>
    <t>26135-MIX-05</t>
  </si>
  <si>
    <t>26135-MIX-06</t>
  </si>
  <si>
    <t>26136-MIX-01</t>
  </si>
  <si>
    <t>26136-MIX-02</t>
  </si>
  <si>
    <t>26136-MIX-03</t>
  </si>
  <si>
    <t>26136-MIX-04</t>
  </si>
  <si>
    <t>26136-MIX-05</t>
  </si>
  <si>
    <t>26136-MIX-06</t>
  </si>
  <si>
    <t>26157-MIX-01</t>
  </si>
  <si>
    <t>26158-MIX-01</t>
  </si>
  <si>
    <t>26159-MIX-01</t>
  </si>
  <si>
    <t>26157-MIX-02</t>
  </si>
  <si>
    <t>26158-MIX-02</t>
  </si>
  <si>
    <t>26157-MIX-03</t>
  </si>
  <si>
    <t>26158-MIX-03</t>
  </si>
  <si>
    <t>26159-MIX-02</t>
  </si>
  <si>
    <t>26159-MIX-03</t>
  </si>
  <si>
    <t>26157-MIX-04</t>
  </si>
  <si>
    <t>26158-MIX-04</t>
  </si>
  <si>
    <t>26159-MIX-04</t>
  </si>
  <si>
    <t>26157-MIX-05</t>
  </si>
  <si>
    <t>26158-MIX-05</t>
  </si>
  <si>
    <t>26159-MIX-05</t>
  </si>
  <si>
    <t>26210-MIX-01</t>
  </si>
  <si>
    <t>26210-05</t>
  </si>
  <si>
    <t>19-04-2026  15:00 PM</t>
  </si>
  <si>
    <t>26210-MIX-02</t>
  </si>
  <si>
    <t>26210-08</t>
  </si>
  <si>
    <t>21-04-2026 08:00</t>
  </si>
  <si>
    <t>26210-MIX-03</t>
  </si>
  <si>
    <t>26210-10</t>
  </si>
  <si>
    <t>22-04-2026 08:00</t>
  </si>
  <si>
    <t>26210-MIX-04</t>
  </si>
  <si>
    <t>26210-12</t>
  </si>
  <si>
    <t>23-04-2026  15:00 PM</t>
  </si>
  <si>
    <t>26210-MIX-05</t>
  </si>
  <si>
    <t>26210-13</t>
  </si>
  <si>
    <t>24-04-2026 08:00</t>
  </si>
  <si>
    <t>26210-MIX-06</t>
  </si>
  <si>
    <t>26210-14</t>
  </si>
  <si>
    <t>25-04-2026 11:00</t>
  </si>
  <si>
    <t>Extraje 1 ml CA y CB para testeos posteriores (Cristóbal) - volumnes originales en celdas Vol CA/CB</t>
  </si>
  <si>
    <t>26211-MIX-01</t>
  </si>
  <si>
    <t>26211-05</t>
  </si>
  <si>
    <t>26211-MIX-02</t>
  </si>
  <si>
    <t>26211-08</t>
  </si>
  <si>
    <t>26211-MIX-03</t>
  </si>
  <si>
    <t>26211-10</t>
  </si>
  <si>
    <t>26211-MIX-04</t>
  </si>
  <si>
    <t>26211-12</t>
  </si>
  <si>
    <t>26211-MIX-05</t>
  </si>
  <si>
    <t>26211-13</t>
  </si>
  <si>
    <t>26211-MIX-06</t>
  </si>
  <si>
    <t>26211-14</t>
  </si>
  <si>
    <t>Extraje 1 ml CA y CB para testeos posteriores (Cristóbal)</t>
  </si>
  <si>
    <t>26212-MIX-01</t>
  </si>
  <si>
    <t>26212-05</t>
  </si>
  <si>
    <t>26212-MIX-02</t>
  </si>
  <si>
    <t>26212-06</t>
  </si>
  <si>
    <t>20-04-2026  8:00 AM</t>
  </si>
  <si>
    <t>26212-MIX-03</t>
  </si>
  <si>
    <t>26212-08</t>
  </si>
  <si>
    <t>26212-MIX-04</t>
  </si>
  <si>
    <t>26212-11</t>
  </si>
  <si>
    <t>26212-MIX-05</t>
  </si>
  <si>
    <t>26212-12</t>
  </si>
  <si>
    <t>26212-MIX-06</t>
  </si>
  <si>
    <t>26212-13</t>
  </si>
  <si>
    <t>ING26-LAB010-COND-01</t>
  </si>
  <si>
    <t>Punto final único de condensados; completar volúmenes CA/CB al cierre.</t>
  </si>
  <si>
    <t>ING26-LAB011-COND-01</t>
  </si>
  <si>
    <t>ING26-LAB012-COND-01</t>
  </si>
  <si>
    <t>ING26-LAB013-COND-01</t>
  </si>
  <si>
    <t>ING26-LAB014-COND-01</t>
  </si>
  <si>
    <t>ING26-LAB015-COND-01</t>
  </si>
  <si>
    <t>Trazabilidad y guarda</t>
  </si>
  <si>
    <t>Usar una fila por frasco o alícuota almacenada. Esto evita perder ubicación de contramuestras y respaldos.</t>
  </si>
  <si>
    <t>Volumen inicial (mL)</t>
  </si>
  <si>
    <t>Volumen remanente (mL)</t>
  </si>
  <si>
    <t>Último movimiento</t>
  </si>
  <si>
    <t>ING26-LAB001-L-17</t>
  </si>
  <si>
    <t>ING26-LAB002-L-17</t>
  </si>
  <si>
    <t>ING26-LAB003-L-16</t>
  </si>
  <si>
    <t>ING26-SB004-P-10</t>
  </si>
  <si>
    <t>ING26-SB004-P-15</t>
  </si>
  <si>
    <t>ING26-SB005-P-10</t>
  </si>
  <si>
    <t>ING26-SB005-P-15</t>
  </si>
  <si>
    <t>ING26-SB006-P-11</t>
  </si>
  <si>
    <t>ING26-SB006-P-17</t>
  </si>
  <si>
    <t>ING26-LAB004-L-01</t>
  </si>
  <si>
    <t>ING26-LAB004-L-05</t>
  </si>
  <si>
    <t>ING26-LAB004-L-08</t>
  </si>
  <si>
    <t>ING26-LAB004-L-12</t>
  </si>
  <si>
    <t>ING26-LAB004-L-13</t>
  </si>
  <si>
    <t>ING26-LAB004-L-17</t>
  </si>
  <si>
    <t>ING26-LAB004-L-20</t>
  </si>
  <si>
    <t>ING26-LAB005-L-01</t>
  </si>
  <si>
    <t>ING26-LAB005-L-05</t>
  </si>
  <si>
    <t>ING26-LAB005-L-08</t>
  </si>
  <si>
    <t>ING26-LAB005-L-12</t>
  </si>
  <si>
    <t>ING26-LAB005-L-13</t>
  </si>
  <si>
    <t>ING26-LAB005-L-17</t>
  </si>
  <si>
    <t>ING26-LAB005-L-20</t>
  </si>
  <si>
    <t>ING26-LAB006-L-01</t>
  </si>
  <si>
    <t>ING26-LAB006-L-05</t>
  </si>
  <si>
    <t>ING26-LAB006-L-09</t>
  </si>
  <si>
    <t>ING26-LAB006-L-12</t>
  </si>
  <si>
    <t>ING26-LAB006-L-15</t>
  </si>
  <si>
    <t>ING26-LAB006-L-16</t>
  </si>
  <si>
    <t>ING26-LAB006-L-20</t>
  </si>
  <si>
    <t>26134-CA-07</t>
  </si>
  <si>
    <t>26134-CB-07</t>
  </si>
  <si>
    <t>26134-CA-08</t>
  </si>
  <si>
    <t>26134-CB-08</t>
  </si>
  <si>
    <t>26134-CA-09</t>
  </si>
  <si>
    <t>26134-CB-09</t>
  </si>
  <si>
    <t>26134-CA-10</t>
  </si>
  <si>
    <t>26134-CB-10</t>
  </si>
  <si>
    <t>26134-CA-11</t>
  </si>
  <si>
    <t>26134-CB-11</t>
  </si>
  <si>
    <t>26134-CA-12</t>
  </si>
  <si>
    <t>26134-CB-12</t>
  </si>
  <si>
    <t>26135-CA-07</t>
  </si>
  <si>
    <t>26135-CB-07</t>
  </si>
  <si>
    <t>26135-CA-08</t>
  </si>
  <si>
    <t>26135-CB-08</t>
  </si>
  <si>
    <t>26135-CA-09</t>
  </si>
  <si>
    <t>26135-CB-09</t>
  </si>
  <si>
    <t>26135-CA-10</t>
  </si>
  <si>
    <t>26135-CB-10</t>
  </si>
  <si>
    <t>26135-CA-11</t>
  </si>
  <si>
    <t>26135-CB-11</t>
  </si>
  <si>
    <t>26135-CA-12</t>
  </si>
  <si>
    <t>26135-CB-12</t>
  </si>
  <si>
    <t>26136-CA-07</t>
  </si>
  <si>
    <t>26136-CB-07</t>
  </si>
  <si>
    <t>26136-CA-08</t>
  </si>
  <si>
    <t>26136-CB-08</t>
  </si>
  <si>
    <t>26136-CA-09</t>
  </si>
  <si>
    <t>26136-CB-09</t>
  </si>
  <si>
    <t>26136-CA-10</t>
  </si>
  <si>
    <t>26136-CB-10</t>
  </si>
  <si>
    <t>26136-CA-11</t>
  </si>
  <si>
    <t>26136-CB-11</t>
  </si>
  <si>
    <t>26136-CA-12</t>
  </si>
  <si>
    <t>26136-CB-12</t>
  </si>
  <si>
    <t>ING26-SB004-CA-01</t>
  </si>
  <si>
    <t>ING26-SB004-CB-01</t>
  </si>
  <si>
    <t>ING26-SB004-CA-02</t>
  </si>
  <si>
    <t>ING26-SB004-CB-02</t>
  </si>
  <si>
    <t>ING26-SB004-CA-03</t>
  </si>
  <si>
    <t>ING26-SB004-CB-03</t>
  </si>
  <si>
    <t>ING26-SB004-CA-04</t>
  </si>
  <si>
    <t>ING26-SB004-CB-04</t>
  </si>
  <si>
    <t>ING26-SB004-CA-05</t>
  </si>
  <si>
    <t>ING26-SB004-CB-05</t>
  </si>
  <si>
    <t>ING26-SB004-CA-06</t>
  </si>
  <si>
    <t>ING26-SB004-CB-06</t>
  </si>
  <si>
    <t>ING26-SB004-CA-07</t>
  </si>
  <si>
    <t>ING26-SB004-CB-07</t>
  </si>
  <si>
    <t>ING26-SB004-CA-08</t>
  </si>
  <si>
    <t>ING26-SB004-CB-08</t>
  </si>
  <si>
    <t>ING26-SB004-CA-09</t>
  </si>
  <si>
    <t>ING26-SB004-CB-09</t>
  </si>
  <si>
    <t>ING26-SB004-CA-10</t>
  </si>
  <si>
    <t>ING26-SB004-CB-10</t>
  </si>
  <si>
    <t>ING26-SB004-CA-11</t>
  </si>
  <si>
    <t>ING26-SB004-CB-11</t>
  </si>
  <si>
    <t>ING26-SB004-CA-12</t>
  </si>
  <si>
    <t>ING26-SB004-CB-12</t>
  </si>
  <si>
    <t>ING26-SB005-CA-01</t>
  </si>
  <si>
    <t>ING26-SB005-CB-01</t>
  </si>
  <si>
    <t>ING26-SB005-CA-02</t>
  </si>
  <si>
    <t>ING26-SB005-CB-02</t>
  </si>
  <si>
    <t>ING26-SB005-CA-03</t>
  </si>
  <si>
    <t>ING26-SB005-CB-03</t>
  </si>
  <si>
    <t>ING26-SB005-CA-04</t>
  </si>
  <si>
    <t>ING26-SB005-CB-04</t>
  </si>
  <si>
    <t>ING26-SB005-CA-05</t>
  </si>
  <si>
    <t>ING26-SB005-CB-05</t>
  </si>
  <si>
    <t>ING26-SB005-CA-06</t>
  </si>
  <si>
    <t>ING26-SB005-CB-06</t>
  </si>
  <si>
    <t>ING26-SB005-CA-07</t>
  </si>
  <si>
    <t>ING26-SB005-CB-07</t>
  </si>
  <si>
    <t>ING26-SB005-CA-08</t>
  </si>
  <si>
    <t>ING26-SB005-CB-08</t>
  </si>
  <si>
    <t>ING26-SB005-CA-09</t>
  </si>
  <si>
    <t>ING26-SB005-CB-09</t>
  </si>
  <si>
    <t>ING26-SB005-CA-10</t>
  </si>
  <si>
    <t>ING26-SB005-CB-10</t>
  </si>
  <si>
    <t>ING26-SB005-CA-11</t>
  </si>
  <si>
    <t>ING26-SB005-CB-11</t>
  </si>
  <si>
    <t>ING26-SB005-CA-12</t>
  </si>
  <si>
    <t>ING26-SB005-CB-12</t>
  </si>
  <si>
    <t>ING26-SB006-CA-01</t>
  </si>
  <si>
    <t>ING26-SB006-CB-01</t>
  </si>
  <si>
    <t>ING26-SB006-CA-02</t>
  </si>
  <si>
    <t>ING26-SB006-CB-02</t>
  </si>
  <si>
    <t>ING26-SB006-CA-03</t>
  </si>
  <si>
    <t>ING26-SB006-CB-03</t>
  </si>
  <si>
    <t>ING26-SB006-CA-04</t>
  </si>
  <si>
    <t>ING26-SB006-CB-04</t>
  </si>
  <si>
    <t>ING26-SB006-CA-05</t>
  </si>
  <si>
    <t>ING26-SB006-CB-05</t>
  </si>
  <si>
    <t>ING26-SB006-CA-06</t>
  </si>
  <si>
    <t>ING26-SB006-CB-06</t>
  </si>
  <si>
    <t>ING26-SB006-CA-07</t>
  </si>
  <si>
    <t>ING26-SB006-CB-07</t>
  </si>
  <si>
    <t>ING26-SB006-CA-08</t>
  </si>
  <si>
    <t>ING26-SB006-CB-08</t>
  </si>
  <si>
    <t>ING26-SB006-CA-09</t>
  </si>
  <si>
    <t>ING26-SB006-CB-09</t>
  </si>
  <si>
    <t>ING26-SB006-CA-10</t>
  </si>
  <si>
    <t>ING26-SB006-CB-10</t>
  </si>
  <si>
    <t>ING26-SB006-CA-11</t>
  </si>
  <si>
    <t>ING26-SB006-CB-11</t>
  </si>
  <si>
    <t>ING26-SB006-CA-12</t>
  </si>
  <si>
    <t>ING26-SB006-CB-12</t>
  </si>
  <si>
    <t>Nombre  original muestra</t>
  </si>
  <si>
    <t>n° réplicas</t>
  </si>
  <si>
    <t>Fecha ingreso</t>
  </si>
  <si>
    <t>Congelador</t>
  </si>
  <si>
    <t>Nombre abreviado Proyecto</t>
  </si>
  <si>
    <t>Responsable almacenamiento</t>
  </si>
  <si>
    <t>Líder Unidad</t>
  </si>
  <si>
    <t>Fecha cambio estado</t>
  </si>
  <si>
    <t>Lote 1 y Lote 2 Contramuestras ING25</t>
  </si>
  <si>
    <t>Cong. 1</t>
  </si>
  <si>
    <t xml:space="preserve">Enología de precisión </t>
  </si>
  <si>
    <t>Loreto Silva</t>
  </si>
  <si>
    <t>Ricardo Luna</t>
  </si>
  <si>
    <t>Almacenada</t>
  </si>
  <si>
    <t>Ensayos de mosto - Muestras de aromas</t>
  </si>
  <si>
    <t>Lote 3 y 4 Contramuestras ING25</t>
  </si>
  <si>
    <t xml:space="preserve">Ensayos de mosto - Muestras de aromas </t>
  </si>
  <si>
    <t>Muestras para GC (MEF y aromas) 2025</t>
  </si>
  <si>
    <t>Cong. 10</t>
  </si>
  <si>
    <t>Ensayos de mosto - Muestras  de Camilo Santivánez</t>
  </si>
  <si>
    <t>Mostos SB  2025 (Bidones)</t>
  </si>
  <si>
    <t>Bastián Gutiérrez</t>
  </si>
  <si>
    <t>Aromas CA+CB 24018 - 24019</t>
  </si>
  <si>
    <t>Cristóbal Torrealba</t>
  </si>
  <si>
    <t>Muestras Aromas CA+CB 2024</t>
  </si>
  <si>
    <t>Muestras Aromas CA+CB 2024 (24065 - 24066 - 24112)</t>
  </si>
  <si>
    <t>Muestras aromas Ensayo piloto 2025</t>
  </si>
  <si>
    <t>Muestras aromas 2025 Lucas Toledo ensayo de prueba</t>
  </si>
  <si>
    <t>Muestras SB 2024</t>
  </si>
  <si>
    <t>Muestras aromas y PS 2024 SB</t>
  </si>
  <si>
    <t>Muestras aromas 2024 (CA y CB)</t>
  </si>
  <si>
    <t>Muestras aromas 2024 Tubos 2ml en rack</t>
  </si>
  <si>
    <t xml:space="preserve">Muestras aromas SB </t>
  </si>
  <si>
    <t>Muestras aromas SB Tubos 2m y 5 ml en rack</t>
  </si>
  <si>
    <t>Contramuestras MEF LOTE 1 - 2026</t>
  </si>
  <si>
    <t>Cong. 9</t>
  </si>
  <si>
    <t>Enología de Precisión 2026</t>
  </si>
  <si>
    <t>Lote 1 - 26134 al 26136/ Lab001 al La003  - Vendimia 2026</t>
  </si>
  <si>
    <t>Contramuestras Parte 2 MEF LOTE 1 - 2026</t>
  </si>
  <si>
    <t>Aromas condensados CA/CB LOTE 1 - 2026</t>
  </si>
  <si>
    <t>Contramuestras MEF LOTE 2 - 2026</t>
  </si>
  <si>
    <t>Lote 2 - 26157 al 26159/ Lab004 al La006 - Vendimia 2026</t>
  </si>
  <si>
    <t>Aromas condensados CA/CB LOTE 2 - 2026</t>
  </si>
  <si>
    <t>Muestras para GC MEF Lote 1 Vendimia 2026</t>
  </si>
  <si>
    <t xml:space="preserve">Lote 1 (26134 al 26136 /Lab001 al Lab003) - Muestras GC MEF / Tubos 15 mL </t>
  </si>
  <si>
    <t>Contramuestras Parte 2 MEF LOTE 2 - 2026</t>
  </si>
  <si>
    <t>Contramuestras MEF LOTE 3 - 2026</t>
  </si>
  <si>
    <t>Lote 3 - 26210 al 26212/ Lab007 al La009 - Vendimia 2026</t>
  </si>
  <si>
    <t>Contramuestras Parte 2 MEF LOTE 3 - 2026</t>
  </si>
  <si>
    <t>Aromas condensados CA/CB LOTE 3 - 2026</t>
  </si>
  <si>
    <t>Muestras para GC Aromas Condensados de  Lote 1 Vendimia 2026</t>
  </si>
  <si>
    <t>Lote 1 - 26134 al 26136 MIX CA - CB / Muestras GC Tubos 15 mL</t>
  </si>
  <si>
    <t>Muestras MIX Aromas Condensados de  Lote 1 - 2026</t>
  </si>
  <si>
    <t>Lote 1 - 26134 al 26136 MIX CA - CB / Tubos 50 mL</t>
  </si>
  <si>
    <t>Muestras para GC MEF Lote 2 Vendimia 2026</t>
  </si>
  <si>
    <t xml:space="preserve">Lote 2 (26157 al 26159 /Lab004 al Lab006) - Muestras GC MEF / Tubos 15 mL </t>
  </si>
  <si>
    <t>Muestras para GC Aromas Condensados de  Lote 2 Vendimia 2026</t>
  </si>
  <si>
    <t>Lote 2 - 26157 al 26159 MIX CA - CB / Muestras GC Tubos 15 mL</t>
  </si>
  <si>
    <t>Muestras MIX Aromas Condensados de  Lote 2 - 2026</t>
  </si>
  <si>
    <t>Lote 2 - 26157 al 26159 MIX CA - CB / Tubos 50 mL</t>
  </si>
  <si>
    <t>Muestras para GC MEF Lote 3 Vendimia 2026</t>
  </si>
  <si>
    <t xml:space="preserve">Lote 3 (26210 al 26212/Lab007 al Lab009) - Muestras GC MEF / Tubos 15 mL </t>
  </si>
  <si>
    <t>Muestras para GC Aromas Condensados de  Lote 3 Vendimia 2026</t>
  </si>
  <si>
    <t>Lote 3 - 26210 al 26212 MIX CA - CB / Muestras GC Tubos 15 mL</t>
  </si>
  <si>
    <t>Muestras MIX Aromas Condensados de  Lote 3 - 2026</t>
  </si>
  <si>
    <t>Lote 3 - 26210 al 26212 MIX CA - CB / Tubos 50 mL</t>
  </si>
  <si>
    <t>Contramuestras MEF LOTE 4 Laboratorio - 2026</t>
  </si>
  <si>
    <t>Retirada</t>
  </si>
  <si>
    <t xml:space="preserve">Lote 4 (Lab0010 al Lab0012) / Tubos 50 mL </t>
  </si>
  <si>
    <t>Muestras para GC MEF / Condensados LOTE 4 Laboratorio - 2026</t>
  </si>
  <si>
    <t>Lote 4 (Lab0010 al Lab0012) / 16 Tubos 15 mL para GC + 3 Tubos 50 mL CM diluida de Cond.</t>
  </si>
  <si>
    <t>Seleccione</t>
  </si>
  <si>
    <t>Protocolos operacionales 2026</t>
  </si>
  <si>
    <t>Resumen consolidado de tratamientos A/B/C, asignación por lote y reglas de muestreo homólogo entre piloto y laboratorio.</t>
  </si>
  <si>
    <t>Asignación por lote y escala</t>
  </si>
  <si>
    <t>Vol inicial (L)</t>
  </si>
  <si>
    <t>Objetivo</t>
  </si>
  <si>
    <t>TK-01</t>
  </si>
  <si>
    <t>TK-02</t>
  </si>
  <si>
    <t>TK-03</t>
  </si>
  <si>
    <t>Homólogo de TK-01</t>
  </si>
  <si>
    <t>Homólogo de TK-02</t>
  </si>
  <si>
    <t>Homólogo de TK-03</t>
  </si>
  <si>
    <t>TK-04</t>
  </si>
  <si>
    <t>TK-05</t>
  </si>
  <si>
    <t>TK-06</t>
  </si>
  <si>
    <t>R-2L-04</t>
  </si>
  <si>
    <t>R-2L-05</t>
  </si>
  <si>
    <t>R-2L-06</t>
  </si>
  <si>
    <t>Resumen de tratamientos A/B/C</t>
  </si>
  <si>
    <t>Fase 1</t>
  </si>
  <si>
    <t>Fase 2</t>
  </si>
  <si>
    <t>Fase 3</t>
  </si>
  <si>
    <t>Cambio 1 (h)</t>
  </si>
  <si>
    <t>Cambio 2 (h)</t>
  </si>
  <si>
    <t>Pulso N2 (proxy)</t>
  </si>
  <si>
    <t>Muestreo temprano</t>
  </si>
  <si>
    <t>Notas</t>
  </si>
  <si>
    <t>Perfil central para separar efecto lote y efecto térmico; condición ancla replicada.</t>
  </si>
  <si>
    <t>4 d @ 18 °C</t>
  </si>
  <si>
    <t>3 d @ 21 °C</t>
  </si>
  <si>
    <t>5 d @ 16 °C</t>
  </si>
  <si>
    <t>48–60 h</t>
  </si>
  <si>
    <t>0–72 h cada 12 h; luego 1 vez al día</t>
  </si>
  <si>
    <t>Mantener misma nutrición entre tratamientos; laboratorio sin capturador.</t>
  </si>
  <si>
    <t>Perfil contrastante con arranque caliente para maximizar información de fase temprana.</t>
  </si>
  <si>
    <t>36–48 h</t>
  </si>
  <si>
    <t>Perfil contrastante con arranque frío para observar recuperación/aceleración posterior.</t>
  </si>
  <si>
    <t>5 d @ 15 °C</t>
  </si>
  <si>
    <t>5 d @ 21°C</t>
  </si>
  <si>
    <t>60–72 h</t>
  </si>
  <si>
    <t>Reglas de muestreo homólogo</t>
  </si>
  <si>
    <t>Regla</t>
  </si>
  <si>
    <t>Volumen</t>
  </si>
  <si>
    <t>Analítica base</t>
  </si>
  <si>
    <t>Analítica extendida</t>
  </si>
  <si>
    <t>Seguimiento rutinario</t>
  </si>
  <si>
    <t>15 mL + Eppendorf 2 mL</t>
  </si>
  <si>
    <t>DM35 + Oculyze + Y15</t>
  </si>
  <si>
    <t>—</t>
  </si>
  <si>
    <t>Usar en puntos densos de fase temprana y seguimiento diario.</t>
  </si>
  <si>
    <t>Punto clave / cambio / final</t>
  </si>
  <si>
    <t>50 mL + Eppendorf 2 mL</t>
  </si>
  <si>
    <t>Alcolyzer + biomasa + GC-MS/MS si aplica</t>
  </si>
  <si>
    <t>Mantener condensados CA/CB diarios.</t>
  </si>
  <si>
    <t>Punto homólogo de bajo consumo de volumen.</t>
  </si>
  <si>
    <t>Alcolyzer y/o biomasa solo en hitos seleccionados</t>
  </si>
  <si>
    <t>Sin capturador; alcohol restringido para no vaciar reactor.</t>
  </si>
  <si>
    <t>Protocolos de fermentación piloto</t>
  </si>
  <si>
    <t>Diseño A/B/C con réplica de A entre lotes. Control por tiempo y setpoint de temperatura.</t>
  </si>
  <si>
    <t>Asignación recomendada entre lotes</t>
  </si>
  <si>
    <t>Reactor 1</t>
  </si>
  <si>
    <t>Reactor 2</t>
  </si>
  <si>
    <t>Reactor 3</t>
  </si>
  <si>
    <t>A recomendado</t>
  </si>
  <si>
    <t>A</t>
  </si>
  <si>
    <t>B</t>
  </si>
  <si>
    <t>18 °C → 21 °C → 16 °C</t>
  </si>
  <si>
    <t>C</t>
  </si>
  <si>
    <t>Justificación: condición central y más robusta para separar efecto lote vs. efecto del perfil térmico.</t>
  </si>
  <si>
    <t>Definición rápida de protocolos</t>
  </si>
  <si>
    <t>Protocolo</t>
  </si>
  <si>
    <t>Perfil térmico</t>
  </si>
  <si>
    <t>Duración programada (d)</t>
  </si>
  <si>
    <t>Pulso 2 nutrición (proxy)</t>
  </si>
  <si>
    <t>18 °C (4 d) → 21 °C (3 d) → 16°C (5 d)</t>
  </si>
  <si>
    <t>21 °C (3 d) → 18 °C (4 d) → 16°C (5 d)</t>
  </si>
  <si>
    <t>16 °C (5 d) → 18 °C (4 d) → 21 °C (3 d)</t>
  </si>
  <si>
    <t>Protocolo nutricional común</t>
  </si>
  <si>
    <t>Pulso</t>
  </si>
  <si>
    <t>Disparador principal</t>
  </si>
  <si>
    <t>Proxy operativo</t>
  </si>
  <si>
    <t>Fracción de N suplementario</t>
  </si>
  <si>
    <t>Pulso 1</t>
  </si>
  <si>
    <t>0 h</t>
  </si>
  <si>
    <t>35%</t>
  </si>
  <si>
    <t>Pulso 2</t>
  </si>
  <si>
    <t>25–33% de azúcar consumida</t>
  </si>
  <si>
    <t>Usar proxy por protocolo si no se gatilla por azúcar</t>
  </si>
  <si>
    <t>65%</t>
  </si>
  <si>
    <t>Pulso 3</t>
  </si>
  <si>
    <t>Sólo contingencia</t>
  </si>
  <si>
    <t>No usar en el diseño base</t>
  </si>
  <si>
    <t>0%</t>
  </si>
  <si>
    <t>Notas operativas</t>
  </si>
  <si>
    <t>1) Mantener el protocolo nutricional igual en A/B/C para que la variable de diseño principal sea la temperatura.</t>
  </si>
  <si>
    <t>2) Duración programada base: 12 días. Si la fermentación no ha terminado, mantener el último setpoint hasta término real.</t>
  </si>
  <si>
    <t>3) Muestreo sugerido: más denso al inicio y con refuerzo ±12 h alrededor de cada cambio de temperatura.</t>
  </si>
  <si>
    <t>4) El libro deja celdas de entrada en azul para definir el N suplementario total objetivo (mg N/L).</t>
  </si>
  <si>
    <t>Protocolo A de fermentación</t>
  </si>
  <si>
    <t>Perfil térmico programable por tiempo en GUI. Duración base del programa: 12 días.</t>
  </si>
  <si>
    <t>Resumen del protocolo</t>
  </si>
  <si>
    <t>Tratamiento</t>
  </si>
  <si>
    <t>Perfil central para separar efecto lote y efecto térmico; recomendado como tratamiento replicado.</t>
  </si>
  <si>
    <t>Duración total (d)</t>
  </si>
  <si>
    <t>Pulso 2 (proxy)</t>
  </si>
  <si>
    <t>Fase</t>
  </si>
  <si>
    <t>Inicio (día)</t>
  </si>
  <si>
    <t>Duración (d)</t>
  </si>
  <si>
    <t>Fin (día)</t>
  </si>
  <si>
    <t>Inicio (h)</t>
  </si>
  <si>
    <t>Fin (h)</t>
  </si>
  <si>
    <t>Setpoint (°C)</t>
  </si>
  <si>
    <t>Comentario</t>
  </si>
  <si>
    <t>Arranque nominal; condición central recomendada para réplica.</t>
  </si>
  <si>
    <t>Aceleración controlada en zona media.</t>
  </si>
  <si>
    <t>Desaceleración y seguimiento hasta día 12.</t>
  </si>
  <si>
    <t>Duración total</t>
  </si>
  <si>
    <t>Muestreo sugerido</t>
  </si>
  <si>
    <t>Evento</t>
  </si>
  <si>
    <t>Día</t>
  </si>
  <si>
    <t>Muestra base.</t>
  </si>
  <si>
    <t>Temprano 1</t>
  </si>
  <si>
    <t>Temprano 2</t>
  </si>
  <si>
    <t>Temprano 3</t>
  </si>
  <si>
    <t>Temprano 4</t>
  </si>
  <si>
    <t>Mantener densidad al inicio.</t>
  </si>
  <si>
    <t>Antes cambio 1</t>
  </si>
  <si>
    <t>Refuerzo ~12 h antes del primer cambio.</t>
  </si>
  <si>
    <t>Después cambio 1</t>
  </si>
  <si>
    <t>Respuesta al primer cambio.</t>
  </si>
  <si>
    <t>Antes cambio 2</t>
  </si>
  <si>
    <t>Refuerzo ~12 h antes del segundo cambio.</t>
  </si>
  <si>
    <t>Después cambio 2</t>
  </si>
  <si>
    <t>Respuesta al segundo cambio.</t>
  </si>
  <si>
    <t>Fin programa base</t>
  </si>
  <si>
    <t>Si no termina, mantener último setpoint.</t>
  </si>
  <si>
    <t>Protocolo nutricional</t>
  </si>
  <si>
    <t>N supl. total (mg N/L)</t>
  </si>
  <si>
    <t>Nota</t>
  </si>
  <si>
    <t>Actualizar B31 según mosto/estrategia. Mantener este valor igual en A, B y C.</t>
  </si>
  <si>
    <t>Fracción</t>
  </si>
  <si>
    <t>Dosis (mg N/L)</t>
  </si>
  <si>
    <t>Mantener igual en todos los tratamientos.</t>
  </si>
  <si>
    <t>25–33% azúcar consumida</t>
  </si>
  <si>
    <t>Si no se gatilla por azúcar, usar el proxy horario.</t>
  </si>
  <si>
    <t>Contingencia</t>
  </si>
  <si>
    <t>No usar en diseño base</t>
  </si>
  <si>
    <t>Reservado sólo para rescate operacional.</t>
  </si>
  <si>
    <t>Notas de implementación</t>
  </si>
  <si>
    <t>Programar cambios por tiempo en GUI; no variar nutrición entre tratamientos.</t>
  </si>
  <si>
    <t>Duración base del protocolo: 12 días. Si la fermentación no ha concluido, mantener el último setpoint.</t>
  </si>
  <si>
    <t>Usar este protocolo tal como está en ambos lotes para la condición replicada A.</t>
  </si>
  <si>
    <t>Protocolo B de fermentación</t>
  </si>
  <si>
    <t>Perfil contrastante con arranque caliente para maximizar información de la fase temprana.</t>
  </si>
  <si>
    <t>Arranque caliente para excitar cinética temprana.</t>
  </si>
  <si>
    <t>Tramo intermedio nominal.</t>
  </si>
  <si>
    <t>Desaceleración final.</t>
  </si>
  <si>
    <t>Tratamiento contrastante B para ejecutar una vez según la asignación recomendada.</t>
  </si>
  <si>
    <t>Protocolo C de fermentación</t>
  </si>
  <si>
    <t>Perfil contrastante con arranque frío para capturar recuperación/aceleración posterior.</t>
  </si>
  <si>
    <t>Arranque frío para observar respuesta lenta inicial.</t>
  </si>
  <si>
    <t>Transición al nominal.</t>
  </si>
  <si>
    <t>Aceleración final.</t>
  </si>
  <si>
    <t>Tratamiento contrastante C para ejecutar una vez según la asignación recomendada.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</si>
</sst>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"/>
    <numFmt numFmtId="165" formatCode="hh:mm"/>
    <numFmt numFmtId="166" formatCode="dd\-mm\-yyyy\ hh:mm"/>
    <numFmt numFmtId="167" formatCode="0.0"/>
    <numFmt numFmtId="168" formatCode="0.0000"/>
  </numFmts>
  <fonts count="17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7F6000"/>
      <name val="Calibri"/>
    </font>
    <font>
      <b/>
      <sz val="11"/>
      <name val="Calibri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FF"/>
      <name val="Calibri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Aptos Narrow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DE9D9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7F7F7"/>
      </patternFill>
    </fill>
    <fill>
      <patternFill patternType="solid">
        <fgColor rgb="FFF3F6F9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E2F0D9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164" fontId="0" fillId="6" borderId="0" xfId="0" applyNumberFormat="1" applyFill="1" applyAlignment="1">
      <alignment horizontal="left" vertical="top" wrapText="1"/>
    </xf>
    <xf numFmtId="165" fontId="0" fillId="6" borderId="0" xfId="0" applyNumberFormat="1" applyFill="1" applyAlignment="1">
      <alignment horizontal="left" vertical="top" wrapText="1"/>
    </xf>
    <xf numFmtId="166" fontId="0" fillId="8" borderId="0" xfId="0" applyNumberFormat="1" applyFill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166" fontId="0" fillId="9" borderId="0" xfId="0" applyNumberFormat="1" applyFill="1" applyAlignment="1">
      <alignment horizontal="left" vertical="top" wrapText="1"/>
    </xf>
    <xf numFmtId="166" fontId="0" fillId="6" borderId="0" xfId="0" applyNumberFormat="1" applyFill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7" fontId="7" fillId="0" borderId="1" xfId="0" applyNumberFormat="1" applyFont="1" applyBorder="1" applyAlignment="1">
      <alignment horizontal="center" vertical="center"/>
    </xf>
    <xf numFmtId="168" fontId="0" fillId="8" borderId="0" xfId="0" applyNumberFormat="1" applyFill="1" applyAlignment="1">
      <alignment horizontal="left" vertical="top" wrapText="1"/>
    </xf>
    <xf numFmtId="0" fontId="0" fillId="12" borderId="0" xfId="0" applyFill="1" applyAlignment="1">
      <alignment horizontal="left" vertical="top" wrapText="1"/>
    </xf>
    <xf numFmtId="0" fontId="11" fillId="6" borderId="0" xfId="0" applyFont="1" applyFill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12" fillId="14" borderId="0" xfId="0" applyFont="1" applyFill="1" applyAlignment="1">
      <alignment wrapText="1"/>
    </xf>
    <xf numFmtId="0" fontId="8" fillId="14" borderId="0" xfId="0" applyFont="1" applyFill="1" applyAlignment="1">
      <alignment wrapText="1"/>
    </xf>
    <xf numFmtId="0" fontId="0" fillId="6" borderId="2" xfId="0" applyFill="1" applyBorder="1" applyAlignment="1">
      <alignment horizontal="left" vertical="top" wrapText="1"/>
    </xf>
    <xf numFmtId="166" fontId="0" fillId="8" borderId="2" xfId="0" applyNumberFormat="1" applyFill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 wrapText="1"/>
    </xf>
    <xf numFmtId="166" fontId="0" fillId="9" borderId="2" xfId="0" applyNumberFormat="1" applyFill="1" applyBorder="1" applyAlignment="1">
      <alignment horizontal="left" vertical="top" wrapText="1"/>
    </xf>
    <xf numFmtId="168" fontId="0" fillId="8" borderId="2" xfId="0" applyNumberFormat="1" applyFill="1" applyBorder="1" applyAlignment="1">
      <alignment horizontal="left" vertical="top" wrapText="1"/>
    </xf>
    <xf numFmtId="0" fontId="12" fillId="14" borderId="0" xfId="0" applyFont="1" applyFill="1" applyAlignment="1">
      <alignment horizontal="left" wrapText="1"/>
    </xf>
    <xf numFmtId="0" fontId="0" fillId="0" borderId="2" xfId="0" applyBorder="1"/>
    <xf numFmtId="164" fontId="0" fillId="6" borderId="2" xfId="0" applyNumberFormat="1" applyFill="1" applyBorder="1" applyAlignment="1">
      <alignment horizontal="left" vertical="top" wrapText="1"/>
    </xf>
    <xf numFmtId="165" fontId="0" fillId="6" borderId="2" xfId="0" applyNumberForma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168" fontId="0" fillId="9" borderId="0" xfId="0" applyNumberFormat="1" applyFill="1" applyAlignment="1">
      <alignment horizontal="left" vertical="top" wrapText="1"/>
    </xf>
    <xf numFmtId="168" fontId="0" fillId="9" borderId="2" xfId="0" applyNumberFormat="1" applyFill="1" applyBorder="1" applyAlignment="1">
      <alignment horizontal="left" vertical="top" wrapText="1"/>
    </xf>
    <xf numFmtId="0" fontId="0" fillId="15" borderId="0" xfId="0" applyFill="1" applyAlignment="1">
      <alignment horizontal="left" vertical="top" wrapText="1"/>
    </xf>
    <xf numFmtId="0" fontId="0" fillId="1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68" fontId="0" fillId="16" borderId="0" xfId="0" applyNumberFormat="1" applyFill="1" applyAlignment="1">
      <alignment horizontal="left" vertical="top" wrapText="1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 vertical="top" wrapText="1"/>
    </xf>
    <xf numFmtId="1" fontId="0" fillId="9" borderId="0" xfId="0" applyNumberFormat="1" applyFill="1" applyAlignment="1">
      <alignment horizontal="center" vertical="top" wrapText="1"/>
    </xf>
    <xf numFmtId="2" fontId="0" fillId="9" borderId="0" xfId="0" applyNumberFormat="1" applyFill="1" applyAlignment="1">
      <alignment horizontal="center" vertical="top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6" borderId="0" xfId="0" applyFill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  <xf numFmtId="1" fontId="0" fillId="6" borderId="0" xfId="0" applyNumberFormat="1" applyFill="1" applyAlignment="1">
      <alignment horizontal="center" vertical="top" wrapText="1"/>
    </xf>
    <xf numFmtId="0" fontId="3" fillId="4" borderId="5" xfId="0" applyFont="1" applyFill="1" applyBorder="1" applyAlignment="1">
      <alignment horizontal="center" vertical="center" wrapText="1"/>
    </xf>
    <xf numFmtId="1" fontId="0" fillId="6" borderId="6" xfId="0" applyNumberFormat="1" applyFill="1" applyBorder="1" applyAlignment="1">
      <alignment horizontal="center" vertical="top" wrapText="1"/>
    </xf>
    <xf numFmtId="0" fontId="0" fillId="0" borderId="6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6" borderId="7" xfId="0" applyFill="1" applyBorder="1" applyAlignment="1">
      <alignment horizontal="left" vertical="top" wrapText="1"/>
    </xf>
    <xf numFmtId="0" fontId="8" fillId="14" borderId="7" xfId="0" applyFont="1" applyFill="1" applyBorder="1" applyAlignment="1">
      <alignment wrapText="1"/>
    </xf>
    <xf numFmtId="166" fontId="0" fillId="6" borderId="7" xfId="0" applyNumberFormat="1" applyFill="1" applyBorder="1" applyAlignment="1">
      <alignment horizontal="left" vertical="top" wrapText="1"/>
    </xf>
    <xf numFmtId="0" fontId="0" fillId="0" borderId="7" xfId="0" applyBorder="1"/>
    <xf numFmtId="0" fontId="0" fillId="9" borderId="9" xfId="0" applyFill="1" applyBorder="1" applyAlignment="1">
      <alignment horizontal="left" vertical="top" wrapText="1"/>
    </xf>
    <xf numFmtId="166" fontId="0" fillId="9" borderId="9" xfId="0" applyNumberFormat="1" applyFill="1" applyBorder="1" applyAlignment="1">
      <alignment horizontal="left" vertical="top" wrapText="1"/>
    </xf>
    <xf numFmtId="0" fontId="0" fillId="9" borderId="9" xfId="0" applyFill="1" applyBorder="1" applyAlignment="1">
      <alignment horizontal="center" vertical="top" wrapText="1"/>
    </xf>
    <xf numFmtId="2" fontId="0" fillId="9" borderId="9" xfId="0" applyNumberFormat="1" applyFill="1" applyBorder="1" applyAlignment="1">
      <alignment horizontal="center" vertical="top" wrapText="1"/>
    </xf>
    <xf numFmtId="1" fontId="0" fillId="9" borderId="9" xfId="0" applyNumberFormat="1" applyFill="1" applyBorder="1" applyAlignment="1">
      <alignment horizontal="center" vertical="top" wrapText="1"/>
    </xf>
    <xf numFmtId="0" fontId="0" fillId="9" borderId="0" xfId="0" applyFill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3" fillId="15" borderId="0" xfId="0" applyFont="1" applyFill="1" applyAlignment="1">
      <alignment horizontal="left"/>
    </xf>
    <xf numFmtId="0" fontId="0" fillId="15" borderId="0" xfId="0" applyFill="1" applyAlignment="1">
      <alignment horizontal="left"/>
    </xf>
    <xf numFmtId="0" fontId="0" fillId="9" borderId="7" xfId="0" applyFill="1" applyBorder="1" applyAlignment="1">
      <alignment horizontal="left" vertical="top" wrapText="1"/>
    </xf>
    <xf numFmtId="0" fontId="0" fillId="9" borderId="7" xfId="0" applyFill="1" applyBorder="1" applyAlignment="1">
      <alignment horizontal="center" vertical="top" wrapText="1"/>
    </xf>
    <xf numFmtId="0" fontId="0" fillId="0" borderId="0" xfId="0" applyAlignment="1">
      <alignment horizontal="right"/>
    </xf>
    <xf numFmtId="166" fontId="0" fillId="9" borderId="7" xfId="0" applyNumberFormat="1" applyFill="1" applyBorder="1" applyAlignment="1">
      <alignment horizontal="left" vertical="top" wrapText="1"/>
    </xf>
    <xf numFmtId="2" fontId="0" fillId="9" borderId="7" xfId="0" applyNumberFormat="1" applyFill="1" applyBorder="1" applyAlignment="1">
      <alignment horizontal="center" vertical="top" wrapText="1"/>
    </xf>
    <xf numFmtId="1" fontId="0" fillId="9" borderId="7" xfId="0" applyNumberFormat="1" applyFill="1" applyBorder="1" applyAlignment="1">
      <alignment horizontal="center" vertical="top" wrapText="1"/>
    </xf>
    <xf numFmtId="0" fontId="0" fillId="6" borderId="8" xfId="0" applyFill="1" applyBorder="1" applyAlignment="1">
      <alignment horizontal="center" vertical="top" wrapText="1"/>
    </xf>
    <xf numFmtId="0" fontId="0" fillId="6" borderId="9" xfId="0" applyFill="1" applyBorder="1" applyAlignment="1">
      <alignment horizontal="left" vertical="top" wrapText="1"/>
    </xf>
    <xf numFmtId="0" fontId="0" fillId="0" borderId="9" xfId="0" applyBorder="1"/>
    <xf numFmtId="166" fontId="0" fillId="6" borderId="9" xfId="0" applyNumberFormat="1" applyFill="1" applyBorder="1" applyAlignment="1">
      <alignment horizontal="left" vertical="top" wrapText="1"/>
    </xf>
    <xf numFmtId="0" fontId="0" fillId="6" borderId="10" xfId="0" applyFill="1" applyBorder="1" applyAlignment="1">
      <alignment horizontal="center" vertical="top" wrapText="1"/>
    </xf>
    <xf numFmtId="0" fontId="8" fillId="14" borderId="9" xfId="0" applyFont="1" applyFill="1" applyBorder="1" applyAlignment="1">
      <alignment wrapText="1"/>
    </xf>
    <xf numFmtId="0" fontId="0" fillId="6" borderId="9" xfId="0" applyFill="1" applyBorder="1" applyAlignment="1">
      <alignment horizontal="center" vertical="top" wrapText="1"/>
    </xf>
    <xf numFmtId="1" fontId="0" fillId="6" borderId="9" xfId="0" applyNumberFormat="1" applyFill="1" applyBorder="1" applyAlignment="1">
      <alignment horizontal="center" vertical="top" wrapText="1"/>
    </xf>
    <xf numFmtId="1" fontId="0" fillId="6" borderId="11" xfId="0" applyNumberFormat="1" applyFill="1" applyBorder="1" applyAlignment="1">
      <alignment horizontal="center" vertical="top" wrapText="1"/>
    </xf>
    <xf numFmtId="0" fontId="0" fillId="6" borderId="9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4" fillId="0" borderId="0" xfId="0" applyFont="1"/>
    <xf numFmtId="14" fontId="0" fillId="0" borderId="0" xfId="0" applyNumberFormat="1"/>
    <xf numFmtId="0" fontId="13" fillId="9" borderId="0" xfId="0" applyFont="1" applyFill="1" applyAlignment="1">
      <alignment horizontal="left" vertical="top" wrapText="1"/>
    </xf>
    <xf numFmtId="168" fontId="13" fillId="9" borderId="0" xfId="0" applyNumberFormat="1" applyFont="1" applyFill="1" applyAlignment="1">
      <alignment horizontal="left" vertical="top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/>
    <xf numFmtId="0" fontId="12" fillId="14" borderId="2" xfId="0" applyFont="1" applyFill="1" applyBorder="1" applyAlignment="1">
      <alignment wrapText="1"/>
    </xf>
    <xf numFmtId="0" fontId="12" fillId="14" borderId="2" xfId="0" applyFont="1" applyFill="1" applyBorder="1" applyAlignment="1">
      <alignment horizontal="left" wrapText="1"/>
    </xf>
    <xf numFmtId="22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left"/>
    </xf>
    <xf numFmtId="0" fontId="12" fillId="14" borderId="12" xfId="0" applyFont="1" applyFill="1" applyBorder="1" applyAlignment="1">
      <alignment wrapText="1"/>
    </xf>
    <xf numFmtId="0" fontId="12" fillId="14" borderId="12" xfId="0" applyFont="1" applyFill="1" applyBorder="1" applyAlignment="1">
      <alignment horizontal="left" wrapText="1"/>
    </xf>
    <xf numFmtId="166" fontId="0" fillId="8" borderId="12" xfId="0" applyNumberFormat="1" applyFill="1" applyBorder="1" applyAlignment="1">
      <alignment horizontal="left" vertical="top" wrapText="1"/>
    </xf>
    <xf numFmtId="0" fontId="0" fillId="0" borderId="12" xfId="0" applyBorder="1"/>
    <xf numFmtId="0" fontId="0" fillId="9" borderId="12" xfId="0" applyFill="1" applyBorder="1" applyAlignment="1">
      <alignment horizontal="left" vertical="top" wrapText="1"/>
    </xf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left"/>
    </xf>
    <xf numFmtId="0" fontId="0" fillId="15" borderId="12" xfId="0" applyFill="1" applyBorder="1" applyAlignment="1">
      <alignment horizontal="left"/>
    </xf>
    <xf numFmtId="0" fontId="0" fillId="0" borderId="12" xfId="0" applyBorder="1" applyAlignment="1">
      <alignment horizontal="center" vertical="center"/>
    </xf>
    <xf numFmtId="22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8" fillId="12" borderId="0" xfId="0" applyFont="1" applyFill="1" applyAlignment="1">
      <alignment wrapText="1"/>
    </xf>
    <xf numFmtId="166" fontId="0" fillId="12" borderId="0" xfId="0" applyNumberFormat="1" applyFill="1" applyAlignment="1">
      <alignment horizontal="left" vertical="top" wrapText="1"/>
    </xf>
    <xf numFmtId="0" fontId="0" fillId="12" borderId="0" xfId="0" applyFill="1" applyAlignment="1">
      <alignment horizontal="center" vertical="top" wrapText="1"/>
    </xf>
    <xf numFmtId="0" fontId="0" fillId="12" borderId="4" xfId="0" applyFill="1" applyBorder="1" applyAlignment="1">
      <alignment horizontal="center" vertical="top" wrapText="1"/>
    </xf>
    <xf numFmtId="1" fontId="0" fillId="12" borderId="0" xfId="0" applyNumberFormat="1" applyFill="1" applyAlignment="1">
      <alignment horizontal="center" vertical="top" wrapText="1"/>
    </xf>
    <xf numFmtId="1" fontId="0" fillId="12" borderId="6" xfId="0" applyNumberFormat="1" applyFill="1" applyBorder="1" applyAlignment="1">
      <alignment horizontal="center" vertical="top" wrapText="1"/>
    </xf>
    <xf numFmtId="0" fontId="0" fillId="12" borderId="0" xfId="0" applyFill="1"/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center" vertical="center" wrapText="1"/>
    </xf>
    <xf numFmtId="0" fontId="16" fillId="0" borderId="0" xfId="0" applyFont="1"/>
    <xf numFmtId="0" fontId="15" fillId="16" borderId="0" xfId="0" applyFont="1" applyFill="1"/>
    <xf numFmtId="0" fontId="16" fillId="16" borderId="0" xfId="0" applyFont="1" applyFill="1"/>
    <xf numFmtId="14" fontId="0" fillId="16" borderId="0" xfId="0" applyNumberFormat="1" applyFill="1"/>
    <xf numFmtId="0" fontId="0" fillId="16" borderId="0" xfId="0" applyFill="1"/>
    <xf numFmtId="0" fontId="11" fillId="0" borderId="0" xfId="0" applyFon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5">
    <dxf>
      <numFmt numFmtId="169" formatCode="dd/mm/yyyy"/>
    </dxf>
    <dxf>
      <numFmt numFmtId="16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1</xdr:row>
      <xdr:rowOff>119062</xdr:rowOff>
    </xdr:from>
    <xdr:to>
      <xdr:col>29</xdr:col>
      <xdr:colOff>439941</xdr:colOff>
      <xdr:row>29</xdr:row>
      <xdr:rowOff>101154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46155-F22D-E1AF-9293-F8856EF4C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6063" y="428625"/>
          <a:ext cx="11869941" cy="65781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190500</xdr:colOff>
      <xdr:row>35</xdr:row>
      <xdr:rowOff>142875</xdr:rowOff>
    </xdr:from>
    <xdr:to>
      <xdr:col>29</xdr:col>
      <xdr:colOff>132460</xdr:colOff>
      <xdr:row>67</xdr:row>
      <xdr:rowOff>515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415A94E-F7DB-1DE5-F366-F1C315A14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73188" y="8191500"/>
          <a:ext cx="11705335" cy="594411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32</xdr:col>
      <xdr:colOff>23812</xdr:colOff>
      <xdr:row>13</xdr:row>
      <xdr:rowOff>95250</xdr:rowOff>
    </xdr:from>
    <xdr:to>
      <xdr:col>50</xdr:col>
      <xdr:colOff>249587</xdr:colOff>
      <xdr:row>46</xdr:row>
      <xdr:rowOff>100367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2CB79E-092E-2BB0-2F8C-C651C6A0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527250" y="3952875"/>
          <a:ext cx="11370025" cy="62916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723900</xdr:colOff>
      <xdr:row>11</xdr:row>
      <xdr:rowOff>142875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941F4040-1F20-133B-DCEF-3C290E8D09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883920</xdr:colOff>
      <xdr:row>11</xdr:row>
      <xdr:rowOff>259080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5D80943-C5BA-5FBC-5FEB-DB5DD5C36B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26880" cy="3048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883920</xdr:colOff>
      <xdr:row>11</xdr:row>
      <xdr:rowOff>251460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952D5CE-CB02-CE50-AABC-D604990B94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26880" cy="3048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1114425</xdr:colOff>
      <xdr:row>11</xdr:row>
      <xdr:rowOff>142875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C9B0CAE6-D976-1A49-7330-E9C2225448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24975" cy="3048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723900</xdr:colOff>
      <xdr:row>14</xdr:row>
      <xdr:rowOff>523875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E872057E-F550-818B-387B-2868945BEF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579120</xdr:colOff>
      <xdr:row>14</xdr:row>
      <xdr:rowOff>419100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E2B96ED-DD35-80BB-1365-29FAE92EB3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317480" cy="338328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579120</xdr:colOff>
      <xdr:row>14</xdr:row>
      <xdr:rowOff>419100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AA92ACA-6F0F-8FE7-804D-5B59CE982B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317480" cy="338328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723900</xdr:colOff>
      <xdr:row>14</xdr:row>
      <xdr:rowOff>523875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42F918B6-CE90-8911-CEA1-539E75898A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3476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590550</xdr:colOff>
      <xdr:row>25</xdr:row>
      <xdr:rowOff>142875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79F9A64E-CB83-DCA5-6C05-91167455F03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60960</xdr:colOff>
      <xdr:row>26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316AADC-8714-376A-50A4-325F0F4CA6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7810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8083B161-3E60-4B88-B7BE-56BB5C846A7A}">
    <nsvFilter filterId="{E1CEFE45-2C98-45D0-8846-5A59BFC330D1}" ref="A4:L122" tableId="0">
      <sortRules>
        <sortRule colId="0">
          <sortCondition ref="A4:A122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Bioprocesos Cii" id="{88ABA983-0263-476D-B782-3CA3D7BE78C5}" userId="S::bioprocesos@conchaytoro.cl::8958d23a-8c4e-49b4-8534-a4c451f6410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9F54D-88C2-4482-91BC-40972676C5E5}" name="Tabla13" displayName="Tabla13" ref="A1:K960" totalsRowShown="0" headerRowDxfId="4">
  <autoFilter ref="A1:K960" xr:uid="{BA99F54D-88C2-4482-91BC-40972676C5E5}"/>
  <tableColumns count="11">
    <tableColumn id="1" xr3:uid="{8753350C-1B27-4E10-AAEA-A4D5D9BC81A5}" name="Código muestra" dataDxfId="3">
      <calculatedColumnFormula>"CII-" &amp; TEXT(TODAY(),"26") &amp; "-" &amp; TEXT(ROW()-ROW($A$2)+1,"0000")</calculatedColumnFormula>
    </tableColumn>
    <tableColumn id="11" xr3:uid="{439274DA-F658-41E2-A7FE-9F4059BF44A0}" name="Nombre  original muestra" dataDxfId="2"/>
    <tableColumn id="2" xr3:uid="{C97C922F-2692-4CF4-8C56-2A0163FF4BEB}" name="n° réplicas"/>
    <tableColumn id="3" xr3:uid="{39E9F205-6A73-4A26-A7F8-D4265A7B1E32}" name="Fecha ingreso" dataDxfId="1"/>
    <tableColumn id="4" xr3:uid="{094EE3FD-CF32-4777-A72C-ABF174AD867D}" name="Congelador"/>
    <tableColumn id="5" xr3:uid="{58F9E654-89AF-4195-B0C6-C81805387BCD}" name="Nombre abreviado Proyecto"/>
    <tableColumn id="6" xr3:uid="{6492283F-DBF1-4D41-B8F1-5DBAD74CA8D0}" name="Responsable almacenamiento"/>
    <tableColumn id="7" xr3:uid="{95692F7B-EFAC-48A3-A09D-F5EC752B361B}" name="Líder Unidad"/>
    <tableColumn id="8" xr3:uid="{C552F1E8-F1D1-4E1F-A35B-0888C96E9DFE}" name="Estado"/>
    <tableColumn id="9" xr3:uid="{4DF9B9FD-B935-411B-AAB0-0CB04750AFA7}" name="Fecha cambio estado" dataDxfId="0"/>
    <tableColumn id="10" xr3:uid="{9084F540-6690-4221-9F24-5A65CEBAE621}" name="Observacion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4" dT="2026-04-10T15:32:55.70" personId="{88ABA983-0263-476D-B782-3CA3D7BE78C5}" id="{0FF26C5B-5045-4DA0-B296-2DD79188A928}">
    <text xml:space="preserve">Muestra corta no lleva Alcohol </text>
  </threadedComment>
  <threadedComment ref="S15" dT="2026-04-10T15:32:55.70" personId="{88ABA983-0263-476D-B782-3CA3D7BE78C5}" id="{BC38DD73-666B-4521-8FD3-6E0622C3FB3A}">
    <text xml:space="preserve">Muestra corta no lleva Alcohol </text>
  </threadedComment>
  <threadedComment ref="S16" dT="2026-04-10T15:32:55.70" personId="{88ABA983-0263-476D-B782-3CA3D7BE78C5}" id="{D8624D46-2CDA-4BE4-A83D-C3388E1138CB}">
    <text xml:space="preserve">Muestra corta no lleva Alcohol </text>
  </threadedComment>
  <threadedComment ref="S20" dT="2026-04-10T15:32:55.70" personId="{88ABA983-0263-476D-B782-3CA3D7BE78C5}" id="{651C8275-CF35-40E2-81B5-67E4C39C65FE}">
    <text xml:space="preserve">Muestra corta no lleva Alcohol </text>
  </threadedComment>
  <threadedComment ref="S21" dT="2026-04-10T15:32:55.70" personId="{88ABA983-0263-476D-B782-3CA3D7BE78C5}" id="{8EEEE512-716F-4CF9-88FE-761F5B8E4CD8}">
    <text xml:space="preserve">Muestra corta no lleva Alcohol </text>
  </threadedComment>
  <threadedComment ref="S22" dT="2026-04-10T15:32:55.70" personId="{88ABA983-0263-476D-B782-3CA3D7BE78C5}" id="{73C0AEC9-BAA0-4445-B4C4-916076DF61E0}">
    <text xml:space="preserve">Muestra corta no lleva Alcohol </text>
  </threadedComment>
  <threadedComment ref="J23" dT="2026-04-10T15:44:07.64" personId="{88ABA983-0263-476D-B782-3CA3D7BE78C5}" id="{E2C6851F-5106-4ADE-818D-D7303EBDB6F4}">
    <text>Se analizo CM congelada el 10-04-2026</text>
  </threadedComment>
  <threadedComment ref="K23" dT="2026-04-10T15:45:17.83" personId="{88ABA983-0263-476D-B782-3CA3D7BE78C5}" id="{BA376077-3976-49D1-B7EE-55BD1CDA0074}">
    <text>Se analizo CM congelada el 10-04-2026</text>
  </threadedComment>
  <threadedComment ref="J24" dT="2026-04-10T15:44:18.20" personId="{88ABA983-0263-476D-B782-3CA3D7BE78C5}" id="{A89B6A21-247D-4575-8212-0C7A60FD1C17}">
    <text>Se analizo CM congelada el 10-04-2026</text>
  </threadedComment>
  <threadedComment ref="K24" dT="2026-04-10T15:45:26.91" personId="{88ABA983-0263-476D-B782-3CA3D7BE78C5}" id="{045709AE-12D3-479B-B943-F0FB35DF208E}">
    <text>Se analizo CM congelada el 10-04-2026</text>
  </threadedComment>
  <threadedComment ref="J25" dT="2026-04-10T15:44:26.11" personId="{88ABA983-0263-476D-B782-3CA3D7BE78C5}" id="{D3BFABD5-3F17-40A0-AE85-262B4CC0D420}">
    <text>Se analizo CM congelada el 10-04-2026</text>
  </threadedComment>
  <threadedComment ref="K25" dT="2026-04-10T15:45:35.14" personId="{88ABA983-0263-476D-B782-3CA3D7BE78C5}" id="{37DC4A49-1F16-4D83-B9C3-A748EA453553}">
    <text>Se analizo CM congelada el 10-04-2026</text>
  </threadedComment>
  <threadedComment ref="J26" dT="2026-04-10T15:44:51.27" personId="{88ABA983-0263-476D-B782-3CA3D7BE78C5}" id="{5471E29D-24AB-41C3-AF88-99A2CED7EF8C}">
    <text>Se analizo CM congelada el 10-04-2026</text>
  </threadedComment>
  <threadedComment ref="K26" dT="2026-04-10T15:45:42.58" personId="{88ABA983-0263-476D-B782-3CA3D7BE78C5}" id="{70494A7A-2344-49FF-90AE-501697133F68}">
    <text>Se analizo CM congelada el 10-04-2026</text>
  </threadedComment>
  <threadedComment ref="S26" dT="2026-04-10T15:32:55.70" personId="{88ABA983-0263-476D-B782-3CA3D7BE78C5}" id="{9F997945-512F-446B-9EB2-6486129E1CEF}">
    <text xml:space="preserve">Muestra corta no lleva Alcohol </text>
  </threadedComment>
  <threadedComment ref="J27" dT="2026-04-10T15:44:39.33" personId="{88ABA983-0263-476D-B782-3CA3D7BE78C5}" id="{6FC7126D-15EE-4D6A-9CED-69B817ECF0BD}">
    <text>Se analizo CM congelada el 10-04-2026</text>
  </threadedComment>
  <threadedComment ref="K27" dT="2026-04-10T15:45:52.80" personId="{88ABA983-0263-476D-B782-3CA3D7BE78C5}" id="{37FBC412-9167-45F4-B3C3-B09FE66E8673}">
    <text>Se analizo CM congelada el 10-04-2026</text>
  </threadedComment>
  <threadedComment ref="S27" dT="2026-04-10T15:32:55.70" personId="{88ABA983-0263-476D-B782-3CA3D7BE78C5}" id="{D01FE23C-F677-4034-B5C9-F50A2606C3D8}">
    <text xml:space="preserve">Muestra corta no lleva Alcohol </text>
  </threadedComment>
  <threadedComment ref="J28" dT="2026-04-10T15:45:07.60" personId="{88ABA983-0263-476D-B782-3CA3D7BE78C5}" id="{BC60BAD5-6994-47E2-8581-7A5BAFBB532C}">
    <text>Se analizo CM congelada el 10-04-2026</text>
  </threadedComment>
  <threadedComment ref="K28" dT="2026-04-10T15:46:02.02" personId="{88ABA983-0263-476D-B782-3CA3D7BE78C5}" id="{79E0D94E-0F21-4FA2-B626-00E1601C1EF1}">
    <text>Se analizo CM congelada el 10-04-2026</text>
  </threadedComment>
  <threadedComment ref="S28" dT="2026-04-10T15:32:55.70" personId="{88ABA983-0263-476D-B782-3CA3D7BE78C5}" id="{FD76F625-B736-4E1B-A676-2227CE5636C0}">
    <text xml:space="preserve">Muestra corta no lleva Alcohol </text>
  </threadedComment>
  <threadedComment ref="S38" dT="2026-04-10T15:32:55.70" personId="{88ABA983-0263-476D-B782-3CA3D7BE78C5}" id="{243EA7E0-CF3B-47B8-AEFA-7BE7EAEE1ECB}">
    <text xml:space="preserve">Muestra corta no lleva Alcohol </text>
  </threadedComment>
  <threadedComment ref="S39" dT="2026-04-10T15:33:31.98" personId="{88ABA983-0263-476D-B782-3CA3D7BE78C5}" id="{AA5BEC8B-84DC-4E31-8132-69BB65785F68}">
    <text xml:space="preserve">Muestra corta no lleva Alcohol </text>
  </threadedComment>
  <threadedComment ref="S44" dT="2026-04-10T15:33:11.08" personId="{88ABA983-0263-476D-B782-3CA3D7BE78C5}" id="{C95EDB7A-F9B3-44CB-A293-8B43E486DA64}">
    <text xml:space="preserve">Muestra corta no lleva Alcohol </text>
  </threadedComment>
  <threadedComment ref="S45" dT="2026-04-10T15:33:22.22" personId="{88ABA983-0263-476D-B782-3CA3D7BE78C5}" id="{60BC7043-1BA7-4760-8B68-C959B039D4E7}">
    <text xml:space="preserve">Muestra corta no lleva Alcohol </text>
  </threadedComment>
  <threadedComment ref="S46" dT="2026-04-10T15:33:27.25" personId="{88ABA983-0263-476D-B782-3CA3D7BE78C5}" id="{26F9C422-46AD-4033-AF43-A8FB68020830}">
    <text xml:space="preserve">Muestra corta no lleva Alcohol </text>
  </threadedComment>
  <threadedComment ref="S52" dT="2026-04-10T15:32:55.70" personId="{88ABA983-0263-476D-B782-3CA3D7BE78C5}" id="{9B99F79D-7121-4A40-B43D-2B2037FA5EC8}">
    <text xml:space="preserve">Muestra corta no lleva Alcohol </text>
  </threadedComment>
  <threadedComment ref="S56" dT="2026-04-10T15:32:55.70" personId="{88ABA983-0263-476D-B782-3CA3D7BE78C5}" id="{C8834BA1-C260-45A1-BE06-88CF18F08A31}">
    <text xml:space="preserve">Muestra corta no lleva Alcohol </text>
  </threadedComment>
  <threadedComment ref="S57" dT="2026-04-10T15:32:55.70" personId="{88ABA983-0263-476D-B782-3CA3D7BE78C5}" id="{1494413E-DDE6-4A74-98AB-61BCF6A8497E}">
    <text xml:space="preserve">Muestra corta no lleva Alcohol </text>
  </threadedComment>
  <threadedComment ref="S58" dT="2026-04-10T15:32:55.70" personId="{88ABA983-0263-476D-B782-3CA3D7BE78C5}" id="{6AA96A60-119F-4643-A00C-0D6A39CEB3BA}">
    <text xml:space="preserve">Muestra corta no lleva Alcohol </text>
  </threadedComment>
  <threadedComment ref="S61" dT="2026-04-10T15:32:55.70" personId="{88ABA983-0263-476D-B782-3CA3D7BE78C5}" id="{C67352A5-E5F5-4318-94B9-9FC81DD3C40E}">
    <text xml:space="preserve">Muestra corta no lleva Alcohol </text>
  </threadedComment>
  <threadedComment ref="S62" dT="2026-04-10T15:32:55.70" personId="{88ABA983-0263-476D-B782-3CA3D7BE78C5}" id="{AD2F172B-6800-448A-8D4A-1939271844C0}">
    <text xml:space="preserve">Muestra corta no lleva Alcohol </text>
  </threadedComment>
  <threadedComment ref="S66" dT="2026-04-10T15:32:55.70" personId="{88ABA983-0263-476D-B782-3CA3D7BE78C5}" id="{F2146E7E-C511-45F5-A7C7-1F526C2C7A1A}">
    <text xml:space="preserve">Muestra corta no lleva Alcohol </text>
  </threadedComment>
  <threadedComment ref="S67" dT="2026-04-10T15:32:55.70" personId="{88ABA983-0263-476D-B782-3CA3D7BE78C5}" id="{777731E3-DA3C-47E6-96CD-B2C416AD73C7}">
    <text xml:space="preserve">Muestra corta no lleva Alcohol </text>
  </threadedComment>
  <threadedComment ref="S68" dT="2026-04-10T15:32:55.70" personId="{88ABA983-0263-476D-B782-3CA3D7BE78C5}" id="{0238A758-4FFB-4128-956C-CDDD478F2014}">
    <text xml:space="preserve">Muestra corta no lleva Alcohol </text>
  </threadedComment>
  <threadedComment ref="A87" dT="2026-04-02T13:34:39.58" personId="{88ABA983-0263-476D-B782-3CA3D7BE78C5}" id="{5B356BC8-2F38-46AE-9409-78D1049386C0}">
    <text>No se tomaron las muestras del 01/04 a las 16:00, así que estas están guardadas en los tubos como 26134-P-14, 26135-P-14 y 26136-P-13</text>
  </threadedComment>
  <threadedComment ref="R156" dT="2026-04-22T15:17:28.28" personId="{88ABA983-0263-476D-B782-3CA3D7BE78C5}" id="{9938E64F-0BAC-48B7-A212-50D46FF43BF8}">
    <text>CM Análisis 21-04-26 por dato faltante</text>
  </threadedComment>
  <threadedComment ref="Q164" dT="2026-04-22T15:17:46.23" personId="{88ABA983-0263-476D-B782-3CA3D7BE78C5}" id="{FF455B43-B901-4048-97E7-460C8ABD16CC}">
    <text>CM Análisis 21-04-26 por dato faltante</text>
  </threadedComment>
  <threadedComment ref="R167" dT="2026-04-22T15:17:58.70" personId="{88ABA983-0263-476D-B782-3CA3D7BE78C5}" id="{5CF259BE-611C-423E-B5F2-77FB49E66C8E}">
    <text>CM Análisis 21-04-26 por dato faltante</text>
  </threadedComment>
  <threadedComment ref="R168" dT="2026-04-22T15:18:09.39" personId="{88ABA983-0263-476D-B782-3CA3D7BE78C5}" id="{B8E2B434-015F-47FE-947D-91B04E0189F7}">
    <text>CM Análisis 21-04-26 por dato faltante</text>
  </threadedComment>
  <threadedComment ref="R171" dT="2026-04-22T15:18:24.31" personId="{88ABA983-0263-476D-B782-3CA3D7BE78C5}" id="{ED4C9ED3-4FFA-4813-89D6-E02EF44F0E9E}">
    <text>CM Análisis 21-04-26 por dato faltante</text>
  </threadedComment>
  <threadedComment ref="R172" dT="2026-04-22T15:18:47.72" personId="{88ABA983-0263-476D-B782-3CA3D7BE78C5}" id="{286D4BF6-262D-45CA-9411-12BCB9AA5B2C}">
    <text>CM Análisis 21-04-26 por dato faltante</text>
  </threadedComment>
  <threadedComment ref="R177" dT="2026-04-22T15:18:59.33" personId="{88ABA983-0263-476D-B782-3CA3D7BE78C5}" id="{450DC976-3C5C-4FB2-A22C-23DB35BDC1A1}">
    <text>CM Análisis 21-04-26 por dato faltante</text>
  </threadedComment>
  <threadedComment ref="R178" dT="2026-04-22T15:19:08.64" personId="{88ABA983-0263-476D-B782-3CA3D7BE78C5}" id="{53E1BCA3-C22C-4E3D-9451-454DEAC35649}">
    <text>CM Análisis 21-04-26 por dato faltante</text>
  </threadedComment>
  <threadedComment ref="R179" dT="2026-04-22T15:19:20.63" personId="{88ABA983-0263-476D-B782-3CA3D7BE78C5}" id="{572D9181-7739-40DE-9594-635E83F99786}">
    <text>CM Análisis 21-04-26 por dato faltante</text>
  </threadedComment>
  <threadedComment ref="R180" dT="2026-04-22T15:19:29.33" personId="{88ABA983-0263-476D-B782-3CA3D7BE78C5}" id="{ED2A0CC5-0955-40D4-9F54-6CA85D2E0F39}">
    <text>CM Análisis 21-04-26 por dato faltante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H14"/>
  <sheetViews>
    <sheetView showGridLines="0" zoomScale="40" zoomScaleNormal="40" workbookViewId="0">
      <selection activeCell="J37" sqref="J37"/>
    </sheetView>
  </sheetViews>
  <sheetFormatPr defaultColWidth="9.140625" defaultRowHeight="15"/>
  <cols>
    <col min="1" max="1" width="24" customWidth="1"/>
    <col min="2" max="2" width="110" customWidth="1"/>
  </cols>
  <sheetData>
    <row r="1" spans="1:8" ht="24" customHeight="1">
      <c r="A1" s="140" t="s">
        <v>0</v>
      </c>
      <c r="B1" s="158"/>
      <c r="C1" s="158"/>
      <c r="D1" s="158"/>
      <c r="E1" s="158"/>
      <c r="F1" s="158"/>
      <c r="G1" s="158"/>
      <c r="H1" s="158"/>
    </row>
    <row r="2" spans="1:8" ht="36" customHeight="1">
      <c r="A2" s="141" t="s">
        <v>1</v>
      </c>
      <c r="B2" s="158"/>
      <c r="C2" s="158"/>
      <c r="D2" s="158"/>
      <c r="E2" s="158"/>
      <c r="F2" s="158"/>
      <c r="G2" s="158"/>
      <c r="H2" s="158"/>
    </row>
    <row r="4" spans="1:8" ht="33.950000000000003" customHeight="1">
      <c r="A4" s="14" t="s">
        <v>2</v>
      </c>
      <c r="B4" s="14" t="s">
        <v>3</v>
      </c>
    </row>
    <row r="5" spans="1:8" ht="30">
      <c r="A5" s="1" t="s">
        <v>4</v>
      </c>
      <c r="B5" s="1" t="s">
        <v>5</v>
      </c>
    </row>
    <row r="6" spans="1:8" ht="30">
      <c r="A6" s="1" t="s">
        <v>6</v>
      </c>
      <c r="B6" s="1" t="s">
        <v>7</v>
      </c>
    </row>
    <row r="7" spans="1:8" ht="30">
      <c r="A7" s="1" t="s">
        <v>8</v>
      </c>
      <c r="B7" s="1" t="s">
        <v>9</v>
      </c>
    </row>
    <row r="8" spans="1:8" ht="30">
      <c r="A8" s="1" t="s">
        <v>10</v>
      </c>
      <c r="B8" s="1" t="s">
        <v>11</v>
      </c>
    </row>
    <row r="9" spans="1:8">
      <c r="A9" s="1" t="s">
        <v>12</v>
      </c>
      <c r="B9" s="1" t="s">
        <v>13</v>
      </c>
    </row>
    <row r="10" spans="1:8">
      <c r="A10" s="1" t="s">
        <v>14</v>
      </c>
      <c r="B10" s="1" t="s">
        <v>15</v>
      </c>
    </row>
    <row r="11" spans="1:8">
      <c r="A11" s="1" t="s">
        <v>16</v>
      </c>
      <c r="B11" s="1" t="s">
        <v>17</v>
      </c>
    </row>
    <row r="12" spans="1:8">
      <c r="A12" s="1" t="s">
        <v>18</v>
      </c>
      <c r="B12" s="1" t="s">
        <v>19</v>
      </c>
    </row>
    <row r="13" spans="1:8">
      <c r="A13" s="1" t="s">
        <v>20</v>
      </c>
      <c r="B13" s="1" t="s">
        <v>21</v>
      </c>
    </row>
    <row r="14" spans="1:8">
      <c r="A14" s="2" t="s">
        <v>22</v>
      </c>
      <c r="B14" s="3" t="s">
        <v>23</v>
      </c>
    </row>
  </sheetData>
  <mergeCells count="2">
    <mergeCell ref="A2:H2"/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9999"/>
  </sheetPr>
  <dimension ref="A1:H27"/>
  <sheetViews>
    <sheetView showGridLines="0" workbookViewId="0">
      <selection sqref="A1:H1"/>
    </sheetView>
  </sheetViews>
  <sheetFormatPr defaultColWidth="9.140625" defaultRowHeight="15"/>
  <cols>
    <col min="1" max="1" width="18" customWidth="1"/>
    <col min="2" max="2" width="22" customWidth="1"/>
    <col min="3" max="4" width="18" customWidth="1"/>
    <col min="5" max="5" width="22" customWidth="1"/>
    <col min="6" max="6" width="18" customWidth="1"/>
    <col min="7" max="8" width="20" customWidth="1"/>
  </cols>
  <sheetData>
    <row r="1" spans="1:8" ht="24" customHeight="1">
      <c r="A1" s="140" t="s">
        <v>24</v>
      </c>
      <c r="B1" s="158"/>
      <c r="C1" s="158"/>
      <c r="D1" s="158"/>
      <c r="E1" s="158"/>
      <c r="F1" s="158"/>
      <c r="G1" s="158"/>
      <c r="H1" s="158"/>
    </row>
    <row r="2" spans="1:8" ht="36" customHeight="1">
      <c r="A2" s="141" t="s">
        <v>25</v>
      </c>
      <c r="B2" s="158"/>
      <c r="C2" s="158"/>
      <c r="D2" s="158"/>
      <c r="E2" s="158"/>
      <c r="F2" s="158"/>
      <c r="G2" s="158"/>
      <c r="H2" s="158"/>
    </row>
    <row r="4" spans="1:8" ht="33.950000000000003" customHeight="1">
      <c r="A4" s="14" t="s">
        <v>26</v>
      </c>
      <c r="B4" s="14" t="s">
        <v>27</v>
      </c>
      <c r="C4" s="14" t="s">
        <v>28</v>
      </c>
      <c r="D4" s="14" t="s">
        <v>29</v>
      </c>
      <c r="E4" s="14" t="s">
        <v>30</v>
      </c>
      <c r="F4" s="14" t="s">
        <v>31</v>
      </c>
      <c r="G4" s="14" t="s">
        <v>32</v>
      </c>
      <c r="H4" s="14" t="s">
        <v>33</v>
      </c>
    </row>
    <row r="5" spans="1:8">
      <c r="A5" t="s">
        <v>12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>
      <c r="A6" t="s">
        <v>14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>
      <c r="B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 spans="1:8">
      <c r="B8" t="s">
        <v>54</v>
      </c>
      <c r="D8" t="s">
        <v>55</v>
      </c>
      <c r="E8" t="s">
        <v>56</v>
      </c>
      <c r="G8" t="s">
        <v>57</v>
      </c>
      <c r="H8" t="s">
        <v>58</v>
      </c>
    </row>
    <row r="9" spans="1:8">
      <c r="B9" t="s">
        <v>59</v>
      </c>
      <c r="E9" t="s">
        <v>60</v>
      </c>
    </row>
    <row r="10" spans="1:8">
      <c r="B10" t="s">
        <v>61</v>
      </c>
      <c r="E10" t="s">
        <v>62</v>
      </c>
    </row>
    <row r="11" spans="1:8">
      <c r="B11" t="s">
        <v>63</v>
      </c>
      <c r="E11" t="s">
        <v>64</v>
      </c>
    </row>
    <row r="12" spans="1:8">
      <c r="B12" t="s">
        <v>65</v>
      </c>
    </row>
    <row r="13" spans="1:8">
      <c r="B13" t="s">
        <v>66</v>
      </c>
    </row>
    <row r="14" spans="1:8">
      <c r="B14" t="s">
        <v>67</v>
      </c>
    </row>
    <row r="15" spans="1:8">
      <c r="B15" t="s">
        <v>68</v>
      </c>
    </row>
    <row r="16" spans="1:8">
      <c r="B16" t="s">
        <v>69</v>
      </c>
    </row>
    <row r="17" spans="2:2">
      <c r="B17" t="s">
        <v>70</v>
      </c>
    </row>
    <row r="18" spans="2:2">
      <c r="B18" t="s">
        <v>71</v>
      </c>
    </row>
    <row r="19" spans="2:2">
      <c r="B19" t="s">
        <v>72</v>
      </c>
    </row>
    <row r="20" spans="2:2">
      <c r="B20" t="s">
        <v>73</v>
      </c>
    </row>
    <row r="21" spans="2:2">
      <c r="B21" t="s">
        <v>74</v>
      </c>
    </row>
    <row r="22" spans="2:2">
      <c r="B22" t="s">
        <v>75</v>
      </c>
    </row>
    <row r="23" spans="2:2">
      <c r="B23" t="s">
        <v>76</v>
      </c>
    </row>
    <row r="24" spans="2:2">
      <c r="B24" t="s">
        <v>77</v>
      </c>
    </row>
    <row r="25" spans="2:2">
      <c r="B25" t="s">
        <v>44</v>
      </c>
    </row>
    <row r="26" spans="2:2">
      <c r="B26" t="s">
        <v>50</v>
      </c>
    </row>
    <row r="27" spans="2:2">
      <c r="B27" t="s">
        <v>78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P22"/>
  <sheetViews>
    <sheetView showGridLines="0" topLeftCell="A2" zoomScale="70" zoomScaleNormal="70" workbookViewId="0">
      <selection activeCell="A11" sqref="A11:A13"/>
    </sheetView>
  </sheetViews>
  <sheetFormatPr defaultColWidth="9.140625" defaultRowHeight="15"/>
  <cols>
    <col min="1" max="1" width="11" customWidth="1"/>
    <col min="2" max="2" width="26" customWidth="1"/>
    <col min="3" max="3" width="16" customWidth="1"/>
    <col min="4" max="4" width="12" customWidth="1"/>
    <col min="5" max="6" width="18" customWidth="1"/>
    <col min="7" max="7" width="10" customWidth="1"/>
    <col min="8" max="8" width="16" customWidth="1"/>
    <col min="9" max="9" width="18" customWidth="1"/>
    <col min="10" max="10" width="16" customWidth="1"/>
    <col min="11" max="13" width="14" customWidth="1"/>
    <col min="14" max="14" width="16" customWidth="1"/>
    <col min="15" max="15" width="32" customWidth="1"/>
    <col min="16" max="16" width="36" customWidth="1"/>
  </cols>
  <sheetData>
    <row r="1" spans="1:16" ht="24" customHeight="1">
      <c r="A1" s="140" t="s">
        <v>79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16" ht="36" customHeight="1">
      <c r="A2" s="141" t="s">
        <v>80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</row>
    <row r="4" spans="1:16" ht="33.950000000000003" customHeight="1">
      <c r="A4" s="14" t="s">
        <v>81</v>
      </c>
      <c r="B4" s="14" t="s">
        <v>82</v>
      </c>
      <c r="C4" s="14" t="s">
        <v>26</v>
      </c>
      <c r="D4" s="14" t="s">
        <v>83</v>
      </c>
      <c r="E4" s="14" t="s">
        <v>84</v>
      </c>
      <c r="F4" s="14" t="s">
        <v>85</v>
      </c>
      <c r="G4" s="14" t="s">
        <v>86</v>
      </c>
      <c r="H4" s="14" t="s">
        <v>87</v>
      </c>
      <c r="I4" s="14" t="s">
        <v>88</v>
      </c>
      <c r="J4" s="14" t="s">
        <v>89</v>
      </c>
      <c r="K4" s="14" t="s">
        <v>90</v>
      </c>
      <c r="L4" s="14" t="s">
        <v>91</v>
      </c>
      <c r="M4" s="14" t="s">
        <v>92</v>
      </c>
      <c r="N4" s="14" t="s">
        <v>33</v>
      </c>
      <c r="O4" s="14" t="s">
        <v>93</v>
      </c>
      <c r="P4" s="14" t="s">
        <v>94</v>
      </c>
    </row>
    <row r="5" spans="1:16" ht="30">
      <c r="A5" s="4">
        <v>2026</v>
      </c>
      <c r="B5" s="4" t="s">
        <v>95</v>
      </c>
      <c r="C5" s="4" t="s">
        <v>12</v>
      </c>
      <c r="D5" s="4" t="s">
        <v>96</v>
      </c>
      <c r="E5" s="4" t="s">
        <v>97</v>
      </c>
      <c r="F5" s="4" t="s">
        <v>98</v>
      </c>
      <c r="G5" s="4" t="s">
        <v>99</v>
      </c>
      <c r="H5" s="4">
        <v>26134</v>
      </c>
      <c r="I5" s="4" t="s">
        <v>100</v>
      </c>
      <c r="J5" s="4" t="s">
        <v>101</v>
      </c>
      <c r="K5" s="4">
        <v>230</v>
      </c>
      <c r="L5" s="5">
        <v>46106</v>
      </c>
      <c r="M5" s="5" t="s">
        <v>102</v>
      </c>
      <c r="N5" s="4" t="s">
        <v>103</v>
      </c>
      <c r="O5" s="4" t="s">
        <v>104</v>
      </c>
      <c r="P5" s="4" t="s">
        <v>105</v>
      </c>
    </row>
    <row r="6" spans="1:16" ht="30">
      <c r="A6" s="4">
        <v>2026</v>
      </c>
      <c r="B6" s="4" t="s">
        <v>95</v>
      </c>
      <c r="C6" s="4" t="s">
        <v>12</v>
      </c>
      <c r="D6" s="4" t="s">
        <v>96</v>
      </c>
      <c r="E6" s="4" t="s">
        <v>106</v>
      </c>
      <c r="F6" s="4" t="s">
        <v>98</v>
      </c>
      <c r="G6" s="4" t="s">
        <v>107</v>
      </c>
      <c r="H6" s="4">
        <v>26135</v>
      </c>
      <c r="I6" s="4" t="s">
        <v>100</v>
      </c>
      <c r="J6" s="4" t="s">
        <v>101</v>
      </c>
      <c r="K6" s="4">
        <v>230</v>
      </c>
      <c r="L6" s="5">
        <v>46106</v>
      </c>
      <c r="M6" s="5" t="s">
        <v>102</v>
      </c>
      <c r="N6" s="4" t="s">
        <v>103</v>
      </c>
      <c r="O6" s="4" t="s">
        <v>104</v>
      </c>
      <c r="P6" s="4" t="s">
        <v>105</v>
      </c>
    </row>
    <row r="7" spans="1:16" ht="30">
      <c r="A7" s="4">
        <v>2026</v>
      </c>
      <c r="B7" s="4" t="s">
        <v>95</v>
      </c>
      <c r="C7" s="4" t="s">
        <v>12</v>
      </c>
      <c r="D7" s="4" t="s">
        <v>96</v>
      </c>
      <c r="E7" s="4" t="s">
        <v>108</v>
      </c>
      <c r="F7" s="4" t="s">
        <v>109</v>
      </c>
      <c r="G7" s="4" t="s">
        <v>99</v>
      </c>
      <c r="H7" s="4">
        <v>26136</v>
      </c>
      <c r="I7" s="4" t="s">
        <v>100</v>
      </c>
      <c r="J7" s="4" t="s">
        <v>101</v>
      </c>
      <c r="K7" s="4">
        <v>230</v>
      </c>
      <c r="L7" s="5">
        <v>46106</v>
      </c>
      <c r="M7" s="5" t="s">
        <v>102</v>
      </c>
      <c r="N7" s="4" t="s">
        <v>103</v>
      </c>
      <c r="O7" s="4" t="s">
        <v>110</v>
      </c>
      <c r="P7" s="4" t="s">
        <v>111</v>
      </c>
    </row>
    <row r="8" spans="1:16" ht="30.75">
      <c r="A8" s="4">
        <v>2026</v>
      </c>
      <c r="B8" s="4" t="s">
        <v>95</v>
      </c>
      <c r="C8" s="4" t="s">
        <v>14</v>
      </c>
      <c r="D8" s="4" t="s">
        <v>96</v>
      </c>
      <c r="E8" s="4" t="s">
        <v>112</v>
      </c>
      <c r="F8" s="4" t="s">
        <v>98</v>
      </c>
      <c r="G8" s="4" t="s">
        <v>99</v>
      </c>
      <c r="H8" s="4" t="s">
        <v>113</v>
      </c>
      <c r="I8" s="4" t="s">
        <v>100</v>
      </c>
      <c r="J8" s="4" t="s">
        <v>101</v>
      </c>
      <c r="K8" s="4">
        <v>2</v>
      </c>
      <c r="L8" s="5">
        <v>46106</v>
      </c>
      <c r="M8" s="5" t="s">
        <v>114</v>
      </c>
      <c r="N8" s="4" t="s">
        <v>103</v>
      </c>
      <c r="O8" s="4" t="s">
        <v>115</v>
      </c>
      <c r="P8" s="4" t="s">
        <v>105</v>
      </c>
    </row>
    <row r="9" spans="1:16" ht="30">
      <c r="A9" s="4">
        <v>2026</v>
      </c>
      <c r="B9" s="4" t="s">
        <v>95</v>
      </c>
      <c r="C9" s="4" t="s">
        <v>14</v>
      </c>
      <c r="D9" s="4" t="s">
        <v>96</v>
      </c>
      <c r="E9" s="4" t="s">
        <v>116</v>
      </c>
      <c r="F9" s="4" t="s">
        <v>98</v>
      </c>
      <c r="G9" s="4" t="s">
        <v>107</v>
      </c>
      <c r="H9" s="4" t="s">
        <v>117</v>
      </c>
      <c r="I9" s="4" t="s">
        <v>100</v>
      </c>
      <c r="J9" s="4" t="s">
        <v>101</v>
      </c>
      <c r="K9" s="4">
        <v>2</v>
      </c>
      <c r="L9" s="5">
        <v>46106</v>
      </c>
      <c r="M9" s="5" t="s">
        <v>114</v>
      </c>
      <c r="N9" s="4" t="s">
        <v>103</v>
      </c>
      <c r="O9" s="4" t="s">
        <v>118</v>
      </c>
      <c r="P9" s="4" t="s">
        <v>105</v>
      </c>
    </row>
    <row r="10" spans="1:16" ht="30">
      <c r="A10" s="4">
        <v>2026</v>
      </c>
      <c r="B10" s="4" t="s">
        <v>95</v>
      </c>
      <c r="C10" s="4" t="s">
        <v>14</v>
      </c>
      <c r="D10" s="4" t="s">
        <v>96</v>
      </c>
      <c r="E10" s="4" t="s">
        <v>119</v>
      </c>
      <c r="F10" s="4" t="s">
        <v>109</v>
      </c>
      <c r="G10" s="4" t="s">
        <v>99</v>
      </c>
      <c r="H10" s="4" t="s">
        <v>120</v>
      </c>
      <c r="I10" s="4" t="s">
        <v>100</v>
      </c>
      <c r="J10" s="4" t="s">
        <v>101</v>
      </c>
      <c r="K10" s="4">
        <v>2</v>
      </c>
      <c r="L10" s="5">
        <v>46106</v>
      </c>
      <c r="M10" s="5" t="s">
        <v>114</v>
      </c>
      <c r="N10" s="4" t="s">
        <v>103</v>
      </c>
      <c r="O10" s="4" t="s">
        <v>121</v>
      </c>
      <c r="P10" s="4" t="s">
        <v>111</v>
      </c>
    </row>
    <row r="11" spans="1:16" ht="30">
      <c r="A11" s="4">
        <v>2026</v>
      </c>
      <c r="B11" s="4" t="s">
        <v>95</v>
      </c>
      <c r="C11" s="4" t="s">
        <v>12</v>
      </c>
      <c r="D11" s="4" t="s">
        <v>122</v>
      </c>
      <c r="E11" s="4" t="s">
        <v>97</v>
      </c>
      <c r="F11" s="4" t="s">
        <v>98</v>
      </c>
      <c r="G11" s="4" t="s">
        <v>123</v>
      </c>
      <c r="H11" s="4" t="s">
        <v>124</v>
      </c>
      <c r="I11" s="4" t="s">
        <v>100</v>
      </c>
      <c r="J11" s="4" t="s">
        <v>101</v>
      </c>
      <c r="K11" s="4">
        <v>230</v>
      </c>
      <c r="L11" s="5" t="s">
        <v>124</v>
      </c>
      <c r="M11" s="5" t="s">
        <v>124</v>
      </c>
      <c r="N11" s="4" t="s">
        <v>103</v>
      </c>
      <c r="O11" s="4" t="s">
        <v>125</v>
      </c>
      <c r="P11" s="4" t="s">
        <v>105</v>
      </c>
    </row>
    <row r="12" spans="1:16" ht="30">
      <c r="A12" s="4">
        <v>2026</v>
      </c>
      <c r="B12" s="4" t="s">
        <v>95</v>
      </c>
      <c r="C12" s="4" t="s">
        <v>12</v>
      </c>
      <c r="D12" s="4" t="s">
        <v>122</v>
      </c>
      <c r="E12" s="4" t="s">
        <v>106</v>
      </c>
      <c r="F12" s="4" t="s">
        <v>98</v>
      </c>
      <c r="G12" s="4" t="s">
        <v>126</v>
      </c>
      <c r="H12" s="4" t="s">
        <v>124</v>
      </c>
      <c r="I12" s="4" t="s">
        <v>100</v>
      </c>
      <c r="J12" s="4" t="s">
        <v>101</v>
      </c>
      <c r="K12" s="4">
        <v>230</v>
      </c>
      <c r="L12" s="5" t="s">
        <v>124</v>
      </c>
      <c r="M12" s="5" t="s">
        <v>124</v>
      </c>
      <c r="N12" s="4" t="s">
        <v>103</v>
      </c>
      <c r="O12" s="4" t="s">
        <v>125</v>
      </c>
      <c r="P12" s="4" t="s">
        <v>105</v>
      </c>
    </row>
    <row r="13" spans="1:16" ht="30">
      <c r="A13" s="4">
        <v>2026</v>
      </c>
      <c r="B13" s="4" t="s">
        <v>95</v>
      </c>
      <c r="C13" s="4" t="s">
        <v>12</v>
      </c>
      <c r="D13" s="4" t="s">
        <v>122</v>
      </c>
      <c r="E13" s="4" t="s">
        <v>108</v>
      </c>
      <c r="F13" s="4" t="s">
        <v>127</v>
      </c>
      <c r="G13" s="4" t="s">
        <v>99</v>
      </c>
      <c r="H13" s="4" t="s">
        <v>124</v>
      </c>
      <c r="I13" s="4" t="s">
        <v>100</v>
      </c>
      <c r="J13" s="4" t="s">
        <v>101</v>
      </c>
      <c r="K13" s="4">
        <v>230</v>
      </c>
      <c r="L13" s="5" t="s">
        <v>124</v>
      </c>
      <c r="M13" s="5" t="s">
        <v>124</v>
      </c>
      <c r="N13" s="4" t="s">
        <v>103</v>
      </c>
      <c r="O13" s="4" t="s">
        <v>128</v>
      </c>
      <c r="P13" s="4" t="s">
        <v>129</v>
      </c>
    </row>
    <row r="14" spans="1:16" ht="30">
      <c r="A14" s="4">
        <v>2026</v>
      </c>
      <c r="B14" s="4" t="s">
        <v>95</v>
      </c>
      <c r="C14" s="4" t="s">
        <v>14</v>
      </c>
      <c r="D14" s="4" t="s">
        <v>122</v>
      </c>
      <c r="E14" s="4" t="s">
        <v>112</v>
      </c>
      <c r="F14" s="4" t="s">
        <v>98</v>
      </c>
      <c r="G14" s="4" t="s">
        <v>123</v>
      </c>
      <c r="H14" s="4" t="s">
        <v>130</v>
      </c>
      <c r="I14" s="4" t="s">
        <v>100</v>
      </c>
      <c r="J14" s="4" t="s">
        <v>101</v>
      </c>
      <c r="K14" s="4">
        <v>2</v>
      </c>
      <c r="L14" s="5" t="s">
        <v>124</v>
      </c>
      <c r="M14" s="5" t="s">
        <v>124</v>
      </c>
      <c r="N14" s="4" t="s">
        <v>103</v>
      </c>
      <c r="O14" s="4" t="s">
        <v>131</v>
      </c>
      <c r="P14" s="4" t="s">
        <v>105</v>
      </c>
    </row>
    <row r="15" spans="1:16" ht="30">
      <c r="A15" s="4">
        <v>2026</v>
      </c>
      <c r="B15" s="4" t="s">
        <v>95</v>
      </c>
      <c r="C15" s="4" t="s">
        <v>14</v>
      </c>
      <c r="D15" s="4" t="s">
        <v>122</v>
      </c>
      <c r="E15" s="4" t="s">
        <v>116</v>
      </c>
      <c r="F15" s="4" t="s">
        <v>98</v>
      </c>
      <c r="G15" s="4" t="s">
        <v>126</v>
      </c>
      <c r="H15" s="4" t="s">
        <v>132</v>
      </c>
      <c r="I15" s="4" t="s">
        <v>100</v>
      </c>
      <c r="J15" s="4" t="s">
        <v>101</v>
      </c>
      <c r="K15" s="4">
        <v>2</v>
      </c>
      <c r="L15" s="5" t="s">
        <v>124</v>
      </c>
      <c r="M15" s="5" t="s">
        <v>124</v>
      </c>
      <c r="N15" s="4" t="s">
        <v>103</v>
      </c>
      <c r="O15" s="4" t="s">
        <v>133</v>
      </c>
      <c r="P15" s="4" t="s">
        <v>105</v>
      </c>
    </row>
    <row r="16" spans="1:16" ht="30">
      <c r="A16" s="4">
        <v>2026</v>
      </c>
      <c r="B16" s="4" t="s">
        <v>95</v>
      </c>
      <c r="C16" s="4" t="s">
        <v>14</v>
      </c>
      <c r="D16" s="4" t="s">
        <v>122</v>
      </c>
      <c r="E16" s="4" t="s">
        <v>119</v>
      </c>
      <c r="F16" s="4" t="s">
        <v>127</v>
      </c>
      <c r="G16" s="4" t="s">
        <v>99</v>
      </c>
      <c r="H16" s="4" t="s">
        <v>134</v>
      </c>
      <c r="I16" s="4" t="s">
        <v>100</v>
      </c>
      <c r="J16" s="4" t="s">
        <v>101</v>
      </c>
      <c r="K16" s="4">
        <v>2</v>
      </c>
      <c r="L16" s="5" t="s">
        <v>124</v>
      </c>
      <c r="M16" s="5" t="s">
        <v>124</v>
      </c>
      <c r="N16" s="4" t="s">
        <v>103</v>
      </c>
      <c r="O16" s="4" t="s">
        <v>135</v>
      </c>
      <c r="P16" s="4" t="s">
        <v>129</v>
      </c>
    </row>
    <row r="17" spans="1:16" ht="45">
      <c r="A17" s="4">
        <v>2026</v>
      </c>
      <c r="B17" s="4" t="s">
        <v>95</v>
      </c>
      <c r="C17" s="4" t="s">
        <v>14</v>
      </c>
      <c r="D17" s="4" t="s">
        <v>136</v>
      </c>
      <c r="E17" s="4" t="s">
        <v>112</v>
      </c>
      <c r="F17" s="4" t="s">
        <v>137</v>
      </c>
      <c r="G17" s="4" t="s">
        <v>99</v>
      </c>
      <c r="H17" s="4" t="s">
        <v>138</v>
      </c>
      <c r="I17" s="4" t="s">
        <v>100</v>
      </c>
      <c r="J17" s="4" t="s">
        <v>101</v>
      </c>
      <c r="K17" s="4">
        <v>2</v>
      </c>
      <c r="L17" s="5">
        <v>46154</v>
      </c>
      <c r="M17" s="5"/>
      <c r="N17" s="4" t="s">
        <v>103</v>
      </c>
      <c r="O17" s="4" t="s">
        <v>139</v>
      </c>
      <c r="P17" s="4" t="s">
        <v>140</v>
      </c>
    </row>
    <row r="18" spans="1:16" ht="45">
      <c r="A18" s="4">
        <v>2026</v>
      </c>
      <c r="B18" s="4" t="s">
        <v>95</v>
      </c>
      <c r="C18" s="4" t="s">
        <v>14</v>
      </c>
      <c r="D18" s="4" t="s">
        <v>136</v>
      </c>
      <c r="E18" s="4" t="s">
        <v>116</v>
      </c>
      <c r="F18" s="4" t="s">
        <v>141</v>
      </c>
      <c r="G18" s="4" t="s">
        <v>99</v>
      </c>
      <c r="H18" s="4" t="s">
        <v>142</v>
      </c>
      <c r="I18" s="4" t="s">
        <v>100</v>
      </c>
      <c r="J18" s="4" t="s">
        <v>101</v>
      </c>
      <c r="K18" s="4">
        <v>2</v>
      </c>
      <c r="L18" s="5">
        <v>46154</v>
      </c>
      <c r="M18" s="5"/>
      <c r="N18" s="4" t="s">
        <v>103</v>
      </c>
      <c r="O18" s="4" t="s">
        <v>143</v>
      </c>
      <c r="P18" s="4" t="s">
        <v>144</v>
      </c>
    </row>
    <row r="19" spans="1:16" ht="45">
      <c r="A19" s="4">
        <v>2026</v>
      </c>
      <c r="B19" s="4" t="s">
        <v>95</v>
      </c>
      <c r="C19" s="4" t="s">
        <v>14</v>
      </c>
      <c r="D19" s="4" t="s">
        <v>136</v>
      </c>
      <c r="E19" s="4" t="s">
        <v>119</v>
      </c>
      <c r="F19" s="4" t="s">
        <v>145</v>
      </c>
      <c r="G19" s="4" t="s">
        <v>99</v>
      </c>
      <c r="H19" s="4" t="s">
        <v>146</v>
      </c>
      <c r="I19" s="4" t="s">
        <v>100</v>
      </c>
      <c r="J19" s="4" t="s">
        <v>101</v>
      </c>
      <c r="K19" s="4">
        <v>2</v>
      </c>
      <c r="L19" s="5">
        <v>46154</v>
      </c>
      <c r="M19" s="5"/>
      <c r="N19" s="4" t="s">
        <v>103</v>
      </c>
      <c r="O19" s="4" t="s">
        <v>147</v>
      </c>
      <c r="P19" s="4" t="s">
        <v>148</v>
      </c>
    </row>
    <row r="20" spans="1:16" ht="30">
      <c r="A20" s="4">
        <v>2026</v>
      </c>
      <c r="B20" s="4" t="s">
        <v>95</v>
      </c>
      <c r="C20" s="4" t="s">
        <v>14</v>
      </c>
      <c r="D20" s="4" t="s">
        <v>149</v>
      </c>
      <c r="E20" s="4" t="s">
        <v>112</v>
      </c>
      <c r="F20" s="4" t="s">
        <v>150</v>
      </c>
      <c r="G20" s="4" t="s">
        <v>99</v>
      </c>
      <c r="H20" s="4" t="s">
        <v>151</v>
      </c>
      <c r="I20" s="4" t="s">
        <v>100</v>
      </c>
      <c r="J20" s="4" t="s">
        <v>101</v>
      </c>
      <c r="K20" s="4">
        <v>2</v>
      </c>
      <c r="L20" s="5">
        <v>46161</v>
      </c>
      <c r="M20" s="5"/>
      <c r="N20" s="4" t="s">
        <v>103</v>
      </c>
      <c r="O20" s="4" t="s">
        <v>152</v>
      </c>
      <c r="P20" s="4" t="s">
        <v>153</v>
      </c>
    </row>
    <row r="21" spans="1:16" ht="30">
      <c r="A21" s="4">
        <v>2026</v>
      </c>
      <c r="B21" s="4" t="s">
        <v>95</v>
      </c>
      <c r="C21" s="4" t="s">
        <v>14</v>
      </c>
      <c r="D21" s="4" t="s">
        <v>149</v>
      </c>
      <c r="E21" s="4" t="s">
        <v>116</v>
      </c>
      <c r="F21" s="4" t="s">
        <v>154</v>
      </c>
      <c r="G21" s="4" t="s">
        <v>99</v>
      </c>
      <c r="H21" s="4" t="s">
        <v>155</v>
      </c>
      <c r="I21" s="4" t="s">
        <v>100</v>
      </c>
      <c r="J21" s="4" t="s">
        <v>101</v>
      </c>
      <c r="K21" s="4">
        <v>2</v>
      </c>
      <c r="L21" s="5">
        <v>46161</v>
      </c>
      <c r="M21" s="5"/>
      <c r="N21" s="4" t="s">
        <v>103</v>
      </c>
      <c r="O21" s="4" t="s">
        <v>156</v>
      </c>
      <c r="P21" s="4" t="s">
        <v>157</v>
      </c>
    </row>
    <row r="22" spans="1:16" ht="30">
      <c r="A22" s="4">
        <v>2026</v>
      </c>
      <c r="B22" s="4" t="s">
        <v>95</v>
      </c>
      <c r="C22" s="4" t="s">
        <v>14</v>
      </c>
      <c r="D22" s="4" t="s">
        <v>149</v>
      </c>
      <c r="E22" s="4" t="s">
        <v>119</v>
      </c>
      <c r="F22" s="4" t="s">
        <v>158</v>
      </c>
      <c r="G22" s="4" t="s">
        <v>99</v>
      </c>
      <c r="H22" s="4" t="s">
        <v>159</v>
      </c>
      <c r="I22" s="4" t="s">
        <v>100</v>
      </c>
      <c r="J22" s="4" t="s">
        <v>101</v>
      </c>
      <c r="K22" s="4">
        <v>2</v>
      </c>
      <c r="L22" s="5">
        <v>46161</v>
      </c>
      <c r="M22" s="5"/>
      <c r="N22" s="4" t="s">
        <v>103</v>
      </c>
      <c r="O22" s="4" t="s">
        <v>160</v>
      </c>
      <c r="P22" s="4" t="s">
        <v>161</v>
      </c>
    </row>
  </sheetData>
  <mergeCells count="2">
    <mergeCell ref="A1:P1"/>
    <mergeCell ref="A2:P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Catalogos!$A$5:$A$6</xm:f>
          </x14:formula1>
          <xm:sqref>C5:C120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O172"/>
  <sheetViews>
    <sheetView showGridLines="0" topLeftCell="D88" zoomScale="85" zoomScaleNormal="85" workbookViewId="0">
      <selection activeCell="A95" sqref="A95:XFD110"/>
    </sheetView>
  </sheetViews>
  <sheetFormatPr defaultColWidth="9.140625" defaultRowHeight="15" customHeight="1"/>
  <cols>
    <col min="1" max="1" width="19.42578125" customWidth="1"/>
    <col min="2" max="2" width="18" customWidth="1"/>
    <col min="3" max="3" width="16" customWidth="1"/>
    <col min="4" max="4" width="12" customWidth="1"/>
    <col min="5" max="5" width="10" customWidth="1"/>
    <col min="6" max="7" width="18" customWidth="1"/>
    <col min="8" max="8" width="24" customWidth="1"/>
    <col min="9" max="9" width="12" customWidth="1"/>
    <col min="10" max="10" width="10" customWidth="1"/>
    <col min="11" max="11" width="18" customWidth="1"/>
    <col min="12" max="13" width="16" customWidth="1"/>
    <col min="14" max="14" width="18.28515625" bestFit="1" customWidth="1"/>
    <col min="15" max="15" width="85.7109375" customWidth="1"/>
  </cols>
  <sheetData>
    <row r="1" spans="1:15" ht="18.75">
      <c r="A1" s="140" t="s">
        <v>162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>
      <c r="A2" s="141" t="s">
        <v>163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4" spans="1:15" ht="30">
      <c r="A4" s="14" t="s">
        <v>164</v>
      </c>
      <c r="B4" s="14" t="s">
        <v>87</v>
      </c>
      <c r="C4" s="14" t="s">
        <v>26</v>
      </c>
      <c r="D4" s="14" t="s">
        <v>165</v>
      </c>
      <c r="E4" s="14" t="s">
        <v>166</v>
      </c>
      <c r="F4" s="14" t="s">
        <v>167</v>
      </c>
      <c r="G4" s="14" t="s">
        <v>168</v>
      </c>
      <c r="H4" s="14" t="s">
        <v>169</v>
      </c>
      <c r="I4" s="14" t="s">
        <v>170</v>
      </c>
      <c r="J4" s="14" t="s">
        <v>171</v>
      </c>
      <c r="K4" s="14" t="s">
        <v>172</v>
      </c>
      <c r="L4" s="14" t="s">
        <v>33</v>
      </c>
      <c r="M4" s="14" t="s">
        <v>173</v>
      </c>
      <c r="N4" s="14" t="s">
        <v>174</v>
      </c>
      <c r="O4" s="14" t="s">
        <v>94</v>
      </c>
    </row>
    <row r="5" spans="1:15">
      <c r="A5" s="4" t="s">
        <v>175</v>
      </c>
      <c r="B5" s="4">
        <v>26134</v>
      </c>
      <c r="C5" s="4" t="s">
        <v>12</v>
      </c>
      <c r="D5" s="5">
        <v>46106</v>
      </c>
      <c r="E5" s="6">
        <v>0.41666666666666669</v>
      </c>
      <c r="F5" s="7">
        <v>46106.666666666664</v>
      </c>
      <c r="G5" s="4" t="s">
        <v>37</v>
      </c>
      <c r="H5" s="4" t="s">
        <v>176</v>
      </c>
      <c r="I5" s="4">
        <v>116</v>
      </c>
      <c r="J5" s="4" t="s">
        <v>177</v>
      </c>
      <c r="K5" s="4" t="s">
        <v>34</v>
      </c>
      <c r="L5" s="4" t="s">
        <v>178</v>
      </c>
      <c r="M5" s="4" t="s">
        <v>179</v>
      </c>
      <c r="N5" s="7">
        <v>46106.666666666664</v>
      </c>
      <c r="O5" s="4" t="s">
        <v>180</v>
      </c>
    </row>
    <row r="6" spans="1:15">
      <c r="A6" s="4" t="s">
        <v>181</v>
      </c>
      <c r="B6" s="4">
        <v>26134</v>
      </c>
      <c r="C6" s="4" t="s">
        <v>12</v>
      </c>
      <c r="D6" s="5">
        <v>46106</v>
      </c>
      <c r="E6" s="6">
        <v>0.41666666666666669</v>
      </c>
      <c r="F6" s="7">
        <v>46106.666666666664</v>
      </c>
      <c r="G6" s="4" t="s">
        <v>44</v>
      </c>
      <c r="H6" s="4" t="s">
        <v>182</v>
      </c>
      <c r="I6" s="4" t="s">
        <v>183</v>
      </c>
      <c r="J6" s="4" t="s">
        <v>177</v>
      </c>
      <c r="K6" s="4" t="s">
        <v>184</v>
      </c>
      <c r="L6" s="4" t="s">
        <v>178</v>
      </c>
      <c r="M6" s="4" t="s">
        <v>179</v>
      </c>
      <c r="N6" s="7">
        <v>46106.666666666664</v>
      </c>
      <c r="O6" s="4" t="s">
        <v>185</v>
      </c>
    </row>
    <row r="7" spans="1:15">
      <c r="A7" s="4" t="s">
        <v>186</v>
      </c>
      <c r="B7" s="4">
        <v>26135</v>
      </c>
      <c r="C7" s="4" t="s">
        <v>12</v>
      </c>
      <c r="D7" s="5">
        <v>46106</v>
      </c>
      <c r="E7" s="6">
        <v>0.41666666666666669</v>
      </c>
      <c r="F7" s="7">
        <v>46106.666666666664</v>
      </c>
      <c r="G7" s="4" t="s">
        <v>37</v>
      </c>
      <c r="H7" s="4" t="s">
        <v>176</v>
      </c>
      <c r="I7" s="4">
        <v>116</v>
      </c>
      <c r="J7" s="4" t="s">
        <v>177</v>
      </c>
      <c r="K7" s="4" t="s">
        <v>34</v>
      </c>
      <c r="L7" s="4" t="s">
        <v>178</v>
      </c>
      <c r="M7" s="4" t="s">
        <v>179</v>
      </c>
      <c r="N7" s="7">
        <v>46106.666666666664</v>
      </c>
      <c r="O7" s="4" t="s">
        <v>180</v>
      </c>
    </row>
    <row r="8" spans="1:15">
      <c r="A8" s="4" t="s">
        <v>187</v>
      </c>
      <c r="B8" s="4">
        <v>26135</v>
      </c>
      <c r="C8" s="4" t="s">
        <v>12</v>
      </c>
      <c r="D8" s="5">
        <v>46106</v>
      </c>
      <c r="E8" s="6">
        <v>0.41666666666666669</v>
      </c>
      <c r="F8" s="7">
        <v>46106.666666666664</v>
      </c>
      <c r="G8" s="4" t="s">
        <v>44</v>
      </c>
      <c r="H8" s="4" t="s">
        <v>182</v>
      </c>
      <c r="I8" s="4" t="s">
        <v>183</v>
      </c>
      <c r="J8" s="4" t="s">
        <v>177</v>
      </c>
      <c r="K8" s="4" t="s">
        <v>184</v>
      </c>
      <c r="L8" s="4" t="s">
        <v>178</v>
      </c>
      <c r="M8" s="4" t="s">
        <v>179</v>
      </c>
      <c r="N8" s="7">
        <v>46106.666666666664</v>
      </c>
      <c r="O8" s="4" t="s">
        <v>185</v>
      </c>
    </row>
    <row r="9" spans="1:15">
      <c r="A9" s="4" t="s">
        <v>188</v>
      </c>
      <c r="B9" s="4">
        <v>26136</v>
      </c>
      <c r="C9" s="4" t="s">
        <v>12</v>
      </c>
      <c r="D9" s="5">
        <v>46106</v>
      </c>
      <c r="E9" s="6">
        <v>0.41666666666666669</v>
      </c>
      <c r="F9" s="7">
        <v>46106.666666666664</v>
      </c>
      <c r="G9" s="4" t="s">
        <v>37</v>
      </c>
      <c r="H9" s="4" t="s">
        <v>176</v>
      </c>
      <c r="I9" s="4">
        <v>116</v>
      </c>
      <c r="J9" s="4" t="s">
        <v>177</v>
      </c>
      <c r="K9" s="4" t="s">
        <v>34</v>
      </c>
      <c r="L9" s="4" t="s">
        <v>178</v>
      </c>
      <c r="M9" s="4" t="s">
        <v>179</v>
      </c>
      <c r="N9" s="7">
        <v>46106.666666666664</v>
      </c>
      <c r="O9" s="4" t="s">
        <v>180</v>
      </c>
    </row>
    <row r="10" spans="1:15">
      <c r="A10" s="4" t="s">
        <v>189</v>
      </c>
      <c r="B10" s="4">
        <v>26136</v>
      </c>
      <c r="C10" s="4" t="s">
        <v>12</v>
      </c>
      <c r="D10" s="5">
        <v>46106</v>
      </c>
      <c r="E10" s="6">
        <v>0.41666666666666669</v>
      </c>
      <c r="F10" s="7">
        <v>46106.666666666664</v>
      </c>
      <c r="G10" s="4" t="s">
        <v>44</v>
      </c>
      <c r="H10" s="4" t="s">
        <v>182</v>
      </c>
      <c r="I10" s="4" t="s">
        <v>183</v>
      </c>
      <c r="J10" s="4" t="s">
        <v>177</v>
      </c>
      <c r="K10" s="4" t="s">
        <v>184</v>
      </c>
      <c r="L10" s="4" t="s">
        <v>178</v>
      </c>
      <c r="M10" s="4" t="s">
        <v>179</v>
      </c>
      <c r="N10" s="7">
        <v>46106.666666666664</v>
      </c>
      <c r="O10" s="4" t="s">
        <v>185</v>
      </c>
    </row>
    <row r="11" spans="1:15" ht="30">
      <c r="A11" s="4" t="s">
        <v>190</v>
      </c>
      <c r="B11" s="4" t="s">
        <v>113</v>
      </c>
      <c r="C11" s="4" t="s">
        <v>14</v>
      </c>
      <c r="D11" s="5">
        <v>46106</v>
      </c>
      <c r="E11" s="6">
        <v>0.41666666666666669</v>
      </c>
      <c r="F11" s="7">
        <v>46106.666666666664</v>
      </c>
      <c r="G11" s="4" t="s">
        <v>37</v>
      </c>
      <c r="H11" s="4" t="s">
        <v>176</v>
      </c>
      <c r="I11" s="4">
        <v>1</v>
      </c>
      <c r="J11" s="4" t="s">
        <v>177</v>
      </c>
      <c r="K11" s="4" t="s">
        <v>34</v>
      </c>
      <c r="L11" s="4" t="s">
        <v>103</v>
      </c>
      <c r="M11" s="4" t="s">
        <v>179</v>
      </c>
      <c r="N11" s="7">
        <v>46106.75</v>
      </c>
      <c r="O11" s="4" t="s">
        <v>180</v>
      </c>
    </row>
    <row r="12" spans="1:15" ht="30.75">
      <c r="A12" s="4" t="s">
        <v>191</v>
      </c>
      <c r="B12" s="4" t="s">
        <v>113</v>
      </c>
      <c r="C12" s="4" t="s">
        <v>14</v>
      </c>
      <c r="D12" s="5">
        <v>46106</v>
      </c>
      <c r="E12" s="6">
        <v>0.41666666666666669</v>
      </c>
      <c r="F12" s="7">
        <v>46106.666666666664</v>
      </c>
      <c r="G12" s="4" t="s">
        <v>44</v>
      </c>
      <c r="H12" s="4" t="s">
        <v>182</v>
      </c>
      <c r="I12" s="4" t="s">
        <v>192</v>
      </c>
      <c r="J12" s="4" t="s">
        <v>177</v>
      </c>
      <c r="K12" s="4" t="s">
        <v>184</v>
      </c>
      <c r="L12" s="4" t="s">
        <v>103</v>
      </c>
      <c r="M12" s="4" t="s">
        <v>179</v>
      </c>
      <c r="N12" s="7">
        <v>46106.75</v>
      </c>
      <c r="O12" s="4" t="s">
        <v>185</v>
      </c>
    </row>
    <row r="13" spans="1:15" ht="30">
      <c r="A13" s="4" t="s">
        <v>193</v>
      </c>
      <c r="B13" s="4" t="s">
        <v>117</v>
      </c>
      <c r="C13" s="4" t="s">
        <v>14</v>
      </c>
      <c r="D13" s="5">
        <v>46106</v>
      </c>
      <c r="E13" s="6">
        <v>0.41666666666666669</v>
      </c>
      <c r="F13" s="7">
        <v>46106.666666666664</v>
      </c>
      <c r="G13" s="4" t="s">
        <v>37</v>
      </c>
      <c r="H13" s="4" t="s">
        <v>176</v>
      </c>
      <c r="I13" s="4">
        <v>1</v>
      </c>
      <c r="J13" s="4" t="s">
        <v>177</v>
      </c>
      <c r="K13" s="4" t="s">
        <v>34</v>
      </c>
      <c r="L13" s="4" t="s">
        <v>103</v>
      </c>
      <c r="M13" s="4" t="s">
        <v>179</v>
      </c>
      <c r="N13" s="7">
        <v>46106.75</v>
      </c>
      <c r="O13" s="4" t="s">
        <v>180</v>
      </c>
    </row>
    <row r="14" spans="1:15" ht="30">
      <c r="A14" s="4" t="s">
        <v>194</v>
      </c>
      <c r="B14" s="4" t="s">
        <v>117</v>
      </c>
      <c r="C14" s="4" t="s">
        <v>14</v>
      </c>
      <c r="D14" s="5">
        <v>46106</v>
      </c>
      <c r="E14" s="6">
        <v>0.41666666666666669</v>
      </c>
      <c r="F14" s="7">
        <v>46106.666666666664</v>
      </c>
      <c r="G14" s="4" t="s">
        <v>44</v>
      </c>
      <c r="H14" s="4" t="s">
        <v>182</v>
      </c>
      <c r="I14" s="4" t="s">
        <v>192</v>
      </c>
      <c r="J14" s="4" t="s">
        <v>177</v>
      </c>
      <c r="K14" s="4" t="s">
        <v>184</v>
      </c>
      <c r="L14" s="4" t="s">
        <v>103</v>
      </c>
      <c r="M14" s="4" t="s">
        <v>179</v>
      </c>
      <c r="N14" s="7">
        <v>46106.75</v>
      </c>
      <c r="O14" s="4" t="s">
        <v>185</v>
      </c>
    </row>
    <row r="15" spans="1:15" ht="30">
      <c r="A15" s="4" t="s">
        <v>195</v>
      </c>
      <c r="B15" s="4" t="s">
        <v>120</v>
      </c>
      <c r="C15" s="4" t="s">
        <v>14</v>
      </c>
      <c r="D15" s="5">
        <v>46106</v>
      </c>
      <c r="E15" s="6">
        <v>0.41666666666666669</v>
      </c>
      <c r="F15" s="7">
        <v>46106.666666666664</v>
      </c>
      <c r="G15" s="4" t="s">
        <v>37</v>
      </c>
      <c r="H15" s="4" t="s">
        <v>176</v>
      </c>
      <c r="I15" s="4">
        <v>1</v>
      </c>
      <c r="J15" s="4" t="s">
        <v>177</v>
      </c>
      <c r="K15" s="4" t="s">
        <v>34</v>
      </c>
      <c r="L15" s="4" t="s">
        <v>103</v>
      </c>
      <c r="M15" s="4" t="s">
        <v>179</v>
      </c>
      <c r="N15" s="7">
        <v>46106.75</v>
      </c>
      <c r="O15" s="4" t="s">
        <v>180</v>
      </c>
    </row>
    <row r="16" spans="1:15" ht="30">
      <c r="A16" s="4" t="s">
        <v>196</v>
      </c>
      <c r="B16" s="4" t="s">
        <v>120</v>
      </c>
      <c r="C16" s="4" t="s">
        <v>14</v>
      </c>
      <c r="D16" s="5">
        <v>46106</v>
      </c>
      <c r="E16" s="6">
        <v>0.41666666666666669</v>
      </c>
      <c r="F16" s="7">
        <v>46106.666666666664</v>
      </c>
      <c r="G16" s="4" t="s">
        <v>44</v>
      </c>
      <c r="H16" s="4" t="s">
        <v>182</v>
      </c>
      <c r="I16" s="4" t="s">
        <v>192</v>
      </c>
      <c r="J16" s="4" t="s">
        <v>177</v>
      </c>
      <c r="K16" s="4" t="s">
        <v>184</v>
      </c>
      <c r="L16" s="4" t="s">
        <v>103</v>
      </c>
      <c r="M16" s="4" t="s">
        <v>179</v>
      </c>
      <c r="N16" s="7">
        <v>46106.75</v>
      </c>
      <c r="O16" s="4" t="s">
        <v>185</v>
      </c>
    </row>
    <row r="17" spans="1:15">
      <c r="A17" s="4" t="s">
        <v>197</v>
      </c>
      <c r="B17" s="4">
        <v>26134</v>
      </c>
      <c r="C17" s="4" t="s">
        <v>12</v>
      </c>
      <c r="D17" s="5">
        <v>46108</v>
      </c>
      <c r="E17" s="6">
        <v>0.41666666666666669</v>
      </c>
      <c r="F17" s="7">
        <v>46108.666666666664</v>
      </c>
      <c r="G17" s="4" t="s">
        <v>50</v>
      </c>
      <c r="H17" s="4" t="s">
        <v>182</v>
      </c>
      <c r="I17" s="4" t="s">
        <v>183</v>
      </c>
      <c r="J17" s="4" t="s">
        <v>177</v>
      </c>
      <c r="K17" s="4" t="s">
        <v>198</v>
      </c>
      <c r="L17" s="4" t="s">
        <v>178</v>
      </c>
      <c r="M17" s="4" t="s">
        <v>179</v>
      </c>
      <c r="N17" s="7"/>
      <c r="O17" s="4" t="s">
        <v>199</v>
      </c>
    </row>
    <row r="18" spans="1:15">
      <c r="A18" s="4" t="s">
        <v>200</v>
      </c>
      <c r="B18" s="4">
        <v>26135</v>
      </c>
      <c r="C18" s="4" t="s">
        <v>12</v>
      </c>
      <c r="D18" s="5">
        <v>46108</v>
      </c>
      <c r="E18" s="6">
        <v>0.41666666666666669</v>
      </c>
      <c r="F18" s="7">
        <v>46108.666666666664</v>
      </c>
      <c r="G18" s="4" t="s">
        <v>50</v>
      </c>
      <c r="H18" s="4" t="s">
        <v>182</v>
      </c>
      <c r="I18" s="4" t="s">
        <v>183</v>
      </c>
      <c r="J18" s="4" t="s">
        <v>177</v>
      </c>
      <c r="K18" s="4" t="s">
        <v>198</v>
      </c>
      <c r="L18" s="4" t="s">
        <v>178</v>
      </c>
      <c r="M18" s="4" t="s">
        <v>179</v>
      </c>
      <c r="N18" s="7"/>
      <c r="O18" s="4" t="s">
        <v>199</v>
      </c>
    </row>
    <row r="19" spans="1:15">
      <c r="A19" s="4" t="s">
        <v>201</v>
      </c>
      <c r="B19" s="4">
        <v>26136</v>
      </c>
      <c r="C19" s="4" t="s">
        <v>12</v>
      </c>
      <c r="D19" s="5">
        <v>46108</v>
      </c>
      <c r="E19" s="6">
        <v>0.41666666666666669</v>
      </c>
      <c r="F19" s="7">
        <v>46108.666666666664</v>
      </c>
      <c r="G19" s="4" t="s">
        <v>50</v>
      </c>
      <c r="H19" s="4" t="s">
        <v>182</v>
      </c>
      <c r="I19" s="4" t="s">
        <v>183</v>
      </c>
      <c r="J19" s="4" t="s">
        <v>177</v>
      </c>
      <c r="K19" s="4" t="s">
        <v>198</v>
      </c>
      <c r="L19" s="4" t="s">
        <v>178</v>
      </c>
      <c r="M19" s="4" t="s">
        <v>179</v>
      </c>
      <c r="N19" s="7"/>
      <c r="O19" s="4" t="s">
        <v>199</v>
      </c>
    </row>
    <row r="20" spans="1:15" ht="30">
      <c r="A20" s="4" t="s">
        <v>202</v>
      </c>
      <c r="B20" s="4" t="s">
        <v>113</v>
      </c>
      <c r="C20" s="4" t="s">
        <v>14</v>
      </c>
      <c r="D20" s="5">
        <v>46108</v>
      </c>
      <c r="E20" s="6">
        <v>0.41666666666666669</v>
      </c>
      <c r="F20" s="7">
        <v>46108.666666666664</v>
      </c>
      <c r="G20" s="4" t="s">
        <v>50</v>
      </c>
      <c r="H20" s="4" t="s">
        <v>182</v>
      </c>
      <c r="I20" s="4" t="s">
        <v>192</v>
      </c>
      <c r="J20" s="4" t="s">
        <v>177</v>
      </c>
      <c r="K20" s="4" t="s">
        <v>198</v>
      </c>
      <c r="L20" s="4" t="s">
        <v>103</v>
      </c>
      <c r="M20" s="4" t="s">
        <v>179</v>
      </c>
      <c r="N20" s="7">
        <v>46108.78125</v>
      </c>
      <c r="O20" s="4" t="s">
        <v>203</v>
      </c>
    </row>
    <row r="21" spans="1:15" ht="30">
      <c r="A21" s="4" t="s">
        <v>204</v>
      </c>
      <c r="B21" s="4" t="s">
        <v>117</v>
      </c>
      <c r="C21" s="4" t="s">
        <v>14</v>
      </c>
      <c r="D21" s="5">
        <v>46108</v>
      </c>
      <c r="E21" s="6">
        <v>0.41666666666666669</v>
      </c>
      <c r="F21" s="7">
        <v>46108.666666666664</v>
      </c>
      <c r="G21" s="4" t="s">
        <v>50</v>
      </c>
      <c r="H21" s="4" t="s">
        <v>182</v>
      </c>
      <c r="I21" s="4" t="s">
        <v>192</v>
      </c>
      <c r="J21" s="4" t="s">
        <v>177</v>
      </c>
      <c r="K21" s="4" t="s">
        <v>198</v>
      </c>
      <c r="L21" s="4" t="s">
        <v>103</v>
      </c>
      <c r="M21" s="4" t="s">
        <v>179</v>
      </c>
      <c r="N21" s="7">
        <v>46108.78125</v>
      </c>
      <c r="O21" s="4" t="s">
        <v>203</v>
      </c>
    </row>
    <row r="22" spans="1:15" ht="30">
      <c r="A22" s="4" t="s">
        <v>205</v>
      </c>
      <c r="B22" s="4" t="s">
        <v>120</v>
      </c>
      <c r="C22" s="4" t="s">
        <v>14</v>
      </c>
      <c r="D22" s="5">
        <v>46108</v>
      </c>
      <c r="E22" s="6">
        <v>0.41666666666666669</v>
      </c>
      <c r="F22" s="7">
        <v>46108.666666666664</v>
      </c>
      <c r="G22" s="4" t="s">
        <v>50</v>
      </c>
      <c r="H22" s="4" t="s">
        <v>182</v>
      </c>
      <c r="I22" s="4" t="s">
        <v>192</v>
      </c>
      <c r="J22" s="4" t="s">
        <v>177</v>
      </c>
      <c r="K22" s="4" t="s">
        <v>198</v>
      </c>
      <c r="L22" s="4" t="s">
        <v>103</v>
      </c>
      <c r="M22" s="4" t="s">
        <v>179</v>
      </c>
      <c r="N22" s="7">
        <v>46108.416666666664</v>
      </c>
      <c r="O22" s="4" t="s">
        <v>206</v>
      </c>
    </row>
    <row r="23" spans="1:15" ht="30">
      <c r="A23" s="4" t="s">
        <v>207</v>
      </c>
      <c r="B23" s="4">
        <v>26136</v>
      </c>
      <c r="C23" s="4" t="s">
        <v>12</v>
      </c>
      <c r="D23" s="5">
        <v>46109</v>
      </c>
      <c r="E23" s="6">
        <v>0.41666666666666669</v>
      </c>
      <c r="F23" s="7">
        <v>46109.666666666664</v>
      </c>
      <c r="G23" s="4" t="s">
        <v>56</v>
      </c>
      <c r="H23" s="4" t="s">
        <v>208</v>
      </c>
      <c r="I23" s="4">
        <v>18</v>
      </c>
      <c r="J23" s="4" t="s">
        <v>209</v>
      </c>
      <c r="K23" s="4" t="s">
        <v>210</v>
      </c>
      <c r="L23" s="4" t="s">
        <v>178</v>
      </c>
      <c r="M23" s="4" t="s">
        <v>179</v>
      </c>
      <c r="N23" s="7"/>
      <c r="O23" s="4" t="s">
        <v>211</v>
      </c>
    </row>
    <row r="24" spans="1:15" ht="30">
      <c r="A24" s="4" t="s">
        <v>212</v>
      </c>
      <c r="B24" s="4" t="s">
        <v>120</v>
      </c>
      <c r="C24" s="4" t="s">
        <v>14</v>
      </c>
      <c r="D24" s="5">
        <v>46109</v>
      </c>
      <c r="E24" s="6">
        <v>0.41666666666666669</v>
      </c>
      <c r="F24" s="7">
        <v>46109.666666666664</v>
      </c>
      <c r="G24" s="4" t="s">
        <v>56</v>
      </c>
      <c r="H24" s="4" t="s">
        <v>208</v>
      </c>
      <c r="I24" s="4">
        <v>18</v>
      </c>
      <c r="J24" s="4" t="s">
        <v>209</v>
      </c>
      <c r="K24" s="4" t="s">
        <v>210</v>
      </c>
      <c r="L24" s="4" t="s">
        <v>103</v>
      </c>
      <c r="M24" s="4" t="s">
        <v>179</v>
      </c>
      <c r="N24" s="7"/>
      <c r="O24" s="4" t="s">
        <v>211</v>
      </c>
    </row>
    <row r="25" spans="1:15" ht="30">
      <c r="A25" s="4" t="s">
        <v>213</v>
      </c>
      <c r="B25" s="4">
        <v>26134</v>
      </c>
      <c r="C25" s="4" t="s">
        <v>12</v>
      </c>
      <c r="D25" s="5">
        <v>46110</v>
      </c>
      <c r="E25" s="6">
        <v>0.41666666666666669</v>
      </c>
      <c r="F25" s="7">
        <v>46110.666666666664</v>
      </c>
      <c r="G25" s="4" t="s">
        <v>56</v>
      </c>
      <c r="H25" s="4" t="s">
        <v>214</v>
      </c>
      <c r="I25" s="4">
        <v>21</v>
      </c>
      <c r="J25" s="4" t="s">
        <v>209</v>
      </c>
      <c r="K25" s="4" t="s">
        <v>210</v>
      </c>
      <c r="L25" s="4" t="s">
        <v>178</v>
      </c>
      <c r="M25" s="4" t="s">
        <v>179</v>
      </c>
      <c r="N25" s="7"/>
      <c r="O25" s="4" t="s">
        <v>215</v>
      </c>
    </row>
    <row r="26" spans="1:15" ht="30">
      <c r="A26" s="4" t="s">
        <v>216</v>
      </c>
      <c r="B26" s="4">
        <v>26135</v>
      </c>
      <c r="C26" s="4" t="s">
        <v>12</v>
      </c>
      <c r="D26" s="5">
        <v>46110</v>
      </c>
      <c r="E26" s="6">
        <v>0.41666666666666669</v>
      </c>
      <c r="F26" s="7">
        <v>46110.666666666664</v>
      </c>
      <c r="G26" s="4" t="s">
        <v>56</v>
      </c>
      <c r="H26" s="4" t="s">
        <v>214</v>
      </c>
      <c r="I26" s="4">
        <v>21</v>
      </c>
      <c r="J26" s="4" t="s">
        <v>209</v>
      </c>
      <c r="K26" s="4" t="s">
        <v>210</v>
      </c>
      <c r="L26" s="4" t="s">
        <v>178</v>
      </c>
      <c r="M26" s="4" t="s">
        <v>179</v>
      </c>
      <c r="N26" s="7"/>
      <c r="O26" s="4" t="s">
        <v>215</v>
      </c>
    </row>
    <row r="27" spans="1:15" ht="30">
      <c r="A27" s="4" t="s">
        <v>217</v>
      </c>
      <c r="B27" s="4" t="s">
        <v>113</v>
      </c>
      <c r="C27" s="4" t="s">
        <v>14</v>
      </c>
      <c r="D27" s="5">
        <v>46110</v>
      </c>
      <c r="E27" s="6">
        <v>0.41666666666666669</v>
      </c>
      <c r="F27" s="7">
        <v>46110.666666666664</v>
      </c>
      <c r="G27" s="4" t="s">
        <v>56</v>
      </c>
      <c r="H27" s="4" t="s">
        <v>214</v>
      </c>
      <c r="I27" s="4">
        <v>21</v>
      </c>
      <c r="J27" s="4" t="s">
        <v>209</v>
      </c>
      <c r="K27" s="4" t="s">
        <v>210</v>
      </c>
      <c r="L27" s="4" t="s">
        <v>103</v>
      </c>
      <c r="M27" s="4" t="s">
        <v>179</v>
      </c>
      <c r="N27" s="7"/>
      <c r="O27" s="4" t="s">
        <v>215</v>
      </c>
    </row>
    <row r="28" spans="1:15" ht="30">
      <c r="A28" s="4" t="s">
        <v>218</v>
      </c>
      <c r="B28" s="4" t="s">
        <v>117</v>
      </c>
      <c r="C28" s="4" t="s">
        <v>14</v>
      </c>
      <c r="D28" s="5">
        <v>46110</v>
      </c>
      <c r="E28" s="6">
        <v>0.41666666666666669</v>
      </c>
      <c r="F28" s="7">
        <v>46110.666666666664</v>
      </c>
      <c r="G28" s="4" t="s">
        <v>56</v>
      </c>
      <c r="H28" s="4" t="s">
        <v>214</v>
      </c>
      <c r="I28" s="4">
        <v>21</v>
      </c>
      <c r="J28" s="4" t="s">
        <v>209</v>
      </c>
      <c r="K28" s="4" t="s">
        <v>210</v>
      </c>
      <c r="L28" s="4" t="s">
        <v>103</v>
      </c>
      <c r="M28" s="4" t="s">
        <v>179</v>
      </c>
      <c r="N28" s="7"/>
      <c r="O28" s="4" t="s">
        <v>215</v>
      </c>
    </row>
    <row r="29" spans="1:15" ht="30">
      <c r="A29" s="4" t="s">
        <v>219</v>
      </c>
      <c r="B29" s="4">
        <v>26134</v>
      </c>
      <c r="C29" s="4" t="s">
        <v>12</v>
      </c>
      <c r="D29" s="5">
        <v>46113</v>
      </c>
      <c r="E29" s="6">
        <v>0.41666666666666669</v>
      </c>
      <c r="F29" s="7">
        <v>46113.666666666664</v>
      </c>
      <c r="G29" s="4" t="s">
        <v>60</v>
      </c>
      <c r="H29" s="4" t="s">
        <v>220</v>
      </c>
      <c r="I29" s="4">
        <v>16</v>
      </c>
      <c r="J29" s="4" t="s">
        <v>209</v>
      </c>
      <c r="K29" s="4" t="s">
        <v>221</v>
      </c>
      <c r="L29" s="4" t="s">
        <v>178</v>
      </c>
      <c r="M29" s="4" t="s">
        <v>179</v>
      </c>
      <c r="N29" s="7"/>
      <c r="O29" s="4" t="s">
        <v>222</v>
      </c>
    </row>
    <row r="30" spans="1:15" ht="30">
      <c r="A30" s="4" t="s">
        <v>223</v>
      </c>
      <c r="B30" s="4">
        <v>26135</v>
      </c>
      <c r="C30" s="4" t="s">
        <v>12</v>
      </c>
      <c r="D30" s="5">
        <v>46113</v>
      </c>
      <c r="E30" s="6">
        <v>0.41666666666666669</v>
      </c>
      <c r="F30" s="7">
        <v>46113.666666666664</v>
      </c>
      <c r="G30" s="4" t="s">
        <v>60</v>
      </c>
      <c r="H30" s="4" t="s">
        <v>220</v>
      </c>
      <c r="I30" s="4">
        <v>16</v>
      </c>
      <c r="J30" s="4" t="s">
        <v>209</v>
      </c>
      <c r="K30" s="4" t="s">
        <v>221</v>
      </c>
      <c r="L30" s="4" t="s">
        <v>178</v>
      </c>
      <c r="M30" s="4" t="s">
        <v>179</v>
      </c>
      <c r="N30" s="7"/>
      <c r="O30" s="4" t="s">
        <v>222</v>
      </c>
    </row>
    <row r="31" spans="1:15" ht="30">
      <c r="A31" s="4" t="s">
        <v>224</v>
      </c>
      <c r="B31" s="4">
        <v>26136</v>
      </c>
      <c r="C31" s="4" t="s">
        <v>12</v>
      </c>
      <c r="D31" s="5">
        <v>46113</v>
      </c>
      <c r="E31" s="6">
        <v>0.41666666666666669</v>
      </c>
      <c r="F31" s="7">
        <v>46113.666666666664</v>
      </c>
      <c r="G31" s="4" t="s">
        <v>60</v>
      </c>
      <c r="H31" s="4" t="s">
        <v>220</v>
      </c>
      <c r="I31" s="4">
        <v>16</v>
      </c>
      <c r="J31" s="4" t="s">
        <v>209</v>
      </c>
      <c r="K31" s="4" t="s">
        <v>221</v>
      </c>
      <c r="L31" s="4" t="s">
        <v>178</v>
      </c>
      <c r="M31" s="4" t="s">
        <v>179</v>
      </c>
      <c r="N31" s="7"/>
      <c r="O31" s="4" t="s">
        <v>225</v>
      </c>
    </row>
    <row r="32" spans="1:15" ht="30">
      <c r="A32" s="4" t="s">
        <v>226</v>
      </c>
      <c r="B32" s="4" t="s">
        <v>113</v>
      </c>
      <c r="C32" s="4" t="s">
        <v>14</v>
      </c>
      <c r="D32" s="5">
        <v>46113</v>
      </c>
      <c r="E32" s="6">
        <v>0.41666666666666669</v>
      </c>
      <c r="F32" s="7">
        <v>46113.666666666664</v>
      </c>
      <c r="G32" s="4" t="s">
        <v>60</v>
      </c>
      <c r="H32" s="4" t="s">
        <v>220</v>
      </c>
      <c r="I32" s="4">
        <v>16</v>
      </c>
      <c r="J32" s="4" t="s">
        <v>209</v>
      </c>
      <c r="K32" s="4" t="s">
        <v>221</v>
      </c>
      <c r="L32" s="4" t="s">
        <v>103</v>
      </c>
      <c r="M32" s="4" t="s">
        <v>179</v>
      </c>
      <c r="N32" s="7"/>
      <c r="O32" s="4" t="s">
        <v>222</v>
      </c>
    </row>
    <row r="33" spans="1:15" ht="30">
      <c r="A33" s="4" t="s">
        <v>227</v>
      </c>
      <c r="B33" s="4" t="s">
        <v>117</v>
      </c>
      <c r="C33" s="4" t="s">
        <v>14</v>
      </c>
      <c r="D33" s="5">
        <v>46113</v>
      </c>
      <c r="E33" s="6">
        <v>0.41666666666666669</v>
      </c>
      <c r="F33" s="7">
        <v>46113.666666666664</v>
      </c>
      <c r="G33" s="4" t="s">
        <v>60</v>
      </c>
      <c r="H33" s="4" t="s">
        <v>220</v>
      </c>
      <c r="I33" s="4">
        <v>16</v>
      </c>
      <c r="J33" s="4" t="s">
        <v>209</v>
      </c>
      <c r="K33" s="4" t="s">
        <v>221</v>
      </c>
      <c r="L33" s="4" t="s">
        <v>103</v>
      </c>
      <c r="M33" s="4" t="s">
        <v>179</v>
      </c>
      <c r="N33" s="7"/>
      <c r="O33" s="4" t="s">
        <v>222</v>
      </c>
    </row>
    <row r="34" spans="1:15" ht="30">
      <c r="A34" s="33" t="s">
        <v>228</v>
      </c>
      <c r="B34" s="33" t="s">
        <v>120</v>
      </c>
      <c r="C34" s="33" t="s">
        <v>14</v>
      </c>
      <c r="D34" s="40">
        <v>46113</v>
      </c>
      <c r="E34" s="41">
        <v>0.41666666666666669</v>
      </c>
      <c r="F34" s="34">
        <v>46113.666666666664</v>
      </c>
      <c r="G34" s="33" t="s">
        <v>60</v>
      </c>
      <c r="H34" s="33" t="s">
        <v>220</v>
      </c>
      <c r="I34" s="33">
        <v>16</v>
      </c>
      <c r="J34" s="33" t="s">
        <v>209</v>
      </c>
      <c r="K34" s="33" t="s">
        <v>221</v>
      </c>
      <c r="L34" s="33" t="s">
        <v>103</v>
      </c>
      <c r="M34" s="33" t="s">
        <v>179</v>
      </c>
      <c r="N34" s="34"/>
      <c r="O34" s="33" t="s">
        <v>225</v>
      </c>
    </row>
    <row r="35" spans="1:15" ht="30">
      <c r="A35" s="4" t="s">
        <v>229</v>
      </c>
      <c r="B35" s="4">
        <v>26157</v>
      </c>
      <c r="C35" s="4" t="s">
        <v>12</v>
      </c>
      <c r="D35" s="5">
        <v>46120</v>
      </c>
      <c r="E35" s="6">
        <v>0.41666666666666669</v>
      </c>
      <c r="F35" s="7">
        <v>46118.541666666664</v>
      </c>
      <c r="G35" s="4" t="s">
        <v>37</v>
      </c>
      <c r="H35" s="4" t="s">
        <v>176</v>
      </c>
      <c r="I35" s="4">
        <v>116</v>
      </c>
      <c r="J35" s="4" t="s">
        <v>177</v>
      </c>
      <c r="K35" s="4" t="s">
        <v>34</v>
      </c>
      <c r="L35" s="4" t="s">
        <v>103</v>
      </c>
      <c r="M35" s="4"/>
      <c r="N35" s="7"/>
      <c r="O35" s="4" t="s">
        <v>180</v>
      </c>
    </row>
    <row r="36" spans="1:15" ht="30">
      <c r="A36" s="4" t="s">
        <v>230</v>
      </c>
      <c r="B36" s="4">
        <v>26157</v>
      </c>
      <c r="C36" s="4" t="s">
        <v>12</v>
      </c>
      <c r="D36" s="5">
        <v>46120</v>
      </c>
      <c r="E36" s="6">
        <v>0.41666666666666669</v>
      </c>
      <c r="F36" s="7">
        <v>46118.541666666664</v>
      </c>
      <c r="G36" s="4" t="s">
        <v>44</v>
      </c>
      <c r="H36" s="4" t="s">
        <v>182</v>
      </c>
      <c r="I36" s="4" t="s">
        <v>183</v>
      </c>
      <c r="J36" s="4" t="s">
        <v>177</v>
      </c>
      <c r="K36" s="4" t="s">
        <v>184</v>
      </c>
      <c r="L36" s="4" t="s">
        <v>103</v>
      </c>
      <c r="M36" s="4"/>
      <c r="N36" s="7"/>
      <c r="O36" s="4" t="s">
        <v>185</v>
      </c>
    </row>
    <row r="37" spans="1:15" ht="30">
      <c r="A37" s="4" t="s">
        <v>231</v>
      </c>
      <c r="B37" s="4">
        <v>26158</v>
      </c>
      <c r="C37" s="4" t="s">
        <v>12</v>
      </c>
      <c r="D37" s="5">
        <v>46120</v>
      </c>
      <c r="E37" s="6">
        <v>0.41666666666666669</v>
      </c>
      <c r="F37" s="7">
        <v>46118.541666666664</v>
      </c>
      <c r="G37" s="4" t="s">
        <v>37</v>
      </c>
      <c r="H37" s="4" t="s">
        <v>176</v>
      </c>
      <c r="I37" s="4">
        <v>116</v>
      </c>
      <c r="J37" s="4" t="s">
        <v>177</v>
      </c>
      <c r="K37" s="4" t="s">
        <v>34</v>
      </c>
      <c r="L37" s="4" t="s">
        <v>103</v>
      </c>
      <c r="M37" s="4"/>
      <c r="N37" s="7"/>
      <c r="O37" s="4" t="s">
        <v>180</v>
      </c>
    </row>
    <row r="38" spans="1:15" ht="30">
      <c r="A38" s="4" t="s">
        <v>232</v>
      </c>
      <c r="B38" s="4">
        <v>26158</v>
      </c>
      <c r="C38" s="4" t="s">
        <v>12</v>
      </c>
      <c r="D38" s="5">
        <v>46120</v>
      </c>
      <c r="E38" s="6">
        <v>0.41666666666666669</v>
      </c>
      <c r="F38" s="7">
        <v>46118.541666666664</v>
      </c>
      <c r="G38" s="4" t="s">
        <v>44</v>
      </c>
      <c r="H38" s="4" t="s">
        <v>182</v>
      </c>
      <c r="I38" s="4" t="s">
        <v>183</v>
      </c>
      <c r="J38" s="4" t="s">
        <v>177</v>
      </c>
      <c r="K38" s="4" t="s">
        <v>184</v>
      </c>
      <c r="L38" s="4" t="s">
        <v>103</v>
      </c>
      <c r="M38" s="4"/>
      <c r="N38" s="7"/>
      <c r="O38" s="4" t="s">
        <v>185</v>
      </c>
    </row>
    <row r="39" spans="1:15" ht="30">
      <c r="A39" s="4" t="s">
        <v>233</v>
      </c>
      <c r="B39" s="4">
        <v>26159</v>
      </c>
      <c r="C39" s="4" t="s">
        <v>12</v>
      </c>
      <c r="D39" s="5">
        <v>46120</v>
      </c>
      <c r="E39" s="6">
        <v>0.41666666666666669</v>
      </c>
      <c r="F39" s="7">
        <v>46118.541666666664</v>
      </c>
      <c r="G39" s="4" t="s">
        <v>37</v>
      </c>
      <c r="H39" s="4" t="s">
        <v>176</v>
      </c>
      <c r="I39" s="4">
        <v>116</v>
      </c>
      <c r="J39" s="4" t="s">
        <v>177</v>
      </c>
      <c r="K39" s="4" t="s">
        <v>34</v>
      </c>
      <c r="L39" s="4" t="s">
        <v>103</v>
      </c>
      <c r="M39" s="4"/>
      <c r="N39" s="7"/>
      <c r="O39" s="4" t="s">
        <v>180</v>
      </c>
    </row>
    <row r="40" spans="1:15" ht="30">
      <c r="A40" s="4" t="s">
        <v>234</v>
      </c>
      <c r="B40" s="4">
        <v>26159</v>
      </c>
      <c r="C40" s="4" t="s">
        <v>12</v>
      </c>
      <c r="D40" s="5">
        <v>46120</v>
      </c>
      <c r="E40" s="6">
        <v>0.41666666666666669</v>
      </c>
      <c r="F40" s="7">
        <v>46118.541666666664</v>
      </c>
      <c r="G40" s="4" t="s">
        <v>44</v>
      </c>
      <c r="H40" s="4" t="s">
        <v>182</v>
      </c>
      <c r="I40" s="4" t="s">
        <v>183</v>
      </c>
      <c r="J40" s="4" t="s">
        <v>177</v>
      </c>
      <c r="K40" s="4" t="s">
        <v>184</v>
      </c>
      <c r="L40" s="4" t="s">
        <v>103</v>
      </c>
      <c r="M40" s="4"/>
      <c r="N40" s="7"/>
      <c r="O40" s="4" t="s">
        <v>185</v>
      </c>
    </row>
    <row r="41" spans="1:15" ht="30">
      <c r="A41" s="4" t="s">
        <v>235</v>
      </c>
      <c r="B41" s="4" t="s">
        <v>130</v>
      </c>
      <c r="C41" s="4" t="s">
        <v>14</v>
      </c>
      <c r="D41" s="5">
        <v>46120</v>
      </c>
      <c r="E41" s="6">
        <v>0.41666666666666669</v>
      </c>
      <c r="F41" s="7">
        <v>46118.541666666664</v>
      </c>
      <c r="G41" s="4" t="s">
        <v>37</v>
      </c>
      <c r="H41" s="4" t="s">
        <v>176</v>
      </c>
      <c r="I41" s="4">
        <v>1</v>
      </c>
      <c r="J41" s="4" t="s">
        <v>177</v>
      </c>
      <c r="K41" s="4" t="s">
        <v>34</v>
      </c>
      <c r="L41" s="4" t="s">
        <v>103</v>
      </c>
      <c r="M41" s="4"/>
      <c r="N41" s="7"/>
      <c r="O41" s="4" t="s">
        <v>180</v>
      </c>
    </row>
    <row r="42" spans="1:15" ht="30">
      <c r="A42" s="4" t="s">
        <v>236</v>
      </c>
      <c r="B42" s="4" t="s">
        <v>130</v>
      </c>
      <c r="C42" s="4" t="s">
        <v>14</v>
      </c>
      <c r="D42" s="5">
        <v>46120</v>
      </c>
      <c r="E42" s="6">
        <v>0.41666666666666669</v>
      </c>
      <c r="F42" s="7">
        <v>46118.541666666664</v>
      </c>
      <c r="G42" s="4" t="s">
        <v>44</v>
      </c>
      <c r="H42" s="4" t="s">
        <v>182</v>
      </c>
      <c r="I42" s="4" t="s">
        <v>192</v>
      </c>
      <c r="J42" s="4" t="s">
        <v>177</v>
      </c>
      <c r="K42" s="4" t="s">
        <v>184</v>
      </c>
      <c r="L42" s="4" t="s">
        <v>103</v>
      </c>
      <c r="M42" s="4"/>
      <c r="N42" s="7"/>
      <c r="O42" s="4" t="s">
        <v>185</v>
      </c>
    </row>
    <row r="43" spans="1:15" ht="30">
      <c r="A43" s="4" t="s">
        <v>237</v>
      </c>
      <c r="B43" s="4" t="s">
        <v>132</v>
      </c>
      <c r="C43" s="4" t="s">
        <v>14</v>
      </c>
      <c r="D43" s="5">
        <v>46120</v>
      </c>
      <c r="E43" s="6">
        <v>0.41666666666666669</v>
      </c>
      <c r="F43" s="7">
        <v>46118.541666666664</v>
      </c>
      <c r="G43" s="4" t="s">
        <v>37</v>
      </c>
      <c r="H43" s="4" t="s">
        <v>176</v>
      </c>
      <c r="I43" s="4">
        <v>1</v>
      </c>
      <c r="J43" s="4" t="s">
        <v>177</v>
      </c>
      <c r="K43" s="4" t="s">
        <v>34</v>
      </c>
      <c r="L43" s="4" t="s">
        <v>103</v>
      </c>
      <c r="M43" s="4"/>
      <c r="N43" s="7"/>
      <c r="O43" s="4" t="s">
        <v>180</v>
      </c>
    </row>
    <row r="44" spans="1:15" ht="30">
      <c r="A44" s="4" t="s">
        <v>238</v>
      </c>
      <c r="B44" s="4" t="s">
        <v>132</v>
      </c>
      <c r="C44" s="4" t="s">
        <v>14</v>
      </c>
      <c r="D44" s="5">
        <v>46120</v>
      </c>
      <c r="E44" s="6">
        <v>0.41666666666666669</v>
      </c>
      <c r="F44" s="7">
        <v>46118.541666666664</v>
      </c>
      <c r="G44" s="4" t="s">
        <v>44</v>
      </c>
      <c r="H44" s="4" t="s">
        <v>182</v>
      </c>
      <c r="I44" s="4" t="s">
        <v>192</v>
      </c>
      <c r="J44" s="4" t="s">
        <v>177</v>
      </c>
      <c r="K44" s="4" t="s">
        <v>184</v>
      </c>
      <c r="L44" s="4" t="s">
        <v>103</v>
      </c>
      <c r="M44" s="4"/>
      <c r="N44" s="7"/>
      <c r="O44" s="4" t="s">
        <v>185</v>
      </c>
    </row>
    <row r="45" spans="1:15" ht="30">
      <c r="A45" s="4" t="s">
        <v>239</v>
      </c>
      <c r="B45" s="4" t="s">
        <v>134</v>
      </c>
      <c r="C45" s="4" t="s">
        <v>14</v>
      </c>
      <c r="D45" s="5">
        <v>46120</v>
      </c>
      <c r="E45" s="6">
        <v>0.41666666666666669</v>
      </c>
      <c r="F45" s="7">
        <v>46118.541666666664</v>
      </c>
      <c r="G45" s="4" t="s">
        <v>37</v>
      </c>
      <c r="H45" s="4" t="s">
        <v>176</v>
      </c>
      <c r="I45" s="4">
        <v>1</v>
      </c>
      <c r="J45" s="4" t="s">
        <v>177</v>
      </c>
      <c r="K45" s="4" t="s">
        <v>34</v>
      </c>
      <c r="L45" s="4" t="s">
        <v>103</v>
      </c>
      <c r="M45" s="4"/>
      <c r="N45" s="7"/>
      <c r="O45" s="4" t="s">
        <v>180</v>
      </c>
    </row>
    <row r="46" spans="1:15" ht="30">
      <c r="A46" s="4" t="s">
        <v>240</v>
      </c>
      <c r="B46" s="4" t="s">
        <v>134</v>
      </c>
      <c r="C46" s="4" t="s">
        <v>14</v>
      </c>
      <c r="D46" s="5">
        <v>46120</v>
      </c>
      <c r="E46" s="6">
        <v>0.41666666666666669</v>
      </c>
      <c r="F46" s="7">
        <v>46118.541666666664</v>
      </c>
      <c r="G46" s="4" t="s">
        <v>44</v>
      </c>
      <c r="H46" s="4" t="s">
        <v>182</v>
      </c>
      <c r="I46" s="4" t="s">
        <v>192</v>
      </c>
      <c r="J46" s="4" t="s">
        <v>177</v>
      </c>
      <c r="K46" s="4" t="s">
        <v>184</v>
      </c>
      <c r="L46" s="4" t="s">
        <v>103</v>
      </c>
      <c r="M46" s="4"/>
      <c r="N46" s="7"/>
      <c r="O46" s="4" t="s">
        <v>185</v>
      </c>
    </row>
    <row r="47" spans="1:15" ht="30">
      <c r="A47" s="4" t="s">
        <v>241</v>
      </c>
      <c r="B47" s="4">
        <v>26157</v>
      </c>
      <c r="C47" s="4" t="s">
        <v>12</v>
      </c>
      <c r="D47" s="5">
        <v>46122</v>
      </c>
      <c r="E47" s="6">
        <v>0.41666666666666669</v>
      </c>
      <c r="F47" s="7">
        <v>46120.666666666664</v>
      </c>
      <c r="G47" s="4" t="s">
        <v>50</v>
      </c>
      <c r="H47" s="4" t="s">
        <v>182</v>
      </c>
      <c r="I47" s="4" t="s">
        <v>183</v>
      </c>
      <c r="J47" s="4" t="s">
        <v>177</v>
      </c>
      <c r="K47" s="4" t="s">
        <v>198</v>
      </c>
      <c r="L47" s="4" t="s">
        <v>103</v>
      </c>
      <c r="M47" s="4"/>
      <c r="N47" s="7"/>
      <c r="O47" s="4" t="s">
        <v>199</v>
      </c>
    </row>
    <row r="48" spans="1:15" ht="30">
      <c r="A48" s="4" t="s">
        <v>242</v>
      </c>
      <c r="B48" s="4">
        <v>26158</v>
      </c>
      <c r="C48" s="4" t="s">
        <v>12</v>
      </c>
      <c r="D48" s="5">
        <v>46122</v>
      </c>
      <c r="E48" s="6">
        <v>0.41666666666666669</v>
      </c>
      <c r="F48" s="7">
        <v>46120.666666666664</v>
      </c>
      <c r="G48" s="4" t="s">
        <v>50</v>
      </c>
      <c r="H48" s="4" t="s">
        <v>182</v>
      </c>
      <c r="I48" s="4" t="s">
        <v>183</v>
      </c>
      <c r="J48" s="4" t="s">
        <v>177</v>
      </c>
      <c r="K48" s="4" t="s">
        <v>198</v>
      </c>
      <c r="L48" s="4" t="s">
        <v>103</v>
      </c>
      <c r="M48" s="4"/>
      <c r="N48" s="7"/>
      <c r="O48" s="4" t="s">
        <v>199</v>
      </c>
    </row>
    <row r="49" spans="1:15" ht="30">
      <c r="A49" s="4" t="s">
        <v>243</v>
      </c>
      <c r="B49" s="4" t="s">
        <v>130</v>
      </c>
      <c r="C49" s="4" t="s">
        <v>14</v>
      </c>
      <c r="D49" s="5">
        <v>46122</v>
      </c>
      <c r="E49" s="6">
        <v>0.41666666666666669</v>
      </c>
      <c r="F49" s="7">
        <v>46120.666666666664</v>
      </c>
      <c r="G49" s="4" t="s">
        <v>50</v>
      </c>
      <c r="H49" s="4" t="s">
        <v>182</v>
      </c>
      <c r="I49" s="4" t="s">
        <v>192</v>
      </c>
      <c r="J49" s="4" t="s">
        <v>177</v>
      </c>
      <c r="K49" s="4" t="s">
        <v>198</v>
      </c>
      <c r="L49" s="4" t="s">
        <v>103</v>
      </c>
      <c r="M49" s="4"/>
      <c r="N49" s="7"/>
      <c r="O49" s="4" t="s">
        <v>199</v>
      </c>
    </row>
    <row r="50" spans="1:15" ht="30">
      <c r="A50" s="4" t="s">
        <v>244</v>
      </c>
      <c r="B50" s="4" t="s">
        <v>132</v>
      </c>
      <c r="C50" s="4" t="s">
        <v>14</v>
      </c>
      <c r="D50" s="5">
        <v>46122</v>
      </c>
      <c r="E50" s="6">
        <v>0.41666666666666669</v>
      </c>
      <c r="F50" s="7">
        <v>46120.666666666664</v>
      </c>
      <c r="G50" s="4" t="s">
        <v>50</v>
      </c>
      <c r="H50" s="4" t="s">
        <v>182</v>
      </c>
      <c r="I50" s="4" t="s">
        <v>192</v>
      </c>
      <c r="J50" s="4" t="s">
        <v>177</v>
      </c>
      <c r="K50" s="4" t="s">
        <v>198</v>
      </c>
      <c r="L50" s="4" t="s">
        <v>103</v>
      </c>
      <c r="M50" s="4"/>
      <c r="N50" s="7"/>
      <c r="O50" s="4" t="s">
        <v>199</v>
      </c>
    </row>
    <row r="51" spans="1:15" ht="30">
      <c r="A51" s="4" t="s">
        <v>245</v>
      </c>
      <c r="B51" s="4">
        <v>26159</v>
      </c>
      <c r="C51" s="4" t="s">
        <v>12</v>
      </c>
      <c r="D51" s="5">
        <v>46123</v>
      </c>
      <c r="E51" s="6">
        <v>0.41666666666666669</v>
      </c>
      <c r="F51" s="7">
        <v>46121.666666666664</v>
      </c>
      <c r="G51" s="4" t="s">
        <v>50</v>
      </c>
      <c r="H51" s="4" t="s">
        <v>182</v>
      </c>
      <c r="I51" s="4" t="s">
        <v>183</v>
      </c>
      <c r="J51" s="4" t="s">
        <v>177</v>
      </c>
      <c r="K51" s="4" t="s">
        <v>198</v>
      </c>
      <c r="L51" s="4" t="s">
        <v>103</v>
      </c>
      <c r="M51" s="4"/>
      <c r="N51" s="7"/>
      <c r="O51" s="4" t="s">
        <v>199</v>
      </c>
    </row>
    <row r="52" spans="1:15" ht="30">
      <c r="A52" s="4" t="s">
        <v>246</v>
      </c>
      <c r="B52" s="4" t="s">
        <v>134</v>
      </c>
      <c r="C52" s="4" t="s">
        <v>14</v>
      </c>
      <c r="D52" s="5">
        <v>46123</v>
      </c>
      <c r="E52" s="6">
        <v>0.41666666666666669</v>
      </c>
      <c r="F52" s="7">
        <v>46121.666666666664</v>
      </c>
      <c r="G52" s="4" t="s">
        <v>50</v>
      </c>
      <c r="H52" s="4" t="s">
        <v>182</v>
      </c>
      <c r="I52" s="4" t="s">
        <v>192</v>
      </c>
      <c r="J52" s="4" t="s">
        <v>177</v>
      </c>
      <c r="K52" s="4" t="s">
        <v>198</v>
      </c>
      <c r="L52" s="4" t="s">
        <v>103</v>
      </c>
      <c r="M52" s="4"/>
      <c r="N52" s="7"/>
      <c r="O52" s="4" t="s">
        <v>199</v>
      </c>
    </row>
    <row r="53" spans="1:15" ht="30">
      <c r="A53" s="4" t="s">
        <v>247</v>
      </c>
      <c r="B53" s="4">
        <v>26157</v>
      </c>
      <c r="C53" s="4" t="s">
        <v>12</v>
      </c>
      <c r="D53" s="5">
        <v>46124</v>
      </c>
      <c r="E53" s="6">
        <v>0.41666666666666669</v>
      </c>
      <c r="F53" s="7">
        <v>46122.666666666664</v>
      </c>
      <c r="G53" s="4" t="s">
        <v>56</v>
      </c>
      <c r="H53" s="4" t="s">
        <v>214</v>
      </c>
      <c r="I53" s="4">
        <v>21</v>
      </c>
      <c r="J53" s="4" t="s">
        <v>209</v>
      </c>
      <c r="K53" s="4" t="s">
        <v>210</v>
      </c>
      <c r="L53" s="4" t="s">
        <v>103</v>
      </c>
      <c r="M53" s="4"/>
      <c r="N53" s="7"/>
      <c r="O53" s="4" t="s">
        <v>215</v>
      </c>
    </row>
    <row r="54" spans="1:15" ht="30">
      <c r="A54" s="4" t="s">
        <v>248</v>
      </c>
      <c r="B54" s="4">
        <v>26158</v>
      </c>
      <c r="C54" s="4" t="s">
        <v>12</v>
      </c>
      <c r="D54" s="5">
        <v>46124</v>
      </c>
      <c r="E54" s="6">
        <v>0.41666666666666669</v>
      </c>
      <c r="F54" s="7">
        <v>46122.666666666664</v>
      </c>
      <c r="G54" s="4" t="s">
        <v>56</v>
      </c>
      <c r="H54" s="4" t="s">
        <v>214</v>
      </c>
      <c r="I54" s="4">
        <v>21</v>
      </c>
      <c r="J54" s="4" t="s">
        <v>209</v>
      </c>
      <c r="K54" s="4" t="s">
        <v>210</v>
      </c>
      <c r="L54" s="4" t="s">
        <v>103</v>
      </c>
      <c r="M54" s="4"/>
      <c r="N54" s="7"/>
      <c r="O54" s="4" t="s">
        <v>215</v>
      </c>
    </row>
    <row r="55" spans="1:15" ht="30">
      <c r="A55" s="4" t="s">
        <v>249</v>
      </c>
      <c r="B55" s="4" t="s">
        <v>130</v>
      </c>
      <c r="C55" s="4" t="s">
        <v>14</v>
      </c>
      <c r="D55" s="5">
        <v>46124</v>
      </c>
      <c r="E55" s="6">
        <v>0.41666666666666669</v>
      </c>
      <c r="F55" s="7">
        <v>46122.666666666664</v>
      </c>
      <c r="G55" s="4" t="s">
        <v>56</v>
      </c>
      <c r="H55" s="4" t="s">
        <v>214</v>
      </c>
      <c r="I55" s="4">
        <v>21</v>
      </c>
      <c r="J55" s="4" t="s">
        <v>209</v>
      </c>
      <c r="K55" s="4" t="s">
        <v>210</v>
      </c>
      <c r="L55" s="4" t="s">
        <v>103</v>
      </c>
      <c r="M55" s="4"/>
      <c r="N55" s="7"/>
      <c r="O55" s="4" t="s">
        <v>215</v>
      </c>
    </row>
    <row r="56" spans="1:15" ht="30">
      <c r="A56" s="4" t="s">
        <v>250</v>
      </c>
      <c r="B56" s="4" t="s">
        <v>132</v>
      </c>
      <c r="C56" s="4" t="s">
        <v>14</v>
      </c>
      <c r="D56" s="5">
        <v>46124</v>
      </c>
      <c r="E56" s="6">
        <v>0.41666666666666669</v>
      </c>
      <c r="F56" s="7">
        <v>46122.666666666664</v>
      </c>
      <c r="G56" s="4" t="s">
        <v>56</v>
      </c>
      <c r="H56" s="4" t="s">
        <v>214</v>
      </c>
      <c r="I56" s="4">
        <v>21</v>
      </c>
      <c r="J56" s="4" t="s">
        <v>209</v>
      </c>
      <c r="K56" s="4" t="s">
        <v>210</v>
      </c>
      <c r="L56" s="4" t="s">
        <v>103</v>
      </c>
      <c r="M56" s="4"/>
      <c r="N56" s="7"/>
      <c r="O56" s="4" t="s">
        <v>215</v>
      </c>
    </row>
    <row r="57" spans="1:15" ht="30">
      <c r="A57" s="4" t="s">
        <v>251</v>
      </c>
      <c r="B57" s="4">
        <v>26159</v>
      </c>
      <c r="C57" s="4" t="s">
        <v>12</v>
      </c>
      <c r="D57" s="5">
        <v>46125</v>
      </c>
      <c r="E57" s="6">
        <v>0.41666666666666669</v>
      </c>
      <c r="F57" s="7">
        <v>46123.666666666664</v>
      </c>
      <c r="G57" s="4" t="s">
        <v>56</v>
      </c>
      <c r="H57" s="4" t="s">
        <v>208</v>
      </c>
      <c r="I57" s="4">
        <v>18</v>
      </c>
      <c r="J57" s="4" t="s">
        <v>209</v>
      </c>
      <c r="K57" s="4" t="s">
        <v>210</v>
      </c>
      <c r="L57" s="4" t="s">
        <v>103</v>
      </c>
      <c r="M57" s="4"/>
      <c r="N57" s="7"/>
      <c r="O57" s="4" t="s">
        <v>252</v>
      </c>
    </row>
    <row r="58" spans="1:15" ht="30">
      <c r="A58" s="4" t="s">
        <v>253</v>
      </c>
      <c r="B58" s="4" t="s">
        <v>134</v>
      </c>
      <c r="C58" s="4" t="s">
        <v>14</v>
      </c>
      <c r="D58" s="5">
        <v>46125</v>
      </c>
      <c r="E58" s="6">
        <v>0.41666666666666669</v>
      </c>
      <c r="F58" s="7">
        <v>46123.666666666664</v>
      </c>
      <c r="G58" s="4" t="s">
        <v>56</v>
      </c>
      <c r="H58" s="4" t="s">
        <v>208</v>
      </c>
      <c r="I58" s="4">
        <v>18</v>
      </c>
      <c r="J58" s="4" t="s">
        <v>209</v>
      </c>
      <c r="K58" s="4" t="s">
        <v>210</v>
      </c>
      <c r="L58" s="4" t="s">
        <v>103</v>
      </c>
      <c r="M58" s="4"/>
      <c r="N58" s="7"/>
      <c r="O58" s="4" t="s">
        <v>252</v>
      </c>
    </row>
    <row r="59" spans="1:15" ht="30">
      <c r="A59" s="4" t="s">
        <v>254</v>
      </c>
      <c r="B59" s="4">
        <v>26157</v>
      </c>
      <c r="C59" s="4" t="s">
        <v>12</v>
      </c>
      <c r="D59" s="5">
        <v>46127</v>
      </c>
      <c r="E59" s="6">
        <v>0.41666666666666669</v>
      </c>
      <c r="F59" s="7">
        <v>46125.666666666664</v>
      </c>
      <c r="G59" s="4" t="s">
        <v>60</v>
      </c>
      <c r="H59" s="4" t="s">
        <v>220</v>
      </c>
      <c r="I59" s="4">
        <v>16</v>
      </c>
      <c r="J59" s="4" t="s">
        <v>209</v>
      </c>
      <c r="K59" s="4" t="s">
        <v>221</v>
      </c>
      <c r="L59" s="4" t="s">
        <v>103</v>
      </c>
      <c r="M59" s="4"/>
      <c r="N59" s="7"/>
      <c r="O59" s="4" t="s">
        <v>222</v>
      </c>
    </row>
    <row r="60" spans="1:15" ht="30">
      <c r="A60" s="4" t="s">
        <v>255</v>
      </c>
      <c r="B60" s="4">
        <v>26158</v>
      </c>
      <c r="C60" s="4" t="s">
        <v>12</v>
      </c>
      <c r="D60" s="5">
        <v>46127</v>
      </c>
      <c r="E60" s="6">
        <v>0.41666666666666669</v>
      </c>
      <c r="F60" s="7">
        <v>46125.666666666664</v>
      </c>
      <c r="G60" s="4" t="s">
        <v>60</v>
      </c>
      <c r="H60" s="4" t="s">
        <v>220</v>
      </c>
      <c r="I60" s="4">
        <v>16</v>
      </c>
      <c r="J60" s="4" t="s">
        <v>209</v>
      </c>
      <c r="K60" s="4" t="s">
        <v>221</v>
      </c>
      <c r="L60" s="4" t="s">
        <v>103</v>
      </c>
      <c r="M60" s="4"/>
      <c r="N60" s="7"/>
      <c r="O60" s="4" t="s">
        <v>222</v>
      </c>
    </row>
    <row r="61" spans="1:15" ht="30">
      <c r="A61" s="4" t="s">
        <v>256</v>
      </c>
      <c r="B61" s="4" t="s">
        <v>130</v>
      </c>
      <c r="C61" s="4" t="s">
        <v>14</v>
      </c>
      <c r="D61" s="5">
        <v>46127</v>
      </c>
      <c r="E61" s="6">
        <v>0.41666666666666669</v>
      </c>
      <c r="F61" s="7">
        <v>46125.666666666664</v>
      </c>
      <c r="G61" s="4" t="s">
        <v>60</v>
      </c>
      <c r="H61" s="4" t="s">
        <v>220</v>
      </c>
      <c r="I61" s="4">
        <v>16</v>
      </c>
      <c r="J61" s="4" t="s">
        <v>209</v>
      </c>
      <c r="K61" s="4" t="s">
        <v>221</v>
      </c>
      <c r="L61" s="4" t="s">
        <v>103</v>
      </c>
      <c r="M61" s="4"/>
      <c r="N61" s="7"/>
      <c r="O61" s="4" t="s">
        <v>222</v>
      </c>
    </row>
    <row r="62" spans="1:15" ht="30">
      <c r="A62" s="4" t="s">
        <v>257</v>
      </c>
      <c r="B62" s="4" t="s">
        <v>132</v>
      </c>
      <c r="C62" s="4" t="s">
        <v>14</v>
      </c>
      <c r="D62" s="5">
        <v>46127</v>
      </c>
      <c r="E62" s="6">
        <v>0.41666666666666669</v>
      </c>
      <c r="F62" s="7">
        <v>46125.666666666664</v>
      </c>
      <c r="G62" s="4" t="s">
        <v>60</v>
      </c>
      <c r="H62" s="4" t="s">
        <v>220</v>
      </c>
      <c r="I62" s="4">
        <v>16</v>
      </c>
      <c r="J62" s="4" t="s">
        <v>209</v>
      </c>
      <c r="K62" s="4" t="s">
        <v>221</v>
      </c>
      <c r="L62" s="4" t="s">
        <v>103</v>
      </c>
      <c r="M62" s="4"/>
      <c r="N62" s="7"/>
      <c r="O62" s="4" t="s">
        <v>222</v>
      </c>
    </row>
    <row r="63" spans="1:15" ht="30">
      <c r="A63" s="4" t="s">
        <v>258</v>
      </c>
      <c r="B63" s="4">
        <v>26159</v>
      </c>
      <c r="C63" s="4" t="s">
        <v>12</v>
      </c>
      <c r="D63" s="5">
        <v>46129</v>
      </c>
      <c r="E63" s="6">
        <v>0.41666666666666669</v>
      </c>
      <c r="F63" s="7">
        <v>46127.666666666664</v>
      </c>
      <c r="G63" s="4" t="s">
        <v>60</v>
      </c>
      <c r="H63" s="4" t="s">
        <v>214</v>
      </c>
      <c r="I63" s="4">
        <v>21</v>
      </c>
      <c r="J63" s="4" t="s">
        <v>209</v>
      </c>
      <c r="K63" s="4" t="s">
        <v>221</v>
      </c>
      <c r="L63" s="4" t="s">
        <v>103</v>
      </c>
      <c r="M63" s="4"/>
      <c r="N63" s="7"/>
      <c r="O63" s="4" t="s">
        <v>259</v>
      </c>
    </row>
    <row r="64" spans="1:15" s="39" customFormat="1" ht="30">
      <c r="A64" s="33" t="s">
        <v>260</v>
      </c>
      <c r="B64" s="33" t="s">
        <v>134</v>
      </c>
      <c r="C64" s="33" t="s">
        <v>14</v>
      </c>
      <c r="D64" s="40">
        <v>46129</v>
      </c>
      <c r="E64" s="41">
        <v>0.41666666666666669</v>
      </c>
      <c r="F64" s="34">
        <v>46127.666666666664</v>
      </c>
      <c r="G64" s="33" t="s">
        <v>60</v>
      </c>
      <c r="H64" s="33" t="s">
        <v>214</v>
      </c>
      <c r="I64" s="33">
        <v>21</v>
      </c>
      <c r="J64" s="33" t="s">
        <v>209</v>
      </c>
      <c r="K64" s="33" t="s">
        <v>221</v>
      </c>
      <c r="L64" s="33" t="s">
        <v>103</v>
      </c>
      <c r="M64" s="33"/>
      <c r="N64" s="34"/>
      <c r="O64" s="33" t="s">
        <v>259</v>
      </c>
    </row>
    <row r="65" spans="1:15" ht="15" customHeight="1">
      <c r="A65" s="4" t="s">
        <v>261</v>
      </c>
      <c r="D65" s="5">
        <v>46106</v>
      </c>
      <c r="E65" s="6">
        <v>0.41666666666666669</v>
      </c>
      <c r="F65" s="7">
        <v>46106.666666666664</v>
      </c>
      <c r="G65" s="4" t="s">
        <v>37</v>
      </c>
      <c r="H65" s="4" t="s">
        <v>176</v>
      </c>
      <c r="I65" s="4">
        <v>116</v>
      </c>
      <c r="J65" s="4" t="s">
        <v>177</v>
      </c>
      <c r="K65" s="4" t="s">
        <v>34</v>
      </c>
      <c r="L65" s="4" t="s">
        <v>178</v>
      </c>
      <c r="M65" s="4" t="s">
        <v>179</v>
      </c>
      <c r="N65" s="7"/>
      <c r="O65" s="4" t="s">
        <v>180</v>
      </c>
    </row>
    <row r="66" spans="1:15" ht="15" customHeight="1">
      <c r="A66" s="4" t="s">
        <v>262</v>
      </c>
      <c r="D66" s="5">
        <v>46106</v>
      </c>
      <c r="E66" s="6">
        <v>0.41666666666666669</v>
      </c>
      <c r="F66" s="7">
        <v>46106.666666666664</v>
      </c>
      <c r="G66" s="4" t="s">
        <v>44</v>
      </c>
      <c r="H66" s="4" t="s">
        <v>182</v>
      </c>
      <c r="I66" s="4" t="s">
        <v>183</v>
      </c>
      <c r="J66" s="4" t="s">
        <v>177</v>
      </c>
      <c r="K66" s="4" t="s">
        <v>184</v>
      </c>
      <c r="L66" s="4" t="s">
        <v>178</v>
      </c>
      <c r="M66" s="4" t="s">
        <v>179</v>
      </c>
      <c r="N66" s="7">
        <v>46132.4375</v>
      </c>
      <c r="O66" s="4" t="s">
        <v>185</v>
      </c>
    </row>
    <row r="67" spans="1:15" ht="15" customHeight="1">
      <c r="A67" s="4" t="s">
        <v>263</v>
      </c>
      <c r="D67" s="5">
        <v>46106</v>
      </c>
      <c r="E67" s="6">
        <v>0.41666666666666669</v>
      </c>
      <c r="F67" s="7">
        <v>46106.666666666664</v>
      </c>
      <c r="G67" s="4" t="s">
        <v>37</v>
      </c>
      <c r="H67" s="4" t="s">
        <v>176</v>
      </c>
      <c r="I67" s="4">
        <v>116</v>
      </c>
      <c r="J67" s="4" t="s">
        <v>177</v>
      </c>
      <c r="K67" s="4" t="s">
        <v>34</v>
      </c>
      <c r="L67" s="4" t="s">
        <v>178</v>
      </c>
      <c r="M67" s="4" t="s">
        <v>179</v>
      </c>
      <c r="N67" s="7"/>
      <c r="O67" s="4" t="s">
        <v>180</v>
      </c>
    </row>
    <row r="68" spans="1:15" ht="15" customHeight="1">
      <c r="A68" s="4" t="s">
        <v>264</v>
      </c>
      <c r="D68" s="5">
        <v>46106</v>
      </c>
      <c r="E68" s="6">
        <v>0.41666666666666669</v>
      </c>
      <c r="F68" s="7">
        <v>46106.666666666664</v>
      </c>
      <c r="G68" s="4" t="s">
        <v>44</v>
      </c>
      <c r="H68" s="4" t="s">
        <v>182</v>
      </c>
      <c r="I68" s="4" t="s">
        <v>183</v>
      </c>
      <c r="J68" s="4" t="s">
        <v>177</v>
      </c>
      <c r="K68" s="4" t="s">
        <v>184</v>
      </c>
      <c r="L68" s="4" t="s">
        <v>178</v>
      </c>
      <c r="M68" s="4" t="s">
        <v>179</v>
      </c>
      <c r="N68" s="7">
        <v>46132.4375</v>
      </c>
      <c r="O68" s="4" t="s">
        <v>185</v>
      </c>
    </row>
    <row r="69" spans="1:15" ht="15" customHeight="1">
      <c r="A69" s="4" t="s">
        <v>265</v>
      </c>
      <c r="D69" s="5">
        <v>46106</v>
      </c>
      <c r="E69" s="6">
        <v>0.41666666666666669</v>
      </c>
      <c r="F69" s="7">
        <v>46106.666666666664</v>
      </c>
      <c r="G69" s="4" t="s">
        <v>37</v>
      </c>
      <c r="H69" s="4" t="s">
        <v>176</v>
      </c>
      <c r="I69" s="4">
        <v>116</v>
      </c>
      <c r="J69" s="4" t="s">
        <v>177</v>
      </c>
      <c r="K69" s="4" t="s">
        <v>34</v>
      </c>
      <c r="L69" s="4" t="s">
        <v>178</v>
      </c>
      <c r="M69" s="4" t="s">
        <v>179</v>
      </c>
      <c r="N69" s="7"/>
      <c r="O69" s="4" t="s">
        <v>180</v>
      </c>
    </row>
    <row r="70" spans="1:15" ht="15" customHeight="1">
      <c r="A70" s="4" t="s">
        <v>266</v>
      </c>
      <c r="D70" s="5">
        <v>46106</v>
      </c>
      <c r="E70" s="6">
        <v>0.41666666666666669</v>
      </c>
      <c r="F70" s="7">
        <v>46106.666666666664</v>
      </c>
      <c r="G70" s="4" t="s">
        <v>44</v>
      </c>
      <c r="H70" s="4" t="s">
        <v>182</v>
      </c>
      <c r="I70" s="4" t="s">
        <v>183</v>
      </c>
      <c r="J70" s="4" t="s">
        <v>177</v>
      </c>
      <c r="K70" s="4" t="s">
        <v>184</v>
      </c>
      <c r="L70" s="4" t="s">
        <v>178</v>
      </c>
      <c r="M70" s="4" t="s">
        <v>179</v>
      </c>
      <c r="N70" s="7">
        <v>46131.645833333336</v>
      </c>
      <c r="O70" s="4" t="s">
        <v>185</v>
      </c>
    </row>
    <row r="71" spans="1:15" ht="15" customHeight="1">
      <c r="A71" s="4" t="s">
        <v>267</v>
      </c>
      <c r="D71" s="5">
        <v>46106</v>
      </c>
      <c r="E71" s="6">
        <v>0.41666666666666669</v>
      </c>
      <c r="F71" s="7">
        <v>46106.666666666664</v>
      </c>
      <c r="G71" s="4" t="s">
        <v>37</v>
      </c>
      <c r="H71" s="4" t="s">
        <v>176</v>
      </c>
      <c r="I71" s="4">
        <v>1</v>
      </c>
      <c r="J71" s="4" t="s">
        <v>177</v>
      </c>
      <c r="K71" s="4" t="s">
        <v>34</v>
      </c>
      <c r="L71" s="4" t="s">
        <v>103</v>
      </c>
      <c r="M71" s="4" t="s">
        <v>179</v>
      </c>
      <c r="N71" s="7"/>
      <c r="O71" s="4" t="s">
        <v>180</v>
      </c>
    </row>
    <row r="72" spans="1:15" ht="15" customHeight="1">
      <c r="A72" s="4" t="s">
        <v>268</v>
      </c>
      <c r="D72" s="5">
        <v>46106</v>
      </c>
      <c r="E72" s="6">
        <v>0.41666666666666669</v>
      </c>
      <c r="F72" s="7">
        <v>46106.666666666664</v>
      </c>
      <c r="G72" s="4" t="s">
        <v>44</v>
      </c>
      <c r="H72" s="4" t="s">
        <v>182</v>
      </c>
      <c r="I72" s="4" t="s">
        <v>192</v>
      </c>
      <c r="J72" s="4" t="s">
        <v>177</v>
      </c>
      <c r="K72" s="4" t="s">
        <v>184</v>
      </c>
      <c r="L72" s="4" t="s">
        <v>103</v>
      </c>
      <c r="M72" s="4" t="s">
        <v>179</v>
      </c>
      <c r="N72" s="7">
        <v>46132.4375</v>
      </c>
      <c r="O72" s="4" t="s">
        <v>185</v>
      </c>
    </row>
    <row r="73" spans="1:15" ht="15" customHeight="1">
      <c r="A73" s="4" t="s">
        <v>269</v>
      </c>
      <c r="D73" s="5">
        <v>46106</v>
      </c>
      <c r="E73" s="6">
        <v>0.41666666666666669</v>
      </c>
      <c r="F73" s="7">
        <v>46106.666666666664</v>
      </c>
      <c r="G73" s="4" t="s">
        <v>37</v>
      </c>
      <c r="H73" s="4" t="s">
        <v>176</v>
      </c>
      <c r="I73" s="4">
        <v>1</v>
      </c>
      <c r="J73" s="4" t="s">
        <v>177</v>
      </c>
      <c r="K73" s="4" t="s">
        <v>34</v>
      </c>
      <c r="L73" s="4" t="s">
        <v>103</v>
      </c>
      <c r="M73" s="4" t="s">
        <v>179</v>
      </c>
      <c r="N73" s="7"/>
      <c r="O73" s="4" t="s">
        <v>180</v>
      </c>
    </row>
    <row r="74" spans="1:15" ht="15" customHeight="1">
      <c r="A74" s="4" t="s">
        <v>270</v>
      </c>
      <c r="D74" s="5">
        <v>46106</v>
      </c>
      <c r="E74" s="6">
        <v>0.41666666666666669</v>
      </c>
      <c r="F74" s="7">
        <v>46106.666666666664</v>
      </c>
      <c r="G74" s="4" t="s">
        <v>44</v>
      </c>
      <c r="H74" s="4" t="s">
        <v>182</v>
      </c>
      <c r="I74" s="4" t="s">
        <v>192</v>
      </c>
      <c r="J74" s="4" t="s">
        <v>177</v>
      </c>
      <c r="K74" s="4" t="s">
        <v>184</v>
      </c>
      <c r="L74" s="4" t="s">
        <v>103</v>
      </c>
      <c r="M74" s="4" t="s">
        <v>179</v>
      </c>
      <c r="N74" s="7">
        <v>46132.4375</v>
      </c>
      <c r="O74" s="4" t="s">
        <v>185</v>
      </c>
    </row>
    <row r="75" spans="1:15" ht="15" customHeight="1">
      <c r="A75" s="4" t="s">
        <v>271</v>
      </c>
      <c r="D75" s="5">
        <v>46106</v>
      </c>
      <c r="E75" s="6">
        <v>0.41666666666666669</v>
      </c>
      <c r="F75" s="7">
        <v>46106.666666666664</v>
      </c>
      <c r="G75" s="4" t="s">
        <v>37</v>
      </c>
      <c r="H75" s="4" t="s">
        <v>176</v>
      </c>
      <c r="I75" s="4">
        <v>1</v>
      </c>
      <c r="J75" s="4" t="s">
        <v>177</v>
      </c>
      <c r="K75" s="4" t="s">
        <v>34</v>
      </c>
      <c r="L75" s="4" t="s">
        <v>103</v>
      </c>
      <c r="M75" s="4" t="s">
        <v>179</v>
      </c>
      <c r="N75" s="7"/>
      <c r="O75" s="4" t="s">
        <v>180</v>
      </c>
    </row>
    <row r="76" spans="1:15" ht="15" customHeight="1">
      <c r="A76" s="4" t="s">
        <v>272</v>
      </c>
      <c r="D76" s="5">
        <v>46106</v>
      </c>
      <c r="E76" s="6">
        <v>0.41666666666666669</v>
      </c>
      <c r="F76" s="7">
        <v>46106.666666666664</v>
      </c>
      <c r="G76" s="4" t="s">
        <v>44</v>
      </c>
      <c r="H76" s="4" t="s">
        <v>182</v>
      </c>
      <c r="I76" s="4" t="s">
        <v>192</v>
      </c>
      <c r="J76" s="4" t="s">
        <v>177</v>
      </c>
      <c r="K76" s="4" t="s">
        <v>184</v>
      </c>
      <c r="L76" s="4" t="s">
        <v>103</v>
      </c>
      <c r="M76" s="4" t="s">
        <v>179</v>
      </c>
      <c r="N76" s="7">
        <v>46131.645833333336</v>
      </c>
      <c r="O76" s="4" t="s">
        <v>185</v>
      </c>
    </row>
    <row r="77" spans="1:15" ht="15" customHeight="1">
      <c r="A77" s="4" t="s">
        <v>273</v>
      </c>
      <c r="D77" s="5">
        <v>46108</v>
      </c>
      <c r="E77" s="6">
        <v>0.41666666666666669</v>
      </c>
      <c r="F77" s="7">
        <v>46108.666666666664</v>
      </c>
      <c r="G77" s="4" t="s">
        <v>50</v>
      </c>
      <c r="H77" s="4" t="s">
        <v>182</v>
      </c>
      <c r="I77" s="4" t="s">
        <v>183</v>
      </c>
      <c r="J77" s="4" t="s">
        <v>177</v>
      </c>
      <c r="K77" s="4" t="s">
        <v>198</v>
      </c>
      <c r="L77" s="4" t="s">
        <v>178</v>
      </c>
      <c r="M77" s="4" t="s">
        <v>179</v>
      </c>
      <c r="N77" s="7"/>
      <c r="O77" s="4" t="s">
        <v>199</v>
      </c>
    </row>
    <row r="78" spans="1:15" ht="15" customHeight="1">
      <c r="A78" s="4" t="s">
        <v>274</v>
      </c>
      <c r="D78" s="5">
        <v>46108</v>
      </c>
      <c r="E78" s="6">
        <v>0.41666666666666669</v>
      </c>
      <c r="F78" s="7">
        <v>46108.666666666664</v>
      </c>
      <c r="G78" s="4" t="s">
        <v>50</v>
      </c>
      <c r="H78" s="4" t="s">
        <v>182</v>
      </c>
      <c r="I78" s="4" t="s">
        <v>183</v>
      </c>
      <c r="J78" s="4" t="s">
        <v>177</v>
      </c>
      <c r="K78" s="4" t="s">
        <v>198</v>
      </c>
      <c r="L78" s="4" t="s">
        <v>178</v>
      </c>
      <c r="M78" s="4" t="s">
        <v>179</v>
      </c>
      <c r="N78" s="7"/>
      <c r="O78" s="4" t="s">
        <v>199</v>
      </c>
    </row>
    <row r="79" spans="1:15" ht="15" customHeight="1">
      <c r="A79" s="4" t="s">
        <v>275</v>
      </c>
      <c r="D79" s="5">
        <v>46108</v>
      </c>
      <c r="E79" s="6">
        <v>0.41666666666666669</v>
      </c>
      <c r="F79" s="7">
        <v>46108.666666666664</v>
      </c>
      <c r="G79" s="4" t="s">
        <v>50</v>
      </c>
      <c r="H79" s="4" t="s">
        <v>182</v>
      </c>
      <c r="I79" s="4" t="s">
        <v>183</v>
      </c>
      <c r="J79" s="4" t="s">
        <v>177</v>
      </c>
      <c r="K79" s="4" t="s">
        <v>198</v>
      </c>
      <c r="L79" s="4" t="s">
        <v>178</v>
      </c>
      <c r="M79" s="4" t="s">
        <v>179</v>
      </c>
      <c r="N79" s="7"/>
      <c r="O79" s="4" t="s">
        <v>199</v>
      </c>
    </row>
    <row r="80" spans="1:15" ht="15" customHeight="1">
      <c r="A80" s="4" t="s">
        <v>276</v>
      </c>
      <c r="D80" s="5">
        <v>46108</v>
      </c>
      <c r="E80" s="6">
        <v>0.41666666666666669</v>
      </c>
      <c r="F80" s="7">
        <v>46108.666666666664</v>
      </c>
      <c r="G80" s="4" t="s">
        <v>50</v>
      </c>
      <c r="H80" s="4" t="s">
        <v>182</v>
      </c>
      <c r="I80" s="4" t="s">
        <v>192</v>
      </c>
      <c r="J80" s="4" t="s">
        <v>177</v>
      </c>
      <c r="K80" s="4" t="s">
        <v>198</v>
      </c>
      <c r="L80" s="4" t="s">
        <v>103</v>
      </c>
      <c r="M80" s="4" t="s">
        <v>179</v>
      </c>
      <c r="N80" s="7"/>
      <c r="O80" s="4" t="s">
        <v>203</v>
      </c>
    </row>
    <row r="81" spans="1:15" ht="15" customHeight="1">
      <c r="A81" s="4" t="s">
        <v>277</v>
      </c>
      <c r="D81" s="5">
        <v>46108</v>
      </c>
      <c r="E81" s="6">
        <v>0.41666666666666669</v>
      </c>
      <c r="F81" s="7">
        <v>46108.666666666664</v>
      </c>
      <c r="G81" s="4" t="s">
        <v>50</v>
      </c>
      <c r="H81" s="4" t="s">
        <v>182</v>
      </c>
      <c r="I81" s="4" t="s">
        <v>192</v>
      </c>
      <c r="J81" s="4" t="s">
        <v>177</v>
      </c>
      <c r="K81" s="4" t="s">
        <v>198</v>
      </c>
      <c r="L81" s="4" t="s">
        <v>103</v>
      </c>
      <c r="M81" s="4" t="s">
        <v>179</v>
      </c>
      <c r="N81" s="7"/>
      <c r="O81" s="4" t="s">
        <v>203</v>
      </c>
    </row>
    <row r="82" spans="1:15" ht="15" customHeight="1">
      <c r="A82" s="4" t="s">
        <v>278</v>
      </c>
      <c r="D82" s="5">
        <v>46108</v>
      </c>
      <c r="E82" s="6">
        <v>0.41666666666666669</v>
      </c>
      <c r="F82" s="7">
        <v>46108.666666666664</v>
      </c>
      <c r="G82" s="4" t="s">
        <v>50</v>
      </c>
      <c r="H82" s="4" t="s">
        <v>182</v>
      </c>
      <c r="I82" s="4" t="s">
        <v>192</v>
      </c>
      <c r="J82" s="4" t="s">
        <v>177</v>
      </c>
      <c r="K82" s="4" t="s">
        <v>198</v>
      </c>
      <c r="L82" s="4" t="s">
        <v>103</v>
      </c>
      <c r="M82" s="4" t="s">
        <v>179</v>
      </c>
      <c r="N82" s="7"/>
      <c r="O82" s="4" t="s">
        <v>206</v>
      </c>
    </row>
    <row r="83" spans="1:15" ht="15" customHeight="1">
      <c r="A83" s="4" t="s">
        <v>279</v>
      </c>
      <c r="D83" s="5">
        <v>46109</v>
      </c>
      <c r="E83" s="6">
        <v>0.41666666666666669</v>
      </c>
      <c r="F83" s="7">
        <v>46109.666666666664</v>
      </c>
      <c r="G83" s="4" t="s">
        <v>56</v>
      </c>
      <c r="H83" s="4" t="s">
        <v>208</v>
      </c>
      <c r="I83" s="4">
        <v>18</v>
      </c>
      <c r="J83" s="4" t="s">
        <v>209</v>
      </c>
      <c r="K83" s="4" t="s">
        <v>210</v>
      </c>
      <c r="L83" s="4" t="s">
        <v>178</v>
      </c>
      <c r="M83" s="4" t="s">
        <v>179</v>
      </c>
      <c r="N83" s="7"/>
      <c r="O83" s="4" t="s">
        <v>211</v>
      </c>
    </row>
    <row r="84" spans="1:15" ht="15" customHeight="1">
      <c r="A84" s="4" t="s">
        <v>280</v>
      </c>
      <c r="D84" s="5">
        <v>46109</v>
      </c>
      <c r="E84" s="6">
        <v>0.41666666666666669</v>
      </c>
      <c r="F84" s="7">
        <v>46109.666666666664</v>
      </c>
      <c r="G84" s="4" t="s">
        <v>56</v>
      </c>
      <c r="H84" s="4" t="s">
        <v>208</v>
      </c>
      <c r="I84" s="4">
        <v>18</v>
      </c>
      <c r="J84" s="4" t="s">
        <v>209</v>
      </c>
      <c r="K84" s="4" t="s">
        <v>210</v>
      </c>
      <c r="L84" s="4" t="s">
        <v>103</v>
      </c>
      <c r="M84" s="4" t="s">
        <v>179</v>
      </c>
      <c r="N84" s="7"/>
      <c r="O84" s="4" t="s">
        <v>211</v>
      </c>
    </row>
    <row r="85" spans="1:15" ht="15" customHeight="1">
      <c r="A85" s="4" t="s">
        <v>281</v>
      </c>
      <c r="D85" s="5">
        <v>46110</v>
      </c>
      <c r="E85" s="6">
        <v>0.41666666666666669</v>
      </c>
      <c r="F85" s="7">
        <v>46110.666666666664</v>
      </c>
      <c r="G85" s="4" t="s">
        <v>56</v>
      </c>
      <c r="H85" s="4" t="s">
        <v>214</v>
      </c>
      <c r="I85" s="4">
        <v>21</v>
      </c>
      <c r="J85" s="4" t="s">
        <v>209</v>
      </c>
      <c r="K85" s="4" t="s">
        <v>210</v>
      </c>
      <c r="L85" s="4" t="s">
        <v>178</v>
      </c>
      <c r="M85" s="4" t="s">
        <v>179</v>
      </c>
      <c r="N85" s="7"/>
      <c r="O85" s="4" t="s">
        <v>215</v>
      </c>
    </row>
    <row r="86" spans="1:15" ht="15" customHeight="1">
      <c r="A86" s="4" t="s">
        <v>282</v>
      </c>
      <c r="D86" s="5">
        <v>46110</v>
      </c>
      <c r="E86" s="6">
        <v>0.41666666666666669</v>
      </c>
      <c r="F86" s="7">
        <v>46110.666666666664</v>
      </c>
      <c r="G86" s="4" t="s">
        <v>56</v>
      </c>
      <c r="H86" s="4" t="s">
        <v>214</v>
      </c>
      <c r="I86" s="4">
        <v>21</v>
      </c>
      <c r="J86" s="4" t="s">
        <v>209</v>
      </c>
      <c r="K86" s="4" t="s">
        <v>210</v>
      </c>
      <c r="L86" s="4" t="s">
        <v>178</v>
      </c>
      <c r="M86" s="4" t="s">
        <v>179</v>
      </c>
      <c r="N86" s="7"/>
      <c r="O86" s="4" t="s">
        <v>215</v>
      </c>
    </row>
    <row r="87" spans="1:15" ht="15" customHeight="1">
      <c r="A87" s="4" t="s">
        <v>283</v>
      </c>
      <c r="D87" s="5">
        <v>46110</v>
      </c>
      <c r="E87" s="6">
        <v>0.41666666666666669</v>
      </c>
      <c r="F87" s="7">
        <v>46110.666666666664</v>
      </c>
      <c r="G87" s="4" t="s">
        <v>56</v>
      </c>
      <c r="H87" s="4" t="s">
        <v>214</v>
      </c>
      <c r="I87" s="4">
        <v>21</v>
      </c>
      <c r="J87" s="4" t="s">
        <v>209</v>
      </c>
      <c r="K87" s="4" t="s">
        <v>210</v>
      </c>
      <c r="L87" s="4" t="s">
        <v>103</v>
      </c>
      <c r="M87" s="4" t="s">
        <v>179</v>
      </c>
      <c r="N87" s="7"/>
      <c r="O87" s="4" t="s">
        <v>215</v>
      </c>
    </row>
    <row r="88" spans="1:15" ht="15" customHeight="1">
      <c r="A88" s="4" t="s">
        <v>284</v>
      </c>
      <c r="D88" s="5">
        <v>46110</v>
      </c>
      <c r="E88" s="6">
        <v>0.41666666666666669</v>
      </c>
      <c r="F88" s="7">
        <v>46110.666666666664</v>
      </c>
      <c r="G88" s="4" t="s">
        <v>56</v>
      </c>
      <c r="H88" s="4" t="s">
        <v>214</v>
      </c>
      <c r="I88" s="4">
        <v>21</v>
      </c>
      <c r="J88" s="4" t="s">
        <v>209</v>
      </c>
      <c r="K88" s="4" t="s">
        <v>210</v>
      </c>
      <c r="L88" s="4" t="s">
        <v>103</v>
      </c>
      <c r="M88" s="4" t="s">
        <v>179</v>
      </c>
      <c r="N88" s="7"/>
      <c r="O88" s="4" t="s">
        <v>215</v>
      </c>
    </row>
    <row r="89" spans="1:15" ht="15" customHeight="1">
      <c r="A89" s="4" t="s">
        <v>285</v>
      </c>
      <c r="D89" s="5">
        <v>46113</v>
      </c>
      <c r="E89" s="6">
        <v>0.41666666666666669</v>
      </c>
      <c r="F89" s="7">
        <v>46113.666666666664</v>
      </c>
      <c r="G89" s="4" t="s">
        <v>60</v>
      </c>
      <c r="H89" s="4" t="s">
        <v>220</v>
      </c>
      <c r="I89" s="4">
        <v>16</v>
      </c>
      <c r="J89" s="4" t="s">
        <v>209</v>
      </c>
      <c r="K89" s="4" t="s">
        <v>221</v>
      </c>
      <c r="L89" s="4" t="s">
        <v>178</v>
      </c>
      <c r="M89" s="4" t="s">
        <v>179</v>
      </c>
      <c r="N89" s="7"/>
      <c r="O89" s="4" t="s">
        <v>222</v>
      </c>
    </row>
    <row r="90" spans="1:15" ht="15" customHeight="1">
      <c r="A90" s="4" t="s">
        <v>286</v>
      </c>
      <c r="D90" s="5">
        <v>46113</v>
      </c>
      <c r="E90" s="6">
        <v>0.41666666666666669</v>
      </c>
      <c r="F90" s="7">
        <v>46113.666666666664</v>
      </c>
      <c r="G90" s="4" t="s">
        <v>60</v>
      </c>
      <c r="H90" s="4" t="s">
        <v>220</v>
      </c>
      <c r="I90" s="4">
        <v>16</v>
      </c>
      <c r="J90" s="4" t="s">
        <v>209</v>
      </c>
      <c r="K90" s="4" t="s">
        <v>221</v>
      </c>
      <c r="L90" s="4" t="s">
        <v>178</v>
      </c>
      <c r="M90" s="4" t="s">
        <v>179</v>
      </c>
      <c r="N90" s="7"/>
      <c r="O90" s="4" t="s">
        <v>222</v>
      </c>
    </row>
    <row r="91" spans="1:15" ht="15" customHeight="1">
      <c r="A91" s="4" t="s">
        <v>273</v>
      </c>
      <c r="D91" s="5">
        <v>46113</v>
      </c>
      <c r="E91" s="6">
        <v>0.41666666666666669</v>
      </c>
      <c r="F91" s="7">
        <v>46113.666666666664</v>
      </c>
      <c r="G91" s="4" t="s">
        <v>60</v>
      </c>
      <c r="H91" s="4" t="s">
        <v>220</v>
      </c>
      <c r="I91" s="4">
        <v>16</v>
      </c>
      <c r="J91" s="4" t="s">
        <v>209</v>
      </c>
      <c r="K91" s="4" t="s">
        <v>221</v>
      </c>
      <c r="L91" s="4" t="s">
        <v>178</v>
      </c>
      <c r="M91" s="4" t="s">
        <v>179</v>
      </c>
      <c r="N91" s="7"/>
      <c r="O91" s="4" t="s">
        <v>225</v>
      </c>
    </row>
    <row r="92" spans="1:15" ht="15" customHeight="1">
      <c r="A92" s="4" t="s">
        <v>274</v>
      </c>
      <c r="D92" s="5">
        <v>46113</v>
      </c>
      <c r="E92" s="6">
        <v>0.41666666666666669</v>
      </c>
      <c r="F92" s="7">
        <v>46113.666666666664</v>
      </c>
      <c r="G92" s="4" t="s">
        <v>60</v>
      </c>
      <c r="H92" s="4" t="s">
        <v>220</v>
      </c>
      <c r="I92" s="4">
        <v>16</v>
      </c>
      <c r="J92" s="4" t="s">
        <v>209</v>
      </c>
      <c r="K92" s="4" t="s">
        <v>221</v>
      </c>
      <c r="L92" s="4" t="s">
        <v>103</v>
      </c>
      <c r="M92" s="4" t="s">
        <v>179</v>
      </c>
      <c r="N92" s="7"/>
      <c r="O92" s="4" t="s">
        <v>222</v>
      </c>
    </row>
    <row r="93" spans="1:15" ht="15" customHeight="1">
      <c r="A93" s="4" t="s">
        <v>275</v>
      </c>
      <c r="D93" s="5">
        <v>46113</v>
      </c>
      <c r="E93" s="6">
        <v>0.41666666666666669</v>
      </c>
      <c r="F93" s="7">
        <v>46113.666666666664</v>
      </c>
      <c r="G93" s="4" t="s">
        <v>60</v>
      </c>
      <c r="H93" s="4" t="s">
        <v>220</v>
      </c>
      <c r="I93" s="4">
        <v>16</v>
      </c>
      <c r="J93" s="4" t="s">
        <v>209</v>
      </c>
      <c r="K93" s="4" t="s">
        <v>221</v>
      </c>
      <c r="L93" s="4" t="s">
        <v>103</v>
      </c>
      <c r="M93" s="4" t="s">
        <v>179</v>
      </c>
      <c r="N93" s="7"/>
      <c r="O93" s="4" t="s">
        <v>222</v>
      </c>
    </row>
    <row r="94" spans="1:15" s="39" customFormat="1" ht="15" customHeight="1">
      <c r="A94" s="33" t="s">
        <v>276</v>
      </c>
      <c r="D94" s="40">
        <v>46113</v>
      </c>
      <c r="E94" s="41">
        <v>0.41666666666666669</v>
      </c>
      <c r="F94" s="34">
        <v>46113.666666666664</v>
      </c>
      <c r="G94" s="33" t="s">
        <v>60</v>
      </c>
      <c r="H94" s="33" t="s">
        <v>220</v>
      </c>
      <c r="I94" s="33">
        <v>16</v>
      </c>
      <c r="J94" s="33" t="s">
        <v>209</v>
      </c>
      <c r="K94" s="33" t="s">
        <v>221</v>
      </c>
      <c r="L94" s="33" t="s">
        <v>103</v>
      </c>
      <c r="M94" s="33" t="s">
        <v>179</v>
      </c>
      <c r="N94" s="34"/>
      <c r="O94" s="33" t="s">
        <v>225</v>
      </c>
    </row>
    <row r="95" spans="1:15" ht="15" customHeight="1">
      <c r="A95" s="4" t="s">
        <v>287</v>
      </c>
      <c r="B95" t="s">
        <v>138</v>
      </c>
      <c r="C95" t="s">
        <v>14</v>
      </c>
      <c r="D95" s="5">
        <v>46154</v>
      </c>
      <c r="E95" s="6">
        <v>0.41666666666666669</v>
      </c>
      <c r="F95" s="7">
        <v>46154.416669999999</v>
      </c>
      <c r="G95" s="4" t="s">
        <v>37</v>
      </c>
      <c r="H95" s="4" t="s">
        <v>176</v>
      </c>
      <c r="I95" s="4">
        <v>1</v>
      </c>
      <c r="J95" s="4" t="s">
        <v>177</v>
      </c>
      <c r="K95" s="4" t="s">
        <v>34</v>
      </c>
      <c r="L95" s="4" t="s">
        <v>103</v>
      </c>
      <c r="M95" s="4" t="s">
        <v>288</v>
      </c>
      <c r="N95" s="7"/>
      <c r="O95" s="4" t="s">
        <v>180</v>
      </c>
    </row>
    <row r="96" spans="1:15" ht="15" customHeight="1">
      <c r="A96" s="4" t="s">
        <v>289</v>
      </c>
      <c r="B96" t="s">
        <v>142</v>
      </c>
      <c r="C96" t="s">
        <v>14</v>
      </c>
      <c r="D96" s="5">
        <v>46154</v>
      </c>
      <c r="E96" s="6">
        <v>0.41666666666666669</v>
      </c>
      <c r="F96" s="7">
        <v>46154.416669999999</v>
      </c>
      <c r="G96" s="4" t="s">
        <v>37</v>
      </c>
      <c r="H96" s="4" t="s">
        <v>176</v>
      </c>
      <c r="I96" s="4">
        <v>1</v>
      </c>
      <c r="J96" s="4" t="s">
        <v>177</v>
      </c>
      <c r="K96" s="4" t="s">
        <v>34</v>
      </c>
      <c r="L96" s="4" t="s">
        <v>103</v>
      </c>
      <c r="M96" s="4" t="s">
        <v>288</v>
      </c>
      <c r="N96" s="7"/>
      <c r="O96" s="4" t="s">
        <v>180</v>
      </c>
    </row>
    <row r="97" spans="1:15" ht="15" customHeight="1">
      <c r="A97" s="4" t="s">
        <v>290</v>
      </c>
      <c r="B97" t="s">
        <v>146</v>
      </c>
      <c r="C97" t="s">
        <v>14</v>
      </c>
      <c r="D97" s="5">
        <v>46154</v>
      </c>
      <c r="E97" s="6">
        <v>0.41666666666666669</v>
      </c>
      <c r="F97" s="7">
        <v>46154.416669999999</v>
      </c>
      <c r="G97" s="4" t="s">
        <v>37</v>
      </c>
      <c r="H97" s="4" t="s">
        <v>176</v>
      </c>
      <c r="I97" s="4">
        <v>1</v>
      </c>
      <c r="J97" s="4" t="s">
        <v>177</v>
      </c>
      <c r="K97" s="4" t="s">
        <v>34</v>
      </c>
      <c r="L97" s="4" t="s">
        <v>103</v>
      </c>
      <c r="M97" s="4" t="s">
        <v>288</v>
      </c>
      <c r="N97" s="7"/>
      <c r="O97" s="4" t="s">
        <v>180</v>
      </c>
    </row>
    <row r="98" spans="1:15" ht="15" customHeight="1">
      <c r="A98" s="4" t="s">
        <v>291</v>
      </c>
      <c r="B98" t="s">
        <v>138</v>
      </c>
      <c r="C98" t="s">
        <v>14</v>
      </c>
      <c r="D98" s="5">
        <v>46154</v>
      </c>
      <c r="E98" s="6">
        <v>0.41666666666666669</v>
      </c>
      <c r="F98" s="7">
        <v>46154.416669999999</v>
      </c>
      <c r="G98" s="4" t="s">
        <v>56</v>
      </c>
      <c r="H98" s="4" t="s">
        <v>292</v>
      </c>
      <c r="I98" s="4">
        <v>15</v>
      </c>
      <c r="J98" s="4" t="s">
        <v>209</v>
      </c>
      <c r="K98" s="4" t="s">
        <v>293</v>
      </c>
      <c r="L98" s="4" t="s">
        <v>103</v>
      </c>
      <c r="M98" s="4" t="s">
        <v>288</v>
      </c>
      <c r="N98" s="7"/>
      <c r="O98" s="4" t="s">
        <v>294</v>
      </c>
    </row>
    <row r="99" spans="1:15" ht="15" customHeight="1">
      <c r="A99" s="4" t="s">
        <v>295</v>
      </c>
      <c r="B99" t="s">
        <v>142</v>
      </c>
      <c r="C99" t="s">
        <v>14</v>
      </c>
      <c r="D99" s="5">
        <v>46154</v>
      </c>
      <c r="E99" s="6">
        <v>0.41666666666666669</v>
      </c>
      <c r="F99" s="7">
        <v>46154.416669999999</v>
      </c>
      <c r="G99" s="4" t="s">
        <v>56</v>
      </c>
      <c r="H99" s="4" t="s">
        <v>208</v>
      </c>
      <c r="I99" s="4">
        <v>18</v>
      </c>
      <c r="J99" s="4" t="s">
        <v>209</v>
      </c>
      <c r="K99" s="4" t="s">
        <v>293</v>
      </c>
      <c r="L99" s="4" t="s">
        <v>103</v>
      </c>
      <c r="M99" s="4" t="s">
        <v>288</v>
      </c>
      <c r="N99" s="7"/>
      <c r="O99" s="4" t="s">
        <v>296</v>
      </c>
    </row>
    <row r="100" spans="1:15" ht="15" customHeight="1">
      <c r="A100" s="4" t="s">
        <v>297</v>
      </c>
      <c r="B100" t="s">
        <v>146</v>
      </c>
      <c r="C100" t="s">
        <v>14</v>
      </c>
      <c r="D100" s="5">
        <v>46154</v>
      </c>
      <c r="E100" s="6">
        <v>0.41666666666666669</v>
      </c>
      <c r="F100" s="7">
        <v>46154.416669999999</v>
      </c>
      <c r="G100" s="4" t="s">
        <v>60</v>
      </c>
      <c r="H100" s="4" t="s">
        <v>292</v>
      </c>
      <c r="I100" s="4">
        <v>15</v>
      </c>
      <c r="J100" s="4" t="s">
        <v>209</v>
      </c>
      <c r="K100" s="4" t="s">
        <v>293</v>
      </c>
      <c r="L100" s="4" t="s">
        <v>103</v>
      </c>
      <c r="M100" s="4" t="s">
        <v>288</v>
      </c>
      <c r="N100" s="7"/>
      <c r="O100" s="4" t="s">
        <v>298</v>
      </c>
    </row>
    <row r="101" spans="1:15" ht="15" customHeight="1">
      <c r="A101" s="4" t="s">
        <v>299</v>
      </c>
      <c r="B101" t="s">
        <v>138</v>
      </c>
      <c r="C101" t="s">
        <v>14</v>
      </c>
      <c r="D101" s="5">
        <v>46154</v>
      </c>
      <c r="E101" s="6">
        <v>0.41666666666666669</v>
      </c>
      <c r="F101" s="7">
        <v>46154.416669999999</v>
      </c>
      <c r="G101" s="4" t="s">
        <v>44</v>
      </c>
      <c r="H101" s="4" t="s">
        <v>300</v>
      </c>
      <c r="I101" s="4">
        <v>4</v>
      </c>
      <c r="J101" s="4" t="s">
        <v>301</v>
      </c>
      <c r="K101" s="4" t="s">
        <v>302</v>
      </c>
      <c r="L101" s="4" t="s">
        <v>103</v>
      </c>
      <c r="M101" s="4" t="s">
        <v>288</v>
      </c>
      <c r="N101" s="7"/>
      <c r="O101" s="4" t="s">
        <v>303</v>
      </c>
    </row>
    <row r="102" spans="1:15" ht="15" customHeight="1">
      <c r="A102" s="4" t="s">
        <v>304</v>
      </c>
      <c r="B102" t="s">
        <v>142</v>
      </c>
      <c r="C102" t="s">
        <v>14</v>
      </c>
      <c r="D102" s="5">
        <v>46154</v>
      </c>
      <c r="E102" s="6">
        <v>0.41666666666666669</v>
      </c>
      <c r="F102" s="7">
        <v>46154.416669999999</v>
      </c>
      <c r="G102" s="4" t="s">
        <v>44</v>
      </c>
      <c r="H102" s="4" t="s">
        <v>300</v>
      </c>
      <c r="I102" s="4">
        <v>4</v>
      </c>
      <c r="J102" s="4" t="s">
        <v>301</v>
      </c>
      <c r="K102" s="4" t="s">
        <v>302</v>
      </c>
      <c r="L102" s="4" t="s">
        <v>103</v>
      </c>
      <c r="M102" s="4" t="s">
        <v>288</v>
      </c>
      <c r="N102" s="7"/>
      <c r="O102" s="4" t="s">
        <v>303</v>
      </c>
    </row>
    <row r="103" spans="1:15" ht="15" customHeight="1">
      <c r="A103" s="4" t="s">
        <v>305</v>
      </c>
      <c r="B103" t="s">
        <v>146</v>
      </c>
      <c r="C103" t="s">
        <v>14</v>
      </c>
      <c r="D103" s="5">
        <v>46154</v>
      </c>
      <c r="E103" s="6">
        <v>0.41666666666666669</v>
      </c>
      <c r="F103" s="7">
        <v>46154.416669999999</v>
      </c>
      <c r="G103" s="4" t="s">
        <v>44</v>
      </c>
      <c r="H103" s="4" t="s">
        <v>300</v>
      </c>
      <c r="I103" s="4">
        <v>4</v>
      </c>
      <c r="J103" s="4" t="s">
        <v>301</v>
      </c>
      <c r="K103" s="4" t="s">
        <v>302</v>
      </c>
      <c r="L103" s="4" t="s">
        <v>103</v>
      </c>
      <c r="M103" s="4" t="s">
        <v>288</v>
      </c>
      <c r="N103" s="7"/>
      <c r="O103" s="4" t="s">
        <v>303</v>
      </c>
    </row>
    <row r="104" spans="1:15" ht="15" customHeight="1">
      <c r="A104" s="4" t="s">
        <v>306</v>
      </c>
      <c r="B104" t="s">
        <v>142</v>
      </c>
      <c r="C104" t="s">
        <v>14</v>
      </c>
      <c r="D104" s="5">
        <v>46155</v>
      </c>
      <c r="E104" s="6">
        <v>0.41666666666666669</v>
      </c>
      <c r="F104" s="7">
        <v>46155.416669999999</v>
      </c>
      <c r="G104" s="4" t="s">
        <v>56</v>
      </c>
      <c r="H104" s="4" t="s">
        <v>292</v>
      </c>
      <c r="I104" s="4">
        <v>15</v>
      </c>
      <c r="J104" s="4" t="s">
        <v>209</v>
      </c>
      <c r="K104" s="4" t="s">
        <v>210</v>
      </c>
      <c r="L104" s="4" t="s">
        <v>103</v>
      </c>
      <c r="M104" s="4" t="s">
        <v>288</v>
      </c>
      <c r="N104" s="7"/>
      <c r="O104" s="4" t="s">
        <v>307</v>
      </c>
    </row>
    <row r="105" spans="1:15" ht="15" customHeight="1">
      <c r="A105" s="4" t="s">
        <v>308</v>
      </c>
      <c r="B105" t="s">
        <v>146</v>
      </c>
      <c r="C105" t="s">
        <v>14</v>
      </c>
      <c r="D105" s="5">
        <v>46156</v>
      </c>
      <c r="E105" s="6">
        <v>0.91666666666666663</v>
      </c>
      <c r="F105" s="7">
        <v>46156.916669999999</v>
      </c>
      <c r="G105" s="4" t="s">
        <v>56</v>
      </c>
      <c r="H105" s="4" t="s">
        <v>208</v>
      </c>
      <c r="I105" s="4">
        <v>18</v>
      </c>
      <c r="J105" s="4" t="s">
        <v>209</v>
      </c>
      <c r="K105" s="4" t="s">
        <v>210</v>
      </c>
      <c r="L105" s="4" t="s">
        <v>103</v>
      </c>
      <c r="M105" s="4" t="s">
        <v>288</v>
      </c>
      <c r="N105" s="7"/>
      <c r="O105" s="4" t="s">
        <v>309</v>
      </c>
    </row>
    <row r="106" spans="1:15" ht="15" customHeight="1">
      <c r="A106" s="4" t="s">
        <v>310</v>
      </c>
      <c r="B106" t="s">
        <v>142</v>
      </c>
      <c r="C106" t="s">
        <v>14</v>
      </c>
      <c r="D106" s="5">
        <v>46157</v>
      </c>
      <c r="E106" s="6">
        <v>0.41666666666666669</v>
      </c>
      <c r="F106" s="7">
        <v>46157.416666666664</v>
      </c>
      <c r="G106" s="4" t="s">
        <v>50</v>
      </c>
      <c r="H106" s="4" t="s">
        <v>300</v>
      </c>
      <c r="I106" s="4">
        <v>4</v>
      </c>
      <c r="J106" s="4" t="s">
        <v>301</v>
      </c>
      <c r="K106" s="4" t="s">
        <v>311</v>
      </c>
      <c r="L106" s="4" t="s">
        <v>103</v>
      </c>
      <c r="M106" s="4" t="s">
        <v>288</v>
      </c>
      <c r="N106" s="7"/>
      <c r="O106" s="4" t="s">
        <v>303</v>
      </c>
    </row>
    <row r="107" spans="1:15" ht="15" customHeight="1">
      <c r="A107" s="4" t="s">
        <v>312</v>
      </c>
      <c r="B107" t="s">
        <v>142</v>
      </c>
      <c r="C107" t="s">
        <v>14</v>
      </c>
      <c r="D107" s="5">
        <v>46157</v>
      </c>
      <c r="E107" s="6">
        <v>0.41666666666666669</v>
      </c>
      <c r="F107" s="7">
        <v>46157.416669999999</v>
      </c>
      <c r="G107" s="4" t="s">
        <v>60</v>
      </c>
      <c r="H107" s="4" t="s">
        <v>214</v>
      </c>
      <c r="I107" s="4">
        <v>21</v>
      </c>
      <c r="J107" s="4" t="s">
        <v>209</v>
      </c>
      <c r="K107" s="4" t="s">
        <v>221</v>
      </c>
      <c r="L107" s="4" t="s">
        <v>103</v>
      </c>
      <c r="M107" s="4" t="s">
        <v>288</v>
      </c>
      <c r="N107" s="7"/>
      <c r="O107" s="4" t="s">
        <v>313</v>
      </c>
    </row>
    <row r="108" spans="1:15" ht="15" customHeight="1">
      <c r="A108" s="4" t="s">
        <v>314</v>
      </c>
      <c r="B108" t="s">
        <v>138</v>
      </c>
      <c r="C108" t="s">
        <v>14</v>
      </c>
      <c r="D108" s="5">
        <v>46157</v>
      </c>
      <c r="E108" s="6">
        <v>0.91666666666666663</v>
      </c>
      <c r="F108" s="7">
        <v>46157.916666666664</v>
      </c>
      <c r="G108" s="4" t="s">
        <v>50</v>
      </c>
      <c r="H108" s="4" t="s">
        <v>300</v>
      </c>
      <c r="I108" s="4">
        <v>4</v>
      </c>
      <c r="J108" s="4" t="s">
        <v>301</v>
      </c>
      <c r="K108" s="4" t="s">
        <v>311</v>
      </c>
      <c r="L108" s="4" t="s">
        <v>103</v>
      </c>
      <c r="M108" s="4" t="s">
        <v>288</v>
      </c>
      <c r="N108" s="7"/>
      <c r="O108" s="4" t="s">
        <v>303</v>
      </c>
    </row>
    <row r="109" spans="1:15" ht="15" customHeight="1">
      <c r="A109" s="4" t="s">
        <v>315</v>
      </c>
      <c r="B109" t="s">
        <v>146</v>
      </c>
      <c r="C109" t="s">
        <v>14</v>
      </c>
      <c r="D109" s="5">
        <v>46157</v>
      </c>
      <c r="E109" s="6">
        <v>0.91666666666666663</v>
      </c>
      <c r="F109" s="7">
        <v>46157.916666666664</v>
      </c>
      <c r="G109" s="4" t="s">
        <v>50</v>
      </c>
      <c r="H109" s="4" t="s">
        <v>300</v>
      </c>
      <c r="I109" s="4">
        <v>4</v>
      </c>
      <c r="J109" s="4" t="s">
        <v>301</v>
      </c>
      <c r="K109" s="4" t="s">
        <v>311</v>
      </c>
      <c r="L109" s="4" t="s">
        <v>103</v>
      </c>
      <c r="M109" s="4" t="s">
        <v>288</v>
      </c>
      <c r="N109" s="7"/>
      <c r="O109" s="4" t="s">
        <v>303</v>
      </c>
    </row>
    <row r="110" spans="1:15" s="39" customFormat="1" ht="15" customHeight="1">
      <c r="A110" s="33" t="s">
        <v>316</v>
      </c>
      <c r="B110" s="39" t="s">
        <v>146</v>
      </c>
      <c r="C110" s="39" t="s">
        <v>14</v>
      </c>
      <c r="D110" s="40">
        <v>46158</v>
      </c>
      <c r="E110" s="41">
        <v>0.41666666666666669</v>
      </c>
      <c r="F110" s="34">
        <v>46158.416669999999</v>
      </c>
      <c r="G110" s="33" t="s">
        <v>60</v>
      </c>
      <c r="H110" s="33" t="s">
        <v>214</v>
      </c>
      <c r="I110" s="33">
        <v>21</v>
      </c>
      <c r="J110" s="33" t="s">
        <v>209</v>
      </c>
      <c r="K110" s="33" t="s">
        <v>221</v>
      </c>
      <c r="L110" s="33" t="s">
        <v>103</v>
      </c>
      <c r="M110" s="33" t="s">
        <v>288</v>
      </c>
      <c r="N110" s="34"/>
      <c r="O110" s="33" t="s">
        <v>317</v>
      </c>
    </row>
    <row r="111" spans="1:15" ht="15" customHeight="1">
      <c r="A111" s="4" t="s">
        <v>318</v>
      </c>
      <c r="B111" t="s">
        <v>151</v>
      </c>
      <c r="C111" t="s">
        <v>14</v>
      </c>
      <c r="D111" s="5">
        <v>46161</v>
      </c>
      <c r="E111" s="6">
        <v>0.41666666666666669</v>
      </c>
      <c r="F111" s="112">
        <v>46167.416669999999</v>
      </c>
      <c r="G111" s="4" t="s">
        <v>37</v>
      </c>
      <c r="H111" s="4" t="s">
        <v>176</v>
      </c>
      <c r="I111" s="4">
        <v>1</v>
      </c>
      <c r="J111" s="4" t="s">
        <v>177</v>
      </c>
      <c r="K111" s="4" t="s">
        <v>34</v>
      </c>
      <c r="L111" s="4" t="s">
        <v>103</v>
      </c>
      <c r="M111" s="4" t="s">
        <v>288</v>
      </c>
      <c r="N111" s="7"/>
      <c r="O111" s="4" t="s">
        <v>180</v>
      </c>
    </row>
    <row r="112" spans="1:15" ht="15" customHeight="1">
      <c r="A112" s="4" t="s">
        <v>319</v>
      </c>
      <c r="B112" t="s">
        <v>155</v>
      </c>
      <c r="C112" t="s">
        <v>14</v>
      </c>
      <c r="D112" s="5">
        <v>46161</v>
      </c>
      <c r="E112" s="6">
        <v>0.41666666666666669</v>
      </c>
      <c r="F112" s="112">
        <v>46167.416669999999</v>
      </c>
      <c r="G112" s="4" t="s">
        <v>37</v>
      </c>
      <c r="H112" s="4" t="s">
        <v>176</v>
      </c>
      <c r="I112" s="4">
        <v>1</v>
      </c>
      <c r="J112" s="4" t="s">
        <v>177</v>
      </c>
      <c r="K112" s="4" t="s">
        <v>34</v>
      </c>
      <c r="L112" s="4" t="s">
        <v>103</v>
      </c>
      <c r="M112" s="4" t="s">
        <v>288</v>
      </c>
      <c r="N112" s="7"/>
      <c r="O112" s="4" t="s">
        <v>180</v>
      </c>
    </row>
    <row r="113" spans="1:15" ht="15" customHeight="1">
      <c r="A113" s="4" t="s">
        <v>320</v>
      </c>
      <c r="B113" t="s">
        <v>159</v>
      </c>
      <c r="C113" t="s">
        <v>14</v>
      </c>
      <c r="D113" s="5">
        <v>46161</v>
      </c>
      <c r="E113" s="6">
        <v>0.41666666666666669</v>
      </c>
      <c r="F113" s="112">
        <v>46167.416669999999</v>
      </c>
      <c r="G113" s="4" t="s">
        <v>37</v>
      </c>
      <c r="H113" s="4" t="s">
        <v>176</v>
      </c>
      <c r="I113" s="4">
        <v>1</v>
      </c>
      <c r="J113" s="4" t="s">
        <v>177</v>
      </c>
      <c r="K113" s="4" t="s">
        <v>34</v>
      </c>
      <c r="L113" s="4" t="s">
        <v>103</v>
      </c>
      <c r="M113" s="4" t="s">
        <v>288</v>
      </c>
      <c r="N113" s="7"/>
      <c r="O113" s="4" t="s">
        <v>180</v>
      </c>
    </row>
    <row r="114" spans="1:15" ht="15" customHeight="1">
      <c r="A114" s="4" t="s">
        <v>318</v>
      </c>
      <c r="B114" t="s">
        <v>151</v>
      </c>
      <c r="C114" t="s">
        <v>14</v>
      </c>
      <c r="D114" s="5">
        <v>46161</v>
      </c>
      <c r="E114" s="6">
        <v>0.41666666666666669</v>
      </c>
      <c r="F114" s="112">
        <v>46167.416669999999</v>
      </c>
      <c r="G114" s="4" t="s">
        <v>56</v>
      </c>
      <c r="H114" s="4" t="s">
        <v>321</v>
      </c>
      <c r="I114" s="4" t="s">
        <v>322</v>
      </c>
      <c r="J114" s="4" t="s">
        <v>209</v>
      </c>
      <c r="K114" s="4" t="s">
        <v>293</v>
      </c>
      <c r="L114" s="4" t="s">
        <v>103</v>
      </c>
      <c r="M114" s="4" t="s">
        <v>288</v>
      </c>
      <c r="N114" s="7"/>
      <c r="O114" s="4" t="s">
        <v>323</v>
      </c>
    </row>
    <row r="115" spans="1:15" ht="15" customHeight="1">
      <c r="A115" s="4" t="s">
        <v>319</v>
      </c>
      <c r="B115" t="s">
        <v>155</v>
      </c>
      <c r="C115" t="s">
        <v>14</v>
      </c>
      <c r="D115" s="5">
        <v>46161</v>
      </c>
      <c r="E115" s="6">
        <v>0.41666666666666669</v>
      </c>
      <c r="F115" s="112">
        <v>46167.416669999999</v>
      </c>
      <c r="G115" s="4" t="s">
        <v>60</v>
      </c>
      <c r="H115" s="4" t="s">
        <v>321</v>
      </c>
      <c r="I115" s="4" t="s">
        <v>322</v>
      </c>
      <c r="J115" s="4" t="s">
        <v>209</v>
      </c>
      <c r="K115" s="4" t="s">
        <v>293</v>
      </c>
      <c r="L115" s="4" t="s">
        <v>103</v>
      </c>
      <c r="M115" s="4" t="s">
        <v>288</v>
      </c>
      <c r="N115" s="7"/>
      <c r="O115" s="4" t="s">
        <v>323</v>
      </c>
    </row>
    <row r="116" spans="1:15" ht="15" customHeight="1">
      <c r="A116" s="4" t="s">
        <v>320</v>
      </c>
      <c r="B116" t="s">
        <v>159</v>
      </c>
      <c r="C116" t="s">
        <v>14</v>
      </c>
      <c r="D116" s="5">
        <v>46161</v>
      </c>
      <c r="E116" s="6">
        <v>0.41666666666666669</v>
      </c>
      <c r="F116" s="112">
        <v>46167.416669999999</v>
      </c>
      <c r="G116" s="4" t="s">
        <v>60</v>
      </c>
      <c r="H116" s="4" t="s">
        <v>321</v>
      </c>
      <c r="I116" s="4" t="s">
        <v>322</v>
      </c>
      <c r="J116" s="4" t="s">
        <v>209</v>
      </c>
      <c r="K116" s="4" t="s">
        <v>293</v>
      </c>
      <c r="L116" s="4" t="s">
        <v>103</v>
      </c>
      <c r="M116" s="4" t="s">
        <v>288</v>
      </c>
      <c r="N116" s="7"/>
      <c r="O116" s="4" t="s">
        <v>323</v>
      </c>
    </row>
    <row r="117" spans="1:15" ht="15" customHeight="1">
      <c r="A117" s="4" t="s">
        <v>324</v>
      </c>
      <c r="B117" t="s">
        <v>151</v>
      </c>
      <c r="C117" t="s">
        <v>14</v>
      </c>
      <c r="D117" s="5">
        <v>46162</v>
      </c>
      <c r="E117" s="6">
        <v>0.41666666666666669</v>
      </c>
      <c r="F117" s="112">
        <v>46168.416669999999</v>
      </c>
      <c r="G117" s="4" t="s">
        <v>56</v>
      </c>
      <c r="H117" s="4" t="s">
        <v>292</v>
      </c>
      <c r="I117" s="4">
        <v>15</v>
      </c>
      <c r="J117" s="4" t="s">
        <v>209</v>
      </c>
      <c r="K117" s="4" t="s">
        <v>210</v>
      </c>
      <c r="L117" s="4" t="s">
        <v>103</v>
      </c>
      <c r="M117" s="4" t="s">
        <v>288</v>
      </c>
      <c r="N117" s="7"/>
      <c r="O117" s="4" t="s">
        <v>325</v>
      </c>
    </row>
    <row r="118" spans="1:15" ht="15" customHeight="1">
      <c r="A118" s="4" t="s">
        <v>326</v>
      </c>
      <c r="B118" t="s">
        <v>155</v>
      </c>
      <c r="C118" t="s">
        <v>14</v>
      </c>
      <c r="D118" s="5">
        <v>46162</v>
      </c>
      <c r="E118" s="6">
        <v>0.41666666666666669</v>
      </c>
      <c r="F118" s="112">
        <v>46168.416669999999</v>
      </c>
      <c r="G118" s="4" t="s">
        <v>44</v>
      </c>
      <c r="H118" s="4" t="s">
        <v>300</v>
      </c>
      <c r="I118" s="4">
        <v>8</v>
      </c>
      <c r="J118" s="4" t="s">
        <v>301</v>
      </c>
      <c r="K118" s="4" t="s">
        <v>327</v>
      </c>
      <c r="L118" s="4" t="s">
        <v>103</v>
      </c>
      <c r="M118" s="4" t="s">
        <v>288</v>
      </c>
      <c r="N118" s="7"/>
      <c r="O118" s="4" t="s">
        <v>328</v>
      </c>
    </row>
    <row r="119" spans="1:15" ht="15" customHeight="1">
      <c r="A119" s="4" t="s">
        <v>329</v>
      </c>
      <c r="B119" t="s">
        <v>155</v>
      </c>
      <c r="C119" t="s">
        <v>14</v>
      </c>
      <c r="D119" s="5">
        <v>46162</v>
      </c>
      <c r="E119" s="6">
        <v>0.41666666666666669</v>
      </c>
      <c r="F119" s="112">
        <v>46168.416669999999</v>
      </c>
      <c r="G119" s="4" t="s">
        <v>56</v>
      </c>
      <c r="H119" s="4" t="s">
        <v>292</v>
      </c>
      <c r="I119" s="4">
        <v>15</v>
      </c>
      <c r="J119" s="4" t="s">
        <v>209</v>
      </c>
      <c r="K119" s="4" t="s">
        <v>210</v>
      </c>
      <c r="L119" s="4" t="s">
        <v>103</v>
      </c>
      <c r="M119" s="4" t="s">
        <v>288</v>
      </c>
      <c r="N119" s="7"/>
      <c r="O119" s="4" t="s">
        <v>325</v>
      </c>
    </row>
    <row r="120" spans="1:15" ht="15" customHeight="1">
      <c r="A120" s="4" t="s">
        <v>330</v>
      </c>
      <c r="B120" t="s">
        <v>159</v>
      </c>
      <c r="C120" t="s">
        <v>14</v>
      </c>
      <c r="D120" s="5">
        <v>46162</v>
      </c>
      <c r="E120" s="6">
        <v>0.41666666666666669</v>
      </c>
      <c r="F120" s="112">
        <v>46168.416669999999</v>
      </c>
      <c r="G120" s="4" t="s">
        <v>44</v>
      </c>
      <c r="H120" s="4" t="s">
        <v>300</v>
      </c>
      <c r="I120" s="4">
        <v>4</v>
      </c>
      <c r="J120" s="4" t="s">
        <v>301</v>
      </c>
      <c r="K120" s="4" t="s">
        <v>327</v>
      </c>
      <c r="L120" s="4" t="s">
        <v>103</v>
      </c>
      <c r="M120" s="4" t="s">
        <v>288</v>
      </c>
      <c r="N120" s="7"/>
      <c r="O120" s="4" t="s">
        <v>331</v>
      </c>
    </row>
    <row r="121" spans="1:15" ht="15" customHeight="1">
      <c r="A121" s="4" t="s">
        <v>332</v>
      </c>
      <c r="B121" t="s">
        <v>159</v>
      </c>
      <c r="C121" t="s">
        <v>14</v>
      </c>
      <c r="D121" s="5">
        <v>46162</v>
      </c>
      <c r="E121" s="6">
        <v>0.41666666666666669</v>
      </c>
      <c r="F121" s="112">
        <v>46168.416669999999</v>
      </c>
      <c r="G121" s="4" t="s">
        <v>56</v>
      </c>
      <c r="H121" s="4" t="s">
        <v>292</v>
      </c>
      <c r="I121" s="4">
        <v>15</v>
      </c>
      <c r="J121" s="4" t="s">
        <v>209</v>
      </c>
      <c r="K121" s="4" t="s">
        <v>210</v>
      </c>
      <c r="L121" s="4" t="s">
        <v>103</v>
      </c>
      <c r="M121" s="4" t="s">
        <v>288</v>
      </c>
      <c r="N121" s="7"/>
      <c r="O121" s="4" t="s">
        <v>325</v>
      </c>
    </row>
    <row r="122" spans="1:15" ht="15" customHeight="1">
      <c r="A122" s="4" t="s">
        <v>333</v>
      </c>
      <c r="B122" t="s">
        <v>151</v>
      </c>
      <c r="C122" t="s">
        <v>14</v>
      </c>
      <c r="D122" s="5">
        <v>46163</v>
      </c>
      <c r="E122" s="6">
        <v>0.16666666666666666</v>
      </c>
      <c r="F122" s="112">
        <v>46169.166669999999</v>
      </c>
      <c r="G122" s="4" t="s">
        <v>44</v>
      </c>
      <c r="H122" s="4" t="s">
        <v>300</v>
      </c>
      <c r="I122" s="4">
        <v>8</v>
      </c>
      <c r="J122" s="4" t="s">
        <v>301</v>
      </c>
      <c r="K122" s="4" t="s">
        <v>334</v>
      </c>
      <c r="L122" s="4" t="s">
        <v>103</v>
      </c>
      <c r="M122" s="4" t="s">
        <v>288</v>
      </c>
      <c r="N122" s="7"/>
      <c r="O122" s="4" t="s">
        <v>335</v>
      </c>
    </row>
    <row r="123" spans="1:15" ht="15" customHeight="1">
      <c r="A123" s="4" t="s">
        <v>336</v>
      </c>
      <c r="B123" t="s">
        <v>159</v>
      </c>
      <c r="C123" t="s">
        <v>14</v>
      </c>
      <c r="D123" s="5">
        <v>46163</v>
      </c>
      <c r="E123" s="6">
        <v>0.16666666666666666</v>
      </c>
      <c r="F123" s="112">
        <v>46169.166669999999</v>
      </c>
      <c r="G123" s="4" t="s">
        <v>50</v>
      </c>
      <c r="H123" s="4" t="s">
        <v>300</v>
      </c>
      <c r="I123" s="4">
        <v>4</v>
      </c>
      <c r="J123" s="4" t="s">
        <v>301</v>
      </c>
      <c r="K123" s="4" t="s">
        <v>334</v>
      </c>
      <c r="L123" s="4" t="s">
        <v>103</v>
      </c>
      <c r="M123" s="4" t="s">
        <v>288</v>
      </c>
      <c r="N123" s="7"/>
      <c r="O123" s="4" t="s">
        <v>331</v>
      </c>
    </row>
    <row r="124" spans="1:15" ht="15" customHeight="1">
      <c r="A124" s="4" t="s">
        <v>337</v>
      </c>
      <c r="B124" t="s">
        <v>151</v>
      </c>
      <c r="C124" t="s">
        <v>14</v>
      </c>
      <c r="D124" s="5">
        <v>46164</v>
      </c>
      <c r="E124" s="6">
        <v>0.41666666666666669</v>
      </c>
      <c r="F124" s="112">
        <v>46170.416669999999</v>
      </c>
      <c r="G124" s="4" t="s">
        <v>60</v>
      </c>
      <c r="H124" s="4" t="s">
        <v>214</v>
      </c>
      <c r="I124" s="4">
        <v>21</v>
      </c>
      <c r="J124" s="4" t="s">
        <v>209</v>
      </c>
      <c r="K124" s="4" t="s">
        <v>221</v>
      </c>
      <c r="L124" s="4" t="s">
        <v>103</v>
      </c>
      <c r="M124" s="4" t="s">
        <v>288</v>
      </c>
      <c r="N124" s="7"/>
      <c r="O124" s="4" t="s">
        <v>338</v>
      </c>
    </row>
    <row r="125" spans="1:15" ht="15" customHeight="1">
      <c r="A125" s="4" t="s">
        <v>339</v>
      </c>
      <c r="B125" t="s">
        <v>155</v>
      </c>
      <c r="C125" t="s">
        <v>14</v>
      </c>
      <c r="D125" s="5">
        <v>46164</v>
      </c>
      <c r="E125" s="6">
        <v>0.41666666666666669</v>
      </c>
      <c r="F125" s="112">
        <v>46170.416669999999</v>
      </c>
      <c r="G125" s="4" t="s">
        <v>60</v>
      </c>
      <c r="H125" s="4" t="s">
        <v>214</v>
      </c>
      <c r="I125" s="4">
        <v>21</v>
      </c>
      <c r="J125" s="4" t="s">
        <v>209</v>
      </c>
      <c r="K125" s="4" t="s">
        <v>221</v>
      </c>
      <c r="L125" s="4" t="s">
        <v>103</v>
      </c>
      <c r="M125" s="4" t="s">
        <v>288</v>
      </c>
      <c r="N125" s="7"/>
      <c r="O125" s="4" t="s">
        <v>338</v>
      </c>
    </row>
    <row r="126" spans="1:15" ht="15" customHeight="1">
      <c r="A126" s="4" t="s">
        <v>340</v>
      </c>
      <c r="B126" t="s">
        <v>159</v>
      </c>
      <c r="C126" t="s">
        <v>14</v>
      </c>
      <c r="D126" s="5">
        <v>46164</v>
      </c>
      <c r="E126" s="6">
        <v>0.41666666666666669</v>
      </c>
      <c r="F126" s="112">
        <v>46170.416669999999</v>
      </c>
      <c r="G126" s="4" t="s">
        <v>60</v>
      </c>
      <c r="H126" s="4" t="s">
        <v>214</v>
      </c>
      <c r="I126" s="4">
        <v>21</v>
      </c>
      <c r="J126" s="4" t="s">
        <v>209</v>
      </c>
      <c r="K126" s="4" t="s">
        <v>221</v>
      </c>
      <c r="L126" s="4" t="s">
        <v>103</v>
      </c>
      <c r="M126" s="4" t="s">
        <v>288</v>
      </c>
      <c r="N126" s="7"/>
      <c r="O126" s="4" t="s">
        <v>338</v>
      </c>
    </row>
    <row r="128" spans="1:15" ht="15" customHeight="1">
      <c r="F128" s="111"/>
    </row>
    <row r="129" spans="6:6" ht="15" customHeight="1">
      <c r="F129" s="111"/>
    </row>
    <row r="130" spans="6:6" ht="15" customHeight="1">
      <c r="F130" s="111"/>
    </row>
    <row r="131" spans="6:6" ht="15" customHeight="1">
      <c r="F131" s="111"/>
    </row>
    <row r="132" spans="6:6" ht="15" customHeight="1">
      <c r="F132" s="111"/>
    </row>
    <row r="133" spans="6:6" ht="15" customHeight="1">
      <c r="F133" s="111"/>
    </row>
    <row r="134" spans="6:6" ht="15" customHeight="1">
      <c r="F134" s="111"/>
    </row>
    <row r="135" spans="6:6" ht="15" customHeight="1">
      <c r="F135" s="111"/>
    </row>
    <row r="136" spans="6:6" ht="15" customHeight="1">
      <c r="F136" s="111"/>
    </row>
    <row r="137" spans="6:6" ht="15" customHeight="1">
      <c r="F137" s="111"/>
    </row>
    <row r="138" spans="6:6" ht="15" customHeight="1">
      <c r="F138" s="111"/>
    </row>
    <row r="139" spans="6:6" ht="15" customHeight="1">
      <c r="F139" s="111"/>
    </row>
    <row r="140" spans="6:6" ht="15" customHeight="1">
      <c r="F140" s="111"/>
    </row>
    <row r="141" spans="6:6" ht="15" customHeight="1">
      <c r="F141" s="111"/>
    </row>
    <row r="142" spans="6:6" ht="15" customHeight="1">
      <c r="F142" s="111"/>
    </row>
    <row r="143" spans="6:6" ht="15" customHeight="1">
      <c r="F143" s="111"/>
    </row>
    <row r="144" spans="6:6" ht="15" customHeight="1">
      <c r="F144" s="111"/>
    </row>
    <row r="161" spans="6:6" ht="15" customHeight="1">
      <c r="F161" s="111"/>
    </row>
    <row r="162" spans="6:6" ht="15" customHeight="1">
      <c r="F162" s="111"/>
    </row>
    <row r="163" spans="6:6" ht="15" customHeight="1">
      <c r="F163" s="111"/>
    </row>
    <row r="164" spans="6:6" ht="15" customHeight="1">
      <c r="F164" s="111"/>
    </row>
    <row r="165" spans="6:6" ht="15" customHeight="1">
      <c r="F165" s="111"/>
    </row>
    <row r="166" spans="6:6" ht="15" customHeight="1">
      <c r="F166" s="111"/>
    </row>
    <row r="167" spans="6:6" ht="15" customHeight="1">
      <c r="F167" s="111"/>
    </row>
    <row r="168" spans="6:6" ht="15" customHeight="1">
      <c r="F168" s="111"/>
    </row>
    <row r="169" spans="6:6" ht="15" customHeight="1">
      <c r="F169" s="111"/>
    </row>
    <row r="170" spans="6:6" ht="15" customHeight="1">
      <c r="F170" s="111"/>
    </row>
    <row r="171" spans="6:6" ht="15" customHeight="1">
      <c r="F171" s="111"/>
    </row>
    <row r="172" spans="6:6" ht="15" customHeight="1">
      <c r="F172" s="111"/>
    </row>
  </sheetData>
  <autoFilter ref="A4:O4" xr:uid="{00000000-0001-0000-0300-000000000000}">
    <sortState xmlns:xlrd2="http://schemas.microsoft.com/office/spreadsheetml/2017/richdata2" ref="A5:O64">
      <sortCondition ref="F4"/>
    </sortState>
  </autoFilter>
  <mergeCells count="2">
    <mergeCell ref="A2:O2"/>
    <mergeCell ref="A1:O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Catalogos!$A$5:$A$6</xm:f>
          </x14:formula1>
          <xm:sqref>C5:C132</xm:sqref>
        </x14:dataValidation>
        <x14:dataValidation type="list" allowBlank="1" xr:uid="{00000000-0002-0000-0300-000001000000}">
          <x14:formula1>
            <xm:f>Catalogos!$E$5:$E$11</xm:f>
          </x14:formula1>
          <xm:sqref>G5:G132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291"/>
  <sheetViews>
    <sheetView showGridLines="0" zoomScale="70" zoomScaleNormal="70" workbookViewId="0">
      <selection activeCell="C1" sqref="A1:P1"/>
    </sheetView>
  </sheetViews>
  <sheetFormatPr defaultColWidth="72.42578125" defaultRowHeight="15" customHeight="1"/>
  <cols>
    <col min="1" max="1" width="26.7109375" customWidth="1"/>
    <col min="2" max="2" width="13.85546875" bestFit="1" customWidth="1"/>
    <col min="3" max="3" width="11.140625" bestFit="1" customWidth="1"/>
    <col min="4" max="4" width="6.28515625" bestFit="1" customWidth="1"/>
    <col min="5" max="5" width="16.85546875" bestFit="1" customWidth="1"/>
    <col min="6" max="6" width="11.5703125" bestFit="1" customWidth="1"/>
    <col min="7" max="7" width="7.42578125" bestFit="1" customWidth="1"/>
    <col min="8" max="9" width="19.140625" customWidth="1"/>
    <col min="10" max="10" width="25" bestFit="1" customWidth="1"/>
    <col min="11" max="11" width="12.5703125" bestFit="1" customWidth="1"/>
    <col min="12" max="12" width="6.7109375" bestFit="1" customWidth="1"/>
    <col min="13" max="13" width="6.5703125" customWidth="1"/>
    <col min="14" max="14" width="31" hidden="1" customWidth="1"/>
    <col min="15" max="15" width="95.28515625" customWidth="1"/>
    <col min="16" max="16" width="141.5703125" customWidth="1"/>
  </cols>
  <sheetData>
    <row r="1" spans="1:16" ht="18.75">
      <c r="A1" s="140" t="s">
        <v>341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spans="1:16">
      <c r="A2" s="141" t="s">
        <v>342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</row>
    <row r="4" spans="1:16" ht="60">
      <c r="A4" s="14" t="s">
        <v>343</v>
      </c>
      <c r="B4" s="14" t="s">
        <v>87</v>
      </c>
      <c r="C4" s="14" t="s">
        <v>26</v>
      </c>
      <c r="D4" s="14" t="s">
        <v>83</v>
      </c>
      <c r="E4" s="14" t="s">
        <v>84</v>
      </c>
      <c r="F4" s="14" t="s">
        <v>85</v>
      </c>
      <c r="G4" s="14" t="s">
        <v>86</v>
      </c>
      <c r="H4" s="14" t="s">
        <v>167</v>
      </c>
      <c r="I4" s="14" t="s">
        <v>173</v>
      </c>
      <c r="J4" s="14" t="s">
        <v>344</v>
      </c>
      <c r="K4" s="14" t="s">
        <v>345</v>
      </c>
      <c r="L4" s="14" t="s">
        <v>29</v>
      </c>
      <c r="M4" s="14" t="s">
        <v>346</v>
      </c>
      <c r="N4" s="14" t="s">
        <v>347</v>
      </c>
      <c r="O4" s="14" t="s">
        <v>348</v>
      </c>
      <c r="P4" s="14" t="s">
        <v>94</v>
      </c>
    </row>
    <row r="5" spans="1:16">
      <c r="A5" s="4" t="s">
        <v>349</v>
      </c>
      <c r="B5" s="4">
        <v>26134</v>
      </c>
      <c r="C5" s="4" t="s">
        <v>12</v>
      </c>
      <c r="D5" s="4" t="s">
        <v>96</v>
      </c>
      <c r="E5" s="4" t="s">
        <v>97</v>
      </c>
      <c r="F5" s="4" t="s">
        <v>98</v>
      </c>
      <c r="G5" s="4" t="s">
        <v>99</v>
      </c>
      <c r="H5" s="7">
        <v>46106.666666666664</v>
      </c>
      <c r="I5" s="7" t="s">
        <v>350</v>
      </c>
      <c r="J5" s="4" t="s">
        <v>34</v>
      </c>
      <c r="K5" s="4" t="s">
        <v>42</v>
      </c>
      <c r="L5" s="4" t="s">
        <v>36</v>
      </c>
      <c r="M5" s="4">
        <v>100</v>
      </c>
      <c r="N5" s="4" t="s">
        <v>351</v>
      </c>
      <c r="O5" s="4" t="s">
        <v>352</v>
      </c>
      <c r="P5" s="4" t="s">
        <v>353</v>
      </c>
    </row>
    <row r="6" spans="1:16">
      <c r="A6" s="4" t="s">
        <v>354</v>
      </c>
      <c r="B6" s="4">
        <v>26135</v>
      </c>
      <c r="C6" s="4" t="s">
        <v>12</v>
      </c>
      <c r="D6" s="4" t="s">
        <v>96</v>
      </c>
      <c r="E6" s="4" t="s">
        <v>106</v>
      </c>
      <c r="F6" s="4" t="s">
        <v>98</v>
      </c>
      <c r="G6" s="4" t="s">
        <v>107</v>
      </c>
      <c r="H6" s="7">
        <v>46106.666666666664</v>
      </c>
      <c r="I6" s="7" t="s">
        <v>350</v>
      </c>
      <c r="J6" s="4" t="s">
        <v>34</v>
      </c>
      <c r="K6" s="4" t="s">
        <v>42</v>
      </c>
      <c r="L6" s="4" t="s">
        <v>36</v>
      </c>
      <c r="M6" s="4">
        <v>100</v>
      </c>
      <c r="N6" s="4" t="s">
        <v>351</v>
      </c>
      <c r="O6" s="4" t="s">
        <v>352</v>
      </c>
      <c r="P6" s="4" t="s">
        <v>353</v>
      </c>
    </row>
    <row r="7" spans="1:16">
      <c r="A7" s="4" t="s">
        <v>355</v>
      </c>
      <c r="B7" s="4">
        <v>26136</v>
      </c>
      <c r="C7" s="4" t="s">
        <v>12</v>
      </c>
      <c r="D7" s="4" t="s">
        <v>96</v>
      </c>
      <c r="E7" s="4" t="s">
        <v>108</v>
      </c>
      <c r="F7" s="4" t="s">
        <v>109</v>
      </c>
      <c r="G7" s="4" t="s">
        <v>99</v>
      </c>
      <c r="H7" s="7">
        <v>46106.666666666664</v>
      </c>
      <c r="I7" s="7" t="s">
        <v>350</v>
      </c>
      <c r="J7" s="4" t="s">
        <v>34</v>
      </c>
      <c r="K7" s="4" t="s">
        <v>42</v>
      </c>
      <c r="L7" s="4" t="s">
        <v>36</v>
      </c>
      <c r="M7" s="4">
        <v>100</v>
      </c>
      <c r="N7" s="4" t="s">
        <v>351</v>
      </c>
      <c r="O7" s="4" t="s">
        <v>352</v>
      </c>
      <c r="P7" s="4" t="s">
        <v>353</v>
      </c>
    </row>
    <row r="8" spans="1:16">
      <c r="A8" s="4" t="s">
        <v>356</v>
      </c>
      <c r="B8" s="4" t="s">
        <v>113</v>
      </c>
      <c r="C8" s="4" t="s">
        <v>14</v>
      </c>
      <c r="D8" s="4" t="s">
        <v>96</v>
      </c>
      <c r="E8" s="4" t="s">
        <v>112</v>
      </c>
      <c r="F8" s="4" t="s">
        <v>98</v>
      </c>
      <c r="G8" s="4" t="s">
        <v>99</v>
      </c>
      <c r="H8" s="7">
        <v>46106.666666666664</v>
      </c>
      <c r="I8" s="7" t="s">
        <v>350</v>
      </c>
      <c r="J8" s="4" t="s">
        <v>34</v>
      </c>
      <c r="K8" s="4" t="s">
        <v>42</v>
      </c>
      <c r="L8" s="4" t="s">
        <v>36</v>
      </c>
      <c r="M8" s="4">
        <v>50</v>
      </c>
      <c r="N8" s="4" t="s">
        <v>357</v>
      </c>
      <c r="O8" s="4" t="s">
        <v>358</v>
      </c>
      <c r="P8" s="4" t="s">
        <v>359</v>
      </c>
    </row>
    <row r="9" spans="1:16">
      <c r="A9" s="4" t="s">
        <v>360</v>
      </c>
      <c r="B9" s="4" t="s">
        <v>117</v>
      </c>
      <c r="C9" s="4" t="s">
        <v>14</v>
      </c>
      <c r="D9" s="4" t="s">
        <v>96</v>
      </c>
      <c r="E9" s="4" t="s">
        <v>116</v>
      </c>
      <c r="F9" s="4" t="s">
        <v>98</v>
      </c>
      <c r="G9" s="4" t="s">
        <v>107</v>
      </c>
      <c r="H9" s="7">
        <v>46106.666666666664</v>
      </c>
      <c r="I9" s="7" t="s">
        <v>350</v>
      </c>
      <c r="J9" s="4" t="s">
        <v>34</v>
      </c>
      <c r="K9" s="4" t="s">
        <v>42</v>
      </c>
      <c r="L9" s="4" t="s">
        <v>36</v>
      </c>
      <c r="M9" s="4">
        <v>50</v>
      </c>
      <c r="N9" s="4" t="s">
        <v>357</v>
      </c>
      <c r="O9" s="4" t="s">
        <v>358</v>
      </c>
      <c r="P9" s="4" t="s">
        <v>359</v>
      </c>
    </row>
    <row r="10" spans="1:16">
      <c r="A10" s="4" t="s">
        <v>361</v>
      </c>
      <c r="B10" s="4" t="s">
        <v>120</v>
      </c>
      <c r="C10" s="4" t="s">
        <v>14</v>
      </c>
      <c r="D10" s="4" t="s">
        <v>96</v>
      </c>
      <c r="E10" s="4" t="s">
        <v>119</v>
      </c>
      <c r="F10" s="4" t="s">
        <v>109</v>
      </c>
      <c r="G10" s="4" t="s">
        <v>99</v>
      </c>
      <c r="H10" s="7">
        <v>46106.666666666664</v>
      </c>
      <c r="I10" s="7" t="s">
        <v>350</v>
      </c>
      <c r="J10" s="4" t="s">
        <v>34</v>
      </c>
      <c r="K10" s="4" t="s">
        <v>42</v>
      </c>
      <c r="L10" s="4" t="s">
        <v>36</v>
      </c>
      <c r="M10" s="4">
        <v>50</v>
      </c>
      <c r="N10" s="4" t="s">
        <v>357</v>
      </c>
      <c r="O10" s="4" t="s">
        <v>358</v>
      </c>
      <c r="P10" s="4" t="s">
        <v>359</v>
      </c>
    </row>
    <row r="11" spans="1:16" ht="30">
      <c r="A11" s="4" t="s">
        <v>362</v>
      </c>
      <c r="B11" s="4">
        <v>26134</v>
      </c>
      <c r="C11" s="4" t="s">
        <v>12</v>
      </c>
      <c r="D11" s="4" t="s">
        <v>96</v>
      </c>
      <c r="E11" s="4" t="s">
        <v>97</v>
      </c>
      <c r="F11" s="4" t="s">
        <v>98</v>
      </c>
      <c r="G11" s="4" t="s">
        <v>99</v>
      </c>
      <c r="H11" s="7">
        <v>46107.333333333336</v>
      </c>
      <c r="I11" s="7" t="s">
        <v>350</v>
      </c>
      <c r="J11" s="4" t="s">
        <v>41</v>
      </c>
      <c r="K11" s="4" t="s">
        <v>363</v>
      </c>
      <c r="L11" s="4" t="s">
        <v>36</v>
      </c>
      <c r="M11" s="4">
        <v>50</v>
      </c>
      <c r="N11" s="4" t="s">
        <v>364</v>
      </c>
      <c r="O11" s="4" t="s">
        <v>365</v>
      </c>
      <c r="P11" s="4" t="s">
        <v>353</v>
      </c>
    </row>
    <row r="12" spans="1:16" ht="30">
      <c r="A12" s="4" t="s">
        <v>366</v>
      </c>
      <c r="B12" s="4">
        <v>26135</v>
      </c>
      <c r="C12" s="4" t="s">
        <v>12</v>
      </c>
      <c r="D12" s="4" t="s">
        <v>96</v>
      </c>
      <c r="E12" s="4" t="s">
        <v>106</v>
      </c>
      <c r="F12" s="4" t="s">
        <v>98</v>
      </c>
      <c r="G12" s="4" t="s">
        <v>107</v>
      </c>
      <c r="H12" s="7">
        <v>46107.333333333336</v>
      </c>
      <c r="I12" s="7" t="s">
        <v>350</v>
      </c>
      <c r="J12" s="4" t="s">
        <v>41</v>
      </c>
      <c r="K12" s="4" t="s">
        <v>363</v>
      </c>
      <c r="L12" s="4" t="s">
        <v>36</v>
      </c>
      <c r="M12" s="4">
        <v>50</v>
      </c>
      <c r="N12" s="4" t="s">
        <v>364</v>
      </c>
      <c r="O12" s="4" t="s">
        <v>365</v>
      </c>
      <c r="P12" s="4" t="s">
        <v>353</v>
      </c>
    </row>
    <row r="13" spans="1:16" ht="30">
      <c r="A13" s="4" t="s">
        <v>367</v>
      </c>
      <c r="B13" s="4">
        <v>26136</v>
      </c>
      <c r="C13" s="4" t="s">
        <v>12</v>
      </c>
      <c r="D13" s="4" t="s">
        <v>96</v>
      </c>
      <c r="E13" s="4" t="s">
        <v>108</v>
      </c>
      <c r="F13" s="4" t="s">
        <v>109</v>
      </c>
      <c r="G13" s="4" t="s">
        <v>99</v>
      </c>
      <c r="H13" s="7">
        <v>46107.333333333336</v>
      </c>
      <c r="I13" s="7" t="s">
        <v>350</v>
      </c>
      <c r="J13" s="4" t="s">
        <v>41</v>
      </c>
      <c r="K13" s="4" t="s">
        <v>363</v>
      </c>
      <c r="L13" s="4" t="s">
        <v>36</v>
      </c>
      <c r="M13" s="4">
        <v>50</v>
      </c>
      <c r="N13" s="4" t="s">
        <v>364</v>
      </c>
      <c r="O13" s="4" t="s">
        <v>365</v>
      </c>
      <c r="P13" s="4" t="s">
        <v>353</v>
      </c>
    </row>
    <row r="14" spans="1:16">
      <c r="A14" s="4" t="s">
        <v>368</v>
      </c>
      <c r="B14" s="4" t="s">
        <v>113</v>
      </c>
      <c r="C14" s="4" t="s">
        <v>14</v>
      </c>
      <c r="D14" s="4" t="s">
        <v>96</v>
      </c>
      <c r="E14" s="4" t="s">
        <v>112</v>
      </c>
      <c r="F14" s="4" t="s">
        <v>98</v>
      </c>
      <c r="G14" s="4" t="s">
        <v>99</v>
      </c>
      <c r="H14" s="7">
        <v>46107.333333333336</v>
      </c>
      <c r="I14" s="7" t="s">
        <v>350</v>
      </c>
      <c r="J14" s="4" t="s">
        <v>41</v>
      </c>
      <c r="K14" s="4" t="s">
        <v>35</v>
      </c>
      <c r="L14" s="4" t="s">
        <v>36</v>
      </c>
      <c r="M14" s="4">
        <v>15</v>
      </c>
      <c r="N14" s="4" t="s">
        <v>369</v>
      </c>
      <c r="O14" s="4" t="s">
        <v>365</v>
      </c>
      <c r="P14" s="4" t="s">
        <v>370</v>
      </c>
    </row>
    <row r="15" spans="1:16">
      <c r="A15" s="4" t="s">
        <v>371</v>
      </c>
      <c r="B15" s="4" t="s">
        <v>117</v>
      </c>
      <c r="C15" s="4" t="s">
        <v>14</v>
      </c>
      <c r="D15" s="4" t="s">
        <v>96</v>
      </c>
      <c r="E15" s="4" t="s">
        <v>116</v>
      </c>
      <c r="F15" s="4" t="s">
        <v>98</v>
      </c>
      <c r="G15" s="4" t="s">
        <v>107</v>
      </c>
      <c r="H15" s="7">
        <v>46107.333333333336</v>
      </c>
      <c r="I15" s="7" t="s">
        <v>350</v>
      </c>
      <c r="J15" s="4" t="s">
        <v>41</v>
      </c>
      <c r="K15" s="4" t="s">
        <v>35</v>
      </c>
      <c r="L15" s="4" t="s">
        <v>36</v>
      </c>
      <c r="M15" s="4">
        <v>15</v>
      </c>
      <c r="N15" s="4" t="s">
        <v>369</v>
      </c>
      <c r="O15" s="4" t="s">
        <v>365</v>
      </c>
      <c r="P15" s="4" t="s">
        <v>370</v>
      </c>
    </row>
    <row r="16" spans="1:16">
      <c r="A16" s="4" t="s">
        <v>372</v>
      </c>
      <c r="B16" s="4" t="s">
        <v>120</v>
      </c>
      <c r="C16" s="4" t="s">
        <v>14</v>
      </c>
      <c r="D16" s="4" t="s">
        <v>96</v>
      </c>
      <c r="E16" s="4" t="s">
        <v>119</v>
      </c>
      <c r="F16" s="4" t="s">
        <v>109</v>
      </c>
      <c r="G16" s="4" t="s">
        <v>99</v>
      </c>
      <c r="H16" s="7">
        <v>46107.333333333336</v>
      </c>
      <c r="I16" s="7" t="s">
        <v>350</v>
      </c>
      <c r="J16" s="4" t="s">
        <v>41</v>
      </c>
      <c r="K16" s="4" t="s">
        <v>35</v>
      </c>
      <c r="L16" s="4" t="s">
        <v>36</v>
      </c>
      <c r="M16" s="4">
        <v>15</v>
      </c>
      <c r="N16" s="4" t="s">
        <v>369</v>
      </c>
      <c r="O16" s="4" t="s">
        <v>365</v>
      </c>
      <c r="P16" s="4" t="s">
        <v>370</v>
      </c>
    </row>
    <row r="17" spans="1:16" ht="30">
      <c r="A17" s="4" t="s">
        <v>373</v>
      </c>
      <c r="B17" s="4">
        <v>26134</v>
      </c>
      <c r="C17" s="4" t="s">
        <v>12</v>
      </c>
      <c r="D17" s="4" t="s">
        <v>96</v>
      </c>
      <c r="E17" s="4" t="s">
        <v>97</v>
      </c>
      <c r="F17" s="4" t="s">
        <v>98</v>
      </c>
      <c r="G17" s="4" t="s">
        <v>99</v>
      </c>
      <c r="H17" s="7">
        <v>46107.666666666664</v>
      </c>
      <c r="I17" s="7" t="s">
        <v>288</v>
      </c>
      <c r="J17" s="4" t="s">
        <v>48</v>
      </c>
      <c r="K17" s="4" t="s">
        <v>363</v>
      </c>
      <c r="L17" s="4" t="s">
        <v>36</v>
      </c>
      <c r="M17" s="4">
        <v>50</v>
      </c>
      <c r="N17" s="4" t="s">
        <v>364</v>
      </c>
      <c r="O17" s="4" t="s">
        <v>365</v>
      </c>
      <c r="P17" s="4" t="s">
        <v>353</v>
      </c>
    </row>
    <row r="18" spans="1:16" ht="30">
      <c r="A18" s="4" t="s">
        <v>374</v>
      </c>
      <c r="B18" s="4">
        <v>26135</v>
      </c>
      <c r="C18" s="4" t="s">
        <v>12</v>
      </c>
      <c r="D18" s="4" t="s">
        <v>96</v>
      </c>
      <c r="E18" s="4" t="s">
        <v>106</v>
      </c>
      <c r="F18" s="4" t="s">
        <v>98</v>
      </c>
      <c r="G18" s="4" t="s">
        <v>107</v>
      </c>
      <c r="H18" s="7">
        <v>46107.666666666664</v>
      </c>
      <c r="I18" s="7" t="s">
        <v>288</v>
      </c>
      <c r="J18" s="4" t="s">
        <v>48</v>
      </c>
      <c r="K18" s="4" t="s">
        <v>363</v>
      </c>
      <c r="L18" s="4" t="s">
        <v>36</v>
      </c>
      <c r="M18" s="4">
        <v>50</v>
      </c>
      <c r="N18" s="4" t="s">
        <v>364</v>
      </c>
      <c r="O18" s="4" t="s">
        <v>365</v>
      </c>
      <c r="P18" s="4" t="s">
        <v>353</v>
      </c>
    </row>
    <row r="19" spans="1:16" ht="30">
      <c r="A19" s="4" t="s">
        <v>375</v>
      </c>
      <c r="B19" s="4">
        <v>26136</v>
      </c>
      <c r="C19" s="4" t="s">
        <v>12</v>
      </c>
      <c r="D19" s="4" t="s">
        <v>96</v>
      </c>
      <c r="E19" s="4" t="s">
        <v>108</v>
      </c>
      <c r="F19" s="4" t="s">
        <v>109</v>
      </c>
      <c r="G19" s="4" t="s">
        <v>99</v>
      </c>
      <c r="H19" s="7">
        <v>46107.666666666664</v>
      </c>
      <c r="I19" s="7" t="s">
        <v>288</v>
      </c>
      <c r="J19" s="4" t="s">
        <v>48</v>
      </c>
      <c r="K19" s="4" t="s">
        <v>363</v>
      </c>
      <c r="L19" s="4" t="s">
        <v>36</v>
      </c>
      <c r="M19" s="4">
        <v>50</v>
      </c>
      <c r="N19" s="4" t="s">
        <v>364</v>
      </c>
      <c r="O19" s="4" t="s">
        <v>365</v>
      </c>
      <c r="P19" s="4" t="s">
        <v>353</v>
      </c>
    </row>
    <row r="20" spans="1:16">
      <c r="A20" s="4" t="s">
        <v>376</v>
      </c>
      <c r="B20" s="4" t="s">
        <v>113</v>
      </c>
      <c r="C20" s="4" t="s">
        <v>14</v>
      </c>
      <c r="D20" s="4" t="s">
        <v>96</v>
      </c>
      <c r="E20" s="4" t="s">
        <v>112</v>
      </c>
      <c r="F20" s="4" t="s">
        <v>98</v>
      </c>
      <c r="G20" s="4" t="s">
        <v>99</v>
      </c>
      <c r="H20" s="7">
        <v>46107.666666666664</v>
      </c>
      <c r="I20" s="7" t="s">
        <v>288</v>
      </c>
      <c r="J20" s="4" t="s">
        <v>48</v>
      </c>
      <c r="K20" s="4" t="s">
        <v>35</v>
      </c>
      <c r="L20" s="4" t="s">
        <v>36</v>
      </c>
      <c r="M20" s="4">
        <v>15</v>
      </c>
      <c r="N20" s="4" t="s">
        <v>369</v>
      </c>
      <c r="O20" s="4" t="s">
        <v>365</v>
      </c>
      <c r="P20" s="4" t="s">
        <v>370</v>
      </c>
    </row>
    <row r="21" spans="1:16">
      <c r="A21" s="4" t="s">
        <v>377</v>
      </c>
      <c r="B21" s="4" t="s">
        <v>117</v>
      </c>
      <c r="C21" s="4" t="s">
        <v>14</v>
      </c>
      <c r="D21" s="4" t="s">
        <v>96</v>
      </c>
      <c r="E21" s="4" t="s">
        <v>116</v>
      </c>
      <c r="F21" s="4" t="s">
        <v>98</v>
      </c>
      <c r="G21" s="4" t="s">
        <v>107</v>
      </c>
      <c r="H21" s="7">
        <v>46107.666666666664</v>
      </c>
      <c r="I21" s="7" t="s">
        <v>288</v>
      </c>
      <c r="J21" s="4" t="s">
        <v>48</v>
      </c>
      <c r="K21" s="4" t="s">
        <v>35</v>
      </c>
      <c r="L21" s="4" t="s">
        <v>36</v>
      </c>
      <c r="M21" s="4">
        <v>15</v>
      </c>
      <c r="N21" s="4" t="s">
        <v>369</v>
      </c>
      <c r="O21" s="4" t="s">
        <v>365</v>
      </c>
      <c r="P21" s="4" t="s">
        <v>370</v>
      </c>
    </row>
    <row r="22" spans="1:16">
      <c r="A22" s="4" t="s">
        <v>378</v>
      </c>
      <c r="B22" s="4" t="s">
        <v>120</v>
      </c>
      <c r="C22" s="4" t="s">
        <v>14</v>
      </c>
      <c r="D22" s="4" t="s">
        <v>96</v>
      </c>
      <c r="E22" s="4" t="s">
        <v>119</v>
      </c>
      <c r="F22" s="4" t="s">
        <v>109</v>
      </c>
      <c r="G22" s="4" t="s">
        <v>99</v>
      </c>
      <c r="H22" s="7">
        <v>46107.666666666664</v>
      </c>
      <c r="I22" s="7" t="s">
        <v>288</v>
      </c>
      <c r="J22" s="4" t="s">
        <v>48</v>
      </c>
      <c r="K22" s="4" t="s">
        <v>35</v>
      </c>
      <c r="L22" s="4" t="s">
        <v>36</v>
      </c>
      <c r="M22" s="4">
        <v>15</v>
      </c>
      <c r="N22" s="4" t="s">
        <v>369</v>
      </c>
      <c r="O22" s="4" t="s">
        <v>365</v>
      </c>
      <c r="P22" s="4" t="s">
        <v>370</v>
      </c>
    </row>
    <row r="23" spans="1:16" ht="30">
      <c r="A23" s="4" t="s">
        <v>379</v>
      </c>
      <c r="B23" s="4">
        <v>26134</v>
      </c>
      <c r="C23" s="4" t="s">
        <v>12</v>
      </c>
      <c r="D23" s="4" t="s">
        <v>96</v>
      </c>
      <c r="E23" s="4" t="s">
        <v>97</v>
      </c>
      <c r="F23" s="4" t="s">
        <v>98</v>
      </c>
      <c r="G23" s="4" t="s">
        <v>99</v>
      </c>
      <c r="H23" s="7">
        <v>46108.333333333336</v>
      </c>
      <c r="I23" s="7" t="s">
        <v>288</v>
      </c>
      <c r="J23" s="4" t="s">
        <v>54</v>
      </c>
      <c r="K23" s="4" t="s">
        <v>363</v>
      </c>
      <c r="L23" s="4" t="s">
        <v>36</v>
      </c>
      <c r="M23" s="4">
        <v>50</v>
      </c>
      <c r="N23" s="4" t="s">
        <v>364</v>
      </c>
      <c r="O23" s="4" t="s">
        <v>365</v>
      </c>
      <c r="P23" s="4" t="s">
        <v>353</v>
      </c>
    </row>
    <row r="24" spans="1:16" ht="30">
      <c r="A24" s="4" t="s">
        <v>380</v>
      </c>
      <c r="B24" s="4">
        <v>26135</v>
      </c>
      <c r="C24" s="4" t="s">
        <v>12</v>
      </c>
      <c r="D24" s="4" t="s">
        <v>96</v>
      </c>
      <c r="E24" s="4" t="s">
        <v>106</v>
      </c>
      <c r="F24" s="4" t="s">
        <v>98</v>
      </c>
      <c r="G24" s="4" t="s">
        <v>107</v>
      </c>
      <c r="H24" s="7">
        <v>46108.333333333336</v>
      </c>
      <c r="I24" s="7" t="s">
        <v>288</v>
      </c>
      <c r="J24" s="4" t="s">
        <v>54</v>
      </c>
      <c r="K24" s="4" t="s">
        <v>363</v>
      </c>
      <c r="L24" s="4" t="s">
        <v>36</v>
      </c>
      <c r="M24" s="4">
        <v>50</v>
      </c>
      <c r="N24" s="4" t="s">
        <v>364</v>
      </c>
      <c r="O24" s="4" t="s">
        <v>365</v>
      </c>
      <c r="P24" s="4" t="s">
        <v>353</v>
      </c>
    </row>
    <row r="25" spans="1:16" ht="30">
      <c r="A25" s="4" t="s">
        <v>381</v>
      </c>
      <c r="B25" s="4">
        <v>26136</v>
      </c>
      <c r="C25" s="4" t="s">
        <v>12</v>
      </c>
      <c r="D25" s="4" t="s">
        <v>96</v>
      </c>
      <c r="E25" s="4" t="s">
        <v>108</v>
      </c>
      <c r="F25" s="4" t="s">
        <v>109</v>
      </c>
      <c r="G25" s="4" t="s">
        <v>99</v>
      </c>
      <c r="H25" s="7">
        <v>46108.333333333336</v>
      </c>
      <c r="I25" s="7" t="s">
        <v>288</v>
      </c>
      <c r="J25" s="4" t="s">
        <v>54</v>
      </c>
      <c r="K25" s="4" t="s">
        <v>363</v>
      </c>
      <c r="L25" s="4" t="s">
        <v>36</v>
      </c>
      <c r="M25" s="4">
        <v>50</v>
      </c>
      <c r="N25" s="4" t="s">
        <v>364</v>
      </c>
      <c r="O25" s="4" t="s">
        <v>365</v>
      </c>
      <c r="P25" s="4" t="s">
        <v>353</v>
      </c>
    </row>
    <row r="26" spans="1:16">
      <c r="A26" s="4" t="s">
        <v>382</v>
      </c>
      <c r="B26" s="4" t="s">
        <v>113</v>
      </c>
      <c r="C26" s="4" t="s">
        <v>14</v>
      </c>
      <c r="D26" s="4" t="s">
        <v>96</v>
      </c>
      <c r="E26" s="4" t="s">
        <v>112</v>
      </c>
      <c r="F26" s="4" t="s">
        <v>98</v>
      </c>
      <c r="G26" s="4" t="s">
        <v>99</v>
      </c>
      <c r="H26" s="7">
        <v>46108.333333333336</v>
      </c>
      <c r="I26" s="7" t="s">
        <v>288</v>
      </c>
      <c r="J26" s="4" t="s">
        <v>54</v>
      </c>
      <c r="K26" s="4" t="s">
        <v>35</v>
      </c>
      <c r="L26" s="4" t="s">
        <v>36</v>
      </c>
      <c r="M26" s="4">
        <v>15</v>
      </c>
      <c r="N26" s="4" t="s">
        <v>369</v>
      </c>
      <c r="O26" s="4" t="s">
        <v>365</v>
      </c>
      <c r="P26" s="4" t="s">
        <v>370</v>
      </c>
    </row>
    <row r="27" spans="1:16">
      <c r="A27" s="4" t="s">
        <v>383</v>
      </c>
      <c r="B27" s="4" t="s">
        <v>117</v>
      </c>
      <c r="C27" s="4" t="s">
        <v>14</v>
      </c>
      <c r="D27" s="4" t="s">
        <v>96</v>
      </c>
      <c r="E27" s="4" t="s">
        <v>116</v>
      </c>
      <c r="F27" s="4" t="s">
        <v>98</v>
      </c>
      <c r="G27" s="4" t="s">
        <v>107</v>
      </c>
      <c r="H27" s="7">
        <v>46108.333333333336</v>
      </c>
      <c r="I27" s="7" t="s">
        <v>288</v>
      </c>
      <c r="J27" s="4" t="s">
        <v>54</v>
      </c>
      <c r="K27" s="4" t="s">
        <v>35</v>
      </c>
      <c r="L27" s="4" t="s">
        <v>36</v>
      </c>
      <c r="M27" s="4">
        <v>15</v>
      </c>
      <c r="N27" s="4" t="s">
        <v>369</v>
      </c>
      <c r="O27" s="4" t="s">
        <v>365</v>
      </c>
      <c r="P27" s="4" t="s">
        <v>370</v>
      </c>
    </row>
    <row r="28" spans="1:16">
      <c r="A28" s="4" t="s">
        <v>384</v>
      </c>
      <c r="B28" s="4" t="s">
        <v>120</v>
      </c>
      <c r="C28" s="4" t="s">
        <v>14</v>
      </c>
      <c r="D28" s="4" t="s">
        <v>96</v>
      </c>
      <c r="E28" s="4" t="s">
        <v>119</v>
      </c>
      <c r="F28" s="4" t="s">
        <v>109</v>
      </c>
      <c r="G28" s="4" t="s">
        <v>99</v>
      </c>
      <c r="H28" s="7">
        <v>46108.333333333336</v>
      </c>
      <c r="I28" s="7" t="s">
        <v>288</v>
      </c>
      <c r="J28" s="4" t="s">
        <v>54</v>
      </c>
      <c r="K28" s="4" t="s">
        <v>35</v>
      </c>
      <c r="L28" s="4" t="s">
        <v>36</v>
      </c>
      <c r="M28" s="4">
        <v>15</v>
      </c>
      <c r="N28" s="4" t="s">
        <v>369</v>
      </c>
      <c r="O28" s="4" t="s">
        <v>365</v>
      </c>
      <c r="P28" s="4" t="s">
        <v>370</v>
      </c>
    </row>
    <row r="29" spans="1:16" ht="30">
      <c r="A29" s="4" t="s">
        <v>385</v>
      </c>
      <c r="B29" s="4">
        <v>26134</v>
      </c>
      <c r="C29" s="4" t="s">
        <v>12</v>
      </c>
      <c r="D29" s="4" t="s">
        <v>96</v>
      </c>
      <c r="E29" s="4" t="s">
        <v>97</v>
      </c>
      <c r="F29" s="4" t="s">
        <v>98</v>
      </c>
      <c r="G29" s="4" t="s">
        <v>99</v>
      </c>
      <c r="H29" s="7">
        <v>46108.666666666664</v>
      </c>
      <c r="I29" s="7" t="s">
        <v>288</v>
      </c>
      <c r="J29" s="4" t="s">
        <v>386</v>
      </c>
      <c r="K29" s="4" t="s">
        <v>42</v>
      </c>
      <c r="L29" s="4" t="s">
        <v>36</v>
      </c>
      <c r="M29" s="4">
        <v>100</v>
      </c>
      <c r="N29" s="4" t="s">
        <v>351</v>
      </c>
      <c r="O29" s="4" t="s">
        <v>352</v>
      </c>
      <c r="P29" s="4" t="s">
        <v>353</v>
      </c>
    </row>
    <row r="30" spans="1:16" ht="30">
      <c r="A30" s="4" t="s">
        <v>387</v>
      </c>
      <c r="B30" s="4">
        <v>26135</v>
      </c>
      <c r="C30" s="4" t="s">
        <v>12</v>
      </c>
      <c r="D30" s="4" t="s">
        <v>96</v>
      </c>
      <c r="E30" s="4" t="s">
        <v>106</v>
      </c>
      <c r="F30" s="4" t="s">
        <v>98</v>
      </c>
      <c r="G30" s="4" t="s">
        <v>107</v>
      </c>
      <c r="H30" s="7">
        <v>46108.666666666664</v>
      </c>
      <c r="I30" s="7" t="s">
        <v>288</v>
      </c>
      <c r="J30" s="4" t="s">
        <v>386</v>
      </c>
      <c r="K30" s="4" t="s">
        <v>42</v>
      </c>
      <c r="L30" s="4" t="s">
        <v>36</v>
      </c>
      <c r="M30" s="4">
        <v>100</v>
      </c>
      <c r="N30" s="4" t="s">
        <v>351</v>
      </c>
      <c r="O30" s="4" t="s">
        <v>352</v>
      </c>
      <c r="P30" s="4" t="s">
        <v>353</v>
      </c>
    </row>
    <row r="31" spans="1:16" ht="30">
      <c r="A31" s="4" t="s">
        <v>388</v>
      </c>
      <c r="B31" s="4">
        <v>26136</v>
      </c>
      <c r="C31" s="4" t="s">
        <v>12</v>
      </c>
      <c r="D31" s="4" t="s">
        <v>96</v>
      </c>
      <c r="E31" s="4" t="s">
        <v>108</v>
      </c>
      <c r="F31" s="4" t="s">
        <v>109</v>
      </c>
      <c r="G31" s="4" t="s">
        <v>99</v>
      </c>
      <c r="H31" s="7">
        <v>46108.666666666664</v>
      </c>
      <c r="I31" s="7" t="s">
        <v>288</v>
      </c>
      <c r="J31" s="4" t="s">
        <v>386</v>
      </c>
      <c r="K31" s="4" t="s">
        <v>42</v>
      </c>
      <c r="L31" s="4" t="s">
        <v>36</v>
      </c>
      <c r="M31" s="4">
        <v>100</v>
      </c>
      <c r="N31" s="4" t="s">
        <v>351</v>
      </c>
      <c r="O31" s="4" t="s">
        <v>352</v>
      </c>
      <c r="P31" s="4" t="s">
        <v>353</v>
      </c>
    </row>
    <row r="32" spans="1:16" ht="30">
      <c r="A32" s="4" t="s">
        <v>389</v>
      </c>
      <c r="B32" s="4" t="s">
        <v>113</v>
      </c>
      <c r="C32" s="4" t="s">
        <v>14</v>
      </c>
      <c r="D32" s="4" t="s">
        <v>96</v>
      </c>
      <c r="E32" s="4" t="s">
        <v>112</v>
      </c>
      <c r="F32" s="4" t="s">
        <v>98</v>
      </c>
      <c r="G32" s="4" t="s">
        <v>99</v>
      </c>
      <c r="H32" s="7">
        <v>46108.666666666664</v>
      </c>
      <c r="I32" s="7" t="s">
        <v>288</v>
      </c>
      <c r="J32" s="4" t="s">
        <v>386</v>
      </c>
      <c r="K32" s="4" t="s">
        <v>42</v>
      </c>
      <c r="L32" s="4" t="s">
        <v>36</v>
      </c>
      <c r="M32" s="4">
        <v>50</v>
      </c>
      <c r="N32" s="4" t="s">
        <v>357</v>
      </c>
      <c r="O32" s="4" t="s">
        <v>390</v>
      </c>
      <c r="P32" s="4" t="s">
        <v>359</v>
      </c>
    </row>
    <row r="33" spans="1:16" ht="30">
      <c r="A33" s="4" t="s">
        <v>391</v>
      </c>
      <c r="B33" s="4" t="s">
        <v>117</v>
      </c>
      <c r="C33" s="4" t="s">
        <v>14</v>
      </c>
      <c r="D33" s="4" t="s">
        <v>96</v>
      </c>
      <c r="E33" s="4" t="s">
        <v>116</v>
      </c>
      <c r="F33" s="4" t="s">
        <v>98</v>
      </c>
      <c r="G33" s="4" t="s">
        <v>107</v>
      </c>
      <c r="H33" s="7">
        <v>46108.666666666664</v>
      </c>
      <c r="I33" s="7" t="s">
        <v>288</v>
      </c>
      <c r="J33" s="4" t="s">
        <v>386</v>
      </c>
      <c r="K33" s="4" t="s">
        <v>42</v>
      </c>
      <c r="L33" s="4" t="s">
        <v>36</v>
      </c>
      <c r="M33" s="4">
        <v>50</v>
      </c>
      <c r="N33" s="4" t="s">
        <v>357</v>
      </c>
      <c r="O33" s="4" t="s">
        <v>390</v>
      </c>
      <c r="P33" s="4" t="s">
        <v>359</v>
      </c>
    </row>
    <row r="34" spans="1:16" ht="30">
      <c r="A34" s="4" t="s">
        <v>392</v>
      </c>
      <c r="B34" s="4" t="s">
        <v>120</v>
      </c>
      <c r="C34" s="4" t="s">
        <v>14</v>
      </c>
      <c r="D34" s="4" t="s">
        <v>96</v>
      </c>
      <c r="E34" s="4" t="s">
        <v>119</v>
      </c>
      <c r="F34" s="4" t="s">
        <v>109</v>
      </c>
      <c r="G34" s="4" t="s">
        <v>99</v>
      </c>
      <c r="H34" s="7">
        <v>46108.666666666664</v>
      </c>
      <c r="I34" s="7" t="s">
        <v>288</v>
      </c>
      <c r="J34" s="4" t="s">
        <v>386</v>
      </c>
      <c r="K34" s="4" t="s">
        <v>42</v>
      </c>
      <c r="L34" s="4" t="s">
        <v>36</v>
      </c>
      <c r="M34" s="4">
        <v>50</v>
      </c>
      <c r="N34" s="4" t="s">
        <v>357</v>
      </c>
      <c r="O34" s="4" t="s">
        <v>390</v>
      </c>
      <c r="P34" s="4" t="s">
        <v>359</v>
      </c>
    </row>
    <row r="35" spans="1:16" ht="30">
      <c r="A35" s="4" t="s">
        <v>393</v>
      </c>
      <c r="B35" s="4">
        <v>26134</v>
      </c>
      <c r="C35" s="4" t="s">
        <v>12</v>
      </c>
      <c r="D35" s="4" t="s">
        <v>96</v>
      </c>
      <c r="E35" s="4" t="s">
        <v>97</v>
      </c>
      <c r="F35" s="4" t="s">
        <v>98</v>
      </c>
      <c r="G35" s="4" t="s">
        <v>99</v>
      </c>
      <c r="H35" s="7">
        <v>46109.333333333336</v>
      </c>
      <c r="I35" s="7" t="s">
        <v>288</v>
      </c>
      <c r="J35" s="4" t="s">
        <v>61</v>
      </c>
      <c r="K35" s="4" t="s">
        <v>363</v>
      </c>
      <c r="L35" s="4" t="s">
        <v>36</v>
      </c>
      <c r="M35" s="4">
        <v>50</v>
      </c>
      <c r="N35" s="4" t="s">
        <v>364</v>
      </c>
      <c r="O35" s="4" t="s">
        <v>365</v>
      </c>
      <c r="P35" s="4" t="s">
        <v>353</v>
      </c>
    </row>
    <row r="36" spans="1:16" ht="30">
      <c r="A36" s="4" t="s">
        <v>394</v>
      </c>
      <c r="B36" s="4">
        <v>26135</v>
      </c>
      <c r="C36" s="4" t="s">
        <v>12</v>
      </c>
      <c r="D36" s="4" t="s">
        <v>96</v>
      </c>
      <c r="E36" s="4" t="s">
        <v>106</v>
      </c>
      <c r="F36" s="4" t="s">
        <v>98</v>
      </c>
      <c r="G36" s="4" t="s">
        <v>107</v>
      </c>
      <c r="H36" s="7">
        <v>46109.333333333336</v>
      </c>
      <c r="I36" s="7" t="s">
        <v>288</v>
      </c>
      <c r="J36" s="4" t="s">
        <v>61</v>
      </c>
      <c r="K36" s="4" t="s">
        <v>363</v>
      </c>
      <c r="L36" s="4" t="s">
        <v>36</v>
      </c>
      <c r="M36" s="4">
        <v>50</v>
      </c>
      <c r="N36" s="4" t="s">
        <v>364</v>
      </c>
      <c r="O36" s="4" t="s">
        <v>365</v>
      </c>
      <c r="P36" s="4" t="s">
        <v>353</v>
      </c>
    </row>
    <row r="37" spans="1:16">
      <c r="A37" s="4" t="s">
        <v>395</v>
      </c>
      <c r="B37" s="4">
        <v>26136</v>
      </c>
      <c r="C37" s="4" t="s">
        <v>12</v>
      </c>
      <c r="D37" s="4" t="s">
        <v>96</v>
      </c>
      <c r="E37" s="4" t="s">
        <v>108</v>
      </c>
      <c r="F37" s="4" t="s">
        <v>109</v>
      </c>
      <c r="G37" s="4" t="s">
        <v>99</v>
      </c>
      <c r="H37" s="7">
        <v>46109.333333333336</v>
      </c>
      <c r="I37" s="7" t="s">
        <v>288</v>
      </c>
      <c r="J37" s="4" t="s">
        <v>74</v>
      </c>
      <c r="K37" s="4" t="s">
        <v>42</v>
      </c>
      <c r="L37" s="4" t="s">
        <v>36</v>
      </c>
      <c r="M37" s="4">
        <v>100</v>
      </c>
      <c r="N37" s="4" t="s">
        <v>351</v>
      </c>
      <c r="O37" s="4" t="s">
        <v>352</v>
      </c>
      <c r="P37" s="4" t="s">
        <v>396</v>
      </c>
    </row>
    <row r="38" spans="1:16">
      <c r="A38" s="4" t="s">
        <v>397</v>
      </c>
      <c r="B38" s="4" t="s">
        <v>113</v>
      </c>
      <c r="C38" s="4" t="s">
        <v>14</v>
      </c>
      <c r="D38" s="4" t="s">
        <v>96</v>
      </c>
      <c r="E38" s="4" t="s">
        <v>112</v>
      </c>
      <c r="F38" s="4" t="s">
        <v>98</v>
      </c>
      <c r="G38" s="4" t="s">
        <v>99</v>
      </c>
      <c r="H38" s="7">
        <v>46109.333333333336</v>
      </c>
      <c r="I38" s="7" t="s">
        <v>288</v>
      </c>
      <c r="J38" s="4" t="s">
        <v>61</v>
      </c>
      <c r="K38" s="4" t="s">
        <v>35</v>
      </c>
      <c r="L38" s="4" t="s">
        <v>36</v>
      </c>
      <c r="M38" s="4">
        <v>15</v>
      </c>
      <c r="N38" s="4" t="s">
        <v>369</v>
      </c>
      <c r="O38" s="4" t="s">
        <v>365</v>
      </c>
      <c r="P38" s="4" t="s">
        <v>370</v>
      </c>
    </row>
    <row r="39" spans="1:16">
      <c r="A39" s="4" t="s">
        <v>398</v>
      </c>
      <c r="B39" s="4" t="s">
        <v>117</v>
      </c>
      <c r="C39" s="4" t="s">
        <v>14</v>
      </c>
      <c r="D39" s="4" t="s">
        <v>96</v>
      </c>
      <c r="E39" s="4" t="s">
        <v>116</v>
      </c>
      <c r="F39" s="4" t="s">
        <v>98</v>
      </c>
      <c r="G39" s="4" t="s">
        <v>107</v>
      </c>
      <c r="H39" s="7">
        <v>46109.333333333336</v>
      </c>
      <c r="I39" s="7" t="s">
        <v>288</v>
      </c>
      <c r="J39" s="4" t="s">
        <v>61</v>
      </c>
      <c r="K39" s="4" t="s">
        <v>35</v>
      </c>
      <c r="L39" s="4" t="s">
        <v>36</v>
      </c>
      <c r="M39" s="4">
        <v>15</v>
      </c>
      <c r="N39" s="4" t="s">
        <v>369</v>
      </c>
      <c r="O39" s="4" t="s">
        <v>365</v>
      </c>
      <c r="P39" s="4" t="s">
        <v>370</v>
      </c>
    </row>
    <row r="40" spans="1:16" ht="30">
      <c r="A40" s="4" t="s">
        <v>399</v>
      </c>
      <c r="B40" s="4" t="s">
        <v>120</v>
      </c>
      <c r="C40" s="4" t="s">
        <v>14</v>
      </c>
      <c r="D40" s="4" t="s">
        <v>96</v>
      </c>
      <c r="E40" s="4" t="s">
        <v>119</v>
      </c>
      <c r="F40" s="4" t="s">
        <v>109</v>
      </c>
      <c r="G40" s="4" t="s">
        <v>99</v>
      </c>
      <c r="H40" s="7">
        <v>46109.333333333336</v>
      </c>
      <c r="I40" s="7" t="s">
        <v>288</v>
      </c>
      <c r="J40" s="4" t="s">
        <v>74</v>
      </c>
      <c r="K40" s="4" t="s">
        <v>42</v>
      </c>
      <c r="L40" s="4" t="s">
        <v>36</v>
      </c>
      <c r="M40" s="4">
        <v>50</v>
      </c>
      <c r="N40" s="4" t="s">
        <v>357</v>
      </c>
      <c r="O40" s="4" t="s">
        <v>390</v>
      </c>
      <c r="P40" s="4" t="s">
        <v>400</v>
      </c>
    </row>
    <row r="41" spans="1:16" ht="30">
      <c r="A41" s="4" t="s">
        <v>401</v>
      </c>
      <c r="B41" s="4">
        <v>26134</v>
      </c>
      <c r="C41" s="4" t="s">
        <v>12</v>
      </c>
      <c r="D41" s="4" t="s">
        <v>96</v>
      </c>
      <c r="E41" s="4" t="s">
        <v>97</v>
      </c>
      <c r="F41" s="4" t="s">
        <v>98</v>
      </c>
      <c r="G41" s="4" t="s">
        <v>99</v>
      </c>
      <c r="H41" s="7">
        <v>46109.666666666664</v>
      </c>
      <c r="I41" s="7" t="s">
        <v>288</v>
      </c>
      <c r="J41" s="4" t="s">
        <v>63</v>
      </c>
      <c r="K41" s="4" t="s">
        <v>363</v>
      </c>
      <c r="L41" s="4" t="s">
        <v>36</v>
      </c>
      <c r="M41" s="4">
        <v>50</v>
      </c>
      <c r="N41" s="4" t="s">
        <v>364</v>
      </c>
      <c r="O41" s="4" t="s">
        <v>365</v>
      </c>
      <c r="P41" s="4" t="s">
        <v>353</v>
      </c>
    </row>
    <row r="42" spans="1:16" ht="30">
      <c r="A42" s="4" t="s">
        <v>402</v>
      </c>
      <c r="B42" s="4">
        <v>26135</v>
      </c>
      <c r="C42" s="4" t="s">
        <v>12</v>
      </c>
      <c r="D42" s="4" t="s">
        <v>96</v>
      </c>
      <c r="E42" s="4" t="s">
        <v>106</v>
      </c>
      <c r="F42" s="4" t="s">
        <v>98</v>
      </c>
      <c r="G42" s="4" t="s">
        <v>107</v>
      </c>
      <c r="H42" s="7">
        <v>46109.666666666664</v>
      </c>
      <c r="I42" s="7" t="s">
        <v>288</v>
      </c>
      <c r="J42" s="4" t="s">
        <v>63</v>
      </c>
      <c r="K42" s="4" t="s">
        <v>363</v>
      </c>
      <c r="L42" s="4" t="s">
        <v>36</v>
      </c>
      <c r="M42" s="4">
        <v>50</v>
      </c>
      <c r="N42" s="4" t="s">
        <v>364</v>
      </c>
      <c r="O42" s="4" t="s">
        <v>365</v>
      </c>
      <c r="P42" s="4" t="s">
        <v>353</v>
      </c>
    </row>
    <row r="43" spans="1:16" ht="30">
      <c r="A43" s="4" t="s">
        <v>403</v>
      </c>
      <c r="B43" s="4">
        <v>26136</v>
      </c>
      <c r="C43" s="4" t="s">
        <v>12</v>
      </c>
      <c r="D43" s="4" t="s">
        <v>96</v>
      </c>
      <c r="E43" s="4" t="s">
        <v>108</v>
      </c>
      <c r="F43" s="4" t="s">
        <v>109</v>
      </c>
      <c r="G43" s="4" t="s">
        <v>99</v>
      </c>
      <c r="H43" s="7">
        <v>46109.666666666664</v>
      </c>
      <c r="I43" s="7" t="s">
        <v>288</v>
      </c>
      <c r="J43" s="4" t="s">
        <v>63</v>
      </c>
      <c r="K43" s="4" t="s">
        <v>363</v>
      </c>
      <c r="L43" s="4" t="s">
        <v>36</v>
      </c>
      <c r="M43" s="4">
        <v>50</v>
      </c>
      <c r="N43" s="4" t="s">
        <v>364</v>
      </c>
      <c r="O43" s="4" t="s">
        <v>365</v>
      </c>
      <c r="P43" s="4" t="s">
        <v>353</v>
      </c>
    </row>
    <row r="44" spans="1:16">
      <c r="A44" s="4" t="s">
        <v>404</v>
      </c>
      <c r="B44" s="4" t="s">
        <v>113</v>
      </c>
      <c r="C44" s="4" t="s">
        <v>14</v>
      </c>
      <c r="D44" s="4" t="s">
        <v>96</v>
      </c>
      <c r="E44" s="4" t="s">
        <v>112</v>
      </c>
      <c r="F44" s="4" t="s">
        <v>98</v>
      </c>
      <c r="G44" s="4" t="s">
        <v>99</v>
      </c>
      <c r="H44" s="7">
        <v>46109.666666666664</v>
      </c>
      <c r="I44" s="7" t="s">
        <v>288</v>
      </c>
      <c r="J44" s="4" t="s">
        <v>63</v>
      </c>
      <c r="K44" s="4" t="s">
        <v>35</v>
      </c>
      <c r="L44" s="4" t="s">
        <v>36</v>
      </c>
      <c r="M44" s="4">
        <v>15</v>
      </c>
      <c r="N44" s="4" t="s">
        <v>369</v>
      </c>
      <c r="O44" s="4" t="s">
        <v>365</v>
      </c>
      <c r="P44" s="4" t="s">
        <v>370</v>
      </c>
    </row>
    <row r="45" spans="1:16">
      <c r="A45" s="4" t="s">
        <v>405</v>
      </c>
      <c r="B45" s="4" t="s">
        <v>117</v>
      </c>
      <c r="C45" s="4" t="s">
        <v>14</v>
      </c>
      <c r="D45" s="4" t="s">
        <v>96</v>
      </c>
      <c r="E45" s="4" t="s">
        <v>116</v>
      </c>
      <c r="F45" s="4" t="s">
        <v>98</v>
      </c>
      <c r="G45" s="4" t="s">
        <v>107</v>
      </c>
      <c r="H45" s="7">
        <v>46109.666666666664</v>
      </c>
      <c r="I45" s="7" t="s">
        <v>288</v>
      </c>
      <c r="J45" s="4" t="s">
        <v>63</v>
      </c>
      <c r="K45" s="4" t="s">
        <v>35</v>
      </c>
      <c r="L45" s="4" t="s">
        <v>36</v>
      </c>
      <c r="M45" s="4">
        <v>15</v>
      </c>
      <c r="N45" s="4" t="s">
        <v>369</v>
      </c>
      <c r="O45" s="4" t="s">
        <v>365</v>
      </c>
      <c r="P45" s="4" t="s">
        <v>370</v>
      </c>
    </row>
    <row r="46" spans="1:16">
      <c r="A46" s="4" t="s">
        <v>406</v>
      </c>
      <c r="B46" s="4" t="s">
        <v>120</v>
      </c>
      <c r="C46" s="4" t="s">
        <v>14</v>
      </c>
      <c r="D46" s="4" t="s">
        <v>96</v>
      </c>
      <c r="E46" s="4" t="s">
        <v>119</v>
      </c>
      <c r="F46" s="4" t="s">
        <v>109</v>
      </c>
      <c r="G46" s="4" t="s">
        <v>99</v>
      </c>
      <c r="H46" s="7">
        <v>46109.666666666664</v>
      </c>
      <c r="I46" s="7" t="s">
        <v>288</v>
      </c>
      <c r="J46" s="4" t="s">
        <v>63</v>
      </c>
      <c r="K46" s="4" t="s">
        <v>35</v>
      </c>
      <c r="L46" s="4" t="s">
        <v>36</v>
      </c>
      <c r="M46" s="4">
        <v>15</v>
      </c>
      <c r="N46" s="4" t="s">
        <v>369</v>
      </c>
      <c r="O46" s="4" t="s">
        <v>365</v>
      </c>
      <c r="P46" s="4" t="s">
        <v>370</v>
      </c>
    </row>
    <row r="47" spans="1:16">
      <c r="A47" s="4" t="s">
        <v>407</v>
      </c>
      <c r="B47" s="4">
        <v>26134</v>
      </c>
      <c r="C47" s="4" t="s">
        <v>12</v>
      </c>
      <c r="D47" s="4" t="s">
        <v>96</v>
      </c>
      <c r="E47" s="4" t="s">
        <v>97</v>
      </c>
      <c r="F47" s="4" t="s">
        <v>98</v>
      </c>
      <c r="G47" s="4" t="s">
        <v>99</v>
      </c>
      <c r="H47" s="7">
        <v>46110.333333333336</v>
      </c>
      <c r="I47" s="7" t="s">
        <v>288</v>
      </c>
      <c r="J47" s="4" t="s">
        <v>74</v>
      </c>
      <c r="K47" s="4" t="s">
        <v>42</v>
      </c>
      <c r="L47" s="4" t="s">
        <v>36</v>
      </c>
      <c r="M47" s="4">
        <v>100</v>
      </c>
      <c r="N47" s="4" t="s">
        <v>351</v>
      </c>
      <c r="O47" s="4" t="s">
        <v>352</v>
      </c>
      <c r="P47" s="4" t="s">
        <v>396</v>
      </c>
    </row>
    <row r="48" spans="1:16">
      <c r="A48" s="4" t="s">
        <v>408</v>
      </c>
      <c r="B48" s="4">
        <v>26135</v>
      </c>
      <c r="C48" s="4" t="s">
        <v>12</v>
      </c>
      <c r="D48" s="4" t="s">
        <v>96</v>
      </c>
      <c r="E48" s="4" t="s">
        <v>106</v>
      </c>
      <c r="F48" s="4" t="s">
        <v>98</v>
      </c>
      <c r="G48" s="4" t="s">
        <v>107</v>
      </c>
      <c r="H48" s="7">
        <v>46110.333333333336</v>
      </c>
      <c r="I48" s="7" t="s">
        <v>288</v>
      </c>
      <c r="J48" s="4" t="s">
        <v>74</v>
      </c>
      <c r="K48" s="4" t="s">
        <v>42</v>
      </c>
      <c r="L48" s="4" t="s">
        <v>36</v>
      </c>
      <c r="M48" s="4">
        <v>100</v>
      </c>
      <c r="N48" s="4" t="s">
        <v>351</v>
      </c>
      <c r="O48" s="4" t="s">
        <v>352</v>
      </c>
      <c r="P48" s="4" t="s">
        <v>396</v>
      </c>
    </row>
    <row r="49" spans="1:16">
      <c r="A49" s="4" t="s">
        <v>409</v>
      </c>
      <c r="B49" s="4">
        <v>26136</v>
      </c>
      <c r="C49" s="4" t="s">
        <v>12</v>
      </c>
      <c r="D49" s="4" t="s">
        <v>96</v>
      </c>
      <c r="E49" s="4" t="s">
        <v>108</v>
      </c>
      <c r="F49" s="4" t="s">
        <v>109</v>
      </c>
      <c r="G49" s="4" t="s">
        <v>99</v>
      </c>
      <c r="H49" s="7">
        <v>46110.333333333336</v>
      </c>
      <c r="I49" s="7" t="s">
        <v>288</v>
      </c>
      <c r="J49" s="4" t="s">
        <v>75</v>
      </c>
      <c r="K49" s="4" t="s">
        <v>42</v>
      </c>
      <c r="L49" s="4" t="s">
        <v>36</v>
      </c>
      <c r="M49" s="4">
        <v>100</v>
      </c>
      <c r="N49" s="4" t="s">
        <v>351</v>
      </c>
      <c r="O49" s="4" t="s">
        <v>410</v>
      </c>
      <c r="P49" s="4" t="s">
        <v>396</v>
      </c>
    </row>
    <row r="50" spans="1:16" ht="30">
      <c r="A50" s="4" t="s">
        <v>411</v>
      </c>
      <c r="B50" s="4" t="s">
        <v>113</v>
      </c>
      <c r="C50" s="4" t="s">
        <v>14</v>
      </c>
      <c r="D50" s="4" t="s">
        <v>96</v>
      </c>
      <c r="E50" s="4" t="s">
        <v>112</v>
      </c>
      <c r="F50" s="4" t="s">
        <v>98</v>
      </c>
      <c r="G50" s="4" t="s">
        <v>99</v>
      </c>
      <c r="H50" s="7">
        <v>46110.333333333336</v>
      </c>
      <c r="I50" s="7" t="s">
        <v>288</v>
      </c>
      <c r="J50" s="4" t="s">
        <v>74</v>
      </c>
      <c r="K50" s="4" t="s">
        <v>42</v>
      </c>
      <c r="L50" s="4" t="s">
        <v>36</v>
      </c>
      <c r="M50" s="4">
        <v>50</v>
      </c>
      <c r="N50" s="4" t="s">
        <v>357</v>
      </c>
      <c r="O50" s="4" t="s">
        <v>390</v>
      </c>
      <c r="P50" s="4" t="s">
        <v>400</v>
      </c>
    </row>
    <row r="51" spans="1:16" ht="30">
      <c r="A51" s="4" t="s">
        <v>412</v>
      </c>
      <c r="B51" s="4" t="s">
        <v>117</v>
      </c>
      <c r="C51" s="4" t="s">
        <v>14</v>
      </c>
      <c r="D51" s="4" t="s">
        <v>96</v>
      </c>
      <c r="E51" s="4" t="s">
        <v>116</v>
      </c>
      <c r="F51" s="4" t="s">
        <v>98</v>
      </c>
      <c r="G51" s="4" t="s">
        <v>107</v>
      </c>
      <c r="H51" s="7">
        <v>46110.333333333336</v>
      </c>
      <c r="I51" s="7" t="s">
        <v>288</v>
      </c>
      <c r="J51" s="4" t="s">
        <v>74</v>
      </c>
      <c r="K51" s="4" t="s">
        <v>42</v>
      </c>
      <c r="L51" s="4" t="s">
        <v>36</v>
      </c>
      <c r="M51" s="4">
        <v>50</v>
      </c>
      <c r="N51" s="4" t="s">
        <v>357</v>
      </c>
      <c r="O51" s="4" t="s">
        <v>390</v>
      </c>
      <c r="P51" s="4" t="s">
        <v>400</v>
      </c>
    </row>
    <row r="52" spans="1:16">
      <c r="A52" s="4" t="s">
        <v>413</v>
      </c>
      <c r="B52" s="4" t="s">
        <v>120</v>
      </c>
      <c r="C52" s="4" t="s">
        <v>14</v>
      </c>
      <c r="D52" s="4" t="s">
        <v>96</v>
      </c>
      <c r="E52" s="4" t="s">
        <v>119</v>
      </c>
      <c r="F52" s="4" t="s">
        <v>109</v>
      </c>
      <c r="G52" s="4" t="s">
        <v>99</v>
      </c>
      <c r="H52" s="7">
        <v>46110.333333333336</v>
      </c>
      <c r="I52" s="7" t="s">
        <v>288</v>
      </c>
      <c r="J52" s="4" t="s">
        <v>75</v>
      </c>
      <c r="K52" s="4" t="s">
        <v>35</v>
      </c>
      <c r="L52" s="4" t="s">
        <v>36</v>
      </c>
      <c r="M52" s="4">
        <v>15</v>
      </c>
      <c r="N52" s="4" t="s">
        <v>369</v>
      </c>
      <c r="O52" s="4" t="s">
        <v>365</v>
      </c>
      <c r="P52" s="4" t="s">
        <v>414</v>
      </c>
    </row>
    <row r="53" spans="1:16" ht="30">
      <c r="A53" s="4" t="s">
        <v>415</v>
      </c>
      <c r="B53" s="4">
        <v>26134</v>
      </c>
      <c r="C53" s="4" t="s">
        <v>12</v>
      </c>
      <c r="D53" s="4" t="s">
        <v>96</v>
      </c>
      <c r="E53" s="4" t="s">
        <v>97</v>
      </c>
      <c r="F53" s="4" t="s">
        <v>98</v>
      </c>
      <c r="G53" s="4" t="s">
        <v>99</v>
      </c>
      <c r="H53" s="7">
        <v>46110.666666666664</v>
      </c>
      <c r="I53" s="7" t="s">
        <v>288</v>
      </c>
      <c r="J53" s="4" t="s">
        <v>65</v>
      </c>
      <c r="K53" s="4" t="s">
        <v>363</v>
      </c>
      <c r="L53" s="4" t="s">
        <v>36</v>
      </c>
      <c r="M53" s="4">
        <v>50</v>
      </c>
      <c r="N53" s="4" t="s">
        <v>364</v>
      </c>
      <c r="O53" s="4" t="s">
        <v>365</v>
      </c>
      <c r="P53" s="4" t="s">
        <v>416</v>
      </c>
    </row>
    <row r="54" spans="1:16" ht="30">
      <c r="A54" s="4" t="s">
        <v>417</v>
      </c>
      <c r="B54" s="4">
        <v>26135</v>
      </c>
      <c r="C54" s="4" t="s">
        <v>12</v>
      </c>
      <c r="D54" s="4" t="s">
        <v>96</v>
      </c>
      <c r="E54" s="4" t="s">
        <v>106</v>
      </c>
      <c r="F54" s="4" t="s">
        <v>98</v>
      </c>
      <c r="G54" s="4" t="s">
        <v>107</v>
      </c>
      <c r="H54" s="7">
        <v>46110.666666666664</v>
      </c>
      <c r="I54" s="7" t="s">
        <v>288</v>
      </c>
      <c r="J54" s="4" t="s">
        <v>65</v>
      </c>
      <c r="K54" s="4" t="s">
        <v>363</v>
      </c>
      <c r="L54" s="4" t="s">
        <v>36</v>
      </c>
      <c r="M54" s="4">
        <v>50</v>
      </c>
      <c r="N54" s="4" t="s">
        <v>364</v>
      </c>
      <c r="O54" s="4" t="s">
        <v>365</v>
      </c>
      <c r="P54" s="4" t="s">
        <v>416</v>
      </c>
    </row>
    <row r="55" spans="1:16" ht="30">
      <c r="A55" s="4" t="s">
        <v>418</v>
      </c>
      <c r="B55" s="4">
        <v>26136</v>
      </c>
      <c r="C55" s="4" t="s">
        <v>12</v>
      </c>
      <c r="D55" s="4" t="s">
        <v>96</v>
      </c>
      <c r="E55" s="4" t="s">
        <v>108</v>
      </c>
      <c r="F55" s="4" t="s">
        <v>109</v>
      </c>
      <c r="G55" s="4" t="s">
        <v>99</v>
      </c>
      <c r="H55" s="7">
        <v>46110.666666666664</v>
      </c>
      <c r="I55" s="7" t="s">
        <v>288</v>
      </c>
      <c r="J55" s="4" t="s">
        <v>65</v>
      </c>
      <c r="K55" s="4" t="s">
        <v>363</v>
      </c>
      <c r="L55" s="4" t="s">
        <v>36</v>
      </c>
      <c r="M55" s="4">
        <v>50</v>
      </c>
      <c r="N55" s="4" t="s">
        <v>364</v>
      </c>
      <c r="O55" s="4" t="s">
        <v>365</v>
      </c>
      <c r="P55" s="4" t="s">
        <v>416</v>
      </c>
    </row>
    <row r="56" spans="1:16">
      <c r="A56" s="4" t="s">
        <v>419</v>
      </c>
      <c r="B56" s="4" t="s">
        <v>113</v>
      </c>
      <c r="C56" s="4" t="s">
        <v>14</v>
      </c>
      <c r="D56" s="4" t="s">
        <v>96</v>
      </c>
      <c r="E56" s="4" t="s">
        <v>112</v>
      </c>
      <c r="F56" s="4" t="s">
        <v>98</v>
      </c>
      <c r="G56" s="4" t="s">
        <v>99</v>
      </c>
      <c r="H56" s="7">
        <v>46110.666666666664</v>
      </c>
      <c r="I56" s="7" t="s">
        <v>288</v>
      </c>
      <c r="J56" s="4" t="s">
        <v>65</v>
      </c>
      <c r="K56" s="4" t="s">
        <v>35</v>
      </c>
      <c r="L56" s="4" t="s">
        <v>36</v>
      </c>
      <c r="M56" s="4">
        <v>15</v>
      </c>
      <c r="N56" s="4" t="s">
        <v>369</v>
      </c>
      <c r="O56" s="4" t="s">
        <v>365</v>
      </c>
      <c r="P56" s="4" t="s">
        <v>420</v>
      </c>
    </row>
    <row r="57" spans="1:16">
      <c r="A57" s="4" t="s">
        <v>421</v>
      </c>
      <c r="B57" s="4" t="s">
        <v>117</v>
      </c>
      <c r="C57" s="4" t="s">
        <v>14</v>
      </c>
      <c r="D57" s="4" t="s">
        <v>96</v>
      </c>
      <c r="E57" s="4" t="s">
        <v>116</v>
      </c>
      <c r="F57" s="4" t="s">
        <v>98</v>
      </c>
      <c r="G57" s="4" t="s">
        <v>107</v>
      </c>
      <c r="H57" s="7">
        <v>46110.666666666664</v>
      </c>
      <c r="I57" s="7" t="s">
        <v>288</v>
      </c>
      <c r="J57" s="4" t="s">
        <v>65</v>
      </c>
      <c r="K57" s="4" t="s">
        <v>35</v>
      </c>
      <c r="L57" s="4" t="s">
        <v>36</v>
      </c>
      <c r="M57" s="4">
        <v>15</v>
      </c>
      <c r="N57" s="4" t="s">
        <v>369</v>
      </c>
      <c r="O57" s="4" t="s">
        <v>365</v>
      </c>
      <c r="P57" s="4" t="s">
        <v>420</v>
      </c>
    </row>
    <row r="58" spans="1:16">
      <c r="A58" s="4" t="s">
        <v>422</v>
      </c>
      <c r="B58" s="4" t="s">
        <v>120</v>
      </c>
      <c r="C58" s="4" t="s">
        <v>14</v>
      </c>
      <c r="D58" s="4" t="s">
        <v>96</v>
      </c>
      <c r="E58" s="4" t="s">
        <v>119</v>
      </c>
      <c r="F58" s="4" t="s">
        <v>109</v>
      </c>
      <c r="G58" s="4" t="s">
        <v>99</v>
      </c>
      <c r="H58" s="7">
        <v>46110.666666666664</v>
      </c>
      <c r="I58" s="7" t="s">
        <v>288</v>
      </c>
      <c r="J58" s="4" t="s">
        <v>65</v>
      </c>
      <c r="K58" s="4" t="s">
        <v>35</v>
      </c>
      <c r="L58" s="4" t="s">
        <v>36</v>
      </c>
      <c r="M58" s="4">
        <v>15</v>
      </c>
      <c r="N58" s="4" t="s">
        <v>369</v>
      </c>
      <c r="O58" s="4" t="s">
        <v>365</v>
      </c>
      <c r="P58" s="4" t="s">
        <v>420</v>
      </c>
    </row>
    <row r="59" spans="1:16">
      <c r="A59" s="4" t="s">
        <v>423</v>
      </c>
      <c r="B59" s="4">
        <v>26134</v>
      </c>
      <c r="C59" s="4" t="s">
        <v>12</v>
      </c>
      <c r="D59" s="4" t="s">
        <v>96</v>
      </c>
      <c r="E59" s="4" t="s">
        <v>97</v>
      </c>
      <c r="F59" s="4" t="s">
        <v>98</v>
      </c>
      <c r="G59" s="4" t="s">
        <v>99</v>
      </c>
      <c r="H59" s="7">
        <v>46111.333333333336</v>
      </c>
      <c r="I59" s="7" t="s">
        <v>288</v>
      </c>
      <c r="J59" s="4" t="s">
        <v>75</v>
      </c>
      <c r="K59" s="4" t="s">
        <v>42</v>
      </c>
      <c r="L59" s="4" t="s">
        <v>36</v>
      </c>
      <c r="M59" s="4">
        <v>100</v>
      </c>
      <c r="N59" s="4" t="s">
        <v>351</v>
      </c>
      <c r="O59" s="4" t="s">
        <v>410</v>
      </c>
      <c r="P59" s="4" t="s">
        <v>396</v>
      </c>
    </row>
    <row r="60" spans="1:16">
      <c r="A60" s="4" t="s">
        <v>424</v>
      </c>
      <c r="B60" s="4">
        <v>26135</v>
      </c>
      <c r="C60" s="4" t="s">
        <v>12</v>
      </c>
      <c r="D60" s="4" t="s">
        <v>96</v>
      </c>
      <c r="E60" s="4" t="s">
        <v>106</v>
      </c>
      <c r="F60" s="4" t="s">
        <v>98</v>
      </c>
      <c r="G60" s="4" t="s">
        <v>107</v>
      </c>
      <c r="H60" s="7">
        <v>46111.333333333336</v>
      </c>
      <c r="I60" s="7" t="s">
        <v>288</v>
      </c>
      <c r="J60" s="4" t="s">
        <v>75</v>
      </c>
      <c r="K60" s="4" t="s">
        <v>42</v>
      </c>
      <c r="L60" s="4" t="s">
        <v>36</v>
      </c>
      <c r="M60" s="4">
        <v>100</v>
      </c>
      <c r="N60" s="4" t="s">
        <v>351</v>
      </c>
      <c r="O60" s="4" t="s">
        <v>410</v>
      </c>
      <c r="P60" s="4" t="s">
        <v>396</v>
      </c>
    </row>
    <row r="61" spans="1:16">
      <c r="A61" s="4" t="s">
        <v>425</v>
      </c>
      <c r="B61" s="4" t="s">
        <v>113</v>
      </c>
      <c r="C61" s="4" t="s">
        <v>14</v>
      </c>
      <c r="D61" s="4" t="s">
        <v>96</v>
      </c>
      <c r="E61" s="4" t="s">
        <v>112</v>
      </c>
      <c r="F61" s="4" t="s">
        <v>98</v>
      </c>
      <c r="G61" s="4" t="s">
        <v>99</v>
      </c>
      <c r="H61" s="7">
        <v>46111.333333333336</v>
      </c>
      <c r="I61" s="7" t="s">
        <v>288</v>
      </c>
      <c r="J61" s="4" t="s">
        <v>75</v>
      </c>
      <c r="K61" s="4" t="s">
        <v>35</v>
      </c>
      <c r="L61" s="4" t="s">
        <v>36</v>
      </c>
      <c r="M61" s="4">
        <v>15</v>
      </c>
      <c r="N61" s="4" t="s">
        <v>369</v>
      </c>
      <c r="O61" s="4" t="s">
        <v>365</v>
      </c>
      <c r="P61" s="4" t="s">
        <v>414</v>
      </c>
    </row>
    <row r="62" spans="1:16">
      <c r="A62" s="4" t="s">
        <v>426</v>
      </c>
      <c r="B62" s="4" t="s">
        <v>117</v>
      </c>
      <c r="C62" s="4" t="s">
        <v>14</v>
      </c>
      <c r="D62" s="4" t="s">
        <v>96</v>
      </c>
      <c r="E62" s="4" t="s">
        <v>116</v>
      </c>
      <c r="F62" s="4" t="s">
        <v>98</v>
      </c>
      <c r="G62" s="4" t="s">
        <v>107</v>
      </c>
      <c r="H62" s="7">
        <v>46111.333333333336</v>
      </c>
      <c r="I62" s="7" t="s">
        <v>288</v>
      </c>
      <c r="J62" s="4" t="s">
        <v>75</v>
      </c>
      <c r="K62" s="4" t="s">
        <v>35</v>
      </c>
      <c r="L62" s="4" t="s">
        <v>36</v>
      </c>
      <c r="M62" s="4">
        <v>15</v>
      </c>
      <c r="N62" s="4" t="s">
        <v>369</v>
      </c>
      <c r="O62" s="4" t="s">
        <v>365</v>
      </c>
      <c r="P62" s="4" t="s">
        <v>414</v>
      </c>
    </row>
    <row r="63" spans="1:16" ht="30">
      <c r="A63" s="4" t="s">
        <v>427</v>
      </c>
      <c r="B63" s="4">
        <v>26134</v>
      </c>
      <c r="C63" s="4" t="s">
        <v>12</v>
      </c>
      <c r="D63" s="4" t="s">
        <v>96</v>
      </c>
      <c r="E63" s="4" t="s">
        <v>97</v>
      </c>
      <c r="F63" s="4" t="s">
        <v>98</v>
      </c>
      <c r="G63" s="4" t="s">
        <v>99</v>
      </c>
      <c r="H63" s="7">
        <v>46111.666666666664</v>
      </c>
      <c r="I63" s="7" t="s">
        <v>288</v>
      </c>
      <c r="J63" s="4" t="s">
        <v>66</v>
      </c>
      <c r="K63" s="4" t="s">
        <v>363</v>
      </c>
      <c r="L63" s="4" t="s">
        <v>36</v>
      </c>
      <c r="M63" s="4">
        <v>50</v>
      </c>
      <c r="N63" s="4" t="s">
        <v>364</v>
      </c>
      <c r="O63" s="4" t="s">
        <v>365</v>
      </c>
      <c r="P63" s="4" t="s">
        <v>416</v>
      </c>
    </row>
    <row r="64" spans="1:16" ht="30">
      <c r="A64" s="4" t="s">
        <v>428</v>
      </c>
      <c r="B64" s="4">
        <v>26135</v>
      </c>
      <c r="C64" s="4" t="s">
        <v>12</v>
      </c>
      <c r="D64" s="4" t="s">
        <v>96</v>
      </c>
      <c r="E64" s="4" t="s">
        <v>106</v>
      </c>
      <c r="F64" s="4" t="s">
        <v>98</v>
      </c>
      <c r="G64" s="4" t="s">
        <v>107</v>
      </c>
      <c r="H64" s="7">
        <v>46111.666666666664</v>
      </c>
      <c r="I64" s="7" t="s">
        <v>288</v>
      </c>
      <c r="J64" s="4" t="s">
        <v>66</v>
      </c>
      <c r="K64" s="4" t="s">
        <v>363</v>
      </c>
      <c r="L64" s="4" t="s">
        <v>36</v>
      </c>
      <c r="M64" s="4">
        <v>50</v>
      </c>
      <c r="N64" s="4" t="s">
        <v>364</v>
      </c>
      <c r="O64" s="4" t="s">
        <v>365</v>
      </c>
      <c r="P64" s="4" t="s">
        <v>416</v>
      </c>
    </row>
    <row r="65" spans="1:16" ht="30">
      <c r="A65" s="4" t="s">
        <v>429</v>
      </c>
      <c r="B65" s="4">
        <v>26136</v>
      </c>
      <c r="C65" s="4" t="s">
        <v>12</v>
      </c>
      <c r="D65" s="4" t="s">
        <v>96</v>
      </c>
      <c r="E65" s="4" t="s">
        <v>108</v>
      </c>
      <c r="F65" s="4" t="s">
        <v>109</v>
      </c>
      <c r="G65" s="4" t="s">
        <v>99</v>
      </c>
      <c r="H65" s="7">
        <v>46111.666666666664</v>
      </c>
      <c r="I65" s="7" t="s">
        <v>288</v>
      </c>
      <c r="J65" s="4" t="s">
        <v>66</v>
      </c>
      <c r="K65" s="4" t="s">
        <v>363</v>
      </c>
      <c r="L65" s="4" t="s">
        <v>36</v>
      </c>
      <c r="M65" s="4">
        <v>50</v>
      </c>
      <c r="N65" s="4" t="s">
        <v>364</v>
      </c>
      <c r="O65" s="4" t="s">
        <v>365</v>
      </c>
      <c r="P65" s="4" t="s">
        <v>416</v>
      </c>
    </row>
    <row r="66" spans="1:16">
      <c r="A66" s="4" t="s">
        <v>430</v>
      </c>
      <c r="B66" s="4" t="s">
        <v>113</v>
      </c>
      <c r="C66" s="4" t="s">
        <v>14</v>
      </c>
      <c r="D66" s="4" t="s">
        <v>96</v>
      </c>
      <c r="E66" s="4" t="s">
        <v>112</v>
      </c>
      <c r="F66" s="4" t="s">
        <v>98</v>
      </c>
      <c r="G66" s="4" t="s">
        <v>99</v>
      </c>
      <c r="H66" s="7">
        <v>46111.666666666664</v>
      </c>
      <c r="I66" s="7" t="s">
        <v>288</v>
      </c>
      <c r="J66" s="4" t="s">
        <v>66</v>
      </c>
      <c r="K66" s="4" t="s">
        <v>35</v>
      </c>
      <c r="L66" s="4" t="s">
        <v>36</v>
      </c>
      <c r="M66" s="4">
        <v>15</v>
      </c>
      <c r="N66" s="4" t="s">
        <v>369</v>
      </c>
      <c r="O66" s="4" t="s">
        <v>365</v>
      </c>
      <c r="P66" s="4" t="s">
        <v>420</v>
      </c>
    </row>
    <row r="67" spans="1:16">
      <c r="A67" s="4" t="s">
        <v>431</v>
      </c>
      <c r="B67" s="4" t="s">
        <v>117</v>
      </c>
      <c r="C67" s="4" t="s">
        <v>14</v>
      </c>
      <c r="D67" s="4" t="s">
        <v>96</v>
      </c>
      <c r="E67" s="4" t="s">
        <v>116</v>
      </c>
      <c r="F67" s="4" t="s">
        <v>98</v>
      </c>
      <c r="G67" s="4" t="s">
        <v>107</v>
      </c>
      <c r="H67" s="7">
        <v>46111.666666666664</v>
      </c>
      <c r="I67" s="7" t="s">
        <v>288</v>
      </c>
      <c r="J67" s="4" t="s">
        <v>66</v>
      </c>
      <c r="K67" s="4" t="s">
        <v>35</v>
      </c>
      <c r="L67" s="4" t="s">
        <v>36</v>
      </c>
      <c r="M67" s="4">
        <v>15</v>
      </c>
      <c r="N67" s="4" t="s">
        <v>369</v>
      </c>
      <c r="O67" s="4" t="s">
        <v>365</v>
      </c>
      <c r="P67" s="4" t="s">
        <v>420</v>
      </c>
    </row>
    <row r="68" spans="1:16">
      <c r="A68" s="4" t="s">
        <v>432</v>
      </c>
      <c r="B68" s="4" t="s">
        <v>120</v>
      </c>
      <c r="C68" s="4" t="s">
        <v>14</v>
      </c>
      <c r="D68" s="4" t="s">
        <v>96</v>
      </c>
      <c r="E68" s="4" t="s">
        <v>119</v>
      </c>
      <c r="F68" s="4" t="s">
        <v>109</v>
      </c>
      <c r="G68" s="4" t="s">
        <v>99</v>
      </c>
      <c r="H68" s="7">
        <v>46111.666666666664</v>
      </c>
      <c r="I68" s="7" t="s">
        <v>288</v>
      </c>
      <c r="J68" s="4" t="s">
        <v>66</v>
      </c>
      <c r="K68" s="4" t="s">
        <v>35</v>
      </c>
      <c r="L68" s="4" t="s">
        <v>36</v>
      </c>
      <c r="M68" s="4">
        <v>15</v>
      </c>
      <c r="N68" s="4" t="s">
        <v>369</v>
      </c>
      <c r="O68" s="4" t="s">
        <v>365</v>
      </c>
      <c r="P68" s="4" t="s">
        <v>420</v>
      </c>
    </row>
    <row r="69" spans="1:16">
      <c r="A69" s="4" t="s">
        <v>433</v>
      </c>
      <c r="B69" s="4">
        <v>26134</v>
      </c>
      <c r="C69" s="4" t="s">
        <v>12</v>
      </c>
      <c r="D69" s="4" t="s">
        <v>96</v>
      </c>
      <c r="E69" s="4" t="s">
        <v>97</v>
      </c>
      <c r="F69" s="4" t="s">
        <v>98</v>
      </c>
      <c r="G69" s="4" t="s">
        <v>99</v>
      </c>
      <c r="H69" s="7">
        <v>46112.666666666664</v>
      </c>
      <c r="I69" s="7" t="s">
        <v>288</v>
      </c>
      <c r="J69" s="4" t="s">
        <v>67</v>
      </c>
      <c r="K69" s="4" t="s">
        <v>42</v>
      </c>
      <c r="L69" s="4" t="s">
        <v>36</v>
      </c>
      <c r="M69" s="4">
        <v>100</v>
      </c>
      <c r="N69" s="4" t="s">
        <v>351</v>
      </c>
      <c r="O69" s="4" t="s">
        <v>352</v>
      </c>
      <c r="P69" s="4" t="s">
        <v>416</v>
      </c>
    </row>
    <row r="70" spans="1:16">
      <c r="A70" s="4" t="s">
        <v>434</v>
      </c>
      <c r="B70" s="4">
        <v>26135</v>
      </c>
      <c r="C70" s="4" t="s">
        <v>12</v>
      </c>
      <c r="D70" s="4" t="s">
        <v>96</v>
      </c>
      <c r="E70" s="4" t="s">
        <v>106</v>
      </c>
      <c r="F70" s="4" t="s">
        <v>98</v>
      </c>
      <c r="G70" s="4" t="s">
        <v>107</v>
      </c>
      <c r="H70" s="7">
        <v>46112.666666666664</v>
      </c>
      <c r="I70" s="7" t="s">
        <v>288</v>
      </c>
      <c r="J70" s="4" t="s">
        <v>67</v>
      </c>
      <c r="K70" s="4" t="s">
        <v>42</v>
      </c>
      <c r="L70" s="4" t="s">
        <v>36</v>
      </c>
      <c r="M70" s="4">
        <v>100</v>
      </c>
      <c r="N70" s="4" t="s">
        <v>351</v>
      </c>
      <c r="O70" s="4" t="s">
        <v>352</v>
      </c>
      <c r="P70" s="4" t="s">
        <v>416</v>
      </c>
    </row>
    <row r="71" spans="1:16">
      <c r="A71" s="4" t="s">
        <v>435</v>
      </c>
      <c r="B71" s="4">
        <v>26136</v>
      </c>
      <c r="C71" s="4" t="s">
        <v>12</v>
      </c>
      <c r="D71" s="4" t="s">
        <v>96</v>
      </c>
      <c r="E71" s="4" t="s">
        <v>108</v>
      </c>
      <c r="F71" s="4" t="s">
        <v>109</v>
      </c>
      <c r="G71" s="4" t="s">
        <v>99</v>
      </c>
      <c r="H71" s="7">
        <v>46112.666666666664</v>
      </c>
      <c r="I71" s="7" t="s">
        <v>288</v>
      </c>
      <c r="J71" s="4" t="s">
        <v>67</v>
      </c>
      <c r="K71" s="4" t="s">
        <v>42</v>
      </c>
      <c r="L71" s="4" t="s">
        <v>36</v>
      </c>
      <c r="M71" s="4">
        <v>100</v>
      </c>
      <c r="N71" s="4" t="s">
        <v>351</v>
      </c>
      <c r="O71" s="4" t="s">
        <v>352</v>
      </c>
      <c r="P71" s="4" t="s">
        <v>416</v>
      </c>
    </row>
    <row r="72" spans="1:16">
      <c r="A72" s="4" t="s">
        <v>436</v>
      </c>
      <c r="B72" s="4" t="s">
        <v>113</v>
      </c>
      <c r="C72" s="4" t="s">
        <v>14</v>
      </c>
      <c r="D72" s="4" t="s">
        <v>96</v>
      </c>
      <c r="E72" s="4" t="s">
        <v>112</v>
      </c>
      <c r="F72" s="4" t="s">
        <v>98</v>
      </c>
      <c r="G72" s="4" t="s">
        <v>99</v>
      </c>
      <c r="H72" s="7">
        <v>46112.666666666664</v>
      </c>
      <c r="I72" s="7" t="s">
        <v>288</v>
      </c>
      <c r="J72" s="4" t="s">
        <v>67</v>
      </c>
      <c r="K72" s="4" t="s">
        <v>42</v>
      </c>
      <c r="L72" s="4" t="s">
        <v>36</v>
      </c>
      <c r="M72" s="4">
        <v>50</v>
      </c>
      <c r="N72" s="4" t="s">
        <v>357</v>
      </c>
      <c r="O72" s="4" t="s">
        <v>390</v>
      </c>
      <c r="P72" s="4" t="s">
        <v>437</v>
      </c>
    </row>
    <row r="73" spans="1:16">
      <c r="A73" s="4" t="s">
        <v>438</v>
      </c>
      <c r="B73" s="4" t="s">
        <v>117</v>
      </c>
      <c r="C73" s="4" t="s">
        <v>14</v>
      </c>
      <c r="D73" s="4" t="s">
        <v>96</v>
      </c>
      <c r="E73" s="4" t="s">
        <v>116</v>
      </c>
      <c r="F73" s="4" t="s">
        <v>98</v>
      </c>
      <c r="G73" s="4" t="s">
        <v>107</v>
      </c>
      <c r="H73" s="7">
        <v>46112.666666666664</v>
      </c>
      <c r="I73" s="7" t="s">
        <v>288</v>
      </c>
      <c r="J73" s="4" t="s">
        <v>67</v>
      </c>
      <c r="K73" s="4" t="s">
        <v>42</v>
      </c>
      <c r="L73" s="4" t="s">
        <v>36</v>
      </c>
      <c r="M73" s="4">
        <v>50</v>
      </c>
      <c r="N73" s="4" t="s">
        <v>357</v>
      </c>
      <c r="O73" s="4" t="s">
        <v>390</v>
      </c>
      <c r="P73" s="4" t="s">
        <v>437</v>
      </c>
    </row>
    <row r="74" spans="1:16">
      <c r="A74" s="4" t="s">
        <v>439</v>
      </c>
      <c r="B74" s="4" t="s">
        <v>120</v>
      </c>
      <c r="C74" s="4" t="s">
        <v>14</v>
      </c>
      <c r="D74" s="4" t="s">
        <v>96</v>
      </c>
      <c r="E74" s="4" t="s">
        <v>119</v>
      </c>
      <c r="F74" s="4" t="s">
        <v>109</v>
      </c>
      <c r="G74" s="4" t="s">
        <v>99</v>
      </c>
      <c r="H74" s="7">
        <v>46112.666666666664</v>
      </c>
      <c r="I74" s="7" t="s">
        <v>288</v>
      </c>
      <c r="J74" s="4" t="s">
        <v>67</v>
      </c>
      <c r="K74" s="4" t="s">
        <v>42</v>
      </c>
      <c r="L74" s="4" t="s">
        <v>36</v>
      </c>
      <c r="M74" s="4">
        <v>50</v>
      </c>
      <c r="N74" s="4" t="s">
        <v>357</v>
      </c>
      <c r="O74" s="4" t="s">
        <v>390</v>
      </c>
      <c r="P74" s="4" t="s">
        <v>437</v>
      </c>
    </row>
    <row r="75" spans="1:16">
      <c r="A75" s="4" t="s">
        <v>440</v>
      </c>
      <c r="B75" s="4">
        <v>26134</v>
      </c>
      <c r="C75" s="4" t="s">
        <v>12</v>
      </c>
      <c r="D75" s="4" t="s">
        <v>96</v>
      </c>
      <c r="E75" s="4" t="s">
        <v>97</v>
      </c>
      <c r="F75" s="4" t="s">
        <v>98</v>
      </c>
      <c r="G75" s="4" t="s">
        <v>99</v>
      </c>
      <c r="H75" s="7">
        <v>46113.333333333336</v>
      </c>
      <c r="I75" s="7" t="s">
        <v>288</v>
      </c>
      <c r="J75" s="4" t="s">
        <v>76</v>
      </c>
      <c r="K75" s="4" t="s">
        <v>42</v>
      </c>
      <c r="L75" s="4" t="s">
        <v>36</v>
      </c>
      <c r="M75" s="4">
        <v>100</v>
      </c>
      <c r="N75" s="4" t="s">
        <v>351</v>
      </c>
      <c r="O75" s="4" t="s">
        <v>352</v>
      </c>
      <c r="P75" s="4" t="s">
        <v>396</v>
      </c>
    </row>
    <row r="76" spans="1:16">
      <c r="A76" s="4" t="s">
        <v>441</v>
      </c>
      <c r="B76" s="4">
        <v>26135</v>
      </c>
      <c r="C76" s="4" t="s">
        <v>12</v>
      </c>
      <c r="D76" s="4" t="s">
        <v>96</v>
      </c>
      <c r="E76" s="4" t="s">
        <v>106</v>
      </c>
      <c r="F76" s="4" t="s">
        <v>98</v>
      </c>
      <c r="G76" s="4" t="s">
        <v>107</v>
      </c>
      <c r="H76" s="7">
        <v>46113.333333333336</v>
      </c>
      <c r="I76" s="7" t="s">
        <v>288</v>
      </c>
      <c r="J76" s="4" t="s">
        <v>76</v>
      </c>
      <c r="K76" s="4" t="s">
        <v>42</v>
      </c>
      <c r="L76" s="4" t="s">
        <v>36</v>
      </c>
      <c r="M76" s="4">
        <v>100</v>
      </c>
      <c r="N76" s="4" t="s">
        <v>351</v>
      </c>
      <c r="O76" s="4" t="s">
        <v>352</v>
      </c>
      <c r="P76" s="4" t="s">
        <v>396</v>
      </c>
    </row>
    <row r="77" spans="1:16">
      <c r="A77" s="4" t="s">
        <v>442</v>
      </c>
      <c r="B77" s="4">
        <v>26136</v>
      </c>
      <c r="C77" s="4" t="s">
        <v>12</v>
      </c>
      <c r="D77" s="4" t="s">
        <v>96</v>
      </c>
      <c r="E77" s="4" t="s">
        <v>108</v>
      </c>
      <c r="F77" s="4" t="s">
        <v>109</v>
      </c>
      <c r="G77" s="4" t="s">
        <v>99</v>
      </c>
      <c r="H77" s="7">
        <v>46113.333333333336</v>
      </c>
      <c r="I77" s="7" t="s">
        <v>288</v>
      </c>
      <c r="J77" s="4" t="s">
        <v>76</v>
      </c>
      <c r="K77" s="4" t="s">
        <v>42</v>
      </c>
      <c r="L77" s="4" t="s">
        <v>36</v>
      </c>
      <c r="M77" s="4">
        <v>100</v>
      </c>
      <c r="N77" s="4" t="s">
        <v>351</v>
      </c>
      <c r="O77" s="4" t="s">
        <v>352</v>
      </c>
      <c r="P77" s="4" t="s">
        <v>396</v>
      </c>
    </row>
    <row r="78" spans="1:16" ht="30">
      <c r="A78" s="4" t="s">
        <v>443</v>
      </c>
      <c r="B78" s="4" t="s">
        <v>113</v>
      </c>
      <c r="C78" s="4" t="s">
        <v>14</v>
      </c>
      <c r="D78" s="4" t="s">
        <v>96</v>
      </c>
      <c r="E78" s="4" t="s">
        <v>112</v>
      </c>
      <c r="F78" s="4" t="s">
        <v>98</v>
      </c>
      <c r="G78" s="4" t="s">
        <v>99</v>
      </c>
      <c r="H78" s="7">
        <v>46113.333333333336</v>
      </c>
      <c r="I78" s="7" t="s">
        <v>288</v>
      </c>
      <c r="J78" s="4" t="s">
        <v>76</v>
      </c>
      <c r="K78" s="4" t="s">
        <v>42</v>
      </c>
      <c r="L78" s="4" t="s">
        <v>36</v>
      </c>
      <c r="M78" s="4">
        <v>50</v>
      </c>
      <c r="N78" s="4" t="s">
        <v>357</v>
      </c>
      <c r="O78" s="4" t="s">
        <v>390</v>
      </c>
      <c r="P78" s="4" t="s">
        <v>400</v>
      </c>
    </row>
    <row r="79" spans="1:16" ht="30">
      <c r="A79" s="4" t="s">
        <v>444</v>
      </c>
      <c r="B79" s="4" t="s">
        <v>117</v>
      </c>
      <c r="C79" s="4" t="s">
        <v>14</v>
      </c>
      <c r="D79" s="4" t="s">
        <v>96</v>
      </c>
      <c r="E79" s="4" t="s">
        <v>116</v>
      </c>
      <c r="F79" s="4" t="s">
        <v>98</v>
      </c>
      <c r="G79" s="4" t="s">
        <v>107</v>
      </c>
      <c r="H79" s="7">
        <v>46113.333333333336</v>
      </c>
      <c r="I79" s="7" t="s">
        <v>288</v>
      </c>
      <c r="J79" s="4" t="s">
        <v>76</v>
      </c>
      <c r="K79" s="4" t="s">
        <v>42</v>
      </c>
      <c r="L79" s="4" t="s">
        <v>36</v>
      </c>
      <c r="M79" s="4">
        <v>50</v>
      </c>
      <c r="N79" s="4" t="s">
        <v>357</v>
      </c>
      <c r="O79" s="4" t="s">
        <v>390</v>
      </c>
      <c r="P79" s="4" t="s">
        <v>400</v>
      </c>
    </row>
    <row r="80" spans="1:16" ht="30">
      <c r="A80" s="4" t="s">
        <v>445</v>
      </c>
      <c r="B80" s="4" t="s">
        <v>120</v>
      </c>
      <c r="C80" s="4" t="s">
        <v>14</v>
      </c>
      <c r="D80" s="4" t="s">
        <v>96</v>
      </c>
      <c r="E80" s="4" t="s">
        <v>119</v>
      </c>
      <c r="F80" s="4" t="s">
        <v>109</v>
      </c>
      <c r="G80" s="4" t="s">
        <v>99</v>
      </c>
      <c r="H80" s="7">
        <v>46113.333333333336</v>
      </c>
      <c r="I80" s="7" t="s">
        <v>288</v>
      </c>
      <c r="J80" s="4" t="s">
        <v>76</v>
      </c>
      <c r="K80" s="4" t="s">
        <v>42</v>
      </c>
      <c r="L80" s="4" t="s">
        <v>36</v>
      </c>
      <c r="M80" s="4">
        <v>50</v>
      </c>
      <c r="N80" s="4" t="s">
        <v>357</v>
      </c>
      <c r="O80" s="4" t="s">
        <v>390</v>
      </c>
      <c r="P80" s="4" t="s">
        <v>400</v>
      </c>
    </row>
    <row r="81" spans="1:16" ht="30">
      <c r="A81" s="4" t="s">
        <v>446</v>
      </c>
      <c r="B81" s="4">
        <v>26134</v>
      </c>
      <c r="C81" s="4" t="s">
        <v>12</v>
      </c>
      <c r="D81" s="4" t="s">
        <v>96</v>
      </c>
      <c r="E81" s="4" t="s">
        <v>97</v>
      </c>
      <c r="F81" s="4" t="s">
        <v>98</v>
      </c>
      <c r="G81" s="4" t="s">
        <v>99</v>
      </c>
      <c r="H81" s="7">
        <v>46113.666666666664</v>
      </c>
      <c r="I81" s="7" t="s">
        <v>447</v>
      </c>
      <c r="J81" s="4" t="s">
        <v>68</v>
      </c>
      <c r="K81" s="4" t="s">
        <v>363</v>
      </c>
      <c r="L81" s="4" t="s">
        <v>36</v>
      </c>
      <c r="M81" s="4">
        <v>50</v>
      </c>
      <c r="N81" s="4" t="s">
        <v>364</v>
      </c>
      <c r="O81" s="4" t="s">
        <v>365</v>
      </c>
      <c r="P81" s="4" t="s">
        <v>416</v>
      </c>
    </row>
    <row r="82" spans="1:16" ht="30">
      <c r="A82" s="4" t="s">
        <v>448</v>
      </c>
      <c r="B82" s="4">
        <v>26135</v>
      </c>
      <c r="C82" s="4" t="s">
        <v>12</v>
      </c>
      <c r="D82" s="4" t="s">
        <v>96</v>
      </c>
      <c r="E82" s="4" t="s">
        <v>106</v>
      </c>
      <c r="F82" s="4" t="s">
        <v>98</v>
      </c>
      <c r="G82" s="4" t="s">
        <v>107</v>
      </c>
      <c r="H82" s="7">
        <v>46113.666666666664</v>
      </c>
      <c r="I82" s="7" t="s">
        <v>447</v>
      </c>
      <c r="J82" s="4" t="s">
        <v>68</v>
      </c>
      <c r="K82" s="4" t="s">
        <v>363</v>
      </c>
      <c r="L82" s="4" t="s">
        <v>36</v>
      </c>
      <c r="M82" s="4">
        <v>50</v>
      </c>
      <c r="N82" s="4" t="s">
        <v>364</v>
      </c>
      <c r="O82" s="4" t="s">
        <v>365</v>
      </c>
      <c r="P82" s="4" t="s">
        <v>416</v>
      </c>
    </row>
    <row r="83" spans="1:16" ht="30">
      <c r="A83" s="4" t="s">
        <v>449</v>
      </c>
      <c r="B83" s="4">
        <v>26136</v>
      </c>
      <c r="C83" s="4" t="s">
        <v>12</v>
      </c>
      <c r="D83" s="4" t="s">
        <v>96</v>
      </c>
      <c r="E83" s="4" t="s">
        <v>108</v>
      </c>
      <c r="F83" s="4" t="s">
        <v>109</v>
      </c>
      <c r="G83" s="4" t="s">
        <v>99</v>
      </c>
      <c r="H83" s="7">
        <v>46113.666666666664</v>
      </c>
      <c r="I83" s="7" t="s">
        <v>447</v>
      </c>
      <c r="J83" s="4" t="s">
        <v>68</v>
      </c>
      <c r="K83" s="4" t="s">
        <v>363</v>
      </c>
      <c r="L83" s="4" t="s">
        <v>36</v>
      </c>
      <c r="M83" s="4">
        <v>50</v>
      </c>
      <c r="N83" s="4" t="s">
        <v>364</v>
      </c>
      <c r="O83" s="4" t="s">
        <v>365</v>
      </c>
      <c r="P83" s="4" t="s">
        <v>416</v>
      </c>
    </row>
    <row r="84" spans="1:16">
      <c r="A84" s="4" t="s">
        <v>450</v>
      </c>
      <c r="B84" s="4" t="s">
        <v>113</v>
      </c>
      <c r="C84" s="4" t="s">
        <v>14</v>
      </c>
      <c r="D84" s="4" t="s">
        <v>96</v>
      </c>
      <c r="E84" s="4" t="s">
        <v>112</v>
      </c>
      <c r="F84" s="4" t="s">
        <v>98</v>
      </c>
      <c r="G84" s="4" t="s">
        <v>99</v>
      </c>
      <c r="H84" s="7">
        <v>46113.666666666664</v>
      </c>
      <c r="I84" s="7" t="s">
        <v>447</v>
      </c>
      <c r="J84" s="4" t="s">
        <v>68</v>
      </c>
      <c r="K84" s="4" t="s">
        <v>35</v>
      </c>
      <c r="L84" s="4" t="s">
        <v>36</v>
      </c>
      <c r="M84" s="4">
        <v>15</v>
      </c>
      <c r="N84" s="4" t="s">
        <v>369</v>
      </c>
      <c r="O84" s="4" t="s">
        <v>365</v>
      </c>
      <c r="P84" s="4" t="s">
        <v>420</v>
      </c>
    </row>
    <row r="85" spans="1:16">
      <c r="A85" s="4" t="s">
        <v>451</v>
      </c>
      <c r="B85" s="4" t="s">
        <v>117</v>
      </c>
      <c r="C85" s="4" t="s">
        <v>14</v>
      </c>
      <c r="D85" s="4" t="s">
        <v>96</v>
      </c>
      <c r="E85" s="4" t="s">
        <v>116</v>
      </c>
      <c r="F85" s="4" t="s">
        <v>98</v>
      </c>
      <c r="G85" s="4" t="s">
        <v>107</v>
      </c>
      <c r="H85" s="7">
        <v>46113.666666666664</v>
      </c>
      <c r="I85" s="7" t="s">
        <v>447</v>
      </c>
      <c r="J85" s="4" t="s">
        <v>68</v>
      </c>
      <c r="K85" s="4" t="s">
        <v>35</v>
      </c>
      <c r="L85" s="4" t="s">
        <v>36</v>
      </c>
      <c r="M85" s="4">
        <v>15</v>
      </c>
      <c r="N85" s="4" t="s">
        <v>369</v>
      </c>
      <c r="O85" s="4" t="s">
        <v>365</v>
      </c>
      <c r="P85" s="4" t="s">
        <v>420</v>
      </c>
    </row>
    <row r="86" spans="1:16">
      <c r="A86" s="4" t="s">
        <v>452</v>
      </c>
      <c r="B86" s="4" t="s">
        <v>120</v>
      </c>
      <c r="C86" s="4" t="s">
        <v>14</v>
      </c>
      <c r="D86" s="4" t="s">
        <v>96</v>
      </c>
      <c r="E86" s="4" t="s">
        <v>119</v>
      </c>
      <c r="F86" s="4" t="s">
        <v>109</v>
      </c>
      <c r="G86" s="4" t="s">
        <v>99</v>
      </c>
      <c r="H86" s="7">
        <v>46113.666666666664</v>
      </c>
      <c r="I86" s="7" t="s">
        <v>447</v>
      </c>
      <c r="J86" s="4" t="s">
        <v>68</v>
      </c>
      <c r="K86" s="4" t="s">
        <v>35</v>
      </c>
      <c r="L86" s="4" t="s">
        <v>36</v>
      </c>
      <c r="M86" s="4">
        <v>15</v>
      </c>
      <c r="N86" s="4" t="s">
        <v>369</v>
      </c>
      <c r="O86" s="4" t="s">
        <v>365</v>
      </c>
      <c r="P86" s="4" t="s">
        <v>420</v>
      </c>
    </row>
    <row r="87" spans="1:16">
      <c r="A87" s="4" t="s">
        <v>453</v>
      </c>
      <c r="B87" s="4">
        <v>26134</v>
      </c>
      <c r="C87" s="4" t="s">
        <v>12</v>
      </c>
      <c r="D87" s="4" t="s">
        <v>96</v>
      </c>
      <c r="E87" s="4" t="s">
        <v>97</v>
      </c>
      <c r="F87" s="4" t="s">
        <v>98</v>
      </c>
      <c r="G87" s="4" t="s">
        <v>99</v>
      </c>
      <c r="H87" s="7">
        <v>46114.333333333336</v>
      </c>
      <c r="I87" s="7" t="s">
        <v>288</v>
      </c>
      <c r="J87" s="4" t="s">
        <v>77</v>
      </c>
      <c r="K87" s="4" t="s">
        <v>42</v>
      </c>
      <c r="L87" s="4" t="s">
        <v>36</v>
      </c>
      <c r="M87" s="4">
        <v>100</v>
      </c>
      <c r="N87" s="4" t="s">
        <v>351</v>
      </c>
      <c r="O87" s="4" t="s">
        <v>410</v>
      </c>
      <c r="P87" s="4" t="s">
        <v>396</v>
      </c>
    </row>
    <row r="88" spans="1:16">
      <c r="A88" s="4" t="s">
        <v>454</v>
      </c>
      <c r="B88" s="4">
        <v>26135</v>
      </c>
      <c r="C88" s="4" t="s">
        <v>12</v>
      </c>
      <c r="D88" s="4" t="s">
        <v>96</v>
      </c>
      <c r="E88" s="4" t="s">
        <v>106</v>
      </c>
      <c r="F88" s="4" t="s">
        <v>98</v>
      </c>
      <c r="G88" s="4" t="s">
        <v>107</v>
      </c>
      <c r="H88" s="7">
        <v>46114.333333333336</v>
      </c>
      <c r="I88" s="7" t="s">
        <v>288</v>
      </c>
      <c r="J88" s="4" t="s">
        <v>77</v>
      </c>
      <c r="K88" s="4" t="s">
        <v>42</v>
      </c>
      <c r="L88" s="4" t="s">
        <v>36</v>
      </c>
      <c r="M88" s="4">
        <v>100</v>
      </c>
      <c r="N88" s="4" t="s">
        <v>351</v>
      </c>
      <c r="O88" s="4" t="s">
        <v>410</v>
      </c>
      <c r="P88" s="4" t="s">
        <v>396</v>
      </c>
    </row>
    <row r="89" spans="1:16">
      <c r="A89" s="4" t="s">
        <v>455</v>
      </c>
      <c r="B89" s="4">
        <v>26136</v>
      </c>
      <c r="C89" s="4" t="s">
        <v>12</v>
      </c>
      <c r="D89" s="4" t="s">
        <v>96</v>
      </c>
      <c r="E89" s="4" t="s">
        <v>108</v>
      </c>
      <c r="F89" s="4" t="s">
        <v>109</v>
      </c>
      <c r="G89" s="4" t="s">
        <v>99</v>
      </c>
      <c r="H89" s="7">
        <v>46114.333333333336</v>
      </c>
      <c r="I89" s="7" t="s">
        <v>288</v>
      </c>
      <c r="J89" s="4" t="s">
        <v>77</v>
      </c>
      <c r="K89" s="4" t="s">
        <v>42</v>
      </c>
      <c r="L89" s="4" t="s">
        <v>36</v>
      </c>
      <c r="M89" s="4">
        <v>100</v>
      </c>
      <c r="N89" s="4" t="s">
        <v>351</v>
      </c>
      <c r="O89" s="4" t="s">
        <v>410</v>
      </c>
      <c r="P89" s="4" t="s">
        <v>396</v>
      </c>
    </row>
    <row r="90" spans="1:16">
      <c r="A90" s="4" t="s">
        <v>456</v>
      </c>
      <c r="B90" s="4" t="s">
        <v>113</v>
      </c>
      <c r="C90" s="4" t="s">
        <v>14</v>
      </c>
      <c r="D90" s="4" t="s">
        <v>96</v>
      </c>
      <c r="E90" s="4" t="s">
        <v>112</v>
      </c>
      <c r="F90" s="4" t="s">
        <v>98</v>
      </c>
      <c r="G90" s="4" t="s">
        <v>99</v>
      </c>
      <c r="H90" s="7">
        <v>46114.333333333336</v>
      </c>
      <c r="I90" s="7" t="s">
        <v>447</v>
      </c>
      <c r="J90" s="4" t="s">
        <v>77</v>
      </c>
      <c r="K90" s="4" t="s">
        <v>35</v>
      </c>
      <c r="L90" s="4" t="s">
        <v>36</v>
      </c>
      <c r="M90" s="4">
        <v>15</v>
      </c>
      <c r="N90" s="4" t="s">
        <v>369</v>
      </c>
      <c r="O90" s="4" t="s">
        <v>365</v>
      </c>
      <c r="P90" s="4" t="s">
        <v>414</v>
      </c>
    </row>
    <row r="91" spans="1:16">
      <c r="A91" s="4" t="s">
        <v>457</v>
      </c>
      <c r="B91" s="4" t="s">
        <v>117</v>
      </c>
      <c r="C91" s="4" t="s">
        <v>14</v>
      </c>
      <c r="D91" s="4" t="s">
        <v>96</v>
      </c>
      <c r="E91" s="4" t="s">
        <v>116</v>
      </c>
      <c r="F91" s="4" t="s">
        <v>98</v>
      </c>
      <c r="G91" s="4" t="s">
        <v>107</v>
      </c>
      <c r="H91" s="7">
        <v>46114.333333333336</v>
      </c>
      <c r="I91" s="7" t="s">
        <v>447</v>
      </c>
      <c r="J91" s="4" t="s">
        <v>77</v>
      </c>
      <c r="K91" s="4" t="s">
        <v>35</v>
      </c>
      <c r="L91" s="4" t="s">
        <v>36</v>
      </c>
      <c r="M91" s="4">
        <v>15</v>
      </c>
      <c r="N91" s="4" t="s">
        <v>369</v>
      </c>
      <c r="O91" s="4" t="s">
        <v>365</v>
      </c>
      <c r="P91" s="4" t="s">
        <v>414</v>
      </c>
    </row>
    <row r="92" spans="1:16">
      <c r="A92" s="33" t="s">
        <v>458</v>
      </c>
      <c r="B92" s="33" t="s">
        <v>120</v>
      </c>
      <c r="C92" s="33" t="s">
        <v>14</v>
      </c>
      <c r="D92" s="33" t="s">
        <v>96</v>
      </c>
      <c r="E92" s="33" t="s">
        <v>119</v>
      </c>
      <c r="F92" s="33" t="s">
        <v>109</v>
      </c>
      <c r="G92" s="33" t="s">
        <v>99</v>
      </c>
      <c r="H92" s="34">
        <v>46114.333333333336</v>
      </c>
      <c r="I92" s="34" t="s">
        <v>447</v>
      </c>
      <c r="J92" s="33" t="s">
        <v>77</v>
      </c>
      <c r="K92" s="33" t="s">
        <v>35</v>
      </c>
      <c r="L92" s="33" t="s">
        <v>36</v>
      </c>
      <c r="M92" s="33">
        <v>15</v>
      </c>
      <c r="N92" s="33" t="s">
        <v>369</v>
      </c>
      <c r="O92" s="33" t="s">
        <v>365</v>
      </c>
      <c r="P92" s="33" t="s">
        <v>414</v>
      </c>
    </row>
    <row r="93" spans="1:16" ht="15" customHeight="1">
      <c r="A93" s="31" t="s">
        <v>459</v>
      </c>
      <c r="B93" s="38">
        <v>26157</v>
      </c>
      <c r="C93" s="31" t="s">
        <v>12</v>
      </c>
      <c r="D93" s="31" t="s">
        <v>122</v>
      </c>
      <c r="E93" s="31" t="s">
        <v>97</v>
      </c>
      <c r="F93" s="31" t="s">
        <v>98</v>
      </c>
      <c r="G93" s="31" t="s">
        <v>123</v>
      </c>
      <c r="H93" s="7">
        <v>46177.625</v>
      </c>
      <c r="I93" s="7" t="s">
        <v>447</v>
      </c>
      <c r="J93" s="31" t="s">
        <v>34</v>
      </c>
      <c r="K93" s="31" t="s">
        <v>42</v>
      </c>
      <c r="L93" s="31" t="s">
        <v>36</v>
      </c>
      <c r="M93" s="31">
        <v>50</v>
      </c>
      <c r="N93" s="31" t="s">
        <v>357</v>
      </c>
      <c r="O93" s="31" t="s">
        <v>352</v>
      </c>
      <c r="P93" s="31" t="s">
        <v>353</v>
      </c>
    </row>
    <row r="94" spans="1:16" ht="15" customHeight="1">
      <c r="A94" s="31" t="s">
        <v>460</v>
      </c>
      <c r="B94" s="38">
        <v>26158</v>
      </c>
      <c r="C94" s="31" t="s">
        <v>12</v>
      </c>
      <c r="D94" s="31" t="s">
        <v>122</v>
      </c>
      <c r="E94" s="31" t="s">
        <v>106</v>
      </c>
      <c r="F94" s="31" t="s">
        <v>98</v>
      </c>
      <c r="G94" s="31" t="s">
        <v>126</v>
      </c>
      <c r="H94" s="7">
        <v>46177.625</v>
      </c>
      <c r="I94" s="7" t="s">
        <v>447</v>
      </c>
      <c r="J94" s="31" t="s">
        <v>34</v>
      </c>
      <c r="K94" s="31" t="s">
        <v>42</v>
      </c>
      <c r="L94" s="31" t="s">
        <v>36</v>
      </c>
      <c r="M94" s="31">
        <v>50</v>
      </c>
      <c r="N94" s="31" t="s">
        <v>357</v>
      </c>
      <c r="O94" s="31" t="s">
        <v>352</v>
      </c>
      <c r="P94" s="31" t="s">
        <v>353</v>
      </c>
    </row>
    <row r="95" spans="1:16" ht="15" customHeight="1">
      <c r="A95" s="31" t="s">
        <v>461</v>
      </c>
      <c r="B95" s="38">
        <v>26159</v>
      </c>
      <c r="C95" s="31" t="s">
        <v>12</v>
      </c>
      <c r="D95" s="31" t="s">
        <v>122</v>
      </c>
      <c r="E95" s="31" t="s">
        <v>108</v>
      </c>
      <c r="F95" s="31" t="s">
        <v>127</v>
      </c>
      <c r="G95" s="31" t="s">
        <v>99</v>
      </c>
      <c r="H95" s="7">
        <v>46177.625</v>
      </c>
      <c r="I95" s="7" t="s">
        <v>447</v>
      </c>
      <c r="J95" s="31" t="s">
        <v>34</v>
      </c>
      <c r="K95" s="31" t="s">
        <v>42</v>
      </c>
      <c r="L95" s="31" t="s">
        <v>36</v>
      </c>
      <c r="M95" s="31">
        <v>50</v>
      </c>
      <c r="N95" s="31" t="s">
        <v>357</v>
      </c>
      <c r="O95" s="31" t="s">
        <v>352</v>
      </c>
      <c r="P95" s="31" t="s">
        <v>353</v>
      </c>
    </row>
    <row r="96" spans="1:16" ht="15" customHeight="1">
      <c r="A96" s="31" t="s">
        <v>462</v>
      </c>
      <c r="B96" s="38" t="s">
        <v>130</v>
      </c>
      <c r="C96" s="31" t="s">
        <v>14</v>
      </c>
      <c r="D96" s="31" t="s">
        <v>122</v>
      </c>
      <c r="E96" s="31" t="s">
        <v>112</v>
      </c>
      <c r="F96" s="31" t="s">
        <v>98</v>
      </c>
      <c r="G96" s="31" t="s">
        <v>123</v>
      </c>
      <c r="H96" s="7">
        <v>46177.625</v>
      </c>
      <c r="I96" s="7" t="s">
        <v>447</v>
      </c>
      <c r="J96" s="31" t="s">
        <v>34</v>
      </c>
      <c r="K96" s="31" t="s">
        <v>42</v>
      </c>
      <c r="L96" s="31" t="s">
        <v>36</v>
      </c>
      <c r="M96" s="31">
        <v>50</v>
      </c>
      <c r="N96" s="31" t="s">
        <v>357</v>
      </c>
      <c r="O96" s="31" t="s">
        <v>358</v>
      </c>
      <c r="P96" s="31" t="s">
        <v>359</v>
      </c>
    </row>
    <row r="97" spans="1:16" ht="15" customHeight="1">
      <c r="A97" s="31" t="s">
        <v>463</v>
      </c>
      <c r="B97" s="38" t="s">
        <v>132</v>
      </c>
      <c r="C97" s="31" t="s">
        <v>14</v>
      </c>
      <c r="D97" s="31" t="s">
        <v>122</v>
      </c>
      <c r="E97" s="31" t="s">
        <v>116</v>
      </c>
      <c r="F97" s="31" t="s">
        <v>98</v>
      </c>
      <c r="G97" s="31" t="s">
        <v>126</v>
      </c>
      <c r="H97" s="7">
        <v>46177.625</v>
      </c>
      <c r="I97" s="7" t="s">
        <v>447</v>
      </c>
      <c r="J97" s="31" t="s">
        <v>34</v>
      </c>
      <c r="K97" s="31" t="s">
        <v>42</v>
      </c>
      <c r="L97" s="31" t="s">
        <v>36</v>
      </c>
      <c r="M97" s="31">
        <v>50</v>
      </c>
      <c r="N97" s="31" t="s">
        <v>357</v>
      </c>
      <c r="O97" s="31" t="s">
        <v>358</v>
      </c>
      <c r="P97" s="31" t="s">
        <v>359</v>
      </c>
    </row>
    <row r="98" spans="1:16" ht="15" customHeight="1">
      <c r="A98" s="31" t="s">
        <v>464</v>
      </c>
      <c r="B98" s="38" t="s">
        <v>134</v>
      </c>
      <c r="C98" s="31" t="s">
        <v>14</v>
      </c>
      <c r="D98" s="31" t="s">
        <v>122</v>
      </c>
      <c r="E98" s="31" t="s">
        <v>119</v>
      </c>
      <c r="F98" s="31" t="s">
        <v>127</v>
      </c>
      <c r="G98" s="31" t="s">
        <v>99</v>
      </c>
      <c r="H98" s="7">
        <v>46177.625</v>
      </c>
      <c r="I98" s="7" t="s">
        <v>447</v>
      </c>
      <c r="J98" s="31" t="s">
        <v>34</v>
      </c>
      <c r="K98" s="31" t="s">
        <v>42</v>
      </c>
      <c r="L98" s="31" t="s">
        <v>36</v>
      </c>
      <c r="M98" s="31">
        <v>50</v>
      </c>
      <c r="N98" s="31" t="s">
        <v>357</v>
      </c>
      <c r="O98" s="31" t="s">
        <v>358</v>
      </c>
      <c r="P98" s="31" t="s">
        <v>359</v>
      </c>
    </row>
    <row r="99" spans="1:16" ht="15" customHeight="1">
      <c r="A99" s="31" t="s">
        <v>465</v>
      </c>
      <c r="B99" s="38">
        <v>26157</v>
      </c>
      <c r="C99" s="31" t="s">
        <v>12</v>
      </c>
      <c r="D99" s="31" t="s">
        <v>122</v>
      </c>
      <c r="E99" s="31" t="s">
        <v>97</v>
      </c>
      <c r="F99" s="31" t="s">
        <v>98</v>
      </c>
      <c r="G99" s="31" t="s">
        <v>123</v>
      </c>
      <c r="H99" s="7">
        <v>46207.333333333336</v>
      </c>
      <c r="I99" s="7" t="s">
        <v>447</v>
      </c>
      <c r="J99" s="31" t="s">
        <v>41</v>
      </c>
      <c r="K99" s="31" t="s">
        <v>363</v>
      </c>
      <c r="L99" s="31" t="s">
        <v>36</v>
      </c>
      <c r="M99" s="31">
        <v>15</v>
      </c>
      <c r="N99" s="31" t="s">
        <v>369</v>
      </c>
      <c r="O99" s="31" t="s">
        <v>365</v>
      </c>
      <c r="P99" s="31" t="s">
        <v>353</v>
      </c>
    </row>
    <row r="100" spans="1:16" ht="15" customHeight="1">
      <c r="A100" s="31" t="s">
        <v>466</v>
      </c>
      <c r="B100" s="38">
        <v>26158</v>
      </c>
      <c r="C100" s="31" t="s">
        <v>12</v>
      </c>
      <c r="D100" s="31" t="s">
        <v>122</v>
      </c>
      <c r="E100" s="31" t="s">
        <v>106</v>
      </c>
      <c r="F100" s="31" t="s">
        <v>98</v>
      </c>
      <c r="G100" s="31" t="s">
        <v>126</v>
      </c>
      <c r="H100" s="7">
        <v>46207.333333333336</v>
      </c>
      <c r="I100" s="7" t="s">
        <v>447</v>
      </c>
      <c r="J100" s="31" t="s">
        <v>41</v>
      </c>
      <c r="K100" s="31" t="s">
        <v>363</v>
      </c>
      <c r="L100" s="31" t="s">
        <v>36</v>
      </c>
      <c r="M100" s="31">
        <v>15</v>
      </c>
      <c r="N100" s="31" t="s">
        <v>369</v>
      </c>
      <c r="O100" s="31" t="s">
        <v>365</v>
      </c>
      <c r="P100" s="31" t="s">
        <v>353</v>
      </c>
    </row>
    <row r="101" spans="1:16" ht="15" customHeight="1">
      <c r="A101" s="31" t="s">
        <v>467</v>
      </c>
      <c r="B101" s="38">
        <v>26159</v>
      </c>
      <c r="C101" s="31" t="s">
        <v>12</v>
      </c>
      <c r="D101" s="31" t="s">
        <v>122</v>
      </c>
      <c r="E101" s="31" t="s">
        <v>108</v>
      </c>
      <c r="F101" s="31" t="s">
        <v>127</v>
      </c>
      <c r="G101" s="31" t="s">
        <v>99</v>
      </c>
      <c r="H101" s="7">
        <v>46207.333333333336</v>
      </c>
      <c r="I101" s="7" t="s">
        <v>447</v>
      </c>
      <c r="J101" s="31" t="s">
        <v>41</v>
      </c>
      <c r="K101" s="31" t="s">
        <v>363</v>
      </c>
      <c r="L101" s="31" t="s">
        <v>36</v>
      </c>
      <c r="M101" s="31">
        <v>15</v>
      </c>
      <c r="N101" s="31" t="s">
        <v>369</v>
      </c>
      <c r="O101" s="31" t="s">
        <v>365</v>
      </c>
      <c r="P101" s="31" t="s">
        <v>353</v>
      </c>
    </row>
    <row r="102" spans="1:16" ht="15" customHeight="1">
      <c r="A102" s="31" t="s">
        <v>468</v>
      </c>
      <c r="B102" s="38" t="s">
        <v>130</v>
      </c>
      <c r="C102" s="31" t="s">
        <v>14</v>
      </c>
      <c r="D102" s="31" t="s">
        <v>122</v>
      </c>
      <c r="E102" s="31" t="s">
        <v>112</v>
      </c>
      <c r="F102" s="31" t="s">
        <v>98</v>
      </c>
      <c r="G102" s="31" t="s">
        <v>123</v>
      </c>
      <c r="H102" s="7">
        <v>46207.333333333336</v>
      </c>
      <c r="I102" s="7" t="s">
        <v>447</v>
      </c>
      <c r="J102" s="31" t="s">
        <v>41</v>
      </c>
      <c r="K102" s="31" t="s">
        <v>35</v>
      </c>
      <c r="L102" s="31" t="s">
        <v>36</v>
      </c>
      <c r="M102" s="31">
        <v>15</v>
      </c>
      <c r="N102" s="31" t="s">
        <v>369</v>
      </c>
      <c r="O102" s="31" t="s">
        <v>365</v>
      </c>
      <c r="P102" s="31" t="s">
        <v>370</v>
      </c>
    </row>
    <row r="103" spans="1:16" ht="15" customHeight="1">
      <c r="A103" s="31" t="s">
        <v>469</v>
      </c>
      <c r="B103" s="38" t="s">
        <v>132</v>
      </c>
      <c r="C103" s="31" t="s">
        <v>14</v>
      </c>
      <c r="D103" s="31" t="s">
        <v>122</v>
      </c>
      <c r="E103" s="31" t="s">
        <v>116</v>
      </c>
      <c r="F103" s="31" t="s">
        <v>98</v>
      </c>
      <c r="G103" s="31" t="s">
        <v>126</v>
      </c>
      <c r="H103" s="7">
        <v>46207.333333333336</v>
      </c>
      <c r="I103" s="7" t="s">
        <v>447</v>
      </c>
      <c r="J103" s="31" t="s">
        <v>41</v>
      </c>
      <c r="K103" s="31" t="s">
        <v>35</v>
      </c>
      <c r="L103" s="31" t="s">
        <v>36</v>
      </c>
      <c r="M103" s="31">
        <v>15</v>
      </c>
      <c r="N103" s="31" t="s">
        <v>369</v>
      </c>
      <c r="O103" s="31" t="s">
        <v>365</v>
      </c>
      <c r="P103" s="31" t="s">
        <v>370</v>
      </c>
    </row>
    <row r="104" spans="1:16" ht="15" customHeight="1">
      <c r="A104" s="31" t="s">
        <v>470</v>
      </c>
      <c r="B104" s="38" t="s">
        <v>134</v>
      </c>
      <c r="C104" s="31" t="s">
        <v>14</v>
      </c>
      <c r="D104" s="31" t="s">
        <v>122</v>
      </c>
      <c r="E104" s="31" t="s">
        <v>119</v>
      </c>
      <c r="F104" s="31" t="s">
        <v>127</v>
      </c>
      <c r="G104" s="31" t="s">
        <v>99</v>
      </c>
      <c r="H104" s="7">
        <v>46207.333333333336</v>
      </c>
      <c r="I104" s="7" t="s">
        <v>447</v>
      </c>
      <c r="J104" s="31" t="s">
        <v>41</v>
      </c>
      <c r="K104" s="31" t="s">
        <v>35</v>
      </c>
      <c r="L104" s="31" t="s">
        <v>36</v>
      </c>
      <c r="M104" s="31">
        <v>15</v>
      </c>
      <c r="N104" s="31" t="s">
        <v>369</v>
      </c>
      <c r="O104" s="31" t="s">
        <v>365</v>
      </c>
      <c r="P104" s="31" t="s">
        <v>370</v>
      </c>
    </row>
    <row r="105" spans="1:16" ht="15" customHeight="1">
      <c r="A105" s="31" t="s">
        <v>471</v>
      </c>
      <c r="B105" s="38">
        <v>26157</v>
      </c>
      <c r="C105" s="31" t="s">
        <v>12</v>
      </c>
      <c r="D105" s="31" t="s">
        <v>122</v>
      </c>
      <c r="E105" s="31" t="s">
        <v>97</v>
      </c>
      <c r="F105" s="31" t="s">
        <v>98</v>
      </c>
      <c r="G105" s="31" t="s">
        <v>123</v>
      </c>
      <c r="H105" s="7">
        <v>46207.625</v>
      </c>
      <c r="I105" s="7" t="s">
        <v>447</v>
      </c>
      <c r="J105" s="31" t="s">
        <v>48</v>
      </c>
      <c r="K105" s="31" t="s">
        <v>363</v>
      </c>
      <c r="L105" s="31" t="s">
        <v>36</v>
      </c>
      <c r="M105" s="31">
        <v>15</v>
      </c>
      <c r="N105" s="31" t="s">
        <v>369</v>
      </c>
      <c r="O105" s="31" t="s">
        <v>365</v>
      </c>
      <c r="P105" s="31" t="s">
        <v>353</v>
      </c>
    </row>
    <row r="106" spans="1:16" ht="15" customHeight="1">
      <c r="A106" s="31" t="s">
        <v>472</v>
      </c>
      <c r="B106" s="38">
        <v>26158</v>
      </c>
      <c r="C106" s="31" t="s">
        <v>12</v>
      </c>
      <c r="D106" s="31" t="s">
        <v>122</v>
      </c>
      <c r="E106" s="31" t="s">
        <v>106</v>
      </c>
      <c r="F106" s="31" t="s">
        <v>98</v>
      </c>
      <c r="G106" s="31" t="s">
        <v>126</v>
      </c>
      <c r="H106" s="7">
        <v>46207.625</v>
      </c>
      <c r="I106" s="7" t="s">
        <v>447</v>
      </c>
      <c r="J106" s="31" t="s">
        <v>48</v>
      </c>
      <c r="K106" s="31" t="s">
        <v>363</v>
      </c>
      <c r="L106" s="31" t="s">
        <v>36</v>
      </c>
      <c r="M106" s="31">
        <v>15</v>
      </c>
      <c r="N106" s="31" t="s">
        <v>369</v>
      </c>
      <c r="O106" s="31" t="s">
        <v>365</v>
      </c>
      <c r="P106" s="31" t="s">
        <v>353</v>
      </c>
    </row>
    <row r="107" spans="1:16" ht="15" customHeight="1">
      <c r="A107" s="31" t="s">
        <v>473</v>
      </c>
      <c r="B107" s="38">
        <v>26159</v>
      </c>
      <c r="C107" s="31" t="s">
        <v>12</v>
      </c>
      <c r="D107" s="31" t="s">
        <v>122</v>
      </c>
      <c r="E107" s="31" t="s">
        <v>108</v>
      </c>
      <c r="F107" s="31" t="s">
        <v>127</v>
      </c>
      <c r="G107" s="31" t="s">
        <v>99</v>
      </c>
      <c r="H107" s="7">
        <v>46207.625</v>
      </c>
      <c r="I107" s="7" t="s">
        <v>447</v>
      </c>
      <c r="J107" s="31" t="s">
        <v>48</v>
      </c>
      <c r="K107" s="31" t="s">
        <v>363</v>
      </c>
      <c r="L107" s="31" t="s">
        <v>36</v>
      </c>
      <c r="M107" s="31">
        <v>15</v>
      </c>
      <c r="N107" s="31" t="s">
        <v>369</v>
      </c>
      <c r="O107" s="31" t="s">
        <v>365</v>
      </c>
      <c r="P107" s="31" t="s">
        <v>353</v>
      </c>
    </row>
    <row r="108" spans="1:16" ht="15" customHeight="1">
      <c r="A108" s="31" t="s">
        <v>474</v>
      </c>
      <c r="B108" s="38" t="s">
        <v>130</v>
      </c>
      <c r="C108" s="31" t="s">
        <v>14</v>
      </c>
      <c r="D108" s="31" t="s">
        <v>122</v>
      </c>
      <c r="E108" s="31" t="s">
        <v>112</v>
      </c>
      <c r="F108" s="31" t="s">
        <v>98</v>
      </c>
      <c r="G108" s="31" t="s">
        <v>123</v>
      </c>
      <c r="H108" s="7">
        <v>46207.625</v>
      </c>
      <c r="I108" s="7" t="s">
        <v>447</v>
      </c>
      <c r="J108" s="31" t="s">
        <v>48</v>
      </c>
      <c r="K108" s="31" t="s">
        <v>35</v>
      </c>
      <c r="L108" s="31" t="s">
        <v>36</v>
      </c>
      <c r="M108" s="31">
        <v>15</v>
      </c>
      <c r="N108" s="31" t="s">
        <v>369</v>
      </c>
      <c r="O108" s="31" t="s">
        <v>365</v>
      </c>
      <c r="P108" s="31" t="s">
        <v>370</v>
      </c>
    </row>
    <row r="109" spans="1:16" ht="15" customHeight="1">
      <c r="A109" s="31" t="s">
        <v>475</v>
      </c>
      <c r="B109" s="38" t="s">
        <v>132</v>
      </c>
      <c r="C109" s="31" t="s">
        <v>14</v>
      </c>
      <c r="D109" s="31" t="s">
        <v>122</v>
      </c>
      <c r="E109" s="31" t="s">
        <v>116</v>
      </c>
      <c r="F109" s="31" t="s">
        <v>98</v>
      </c>
      <c r="G109" s="31" t="s">
        <v>126</v>
      </c>
      <c r="H109" s="7">
        <v>46207.625</v>
      </c>
      <c r="I109" s="7" t="s">
        <v>447</v>
      </c>
      <c r="J109" s="31" t="s">
        <v>48</v>
      </c>
      <c r="K109" s="31" t="s">
        <v>35</v>
      </c>
      <c r="L109" s="31" t="s">
        <v>36</v>
      </c>
      <c r="M109" s="31">
        <v>15</v>
      </c>
      <c r="N109" s="31" t="s">
        <v>369</v>
      </c>
      <c r="O109" s="31" t="s">
        <v>365</v>
      </c>
      <c r="P109" s="31" t="s">
        <v>370</v>
      </c>
    </row>
    <row r="110" spans="1:16" ht="15" customHeight="1">
      <c r="A110" s="31" t="s">
        <v>476</v>
      </c>
      <c r="B110" s="38" t="s">
        <v>134</v>
      </c>
      <c r="C110" s="31" t="s">
        <v>14</v>
      </c>
      <c r="D110" s="31" t="s">
        <v>122</v>
      </c>
      <c r="E110" s="31" t="s">
        <v>119</v>
      </c>
      <c r="F110" s="31" t="s">
        <v>127</v>
      </c>
      <c r="G110" s="31" t="s">
        <v>99</v>
      </c>
      <c r="H110" s="7">
        <v>46207.625</v>
      </c>
      <c r="I110" s="7" t="s">
        <v>447</v>
      </c>
      <c r="J110" s="31" t="s">
        <v>48</v>
      </c>
      <c r="K110" s="31" t="s">
        <v>35</v>
      </c>
      <c r="L110" s="31" t="s">
        <v>36</v>
      </c>
      <c r="M110" s="31">
        <v>15</v>
      </c>
      <c r="N110" s="31" t="s">
        <v>369</v>
      </c>
      <c r="O110" s="31" t="s">
        <v>365</v>
      </c>
      <c r="P110" s="31" t="s">
        <v>370</v>
      </c>
    </row>
    <row r="111" spans="1:16" ht="15" customHeight="1">
      <c r="A111" s="31" t="s">
        <v>477</v>
      </c>
      <c r="B111" s="38">
        <v>26157</v>
      </c>
      <c r="C111" s="31" t="s">
        <v>12</v>
      </c>
      <c r="D111" s="31" t="s">
        <v>122</v>
      </c>
      <c r="E111" s="31" t="s">
        <v>97</v>
      </c>
      <c r="F111" s="31" t="s">
        <v>98</v>
      </c>
      <c r="G111" s="31" t="s">
        <v>123</v>
      </c>
      <c r="H111" s="7">
        <v>46238.333333333336</v>
      </c>
      <c r="I111" s="7" t="s">
        <v>447</v>
      </c>
      <c r="J111" s="31" t="s">
        <v>54</v>
      </c>
      <c r="K111" s="31" t="s">
        <v>363</v>
      </c>
      <c r="L111" s="31" t="s">
        <v>36</v>
      </c>
      <c r="M111" s="31">
        <v>15</v>
      </c>
      <c r="N111" s="31" t="s">
        <v>369</v>
      </c>
      <c r="O111" s="31" t="s">
        <v>365</v>
      </c>
      <c r="P111" s="31" t="s">
        <v>353</v>
      </c>
    </row>
    <row r="112" spans="1:16" ht="15" customHeight="1">
      <c r="A112" s="31" t="s">
        <v>478</v>
      </c>
      <c r="B112" s="38">
        <v>26158</v>
      </c>
      <c r="C112" s="31" t="s">
        <v>12</v>
      </c>
      <c r="D112" s="31" t="s">
        <v>122</v>
      </c>
      <c r="E112" s="31" t="s">
        <v>106</v>
      </c>
      <c r="F112" s="31" t="s">
        <v>98</v>
      </c>
      <c r="G112" s="31" t="s">
        <v>126</v>
      </c>
      <c r="H112" s="7">
        <v>46238.333333333336</v>
      </c>
      <c r="I112" s="7" t="s">
        <v>447</v>
      </c>
      <c r="J112" s="31" t="s">
        <v>54</v>
      </c>
      <c r="K112" s="31" t="s">
        <v>363</v>
      </c>
      <c r="L112" s="31" t="s">
        <v>36</v>
      </c>
      <c r="M112" s="31">
        <v>15</v>
      </c>
      <c r="N112" s="31" t="s">
        <v>369</v>
      </c>
      <c r="O112" s="31" t="s">
        <v>365</v>
      </c>
      <c r="P112" s="31" t="s">
        <v>353</v>
      </c>
    </row>
    <row r="113" spans="1:16" ht="15" customHeight="1">
      <c r="A113" s="31" t="s">
        <v>479</v>
      </c>
      <c r="B113" s="38">
        <v>26159</v>
      </c>
      <c r="C113" s="31" t="s">
        <v>12</v>
      </c>
      <c r="D113" s="31" t="s">
        <v>122</v>
      </c>
      <c r="E113" s="31" t="s">
        <v>108</v>
      </c>
      <c r="F113" s="31" t="s">
        <v>127</v>
      </c>
      <c r="G113" s="31" t="s">
        <v>99</v>
      </c>
      <c r="H113" s="7">
        <v>46238.333333333336</v>
      </c>
      <c r="I113" s="7" t="s">
        <v>447</v>
      </c>
      <c r="J113" s="31" t="s">
        <v>54</v>
      </c>
      <c r="K113" s="31" t="s">
        <v>363</v>
      </c>
      <c r="L113" s="31" t="s">
        <v>36</v>
      </c>
      <c r="M113" s="31">
        <v>15</v>
      </c>
      <c r="N113" s="31" t="s">
        <v>369</v>
      </c>
      <c r="O113" s="31" t="s">
        <v>365</v>
      </c>
      <c r="P113" s="31" t="s">
        <v>353</v>
      </c>
    </row>
    <row r="114" spans="1:16" ht="15" customHeight="1">
      <c r="A114" s="31" t="s">
        <v>480</v>
      </c>
      <c r="B114" s="38" t="s">
        <v>130</v>
      </c>
      <c r="C114" s="31" t="s">
        <v>14</v>
      </c>
      <c r="D114" s="31" t="s">
        <v>122</v>
      </c>
      <c r="E114" s="31" t="s">
        <v>112</v>
      </c>
      <c r="F114" s="31" t="s">
        <v>98</v>
      </c>
      <c r="G114" s="31" t="s">
        <v>123</v>
      </c>
      <c r="H114" s="7">
        <v>46238.333333333336</v>
      </c>
      <c r="I114" s="7" t="s">
        <v>447</v>
      </c>
      <c r="J114" s="31" t="s">
        <v>54</v>
      </c>
      <c r="K114" s="31" t="s">
        <v>35</v>
      </c>
      <c r="L114" s="31" t="s">
        <v>36</v>
      </c>
      <c r="M114" s="31">
        <v>15</v>
      </c>
      <c r="N114" s="31" t="s">
        <v>369</v>
      </c>
      <c r="O114" s="31" t="s">
        <v>365</v>
      </c>
      <c r="P114" s="31" t="s">
        <v>370</v>
      </c>
    </row>
    <row r="115" spans="1:16" ht="15" customHeight="1">
      <c r="A115" s="31" t="s">
        <v>481</v>
      </c>
      <c r="B115" s="38" t="s">
        <v>132</v>
      </c>
      <c r="C115" s="31" t="s">
        <v>14</v>
      </c>
      <c r="D115" s="31" t="s">
        <v>122</v>
      </c>
      <c r="E115" s="31" t="s">
        <v>116</v>
      </c>
      <c r="F115" s="31" t="s">
        <v>98</v>
      </c>
      <c r="G115" s="31" t="s">
        <v>126</v>
      </c>
      <c r="H115" s="7">
        <v>46238.333333333336</v>
      </c>
      <c r="I115" s="7" t="s">
        <v>447</v>
      </c>
      <c r="J115" s="31" t="s">
        <v>54</v>
      </c>
      <c r="K115" s="31" t="s">
        <v>35</v>
      </c>
      <c r="L115" s="31" t="s">
        <v>36</v>
      </c>
      <c r="M115" s="31">
        <v>15</v>
      </c>
      <c r="N115" s="31" t="s">
        <v>369</v>
      </c>
      <c r="O115" s="31" t="s">
        <v>365</v>
      </c>
      <c r="P115" s="31" t="s">
        <v>370</v>
      </c>
    </row>
    <row r="116" spans="1:16" ht="15" customHeight="1">
      <c r="A116" s="31" t="s">
        <v>482</v>
      </c>
      <c r="B116" s="38" t="s">
        <v>134</v>
      </c>
      <c r="C116" s="31" t="s">
        <v>14</v>
      </c>
      <c r="D116" s="31" t="s">
        <v>122</v>
      </c>
      <c r="E116" s="31" t="s">
        <v>119</v>
      </c>
      <c r="F116" s="31" t="s">
        <v>127</v>
      </c>
      <c r="G116" s="31" t="s">
        <v>99</v>
      </c>
      <c r="H116" s="7">
        <v>46238.333333333336</v>
      </c>
      <c r="I116" s="7" t="s">
        <v>447</v>
      </c>
      <c r="J116" s="31" t="s">
        <v>54</v>
      </c>
      <c r="K116" s="31" t="s">
        <v>35</v>
      </c>
      <c r="L116" s="31" t="s">
        <v>36</v>
      </c>
      <c r="M116" s="31">
        <v>15</v>
      </c>
      <c r="N116" s="31" t="s">
        <v>369</v>
      </c>
      <c r="O116" s="31" t="s">
        <v>365</v>
      </c>
      <c r="P116" s="31" t="s">
        <v>370</v>
      </c>
    </row>
    <row r="117" spans="1:16" ht="15" customHeight="1">
      <c r="A117" s="31" t="s">
        <v>483</v>
      </c>
      <c r="B117" s="38">
        <v>26157</v>
      </c>
      <c r="C117" s="31" t="s">
        <v>12</v>
      </c>
      <c r="D117" s="31" t="s">
        <v>122</v>
      </c>
      <c r="E117" s="31" t="s">
        <v>97</v>
      </c>
      <c r="F117" s="31" t="s">
        <v>98</v>
      </c>
      <c r="G117" s="31" t="s">
        <v>123</v>
      </c>
      <c r="H117" s="7">
        <v>46238.625</v>
      </c>
      <c r="I117" s="7" t="s">
        <v>447</v>
      </c>
      <c r="J117" s="31" t="s">
        <v>59</v>
      </c>
      <c r="K117" s="31" t="s">
        <v>42</v>
      </c>
      <c r="L117" s="31" t="s">
        <v>36</v>
      </c>
      <c r="M117" s="31">
        <v>50</v>
      </c>
      <c r="N117" s="31" t="s">
        <v>357</v>
      </c>
      <c r="O117" s="31" t="s">
        <v>352</v>
      </c>
      <c r="P117" s="31" t="s">
        <v>353</v>
      </c>
    </row>
    <row r="118" spans="1:16" ht="15" customHeight="1">
      <c r="A118" s="31" t="s">
        <v>484</v>
      </c>
      <c r="B118" s="38">
        <v>26158</v>
      </c>
      <c r="C118" s="31" t="s">
        <v>12</v>
      </c>
      <c r="D118" s="31" t="s">
        <v>122</v>
      </c>
      <c r="E118" s="31" t="s">
        <v>106</v>
      </c>
      <c r="F118" s="31" t="s">
        <v>98</v>
      </c>
      <c r="G118" s="31" t="s">
        <v>126</v>
      </c>
      <c r="H118" s="7">
        <v>46238.625</v>
      </c>
      <c r="I118" s="7" t="s">
        <v>447</v>
      </c>
      <c r="J118" s="31" t="s">
        <v>59</v>
      </c>
      <c r="K118" s="31" t="s">
        <v>42</v>
      </c>
      <c r="L118" s="31" t="s">
        <v>36</v>
      </c>
      <c r="M118" s="31">
        <v>50</v>
      </c>
      <c r="N118" s="31" t="s">
        <v>357</v>
      </c>
      <c r="O118" s="31" t="s">
        <v>352</v>
      </c>
      <c r="P118" s="31" t="s">
        <v>353</v>
      </c>
    </row>
    <row r="119" spans="1:16" ht="15" customHeight="1">
      <c r="A119" s="31" t="s">
        <v>485</v>
      </c>
      <c r="B119" s="38">
        <v>26159</v>
      </c>
      <c r="C119" s="31" t="s">
        <v>12</v>
      </c>
      <c r="D119" s="31" t="s">
        <v>122</v>
      </c>
      <c r="E119" s="31" t="s">
        <v>108</v>
      </c>
      <c r="F119" s="31" t="s">
        <v>127</v>
      </c>
      <c r="G119" s="31" t="s">
        <v>99</v>
      </c>
      <c r="H119" s="7">
        <v>46238.625</v>
      </c>
      <c r="I119" s="7" t="s">
        <v>447</v>
      </c>
      <c r="J119" s="31" t="s">
        <v>59</v>
      </c>
      <c r="K119" s="31" t="s">
        <v>42</v>
      </c>
      <c r="L119" s="31" t="s">
        <v>36</v>
      </c>
      <c r="M119" s="31">
        <v>50</v>
      </c>
      <c r="N119" s="31" t="s">
        <v>357</v>
      </c>
      <c r="O119" s="31" t="s">
        <v>352</v>
      </c>
      <c r="P119" s="31" t="s">
        <v>353</v>
      </c>
    </row>
    <row r="120" spans="1:16" ht="15" customHeight="1">
      <c r="A120" s="31" t="s">
        <v>486</v>
      </c>
      <c r="B120" s="38" t="s">
        <v>130</v>
      </c>
      <c r="C120" s="31" t="s">
        <v>14</v>
      </c>
      <c r="D120" s="31" t="s">
        <v>122</v>
      </c>
      <c r="E120" s="31" t="s">
        <v>112</v>
      </c>
      <c r="F120" s="31" t="s">
        <v>98</v>
      </c>
      <c r="G120" s="31" t="s">
        <v>123</v>
      </c>
      <c r="H120" s="7">
        <v>46238.625</v>
      </c>
      <c r="I120" s="7" t="s">
        <v>447</v>
      </c>
      <c r="J120" s="31" t="s">
        <v>59</v>
      </c>
      <c r="K120" s="31" t="s">
        <v>42</v>
      </c>
      <c r="L120" s="31" t="s">
        <v>36</v>
      </c>
      <c r="M120" s="31">
        <v>50</v>
      </c>
      <c r="N120" s="31" t="s">
        <v>357</v>
      </c>
      <c r="O120" s="31" t="s">
        <v>390</v>
      </c>
      <c r="P120" s="31" t="s">
        <v>359</v>
      </c>
    </row>
    <row r="121" spans="1:16" ht="15" customHeight="1">
      <c r="A121" s="31" t="s">
        <v>487</v>
      </c>
      <c r="B121" s="38" t="s">
        <v>132</v>
      </c>
      <c r="C121" s="31" t="s">
        <v>14</v>
      </c>
      <c r="D121" s="31" t="s">
        <v>122</v>
      </c>
      <c r="E121" s="31" t="s">
        <v>116</v>
      </c>
      <c r="F121" s="31" t="s">
        <v>98</v>
      </c>
      <c r="G121" s="31" t="s">
        <v>126</v>
      </c>
      <c r="H121" s="7">
        <v>46238.625</v>
      </c>
      <c r="I121" s="7" t="s">
        <v>447</v>
      </c>
      <c r="J121" s="31" t="s">
        <v>59</v>
      </c>
      <c r="K121" s="31" t="s">
        <v>42</v>
      </c>
      <c r="L121" s="31" t="s">
        <v>36</v>
      </c>
      <c r="M121" s="31">
        <v>50</v>
      </c>
      <c r="N121" s="31" t="s">
        <v>357</v>
      </c>
      <c r="O121" s="31" t="s">
        <v>390</v>
      </c>
      <c r="P121" s="31" t="s">
        <v>359</v>
      </c>
    </row>
    <row r="122" spans="1:16" ht="15" customHeight="1">
      <c r="A122" s="31" t="s">
        <v>488</v>
      </c>
      <c r="B122" s="38" t="s">
        <v>134</v>
      </c>
      <c r="C122" s="31" t="s">
        <v>14</v>
      </c>
      <c r="D122" s="31" t="s">
        <v>122</v>
      </c>
      <c r="E122" s="31" t="s">
        <v>119</v>
      </c>
      <c r="F122" s="31" t="s">
        <v>127</v>
      </c>
      <c r="G122" s="31" t="s">
        <v>99</v>
      </c>
      <c r="H122" s="7">
        <v>46238.625</v>
      </c>
      <c r="I122" s="7" t="s">
        <v>447</v>
      </c>
      <c r="J122" s="31" t="s">
        <v>59</v>
      </c>
      <c r="K122" s="31" t="s">
        <v>42</v>
      </c>
      <c r="L122" s="31" t="s">
        <v>36</v>
      </c>
      <c r="M122" s="31">
        <v>50</v>
      </c>
      <c r="N122" s="31" t="s">
        <v>357</v>
      </c>
      <c r="O122" s="31" t="s">
        <v>390</v>
      </c>
      <c r="P122" s="31" t="s">
        <v>359</v>
      </c>
    </row>
    <row r="123" spans="1:16" ht="15" customHeight="1">
      <c r="A123" s="31" t="s">
        <v>489</v>
      </c>
      <c r="B123" s="38">
        <v>26157</v>
      </c>
      <c r="C123" s="31" t="s">
        <v>12</v>
      </c>
      <c r="D123" s="31" t="s">
        <v>122</v>
      </c>
      <c r="E123" s="31" t="s">
        <v>97</v>
      </c>
      <c r="F123" s="31" t="s">
        <v>98</v>
      </c>
      <c r="G123" s="31" t="s">
        <v>123</v>
      </c>
      <c r="H123" s="7">
        <v>46269.333333333336</v>
      </c>
      <c r="I123" s="7" t="s">
        <v>447</v>
      </c>
      <c r="J123" s="31" t="s">
        <v>61</v>
      </c>
      <c r="K123" s="31" t="s">
        <v>363</v>
      </c>
      <c r="L123" s="31" t="s">
        <v>36</v>
      </c>
      <c r="M123" s="31">
        <v>15</v>
      </c>
      <c r="N123" s="31" t="s">
        <v>369</v>
      </c>
      <c r="O123" s="31" t="s">
        <v>365</v>
      </c>
      <c r="P123" s="31" t="s">
        <v>353</v>
      </c>
    </row>
    <row r="124" spans="1:16" ht="15" customHeight="1">
      <c r="A124" s="31" t="s">
        <v>490</v>
      </c>
      <c r="B124" s="38">
        <v>26158</v>
      </c>
      <c r="C124" s="31" t="s">
        <v>12</v>
      </c>
      <c r="D124" s="31" t="s">
        <v>122</v>
      </c>
      <c r="E124" s="31" t="s">
        <v>106</v>
      </c>
      <c r="F124" s="31" t="s">
        <v>98</v>
      </c>
      <c r="G124" s="31" t="s">
        <v>126</v>
      </c>
      <c r="H124" s="7">
        <v>46269.333333333336</v>
      </c>
      <c r="I124" s="7" t="s">
        <v>447</v>
      </c>
      <c r="J124" s="31" t="s">
        <v>61</v>
      </c>
      <c r="K124" s="31" t="s">
        <v>363</v>
      </c>
      <c r="L124" s="31" t="s">
        <v>36</v>
      </c>
      <c r="M124" s="31">
        <v>15</v>
      </c>
      <c r="N124" s="31" t="s">
        <v>369</v>
      </c>
      <c r="O124" s="31" t="s">
        <v>365</v>
      </c>
      <c r="P124" s="31" t="s">
        <v>353</v>
      </c>
    </row>
    <row r="125" spans="1:16" ht="15" customHeight="1">
      <c r="A125" s="31" t="s">
        <v>491</v>
      </c>
      <c r="B125" s="38">
        <v>26159</v>
      </c>
      <c r="C125" s="31" t="s">
        <v>12</v>
      </c>
      <c r="D125" s="31" t="s">
        <v>122</v>
      </c>
      <c r="E125" s="31" t="s">
        <v>108</v>
      </c>
      <c r="F125" s="31" t="s">
        <v>127</v>
      </c>
      <c r="G125" s="31" t="s">
        <v>99</v>
      </c>
      <c r="H125" s="7">
        <v>46269.333333333336</v>
      </c>
      <c r="I125" s="7" t="s">
        <v>447</v>
      </c>
      <c r="J125" s="31" t="s">
        <v>61</v>
      </c>
      <c r="K125" s="31" t="s">
        <v>363</v>
      </c>
      <c r="L125" s="31" t="s">
        <v>36</v>
      </c>
      <c r="M125" s="31">
        <v>15</v>
      </c>
      <c r="N125" s="31" t="s">
        <v>369</v>
      </c>
      <c r="O125" s="31" t="s">
        <v>365</v>
      </c>
      <c r="P125" s="31" t="s">
        <v>353</v>
      </c>
    </row>
    <row r="126" spans="1:16" ht="15" customHeight="1">
      <c r="A126" s="31" t="s">
        <v>492</v>
      </c>
      <c r="B126" s="38" t="s">
        <v>130</v>
      </c>
      <c r="C126" s="31" t="s">
        <v>14</v>
      </c>
      <c r="D126" s="31" t="s">
        <v>122</v>
      </c>
      <c r="E126" s="31" t="s">
        <v>112</v>
      </c>
      <c r="F126" s="31" t="s">
        <v>98</v>
      </c>
      <c r="G126" s="31" t="s">
        <v>123</v>
      </c>
      <c r="H126" s="7">
        <v>46269.333333333336</v>
      </c>
      <c r="I126" s="7" t="s">
        <v>447</v>
      </c>
      <c r="J126" s="31" t="s">
        <v>61</v>
      </c>
      <c r="K126" s="31" t="s">
        <v>35</v>
      </c>
      <c r="L126" s="31" t="s">
        <v>36</v>
      </c>
      <c r="M126" s="31">
        <v>15</v>
      </c>
      <c r="N126" s="31" t="s">
        <v>369</v>
      </c>
      <c r="O126" s="31" t="s">
        <v>365</v>
      </c>
      <c r="P126" s="31" t="s">
        <v>370</v>
      </c>
    </row>
    <row r="127" spans="1:16" ht="15" customHeight="1">
      <c r="A127" s="31" t="s">
        <v>493</v>
      </c>
      <c r="B127" s="38" t="s">
        <v>132</v>
      </c>
      <c r="C127" s="31" t="s">
        <v>14</v>
      </c>
      <c r="D127" s="31" t="s">
        <v>122</v>
      </c>
      <c r="E127" s="31" t="s">
        <v>116</v>
      </c>
      <c r="F127" s="31" t="s">
        <v>98</v>
      </c>
      <c r="G127" s="31" t="s">
        <v>126</v>
      </c>
      <c r="H127" s="7">
        <v>46269.333333333336</v>
      </c>
      <c r="I127" s="7" t="s">
        <v>447</v>
      </c>
      <c r="J127" s="31" t="s">
        <v>61</v>
      </c>
      <c r="K127" s="31" t="s">
        <v>35</v>
      </c>
      <c r="L127" s="31" t="s">
        <v>36</v>
      </c>
      <c r="M127" s="31">
        <v>15</v>
      </c>
      <c r="N127" s="31" t="s">
        <v>369</v>
      </c>
      <c r="O127" s="31" t="s">
        <v>365</v>
      </c>
      <c r="P127" s="31" t="s">
        <v>370</v>
      </c>
    </row>
    <row r="128" spans="1:16" ht="15" customHeight="1">
      <c r="A128" s="31" t="s">
        <v>494</v>
      </c>
      <c r="B128" s="38" t="s">
        <v>134</v>
      </c>
      <c r="C128" s="31" t="s">
        <v>14</v>
      </c>
      <c r="D128" s="31" t="s">
        <v>122</v>
      </c>
      <c r="E128" s="31" t="s">
        <v>119</v>
      </c>
      <c r="F128" s="31" t="s">
        <v>127</v>
      </c>
      <c r="G128" s="31" t="s">
        <v>99</v>
      </c>
      <c r="H128" s="7">
        <v>46269.333333333336</v>
      </c>
      <c r="I128" s="7" t="s">
        <v>447</v>
      </c>
      <c r="J128" s="31" t="s">
        <v>61</v>
      </c>
      <c r="K128" s="31" t="s">
        <v>35</v>
      </c>
      <c r="L128" s="31" t="s">
        <v>36</v>
      </c>
      <c r="M128" s="31">
        <v>15</v>
      </c>
      <c r="N128" s="31" t="s">
        <v>369</v>
      </c>
      <c r="O128" s="31" t="s">
        <v>365</v>
      </c>
      <c r="P128" s="31" t="s">
        <v>370</v>
      </c>
    </row>
    <row r="129" spans="1:16" ht="15" customHeight="1">
      <c r="A129" s="31" t="s">
        <v>495</v>
      </c>
      <c r="B129" s="38">
        <v>26157</v>
      </c>
      <c r="C129" s="31" t="s">
        <v>12</v>
      </c>
      <c r="D129" s="31" t="s">
        <v>122</v>
      </c>
      <c r="E129" s="31" t="s">
        <v>97</v>
      </c>
      <c r="F129" s="31" t="s">
        <v>98</v>
      </c>
      <c r="G129" s="31" t="s">
        <v>123</v>
      </c>
      <c r="H129" s="7">
        <v>46269.625</v>
      </c>
      <c r="I129" s="7" t="s">
        <v>447</v>
      </c>
      <c r="J129" s="31" t="s">
        <v>63</v>
      </c>
      <c r="K129" s="31" t="s">
        <v>363</v>
      </c>
      <c r="L129" s="31" t="s">
        <v>36</v>
      </c>
      <c r="M129" s="31">
        <v>15</v>
      </c>
      <c r="N129" s="31" t="s">
        <v>369</v>
      </c>
      <c r="O129" s="31" t="s">
        <v>365</v>
      </c>
      <c r="P129" s="31" t="s">
        <v>353</v>
      </c>
    </row>
    <row r="130" spans="1:16" ht="15" customHeight="1">
      <c r="A130" s="31" t="s">
        <v>496</v>
      </c>
      <c r="B130" s="38">
        <v>26158</v>
      </c>
      <c r="C130" s="31" t="s">
        <v>12</v>
      </c>
      <c r="D130" s="31" t="s">
        <v>122</v>
      </c>
      <c r="E130" s="31" t="s">
        <v>106</v>
      </c>
      <c r="F130" s="31" t="s">
        <v>98</v>
      </c>
      <c r="G130" s="31" t="s">
        <v>126</v>
      </c>
      <c r="H130" s="7">
        <v>46269.625</v>
      </c>
      <c r="I130" s="7" t="s">
        <v>447</v>
      </c>
      <c r="J130" s="31" t="s">
        <v>63</v>
      </c>
      <c r="K130" s="31" t="s">
        <v>363</v>
      </c>
      <c r="L130" s="31" t="s">
        <v>36</v>
      </c>
      <c r="M130" s="31">
        <v>15</v>
      </c>
      <c r="N130" s="31" t="s">
        <v>369</v>
      </c>
      <c r="O130" s="31" t="s">
        <v>365</v>
      </c>
      <c r="P130" s="31" t="s">
        <v>353</v>
      </c>
    </row>
    <row r="131" spans="1:16" ht="15" customHeight="1">
      <c r="A131" s="31" t="s">
        <v>497</v>
      </c>
      <c r="B131" s="38">
        <v>26159</v>
      </c>
      <c r="C131" s="31" t="s">
        <v>12</v>
      </c>
      <c r="D131" s="31" t="s">
        <v>122</v>
      </c>
      <c r="E131" s="31" t="s">
        <v>108</v>
      </c>
      <c r="F131" s="31" t="s">
        <v>127</v>
      </c>
      <c r="G131" s="31" t="s">
        <v>99</v>
      </c>
      <c r="H131" s="7">
        <v>46269.625</v>
      </c>
      <c r="I131" s="7" t="s">
        <v>447</v>
      </c>
      <c r="J131" s="31" t="s">
        <v>63</v>
      </c>
      <c r="K131" s="31" t="s">
        <v>363</v>
      </c>
      <c r="L131" s="31" t="s">
        <v>36</v>
      </c>
      <c r="M131" s="31">
        <v>15</v>
      </c>
      <c r="N131" s="31" t="s">
        <v>369</v>
      </c>
      <c r="O131" s="31" t="s">
        <v>365</v>
      </c>
      <c r="P131" s="31" t="s">
        <v>353</v>
      </c>
    </row>
    <row r="132" spans="1:16" ht="15" customHeight="1">
      <c r="A132" s="31" t="s">
        <v>498</v>
      </c>
      <c r="B132" s="38" t="s">
        <v>130</v>
      </c>
      <c r="C132" s="31" t="s">
        <v>14</v>
      </c>
      <c r="D132" s="31" t="s">
        <v>122</v>
      </c>
      <c r="E132" s="31" t="s">
        <v>112</v>
      </c>
      <c r="F132" s="31" t="s">
        <v>98</v>
      </c>
      <c r="G132" s="31" t="s">
        <v>123</v>
      </c>
      <c r="H132" s="7">
        <v>46269.625</v>
      </c>
      <c r="I132" s="7" t="s">
        <v>447</v>
      </c>
      <c r="J132" s="31" t="s">
        <v>63</v>
      </c>
      <c r="K132" s="31" t="s">
        <v>35</v>
      </c>
      <c r="L132" s="31" t="s">
        <v>36</v>
      </c>
      <c r="M132" s="31">
        <v>15</v>
      </c>
      <c r="N132" s="31" t="s">
        <v>369</v>
      </c>
      <c r="O132" s="31" t="s">
        <v>365</v>
      </c>
      <c r="P132" s="31" t="s">
        <v>370</v>
      </c>
    </row>
    <row r="133" spans="1:16" ht="15" customHeight="1">
      <c r="A133" s="31" t="s">
        <v>499</v>
      </c>
      <c r="B133" s="38" t="s">
        <v>132</v>
      </c>
      <c r="C133" s="31" t="s">
        <v>14</v>
      </c>
      <c r="D133" s="31" t="s">
        <v>122</v>
      </c>
      <c r="E133" s="31" t="s">
        <v>116</v>
      </c>
      <c r="F133" s="31" t="s">
        <v>98</v>
      </c>
      <c r="G133" s="31" t="s">
        <v>126</v>
      </c>
      <c r="H133" s="7">
        <v>46269.625</v>
      </c>
      <c r="I133" s="7" t="s">
        <v>447</v>
      </c>
      <c r="J133" s="31" t="s">
        <v>63</v>
      </c>
      <c r="K133" s="31" t="s">
        <v>35</v>
      </c>
      <c r="L133" s="31" t="s">
        <v>36</v>
      </c>
      <c r="M133" s="31">
        <v>15</v>
      </c>
      <c r="N133" s="31" t="s">
        <v>369</v>
      </c>
      <c r="O133" s="31" t="s">
        <v>365</v>
      </c>
      <c r="P133" s="31" t="s">
        <v>370</v>
      </c>
    </row>
    <row r="134" spans="1:16" ht="15" customHeight="1">
      <c r="A134" s="31" t="s">
        <v>500</v>
      </c>
      <c r="B134" s="38" t="s">
        <v>134</v>
      </c>
      <c r="C134" s="31" t="s">
        <v>14</v>
      </c>
      <c r="D134" s="31" t="s">
        <v>122</v>
      </c>
      <c r="E134" s="31" t="s">
        <v>119</v>
      </c>
      <c r="F134" s="31" t="s">
        <v>127</v>
      </c>
      <c r="G134" s="31" t="s">
        <v>99</v>
      </c>
      <c r="H134" s="7">
        <v>46269.625</v>
      </c>
      <c r="I134" s="7" t="s">
        <v>447</v>
      </c>
      <c r="J134" s="31" t="s">
        <v>63</v>
      </c>
      <c r="K134" s="31" t="s">
        <v>35</v>
      </c>
      <c r="L134" s="31" t="s">
        <v>36</v>
      </c>
      <c r="M134" s="31">
        <v>15</v>
      </c>
      <c r="N134" s="31" t="s">
        <v>369</v>
      </c>
      <c r="O134" s="31" t="s">
        <v>365</v>
      </c>
      <c r="P134" s="31" t="s">
        <v>370</v>
      </c>
    </row>
    <row r="135" spans="1:16" ht="15" customHeight="1">
      <c r="A135" s="31" t="s">
        <v>501</v>
      </c>
      <c r="B135" s="38">
        <v>26157</v>
      </c>
      <c r="C135" s="31" t="s">
        <v>12</v>
      </c>
      <c r="D135" s="31" t="s">
        <v>122</v>
      </c>
      <c r="E135" s="31" t="s">
        <v>97</v>
      </c>
      <c r="F135" s="31" t="s">
        <v>98</v>
      </c>
      <c r="G135" s="31" t="s">
        <v>123</v>
      </c>
      <c r="H135" s="7">
        <v>46299.333333333336</v>
      </c>
      <c r="I135" s="7" t="s">
        <v>447</v>
      </c>
      <c r="J135" s="31" t="s">
        <v>74</v>
      </c>
      <c r="K135" s="31" t="s">
        <v>42</v>
      </c>
      <c r="L135" s="31" t="s">
        <v>36</v>
      </c>
      <c r="M135" s="31">
        <v>50</v>
      </c>
      <c r="N135" s="31" t="s">
        <v>357</v>
      </c>
      <c r="O135" s="31" t="s">
        <v>352</v>
      </c>
      <c r="P135" s="31" t="s">
        <v>396</v>
      </c>
    </row>
    <row r="136" spans="1:16" ht="15" customHeight="1">
      <c r="A136" s="31" t="s">
        <v>502</v>
      </c>
      <c r="B136" s="38">
        <v>26158</v>
      </c>
      <c r="C136" s="31" t="s">
        <v>12</v>
      </c>
      <c r="D136" s="31" t="s">
        <v>122</v>
      </c>
      <c r="E136" s="31" t="s">
        <v>106</v>
      </c>
      <c r="F136" s="31" t="s">
        <v>98</v>
      </c>
      <c r="G136" s="31" t="s">
        <v>126</v>
      </c>
      <c r="H136" s="7">
        <v>46299.333333333336</v>
      </c>
      <c r="I136" s="7" t="s">
        <v>447</v>
      </c>
      <c r="J136" s="31" t="s">
        <v>74</v>
      </c>
      <c r="K136" s="31" t="s">
        <v>42</v>
      </c>
      <c r="L136" s="31" t="s">
        <v>36</v>
      </c>
      <c r="M136" s="31">
        <v>50</v>
      </c>
      <c r="N136" s="31" t="s">
        <v>357</v>
      </c>
      <c r="O136" s="31" t="s">
        <v>352</v>
      </c>
      <c r="P136" s="31" t="s">
        <v>396</v>
      </c>
    </row>
    <row r="137" spans="1:16" ht="15" customHeight="1">
      <c r="A137" s="31" t="s">
        <v>503</v>
      </c>
      <c r="B137" s="38" t="s">
        <v>130</v>
      </c>
      <c r="C137" s="31" t="s">
        <v>14</v>
      </c>
      <c r="D137" s="31" t="s">
        <v>122</v>
      </c>
      <c r="E137" s="31" t="s">
        <v>112</v>
      </c>
      <c r="F137" s="31" t="s">
        <v>98</v>
      </c>
      <c r="G137" s="31" t="s">
        <v>123</v>
      </c>
      <c r="H137" s="7">
        <v>46299.333333333336</v>
      </c>
      <c r="I137" s="7" t="s">
        <v>447</v>
      </c>
      <c r="J137" s="31" t="s">
        <v>74</v>
      </c>
      <c r="K137" s="31" t="s">
        <v>42</v>
      </c>
      <c r="L137" s="31" t="s">
        <v>36</v>
      </c>
      <c r="M137" s="31">
        <v>50</v>
      </c>
      <c r="N137" s="31" t="s">
        <v>357</v>
      </c>
      <c r="O137" s="31" t="s">
        <v>390</v>
      </c>
      <c r="P137" s="31" t="s">
        <v>400</v>
      </c>
    </row>
    <row r="138" spans="1:16" ht="15" customHeight="1">
      <c r="A138" s="31" t="s">
        <v>504</v>
      </c>
      <c r="B138" s="38" t="s">
        <v>132</v>
      </c>
      <c r="C138" s="31" t="s">
        <v>14</v>
      </c>
      <c r="D138" s="31" t="s">
        <v>122</v>
      </c>
      <c r="E138" s="31" t="s">
        <v>116</v>
      </c>
      <c r="F138" s="31" t="s">
        <v>98</v>
      </c>
      <c r="G138" s="31" t="s">
        <v>126</v>
      </c>
      <c r="H138" s="7">
        <v>46299.333333333336</v>
      </c>
      <c r="I138" s="7" t="s">
        <v>447</v>
      </c>
      <c r="J138" s="31" t="s">
        <v>74</v>
      </c>
      <c r="K138" s="31" t="s">
        <v>42</v>
      </c>
      <c r="L138" s="31" t="s">
        <v>36</v>
      </c>
      <c r="M138" s="31">
        <v>50</v>
      </c>
      <c r="N138" s="31" t="s">
        <v>357</v>
      </c>
      <c r="O138" s="31" t="s">
        <v>390</v>
      </c>
      <c r="P138" s="31" t="s">
        <v>400</v>
      </c>
    </row>
    <row r="139" spans="1:16" ht="15" customHeight="1">
      <c r="A139" s="31" t="s">
        <v>505</v>
      </c>
      <c r="B139" s="38">
        <v>26157</v>
      </c>
      <c r="C139" s="31" t="s">
        <v>12</v>
      </c>
      <c r="D139" s="31" t="s">
        <v>122</v>
      </c>
      <c r="E139" s="31" t="s">
        <v>97</v>
      </c>
      <c r="F139" s="31" t="s">
        <v>98</v>
      </c>
      <c r="G139" s="31" t="s">
        <v>123</v>
      </c>
      <c r="H139" s="7">
        <v>46299.625</v>
      </c>
      <c r="I139" s="7" t="s">
        <v>447</v>
      </c>
      <c r="J139" s="31" t="s">
        <v>65</v>
      </c>
      <c r="K139" s="31" t="s">
        <v>363</v>
      </c>
      <c r="L139" s="31" t="s">
        <v>36</v>
      </c>
      <c r="M139" s="31">
        <v>15</v>
      </c>
      <c r="N139" s="31" t="s">
        <v>369</v>
      </c>
      <c r="O139" s="31" t="s">
        <v>365</v>
      </c>
      <c r="P139" s="31" t="s">
        <v>416</v>
      </c>
    </row>
    <row r="140" spans="1:16" ht="15" customHeight="1">
      <c r="A140" s="31" t="s">
        <v>506</v>
      </c>
      <c r="B140" s="38">
        <v>26158</v>
      </c>
      <c r="C140" s="31" t="s">
        <v>12</v>
      </c>
      <c r="D140" s="31" t="s">
        <v>122</v>
      </c>
      <c r="E140" s="31" t="s">
        <v>106</v>
      </c>
      <c r="F140" s="31" t="s">
        <v>98</v>
      </c>
      <c r="G140" s="31" t="s">
        <v>126</v>
      </c>
      <c r="H140" s="7">
        <v>46299.625</v>
      </c>
      <c r="I140" s="7" t="s">
        <v>447</v>
      </c>
      <c r="J140" s="31" t="s">
        <v>65</v>
      </c>
      <c r="K140" s="31" t="s">
        <v>363</v>
      </c>
      <c r="L140" s="31" t="s">
        <v>36</v>
      </c>
      <c r="M140" s="31">
        <v>15</v>
      </c>
      <c r="N140" s="31" t="s">
        <v>369</v>
      </c>
      <c r="O140" s="31" t="s">
        <v>365</v>
      </c>
      <c r="P140" s="31" t="s">
        <v>416</v>
      </c>
    </row>
    <row r="141" spans="1:16" ht="15" customHeight="1">
      <c r="A141" s="31" t="s">
        <v>507</v>
      </c>
      <c r="B141" s="38">
        <v>26159</v>
      </c>
      <c r="C141" s="31" t="s">
        <v>12</v>
      </c>
      <c r="D141" s="31" t="s">
        <v>122</v>
      </c>
      <c r="E141" s="31" t="s">
        <v>108</v>
      </c>
      <c r="F141" s="31" t="s">
        <v>127</v>
      </c>
      <c r="G141" s="31" t="s">
        <v>99</v>
      </c>
      <c r="H141" s="7">
        <v>46299.625</v>
      </c>
      <c r="I141" s="7" t="s">
        <v>447</v>
      </c>
      <c r="J141" s="31" t="s">
        <v>65</v>
      </c>
      <c r="K141" s="31" t="s">
        <v>363</v>
      </c>
      <c r="L141" s="31" t="s">
        <v>36</v>
      </c>
      <c r="M141" s="31">
        <v>15</v>
      </c>
      <c r="N141" s="31" t="s">
        <v>369</v>
      </c>
      <c r="O141" s="31" t="s">
        <v>365</v>
      </c>
      <c r="P141" s="31" t="s">
        <v>416</v>
      </c>
    </row>
    <row r="142" spans="1:16" ht="15" customHeight="1">
      <c r="A142" s="31" t="s">
        <v>508</v>
      </c>
      <c r="B142" s="38" t="s">
        <v>130</v>
      </c>
      <c r="C142" s="31" t="s">
        <v>14</v>
      </c>
      <c r="D142" s="31" t="s">
        <v>122</v>
      </c>
      <c r="E142" s="31" t="s">
        <v>112</v>
      </c>
      <c r="F142" s="31" t="s">
        <v>98</v>
      </c>
      <c r="G142" s="31" t="s">
        <v>123</v>
      </c>
      <c r="H142" s="7">
        <v>46299.625</v>
      </c>
      <c r="I142" s="7" t="s">
        <v>447</v>
      </c>
      <c r="J142" s="31" t="s">
        <v>65</v>
      </c>
      <c r="K142" s="31" t="s">
        <v>35</v>
      </c>
      <c r="L142" s="31" t="s">
        <v>36</v>
      </c>
      <c r="M142" s="31">
        <v>15</v>
      </c>
      <c r="N142" s="31" t="s">
        <v>369</v>
      </c>
      <c r="O142" s="31" t="s">
        <v>365</v>
      </c>
      <c r="P142" s="31" t="s">
        <v>420</v>
      </c>
    </row>
    <row r="143" spans="1:16" ht="15" customHeight="1">
      <c r="A143" s="31" t="s">
        <v>509</v>
      </c>
      <c r="B143" s="38" t="s">
        <v>132</v>
      </c>
      <c r="C143" s="31" t="s">
        <v>14</v>
      </c>
      <c r="D143" s="31" t="s">
        <v>122</v>
      </c>
      <c r="E143" s="31" t="s">
        <v>116</v>
      </c>
      <c r="F143" s="31" t="s">
        <v>98</v>
      </c>
      <c r="G143" s="31" t="s">
        <v>126</v>
      </c>
      <c r="H143" s="7">
        <v>46299.625</v>
      </c>
      <c r="I143" s="7" t="s">
        <v>447</v>
      </c>
      <c r="J143" s="31" t="s">
        <v>65</v>
      </c>
      <c r="K143" s="31" t="s">
        <v>35</v>
      </c>
      <c r="L143" s="31" t="s">
        <v>36</v>
      </c>
      <c r="M143" s="31">
        <v>15</v>
      </c>
      <c r="N143" s="31" t="s">
        <v>369</v>
      </c>
      <c r="O143" s="31" t="s">
        <v>365</v>
      </c>
      <c r="P143" s="31" t="s">
        <v>420</v>
      </c>
    </row>
    <row r="144" spans="1:16" ht="15" customHeight="1">
      <c r="A144" s="31" t="s">
        <v>510</v>
      </c>
      <c r="B144" s="38" t="s">
        <v>134</v>
      </c>
      <c r="C144" s="31" t="s">
        <v>14</v>
      </c>
      <c r="D144" s="31" t="s">
        <v>122</v>
      </c>
      <c r="E144" s="31" t="s">
        <v>119</v>
      </c>
      <c r="F144" s="31" t="s">
        <v>127</v>
      </c>
      <c r="G144" s="31" t="s">
        <v>99</v>
      </c>
      <c r="H144" s="7">
        <v>46299.625</v>
      </c>
      <c r="I144" s="7" t="s">
        <v>447</v>
      </c>
      <c r="J144" s="31" t="s">
        <v>65</v>
      </c>
      <c r="K144" s="31" t="s">
        <v>35</v>
      </c>
      <c r="L144" s="31" t="s">
        <v>36</v>
      </c>
      <c r="M144" s="31">
        <v>15</v>
      </c>
      <c r="N144" s="31" t="s">
        <v>369</v>
      </c>
      <c r="O144" s="31" t="s">
        <v>365</v>
      </c>
      <c r="P144" s="31" t="s">
        <v>420</v>
      </c>
    </row>
    <row r="145" spans="1:16" ht="15" customHeight="1">
      <c r="A145" s="31" t="s">
        <v>511</v>
      </c>
      <c r="B145" s="38">
        <v>26157</v>
      </c>
      <c r="C145" s="31" t="s">
        <v>12</v>
      </c>
      <c r="D145" s="31" t="s">
        <v>122</v>
      </c>
      <c r="E145" s="31" t="s">
        <v>97</v>
      </c>
      <c r="F145" s="31" t="s">
        <v>98</v>
      </c>
      <c r="G145" s="31" t="s">
        <v>123</v>
      </c>
      <c r="H145" s="7">
        <v>46330.333333333336</v>
      </c>
      <c r="I145" s="7" t="s">
        <v>447</v>
      </c>
      <c r="J145" s="31" t="s">
        <v>75</v>
      </c>
      <c r="K145" s="31" t="s">
        <v>42</v>
      </c>
      <c r="L145" s="31" t="s">
        <v>36</v>
      </c>
      <c r="M145" s="31">
        <v>50</v>
      </c>
      <c r="N145" s="31" t="s">
        <v>357</v>
      </c>
      <c r="O145" s="31" t="s">
        <v>410</v>
      </c>
      <c r="P145" s="31" t="s">
        <v>396</v>
      </c>
    </row>
    <row r="146" spans="1:16" ht="15" customHeight="1">
      <c r="A146" s="31" t="s">
        <v>512</v>
      </c>
      <c r="B146" s="38">
        <v>26158</v>
      </c>
      <c r="C146" s="31" t="s">
        <v>12</v>
      </c>
      <c r="D146" s="31" t="s">
        <v>122</v>
      </c>
      <c r="E146" s="31" t="s">
        <v>106</v>
      </c>
      <c r="F146" s="31" t="s">
        <v>98</v>
      </c>
      <c r="G146" s="31" t="s">
        <v>126</v>
      </c>
      <c r="H146" s="7">
        <v>46330.333333333336</v>
      </c>
      <c r="I146" s="7" t="s">
        <v>447</v>
      </c>
      <c r="J146" s="31" t="s">
        <v>75</v>
      </c>
      <c r="K146" s="31" t="s">
        <v>42</v>
      </c>
      <c r="L146" s="31" t="s">
        <v>36</v>
      </c>
      <c r="M146" s="31">
        <v>50</v>
      </c>
      <c r="N146" s="31" t="s">
        <v>357</v>
      </c>
      <c r="O146" s="31" t="s">
        <v>410</v>
      </c>
      <c r="P146" s="31" t="s">
        <v>396</v>
      </c>
    </row>
    <row r="147" spans="1:16" ht="15" customHeight="1">
      <c r="A147" s="31" t="s">
        <v>513</v>
      </c>
      <c r="B147" s="38">
        <v>26159</v>
      </c>
      <c r="C147" s="31" t="s">
        <v>12</v>
      </c>
      <c r="D147" s="31" t="s">
        <v>122</v>
      </c>
      <c r="E147" s="31" t="s">
        <v>108</v>
      </c>
      <c r="F147" s="31" t="s">
        <v>127</v>
      </c>
      <c r="G147" s="31" t="s">
        <v>99</v>
      </c>
      <c r="H147" s="7">
        <v>46330.333333333336</v>
      </c>
      <c r="I147" s="7" t="s">
        <v>447</v>
      </c>
      <c r="J147" s="31" t="s">
        <v>74</v>
      </c>
      <c r="K147" s="31" t="s">
        <v>42</v>
      </c>
      <c r="L147" s="31" t="s">
        <v>36</v>
      </c>
      <c r="M147" s="31">
        <v>50</v>
      </c>
      <c r="N147" s="31" t="s">
        <v>357</v>
      </c>
      <c r="O147" s="31" t="s">
        <v>352</v>
      </c>
      <c r="P147" s="31" t="s">
        <v>396</v>
      </c>
    </row>
    <row r="148" spans="1:16" ht="15" customHeight="1">
      <c r="A148" s="31" t="s">
        <v>514</v>
      </c>
      <c r="B148" s="38" t="s">
        <v>130</v>
      </c>
      <c r="C148" s="31" t="s">
        <v>14</v>
      </c>
      <c r="D148" s="31" t="s">
        <v>122</v>
      </c>
      <c r="E148" s="31" t="s">
        <v>112</v>
      </c>
      <c r="F148" s="31" t="s">
        <v>98</v>
      </c>
      <c r="G148" s="31" t="s">
        <v>123</v>
      </c>
      <c r="H148" s="7">
        <v>46330.333333333336</v>
      </c>
      <c r="I148" s="7" t="s">
        <v>447</v>
      </c>
      <c r="J148" s="31" t="s">
        <v>75</v>
      </c>
      <c r="K148" s="31" t="s">
        <v>35</v>
      </c>
      <c r="L148" s="31" t="s">
        <v>36</v>
      </c>
      <c r="M148" s="31">
        <v>15</v>
      </c>
      <c r="N148" s="31" t="s">
        <v>369</v>
      </c>
      <c r="O148" s="31" t="s">
        <v>365</v>
      </c>
      <c r="P148" s="31" t="s">
        <v>414</v>
      </c>
    </row>
    <row r="149" spans="1:16" ht="15" customHeight="1">
      <c r="A149" s="31" t="s">
        <v>515</v>
      </c>
      <c r="B149" s="38" t="s">
        <v>132</v>
      </c>
      <c r="C149" s="31" t="s">
        <v>14</v>
      </c>
      <c r="D149" s="31" t="s">
        <v>122</v>
      </c>
      <c r="E149" s="31" t="s">
        <v>116</v>
      </c>
      <c r="F149" s="31" t="s">
        <v>98</v>
      </c>
      <c r="G149" s="31" t="s">
        <v>126</v>
      </c>
      <c r="H149" s="7">
        <v>46330.333333333336</v>
      </c>
      <c r="I149" s="7" t="s">
        <v>447</v>
      </c>
      <c r="J149" s="31" t="s">
        <v>75</v>
      </c>
      <c r="K149" s="31" t="s">
        <v>35</v>
      </c>
      <c r="L149" s="31" t="s">
        <v>36</v>
      </c>
      <c r="M149" s="31">
        <v>15</v>
      </c>
      <c r="N149" s="31" t="s">
        <v>369</v>
      </c>
      <c r="O149" s="31" t="s">
        <v>365</v>
      </c>
      <c r="P149" s="31" t="s">
        <v>414</v>
      </c>
    </row>
    <row r="150" spans="1:16" ht="15" customHeight="1">
      <c r="A150" s="31" t="s">
        <v>516</v>
      </c>
      <c r="B150" s="38" t="s">
        <v>134</v>
      </c>
      <c r="C150" s="31" t="s">
        <v>14</v>
      </c>
      <c r="D150" s="31" t="s">
        <v>122</v>
      </c>
      <c r="E150" s="31" t="s">
        <v>119</v>
      </c>
      <c r="F150" s="31" t="s">
        <v>127</v>
      </c>
      <c r="G150" s="31" t="s">
        <v>99</v>
      </c>
      <c r="H150" s="7">
        <v>46330.333333333336</v>
      </c>
      <c r="I150" s="7" t="s">
        <v>447</v>
      </c>
      <c r="J150" s="31" t="s">
        <v>74</v>
      </c>
      <c r="K150" s="31" t="s">
        <v>42</v>
      </c>
      <c r="L150" s="31" t="s">
        <v>36</v>
      </c>
      <c r="M150" s="31">
        <v>50</v>
      </c>
      <c r="N150" s="31" t="s">
        <v>357</v>
      </c>
      <c r="O150" s="31" t="s">
        <v>390</v>
      </c>
      <c r="P150" s="31" t="s">
        <v>400</v>
      </c>
    </row>
    <row r="151" spans="1:16" ht="15" customHeight="1">
      <c r="A151" s="31" t="s">
        <v>517</v>
      </c>
      <c r="B151" s="38">
        <v>26157</v>
      </c>
      <c r="C151" s="31" t="s">
        <v>12</v>
      </c>
      <c r="D151" s="31" t="s">
        <v>122</v>
      </c>
      <c r="E151" s="31" t="s">
        <v>97</v>
      </c>
      <c r="F151" s="31" t="s">
        <v>98</v>
      </c>
      <c r="G151" s="31" t="s">
        <v>123</v>
      </c>
      <c r="H151" s="7">
        <v>46330.625</v>
      </c>
      <c r="I151" s="7" t="s">
        <v>447</v>
      </c>
      <c r="J151" s="31" t="s">
        <v>66</v>
      </c>
      <c r="K151" s="31" t="s">
        <v>363</v>
      </c>
      <c r="L151" s="31" t="s">
        <v>36</v>
      </c>
      <c r="M151" s="31">
        <v>15</v>
      </c>
      <c r="N151" s="31" t="s">
        <v>369</v>
      </c>
      <c r="O151" s="31" t="s">
        <v>365</v>
      </c>
      <c r="P151" s="31" t="s">
        <v>416</v>
      </c>
    </row>
    <row r="152" spans="1:16" ht="15" customHeight="1">
      <c r="A152" s="31" t="s">
        <v>518</v>
      </c>
      <c r="B152" s="38">
        <v>26158</v>
      </c>
      <c r="C152" s="31" t="s">
        <v>12</v>
      </c>
      <c r="D152" s="31" t="s">
        <v>122</v>
      </c>
      <c r="E152" s="31" t="s">
        <v>106</v>
      </c>
      <c r="F152" s="31" t="s">
        <v>98</v>
      </c>
      <c r="G152" s="31" t="s">
        <v>126</v>
      </c>
      <c r="H152" s="7">
        <v>46330.625</v>
      </c>
      <c r="I152" s="7" t="s">
        <v>447</v>
      </c>
      <c r="J152" s="31" t="s">
        <v>66</v>
      </c>
      <c r="K152" s="31" t="s">
        <v>363</v>
      </c>
      <c r="L152" s="31" t="s">
        <v>36</v>
      </c>
      <c r="M152" s="31">
        <v>15</v>
      </c>
      <c r="N152" s="31" t="s">
        <v>369</v>
      </c>
      <c r="O152" s="31" t="s">
        <v>365</v>
      </c>
      <c r="P152" s="31" t="s">
        <v>416</v>
      </c>
    </row>
    <row r="153" spans="1:16" ht="15" customHeight="1">
      <c r="A153" s="31" t="s">
        <v>519</v>
      </c>
      <c r="B153" s="38">
        <v>26159</v>
      </c>
      <c r="C153" s="31" t="s">
        <v>12</v>
      </c>
      <c r="D153" s="31" t="s">
        <v>122</v>
      </c>
      <c r="E153" s="31" t="s">
        <v>108</v>
      </c>
      <c r="F153" s="31" t="s">
        <v>127</v>
      </c>
      <c r="G153" s="31" t="s">
        <v>99</v>
      </c>
      <c r="H153" s="7">
        <v>46330.625</v>
      </c>
      <c r="I153" s="7" t="s">
        <v>447</v>
      </c>
      <c r="J153" s="31" t="s">
        <v>66</v>
      </c>
      <c r="K153" s="31" t="s">
        <v>363</v>
      </c>
      <c r="L153" s="31" t="s">
        <v>36</v>
      </c>
      <c r="M153" s="31">
        <v>15</v>
      </c>
      <c r="N153" s="31" t="s">
        <v>369</v>
      </c>
      <c r="O153" s="31" t="s">
        <v>365</v>
      </c>
      <c r="P153" s="31" t="s">
        <v>416</v>
      </c>
    </row>
    <row r="154" spans="1:16" ht="15" customHeight="1">
      <c r="A154" s="31" t="s">
        <v>520</v>
      </c>
      <c r="B154" s="38" t="s">
        <v>130</v>
      </c>
      <c r="C154" s="31" t="s">
        <v>14</v>
      </c>
      <c r="D154" s="31" t="s">
        <v>122</v>
      </c>
      <c r="E154" s="31" t="s">
        <v>112</v>
      </c>
      <c r="F154" s="31" t="s">
        <v>98</v>
      </c>
      <c r="G154" s="31" t="s">
        <v>123</v>
      </c>
      <c r="H154" s="7">
        <v>46330.625</v>
      </c>
      <c r="I154" s="7" t="s">
        <v>447</v>
      </c>
      <c r="J154" s="31" t="s">
        <v>66</v>
      </c>
      <c r="K154" s="31" t="s">
        <v>35</v>
      </c>
      <c r="L154" s="31" t="s">
        <v>36</v>
      </c>
      <c r="M154" s="31">
        <v>15</v>
      </c>
      <c r="N154" s="31" t="s">
        <v>369</v>
      </c>
      <c r="O154" s="31" t="s">
        <v>365</v>
      </c>
      <c r="P154" s="31" t="s">
        <v>420</v>
      </c>
    </row>
    <row r="155" spans="1:16" ht="15" customHeight="1">
      <c r="A155" s="31" t="s">
        <v>521</v>
      </c>
      <c r="B155" s="38" t="s">
        <v>132</v>
      </c>
      <c r="C155" s="31" t="s">
        <v>14</v>
      </c>
      <c r="D155" s="31" t="s">
        <v>122</v>
      </c>
      <c r="E155" s="31" t="s">
        <v>116</v>
      </c>
      <c r="F155" s="31" t="s">
        <v>98</v>
      </c>
      <c r="G155" s="31" t="s">
        <v>126</v>
      </c>
      <c r="H155" s="7">
        <v>46330.625</v>
      </c>
      <c r="I155" s="7" t="s">
        <v>447</v>
      </c>
      <c r="J155" s="31" t="s">
        <v>66</v>
      </c>
      <c r="K155" s="31" t="s">
        <v>35</v>
      </c>
      <c r="L155" s="31" t="s">
        <v>36</v>
      </c>
      <c r="M155" s="31">
        <v>15</v>
      </c>
      <c r="N155" s="31" t="s">
        <v>369</v>
      </c>
      <c r="O155" s="31" t="s">
        <v>365</v>
      </c>
      <c r="P155" s="31" t="s">
        <v>420</v>
      </c>
    </row>
    <row r="156" spans="1:16" ht="15" customHeight="1">
      <c r="A156" s="31" t="s">
        <v>522</v>
      </c>
      <c r="B156" s="38" t="s">
        <v>134</v>
      </c>
      <c r="C156" s="31" t="s">
        <v>14</v>
      </c>
      <c r="D156" s="31" t="s">
        <v>122</v>
      </c>
      <c r="E156" s="31" t="s">
        <v>119</v>
      </c>
      <c r="F156" s="31" t="s">
        <v>127</v>
      </c>
      <c r="G156" s="31" t="s">
        <v>99</v>
      </c>
      <c r="H156" s="7">
        <v>46330.625</v>
      </c>
      <c r="I156" s="7" t="s">
        <v>447</v>
      </c>
      <c r="J156" s="31" t="s">
        <v>66</v>
      </c>
      <c r="K156" s="31" t="s">
        <v>35</v>
      </c>
      <c r="L156" s="31" t="s">
        <v>36</v>
      </c>
      <c r="M156" s="31">
        <v>15</v>
      </c>
      <c r="N156" s="31" t="s">
        <v>369</v>
      </c>
      <c r="O156" s="31" t="s">
        <v>365</v>
      </c>
      <c r="P156" s="31" t="s">
        <v>420</v>
      </c>
    </row>
    <row r="157" spans="1:16" ht="15" customHeight="1">
      <c r="A157" s="31" t="s">
        <v>523</v>
      </c>
      <c r="B157" s="38">
        <v>26159</v>
      </c>
      <c r="C157" s="31" t="s">
        <v>12</v>
      </c>
      <c r="D157" s="31" t="s">
        <v>122</v>
      </c>
      <c r="E157" s="31" t="s">
        <v>108</v>
      </c>
      <c r="F157" s="31" t="s">
        <v>127</v>
      </c>
      <c r="G157" s="31" t="s">
        <v>99</v>
      </c>
      <c r="H157" s="7">
        <v>46360.333333333336</v>
      </c>
      <c r="I157" s="7" t="s">
        <v>447</v>
      </c>
      <c r="J157" s="31" t="s">
        <v>75</v>
      </c>
      <c r="K157" s="31" t="s">
        <v>42</v>
      </c>
      <c r="L157" s="31" t="s">
        <v>36</v>
      </c>
      <c r="M157" s="31">
        <v>50</v>
      </c>
      <c r="N157" s="31" t="s">
        <v>357</v>
      </c>
      <c r="O157" s="31" t="s">
        <v>410</v>
      </c>
      <c r="P157" s="31" t="s">
        <v>396</v>
      </c>
    </row>
    <row r="158" spans="1:16" ht="15" customHeight="1">
      <c r="A158" s="31" t="s">
        <v>524</v>
      </c>
      <c r="B158" s="38" t="s">
        <v>134</v>
      </c>
      <c r="C158" s="31" t="s">
        <v>14</v>
      </c>
      <c r="D158" s="31" t="s">
        <v>122</v>
      </c>
      <c r="E158" s="31" t="s">
        <v>119</v>
      </c>
      <c r="F158" s="31" t="s">
        <v>127</v>
      </c>
      <c r="G158" s="31" t="s">
        <v>99</v>
      </c>
      <c r="H158" s="7">
        <v>46360.333333333336</v>
      </c>
      <c r="I158" s="7" t="s">
        <v>447</v>
      </c>
      <c r="J158" s="31" t="s">
        <v>75</v>
      </c>
      <c r="K158" s="31" t="s">
        <v>35</v>
      </c>
      <c r="L158" s="31" t="s">
        <v>36</v>
      </c>
      <c r="M158" s="31">
        <v>15</v>
      </c>
      <c r="N158" s="31" t="s">
        <v>369</v>
      </c>
      <c r="O158" s="31" t="s">
        <v>365</v>
      </c>
      <c r="P158" s="31" t="s">
        <v>414</v>
      </c>
    </row>
    <row r="159" spans="1:16" ht="15" customHeight="1">
      <c r="A159" s="31" t="s">
        <v>525</v>
      </c>
      <c r="B159" s="38">
        <v>26157</v>
      </c>
      <c r="C159" s="31" t="s">
        <v>12</v>
      </c>
      <c r="D159" s="31" t="s">
        <v>122</v>
      </c>
      <c r="E159" s="31" t="s">
        <v>97</v>
      </c>
      <c r="F159" s="31" t="s">
        <v>98</v>
      </c>
      <c r="G159" s="31" t="s">
        <v>123</v>
      </c>
      <c r="H159" s="7">
        <v>46360.625</v>
      </c>
      <c r="I159" s="7" t="s">
        <v>447</v>
      </c>
      <c r="J159" s="31" t="s">
        <v>67</v>
      </c>
      <c r="K159" s="31" t="s">
        <v>42</v>
      </c>
      <c r="L159" s="31" t="s">
        <v>36</v>
      </c>
      <c r="M159" s="31">
        <v>50</v>
      </c>
      <c r="N159" s="31" t="s">
        <v>357</v>
      </c>
      <c r="O159" s="31" t="s">
        <v>352</v>
      </c>
      <c r="P159" s="31" t="s">
        <v>416</v>
      </c>
    </row>
    <row r="160" spans="1:16" ht="15" customHeight="1">
      <c r="A160" s="31" t="s">
        <v>526</v>
      </c>
      <c r="B160" s="38">
        <v>26158</v>
      </c>
      <c r="C160" s="31" t="s">
        <v>12</v>
      </c>
      <c r="D160" s="31" t="s">
        <v>122</v>
      </c>
      <c r="E160" s="31" t="s">
        <v>106</v>
      </c>
      <c r="F160" s="31" t="s">
        <v>98</v>
      </c>
      <c r="G160" s="31" t="s">
        <v>126</v>
      </c>
      <c r="H160" s="7">
        <v>46360.625</v>
      </c>
      <c r="I160" s="7" t="s">
        <v>447</v>
      </c>
      <c r="J160" s="31" t="s">
        <v>67</v>
      </c>
      <c r="K160" s="31" t="s">
        <v>42</v>
      </c>
      <c r="L160" s="31" t="s">
        <v>36</v>
      </c>
      <c r="M160" s="31">
        <v>50</v>
      </c>
      <c r="N160" s="31" t="s">
        <v>357</v>
      </c>
      <c r="O160" s="31" t="s">
        <v>352</v>
      </c>
      <c r="P160" s="31" t="s">
        <v>416</v>
      </c>
    </row>
    <row r="161" spans="1:16" ht="15" customHeight="1">
      <c r="A161" s="31" t="s">
        <v>527</v>
      </c>
      <c r="B161" s="38">
        <v>26159</v>
      </c>
      <c r="C161" s="31" t="s">
        <v>12</v>
      </c>
      <c r="D161" s="31" t="s">
        <v>122</v>
      </c>
      <c r="E161" s="31" t="s">
        <v>108</v>
      </c>
      <c r="F161" s="31" t="s">
        <v>127</v>
      </c>
      <c r="G161" s="31" t="s">
        <v>99</v>
      </c>
      <c r="H161" s="7">
        <v>46360.625</v>
      </c>
      <c r="I161" s="7" t="s">
        <v>447</v>
      </c>
      <c r="J161" s="31" t="s">
        <v>67</v>
      </c>
      <c r="K161" s="31" t="s">
        <v>42</v>
      </c>
      <c r="L161" s="31" t="s">
        <v>36</v>
      </c>
      <c r="M161" s="31">
        <v>50</v>
      </c>
      <c r="N161" s="31" t="s">
        <v>357</v>
      </c>
      <c r="O161" s="31" t="s">
        <v>352</v>
      </c>
      <c r="P161" s="31" t="s">
        <v>416</v>
      </c>
    </row>
    <row r="162" spans="1:16" ht="15" customHeight="1">
      <c r="A162" s="31" t="s">
        <v>528</v>
      </c>
      <c r="B162" s="38" t="s">
        <v>130</v>
      </c>
      <c r="C162" s="31" t="s">
        <v>14</v>
      </c>
      <c r="D162" s="31" t="s">
        <v>122</v>
      </c>
      <c r="E162" s="31" t="s">
        <v>112</v>
      </c>
      <c r="F162" s="31" t="s">
        <v>98</v>
      </c>
      <c r="G162" s="31" t="s">
        <v>123</v>
      </c>
      <c r="H162" s="7">
        <v>46360.625</v>
      </c>
      <c r="I162" s="7" t="s">
        <v>447</v>
      </c>
      <c r="J162" s="31" t="s">
        <v>67</v>
      </c>
      <c r="K162" s="31" t="s">
        <v>42</v>
      </c>
      <c r="L162" s="31" t="s">
        <v>36</v>
      </c>
      <c r="M162" s="31">
        <v>50</v>
      </c>
      <c r="N162" s="31" t="s">
        <v>357</v>
      </c>
      <c r="O162" s="31" t="s">
        <v>390</v>
      </c>
      <c r="P162" s="31" t="s">
        <v>437</v>
      </c>
    </row>
    <row r="163" spans="1:16" ht="15" customHeight="1">
      <c r="A163" s="31" t="s">
        <v>529</v>
      </c>
      <c r="B163" s="38" t="s">
        <v>132</v>
      </c>
      <c r="C163" s="31" t="s">
        <v>14</v>
      </c>
      <c r="D163" s="31" t="s">
        <v>122</v>
      </c>
      <c r="E163" s="31" t="s">
        <v>116</v>
      </c>
      <c r="F163" s="31" t="s">
        <v>98</v>
      </c>
      <c r="G163" s="31" t="s">
        <v>126</v>
      </c>
      <c r="H163" s="7">
        <v>46360.625</v>
      </c>
      <c r="I163" s="7" t="s">
        <v>447</v>
      </c>
      <c r="J163" s="31" t="s">
        <v>67</v>
      </c>
      <c r="K163" s="31" t="s">
        <v>42</v>
      </c>
      <c r="L163" s="31" t="s">
        <v>36</v>
      </c>
      <c r="M163" s="31">
        <v>50</v>
      </c>
      <c r="N163" s="31" t="s">
        <v>357</v>
      </c>
      <c r="O163" s="31" t="s">
        <v>390</v>
      </c>
      <c r="P163" s="31" t="s">
        <v>437</v>
      </c>
    </row>
    <row r="164" spans="1:16" ht="15" customHeight="1">
      <c r="A164" s="31" t="s">
        <v>530</v>
      </c>
      <c r="B164" s="38" t="s">
        <v>134</v>
      </c>
      <c r="C164" s="31" t="s">
        <v>14</v>
      </c>
      <c r="D164" s="31" t="s">
        <v>122</v>
      </c>
      <c r="E164" s="31" t="s">
        <v>119</v>
      </c>
      <c r="F164" s="31" t="s">
        <v>127</v>
      </c>
      <c r="G164" s="31" t="s">
        <v>99</v>
      </c>
      <c r="H164" s="7">
        <v>46360.625</v>
      </c>
      <c r="I164" s="7" t="s">
        <v>447</v>
      </c>
      <c r="J164" s="31" t="s">
        <v>67</v>
      </c>
      <c r="K164" s="31" t="s">
        <v>42</v>
      </c>
      <c r="L164" s="31" t="s">
        <v>36</v>
      </c>
      <c r="M164" s="31">
        <v>50</v>
      </c>
      <c r="N164" s="31" t="s">
        <v>357</v>
      </c>
      <c r="O164" s="31" t="s">
        <v>390</v>
      </c>
      <c r="P164" s="31" t="s">
        <v>437</v>
      </c>
    </row>
    <row r="165" spans="1:16" ht="15" customHeight="1">
      <c r="A165" s="31" t="s">
        <v>531</v>
      </c>
      <c r="B165" s="38">
        <v>26157</v>
      </c>
      <c r="C165" s="31" t="s">
        <v>12</v>
      </c>
      <c r="D165" s="31" t="s">
        <v>122</v>
      </c>
      <c r="E165" s="31" t="s">
        <v>97</v>
      </c>
      <c r="F165" s="31" t="s">
        <v>98</v>
      </c>
      <c r="G165" s="31" t="s">
        <v>123</v>
      </c>
      <c r="H165" s="7" t="s">
        <v>532</v>
      </c>
      <c r="I165" s="7" t="s">
        <v>447</v>
      </c>
      <c r="J165" s="31" t="s">
        <v>76</v>
      </c>
      <c r="K165" s="31" t="s">
        <v>42</v>
      </c>
      <c r="L165" s="31" t="s">
        <v>36</v>
      </c>
      <c r="M165" s="31">
        <v>50</v>
      </c>
      <c r="N165" s="31" t="s">
        <v>357</v>
      </c>
      <c r="O165" s="31" t="s">
        <v>352</v>
      </c>
      <c r="P165" s="31" t="s">
        <v>396</v>
      </c>
    </row>
    <row r="166" spans="1:16" ht="15" customHeight="1">
      <c r="A166" s="31" t="s">
        <v>533</v>
      </c>
      <c r="B166" s="38">
        <v>26158</v>
      </c>
      <c r="C166" s="31" t="s">
        <v>12</v>
      </c>
      <c r="D166" s="31" t="s">
        <v>122</v>
      </c>
      <c r="E166" s="31" t="s">
        <v>106</v>
      </c>
      <c r="F166" s="31" t="s">
        <v>98</v>
      </c>
      <c r="G166" s="31" t="s">
        <v>126</v>
      </c>
      <c r="H166" s="7" t="s">
        <v>532</v>
      </c>
      <c r="I166" s="7" t="s">
        <v>447</v>
      </c>
      <c r="J166" s="31" t="s">
        <v>76</v>
      </c>
      <c r="K166" s="31" t="s">
        <v>42</v>
      </c>
      <c r="L166" s="31" t="s">
        <v>36</v>
      </c>
      <c r="M166" s="31">
        <v>50</v>
      </c>
      <c r="N166" s="31" t="s">
        <v>357</v>
      </c>
      <c r="O166" s="31" t="s">
        <v>352</v>
      </c>
      <c r="P166" s="31" t="s">
        <v>396</v>
      </c>
    </row>
    <row r="167" spans="1:16" ht="15" customHeight="1">
      <c r="A167" s="31" t="s">
        <v>534</v>
      </c>
      <c r="B167" s="38" t="s">
        <v>130</v>
      </c>
      <c r="C167" s="31" t="s">
        <v>14</v>
      </c>
      <c r="D167" s="31" t="s">
        <v>122</v>
      </c>
      <c r="E167" s="31" t="s">
        <v>112</v>
      </c>
      <c r="F167" s="31" t="s">
        <v>98</v>
      </c>
      <c r="G167" s="31" t="s">
        <v>123</v>
      </c>
      <c r="H167" s="7" t="s">
        <v>532</v>
      </c>
      <c r="I167" s="7" t="s">
        <v>447</v>
      </c>
      <c r="J167" s="31" t="s">
        <v>76</v>
      </c>
      <c r="K167" s="31" t="s">
        <v>42</v>
      </c>
      <c r="L167" s="31" t="s">
        <v>36</v>
      </c>
      <c r="M167" s="31">
        <v>50</v>
      </c>
      <c r="N167" s="31" t="s">
        <v>357</v>
      </c>
      <c r="O167" s="31" t="s">
        <v>390</v>
      </c>
      <c r="P167" s="31" t="s">
        <v>400</v>
      </c>
    </row>
    <row r="168" spans="1:16" ht="15" customHeight="1">
      <c r="A168" s="31" t="s">
        <v>535</v>
      </c>
      <c r="B168" s="38" t="s">
        <v>132</v>
      </c>
      <c r="C168" s="31" t="s">
        <v>14</v>
      </c>
      <c r="D168" s="31" t="s">
        <v>122</v>
      </c>
      <c r="E168" s="31" t="s">
        <v>116</v>
      </c>
      <c r="F168" s="31" t="s">
        <v>98</v>
      </c>
      <c r="G168" s="31" t="s">
        <v>126</v>
      </c>
      <c r="H168" s="7" t="s">
        <v>532</v>
      </c>
      <c r="I168" s="7" t="s">
        <v>447</v>
      </c>
      <c r="J168" s="31" t="s">
        <v>76</v>
      </c>
      <c r="K168" s="31" t="s">
        <v>42</v>
      </c>
      <c r="L168" s="31" t="s">
        <v>36</v>
      </c>
      <c r="M168" s="31">
        <v>50</v>
      </c>
      <c r="N168" s="31" t="s">
        <v>357</v>
      </c>
      <c r="O168" s="31" t="s">
        <v>390</v>
      </c>
      <c r="P168" s="31" t="s">
        <v>400</v>
      </c>
    </row>
    <row r="169" spans="1:16" ht="15" customHeight="1">
      <c r="A169" s="31" t="s">
        <v>536</v>
      </c>
      <c r="B169" s="38">
        <v>26157</v>
      </c>
      <c r="C169" s="31" t="s">
        <v>12</v>
      </c>
      <c r="D169" s="31" t="s">
        <v>122</v>
      </c>
      <c r="E169" s="31" t="s">
        <v>97</v>
      </c>
      <c r="F169" s="31" t="s">
        <v>98</v>
      </c>
      <c r="G169" s="31" t="s">
        <v>123</v>
      </c>
      <c r="H169" s="7" t="s">
        <v>537</v>
      </c>
      <c r="I169" s="7" t="s">
        <v>447</v>
      </c>
      <c r="J169" s="31" t="s">
        <v>68</v>
      </c>
      <c r="K169" s="31" t="s">
        <v>363</v>
      </c>
      <c r="L169" s="31" t="s">
        <v>36</v>
      </c>
      <c r="M169" s="31">
        <v>15</v>
      </c>
      <c r="N169" s="31" t="s">
        <v>369</v>
      </c>
      <c r="O169" s="31" t="s">
        <v>365</v>
      </c>
      <c r="P169" s="31" t="s">
        <v>416</v>
      </c>
    </row>
    <row r="170" spans="1:16" ht="15" customHeight="1">
      <c r="A170" s="31" t="s">
        <v>538</v>
      </c>
      <c r="B170" s="38">
        <v>26158</v>
      </c>
      <c r="C170" s="31" t="s">
        <v>12</v>
      </c>
      <c r="D170" s="31" t="s">
        <v>122</v>
      </c>
      <c r="E170" s="31" t="s">
        <v>106</v>
      </c>
      <c r="F170" s="31" t="s">
        <v>98</v>
      </c>
      <c r="G170" s="31" t="s">
        <v>126</v>
      </c>
      <c r="H170" s="7" t="s">
        <v>537</v>
      </c>
      <c r="I170" s="7" t="s">
        <v>447</v>
      </c>
      <c r="J170" s="31" t="s">
        <v>68</v>
      </c>
      <c r="K170" s="31" t="s">
        <v>363</v>
      </c>
      <c r="L170" s="31" t="s">
        <v>36</v>
      </c>
      <c r="M170" s="31">
        <v>15</v>
      </c>
      <c r="N170" s="31" t="s">
        <v>369</v>
      </c>
      <c r="O170" s="31" t="s">
        <v>365</v>
      </c>
      <c r="P170" s="31" t="s">
        <v>416</v>
      </c>
    </row>
    <row r="171" spans="1:16" ht="15" customHeight="1">
      <c r="A171" s="31" t="s">
        <v>539</v>
      </c>
      <c r="B171" s="38">
        <v>26159</v>
      </c>
      <c r="C171" s="31" t="s">
        <v>12</v>
      </c>
      <c r="D171" s="31" t="s">
        <v>122</v>
      </c>
      <c r="E171" s="31" t="s">
        <v>108</v>
      </c>
      <c r="F171" s="31" t="s">
        <v>127</v>
      </c>
      <c r="G171" s="31" t="s">
        <v>99</v>
      </c>
      <c r="H171" s="7" t="s">
        <v>537</v>
      </c>
      <c r="I171" s="7" t="s">
        <v>447</v>
      </c>
      <c r="J171" s="31" t="s">
        <v>68</v>
      </c>
      <c r="K171" s="31" t="s">
        <v>363</v>
      </c>
      <c r="L171" s="31" t="s">
        <v>36</v>
      </c>
      <c r="M171" s="31">
        <v>15</v>
      </c>
      <c r="N171" s="31" t="s">
        <v>369</v>
      </c>
      <c r="O171" s="31" t="s">
        <v>365</v>
      </c>
      <c r="P171" s="31" t="s">
        <v>416</v>
      </c>
    </row>
    <row r="172" spans="1:16" ht="15" customHeight="1">
      <c r="A172" s="31" t="s">
        <v>540</v>
      </c>
      <c r="B172" s="38" t="s">
        <v>130</v>
      </c>
      <c r="C172" s="31" t="s">
        <v>14</v>
      </c>
      <c r="D172" s="31" t="s">
        <v>122</v>
      </c>
      <c r="E172" s="31" t="s">
        <v>112</v>
      </c>
      <c r="F172" s="31" t="s">
        <v>98</v>
      </c>
      <c r="G172" s="31" t="s">
        <v>123</v>
      </c>
      <c r="H172" s="7" t="s">
        <v>537</v>
      </c>
      <c r="I172" s="7" t="s">
        <v>447</v>
      </c>
      <c r="J172" s="31" t="s">
        <v>68</v>
      </c>
      <c r="K172" s="31" t="s">
        <v>35</v>
      </c>
      <c r="L172" s="31" t="s">
        <v>36</v>
      </c>
      <c r="M172" s="31">
        <v>15</v>
      </c>
      <c r="N172" s="31" t="s">
        <v>369</v>
      </c>
      <c r="O172" s="31" t="s">
        <v>365</v>
      </c>
      <c r="P172" s="31" t="s">
        <v>420</v>
      </c>
    </row>
    <row r="173" spans="1:16" ht="15" customHeight="1">
      <c r="A173" s="31" t="s">
        <v>541</v>
      </c>
      <c r="B173" s="38" t="s">
        <v>132</v>
      </c>
      <c r="C173" s="31" t="s">
        <v>14</v>
      </c>
      <c r="D173" s="31" t="s">
        <v>122</v>
      </c>
      <c r="E173" s="31" t="s">
        <v>116</v>
      </c>
      <c r="F173" s="31" t="s">
        <v>98</v>
      </c>
      <c r="G173" s="31" t="s">
        <v>126</v>
      </c>
      <c r="H173" s="7" t="s">
        <v>537</v>
      </c>
      <c r="I173" s="7" t="s">
        <v>447</v>
      </c>
      <c r="J173" s="31" t="s">
        <v>68</v>
      </c>
      <c r="K173" s="31" t="s">
        <v>35</v>
      </c>
      <c r="L173" s="31" t="s">
        <v>36</v>
      </c>
      <c r="M173" s="31">
        <v>15</v>
      </c>
      <c r="N173" s="31" t="s">
        <v>369</v>
      </c>
      <c r="O173" s="31" t="s">
        <v>365</v>
      </c>
      <c r="P173" s="31" t="s">
        <v>420</v>
      </c>
    </row>
    <row r="174" spans="1:16" ht="15" customHeight="1">
      <c r="A174" s="31" t="s">
        <v>542</v>
      </c>
      <c r="B174" s="38" t="s">
        <v>134</v>
      </c>
      <c r="C174" s="31" t="s">
        <v>14</v>
      </c>
      <c r="D174" s="31" t="s">
        <v>122</v>
      </c>
      <c r="E174" s="31" t="s">
        <v>119</v>
      </c>
      <c r="F174" s="31" t="s">
        <v>127</v>
      </c>
      <c r="G174" s="31" t="s">
        <v>99</v>
      </c>
      <c r="H174" s="7" t="s">
        <v>537</v>
      </c>
      <c r="I174" s="7" t="s">
        <v>447</v>
      </c>
      <c r="J174" s="31" t="s">
        <v>68</v>
      </c>
      <c r="K174" s="31" t="s">
        <v>35</v>
      </c>
      <c r="L174" s="31" t="s">
        <v>36</v>
      </c>
      <c r="M174" s="31">
        <v>15</v>
      </c>
      <c r="N174" s="31" t="s">
        <v>369</v>
      </c>
      <c r="O174" s="31" t="s">
        <v>365</v>
      </c>
      <c r="P174" s="31" t="s">
        <v>420</v>
      </c>
    </row>
    <row r="175" spans="1:16" ht="15" customHeight="1">
      <c r="A175" s="31" t="s">
        <v>543</v>
      </c>
      <c r="B175" s="38">
        <v>26157</v>
      </c>
      <c r="C175" s="31" t="s">
        <v>12</v>
      </c>
      <c r="D175" s="31" t="s">
        <v>122</v>
      </c>
      <c r="E175" s="31" t="s">
        <v>97</v>
      </c>
      <c r="F175" s="31" t="s">
        <v>98</v>
      </c>
      <c r="G175" s="31" t="s">
        <v>123</v>
      </c>
      <c r="H175" s="7" t="s">
        <v>544</v>
      </c>
      <c r="I175" s="7" t="s">
        <v>447</v>
      </c>
      <c r="J175" s="31" t="s">
        <v>77</v>
      </c>
      <c r="K175" s="31" t="s">
        <v>42</v>
      </c>
      <c r="L175" s="31" t="s">
        <v>36</v>
      </c>
      <c r="M175" s="31">
        <v>50</v>
      </c>
      <c r="N175" s="31" t="s">
        <v>357</v>
      </c>
      <c r="O175" s="31" t="s">
        <v>410</v>
      </c>
      <c r="P175" s="31" t="s">
        <v>396</v>
      </c>
    </row>
    <row r="176" spans="1:16" ht="15" customHeight="1">
      <c r="A176" s="31" t="s">
        <v>545</v>
      </c>
      <c r="B176" s="38">
        <v>26158</v>
      </c>
      <c r="C176" s="31" t="s">
        <v>12</v>
      </c>
      <c r="D176" s="31" t="s">
        <v>122</v>
      </c>
      <c r="E176" s="31" t="s">
        <v>106</v>
      </c>
      <c r="F176" s="31" t="s">
        <v>98</v>
      </c>
      <c r="G176" s="31" t="s">
        <v>126</v>
      </c>
      <c r="H176" s="7" t="s">
        <v>544</v>
      </c>
      <c r="I176" s="7" t="s">
        <v>447</v>
      </c>
      <c r="J176" s="31" t="s">
        <v>77</v>
      </c>
      <c r="K176" s="31" t="s">
        <v>42</v>
      </c>
      <c r="L176" s="31" t="s">
        <v>36</v>
      </c>
      <c r="M176" s="31">
        <v>50</v>
      </c>
      <c r="N176" s="31" t="s">
        <v>357</v>
      </c>
      <c r="O176" s="31" t="s">
        <v>410</v>
      </c>
      <c r="P176" s="31" t="s">
        <v>396</v>
      </c>
    </row>
    <row r="177" spans="1:16" ht="15" customHeight="1">
      <c r="A177" s="31" t="s">
        <v>546</v>
      </c>
      <c r="B177" s="38" t="s">
        <v>130</v>
      </c>
      <c r="C177" s="31" t="s">
        <v>14</v>
      </c>
      <c r="D177" s="31" t="s">
        <v>122</v>
      </c>
      <c r="E177" s="31" t="s">
        <v>112</v>
      </c>
      <c r="F177" s="31" t="s">
        <v>98</v>
      </c>
      <c r="G177" s="31" t="s">
        <v>123</v>
      </c>
      <c r="H177" s="7" t="s">
        <v>544</v>
      </c>
      <c r="I177" s="7" t="s">
        <v>447</v>
      </c>
      <c r="J177" s="31" t="s">
        <v>77</v>
      </c>
      <c r="K177" s="31" t="s">
        <v>35</v>
      </c>
      <c r="L177" s="31" t="s">
        <v>36</v>
      </c>
      <c r="M177" s="31">
        <v>15</v>
      </c>
      <c r="N177" s="31" t="s">
        <v>369</v>
      </c>
      <c r="O177" s="31" t="s">
        <v>365</v>
      </c>
      <c r="P177" s="31" t="s">
        <v>414</v>
      </c>
    </row>
    <row r="178" spans="1:16" ht="15" customHeight="1">
      <c r="A178" s="31" t="s">
        <v>547</v>
      </c>
      <c r="B178" s="38" t="s">
        <v>132</v>
      </c>
      <c r="C178" s="31" t="s">
        <v>14</v>
      </c>
      <c r="D178" s="31" t="s">
        <v>122</v>
      </c>
      <c r="E178" s="31" t="s">
        <v>116</v>
      </c>
      <c r="F178" s="31" t="s">
        <v>98</v>
      </c>
      <c r="G178" s="31" t="s">
        <v>126</v>
      </c>
      <c r="H178" s="7" t="s">
        <v>544</v>
      </c>
      <c r="I178" s="7" t="s">
        <v>447</v>
      </c>
      <c r="J178" s="31" t="s">
        <v>77</v>
      </c>
      <c r="K178" s="31" t="s">
        <v>35</v>
      </c>
      <c r="L178" s="31" t="s">
        <v>36</v>
      </c>
      <c r="M178" s="31">
        <v>15</v>
      </c>
      <c r="N178" s="31" t="s">
        <v>369</v>
      </c>
      <c r="O178" s="31" t="s">
        <v>365</v>
      </c>
      <c r="P178" s="31" t="s">
        <v>414</v>
      </c>
    </row>
    <row r="179" spans="1:16" ht="15" customHeight="1">
      <c r="A179" s="31" t="s">
        <v>548</v>
      </c>
      <c r="B179" s="38">
        <v>26157</v>
      </c>
      <c r="C179" s="31" t="s">
        <v>12</v>
      </c>
      <c r="D179" s="31" t="s">
        <v>122</v>
      </c>
      <c r="E179" s="31" t="s">
        <v>97</v>
      </c>
      <c r="F179" s="31" t="s">
        <v>98</v>
      </c>
      <c r="G179" s="31" t="s">
        <v>123</v>
      </c>
      <c r="H179" s="7" t="s">
        <v>549</v>
      </c>
      <c r="I179" s="7" t="s">
        <v>447</v>
      </c>
      <c r="J179" s="31" t="s">
        <v>69</v>
      </c>
      <c r="K179" s="31" t="s">
        <v>363</v>
      </c>
      <c r="L179" s="31" t="s">
        <v>36</v>
      </c>
      <c r="M179" s="31">
        <v>15</v>
      </c>
      <c r="N179" s="31" t="s">
        <v>369</v>
      </c>
      <c r="O179" s="31" t="s">
        <v>365</v>
      </c>
      <c r="P179" s="31" t="s">
        <v>416</v>
      </c>
    </row>
    <row r="180" spans="1:16" ht="15" customHeight="1">
      <c r="A180" s="31" t="s">
        <v>550</v>
      </c>
      <c r="B180" s="38">
        <v>26158</v>
      </c>
      <c r="C180" s="31" t="s">
        <v>12</v>
      </c>
      <c r="D180" s="31" t="s">
        <v>122</v>
      </c>
      <c r="E180" s="31" t="s">
        <v>106</v>
      </c>
      <c r="F180" s="31" t="s">
        <v>98</v>
      </c>
      <c r="G180" s="31" t="s">
        <v>126</v>
      </c>
      <c r="H180" s="7" t="s">
        <v>549</v>
      </c>
      <c r="I180" s="7" t="s">
        <v>447</v>
      </c>
      <c r="J180" s="31" t="s">
        <v>69</v>
      </c>
      <c r="K180" s="31" t="s">
        <v>363</v>
      </c>
      <c r="L180" s="31" t="s">
        <v>36</v>
      </c>
      <c r="M180" s="31">
        <v>15</v>
      </c>
      <c r="N180" s="31" t="s">
        <v>369</v>
      </c>
      <c r="O180" s="31" t="s">
        <v>365</v>
      </c>
      <c r="P180" s="31" t="s">
        <v>416</v>
      </c>
    </row>
    <row r="181" spans="1:16" ht="15" customHeight="1">
      <c r="A181" s="31" t="s">
        <v>551</v>
      </c>
      <c r="B181" s="38">
        <v>26159</v>
      </c>
      <c r="C181" s="31" t="s">
        <v>12</v>
      </c>
      <c r="D181" s="31" t="s">
        <v>122</v>
      </c>
      <c r="E181" s="31" t="s">
        <v>108</v>
      </c>
      <c r="F181" s="31" t="s">
        <v>127</v>
      </c>
      <c r="G181" s="31" t="s">
        <v>99</v>
      </c>
      <c r="H181" s="7" t="s">
        <v>549</v>
      </c>
      <c r="I181" s="7" t="s">
        <v>447</v>
      </c>
      <c r="J181" s="31" t="s">
        <v>69</v>
      </c>
      <c r="K181" s="31" t="s">
        <v>363</v>
      </c>
      <c r="L181" s="31" t="s">
        <v>36</v>
      </c>
      <c r="M181" s="31">
        <v>15</v>
      </c>
      <c r="N181" s="31" t="s">
        <v>369</v>
      </c>
      <c r="O181" s="31" t="s">
        <v>365</v>
      </c>
      <c r="P181" s="31" t="s">
        <v>416</v>
      </c>
    </row>
    <row r="182" spans="1:16" ht="15" customHeight="1">
      <c r="A182" s="31" t="s">
        <v>552</v>
      </c>
      <c r="B182" s="38" t="s">
        <v>130</v>
      </c>
      <c r="C182" s="31" t="s">
        <v>14</v>
      </c>
      <c r="D182" s="31" t="s">
        <v>122</v>
      </c>
      <c r="E182" s="31" t="s">
        <v>112</v>
      </c>
      <c r="F182" s="31" t="s">
        <v>98</v>
      </c>
      <c r="G182" s="31" t="s">
        <v>123</v>
      </c>
      <c r="H182" s="7" t="s">
        <v>549</v>
      </c>
      <c r="I182" s="7" t="s">
        <v>447</v>
      </c>
      <c r="J182" s="31" t="s">
        <v>69</v>
      </c>
      <c r="K182" s="31" t="s">
        <v>35</v>
      </c>
      <c r="L182" s="31" t="s">
        <v>36</v>
      </c>
      <c r="M182" s="31">
        <v>15</v>
      </c>
      <c r="N182" s="31" t="s">
        <v>369</v>
      </c>
      <c r="O182" s="31" t="s">
        <v>365</v>
      </c>
      <c r="P182" s="31" t="s">
        <v>420</v>
      </c>
    </row>
    <row r="183" spans="1:16" ht="15" customHeight="1">
      <c r="A183" s="31" t="s">
        <v>553</v>
      </c>
      <c r="B183" s="38" t="s">
        <v>132</v>
      </c>
      <c r="C183" s="31" t="s">
        <v>14</v>
      </c>
      <c r="D183" s="31" t="s">
        <v>122</v>
      </c>
      <c r="E183" s="31" t="s">
        <v>116</v>
      </c>
      <c r="F183" s="31" t="s">
        <v>98</v>
      </c>
      <c r="G183" s="31" t="s">
        <v>126</v>
      </c>
      <c r="H183" s="7" t="s">
        <v>549</v>
      </c>
      <c r="I183" s="7" t="s">
        <v>447</v>
      </c>
      <c r="J183" s="31" t="s">
        <v>69</v>
      </c>
      <c r="K183" s="31" t="s">
        <v>35</v>
      </c>
      <c r="L183" s="31" t="s">
        <v>36</v>
      </c>
      <c r="M183" s="31">
        <v>15</v>
      </c>
      <c r="N183" s="31" t="s">
        <v>369</v>
      </c>
      <c r="O183" s="31" t="s">
        <v>365</v>
      </c>
      <c r="P183" s="31" t="s">
        <v>420</v>
      </c>
    </row>
    <row r="184" spans="1:16" ht="15" customHeight="1">
      <c r="A184" s="31" t="s">
        <v>554</v>
      </c>
      <c r="B184" s="38" t="s">
        <v>134</v>
      </c>
      <c r="C184" s="31" t="s">
        <v>14</v>
      </c>
      <c r="D184" s="31" t="s">
        <v>122</v>
      </c>
      <c r="E184" s="31" t="s">
        <v>119</v>
      </c>
      <c r="F184" s="31" t="s">
        <v>127</v>
      </c>
      <c r="G184" s="31" t="s">
        <v>99</v>
      </c>
      <c r="H184" s="7" t="s">
        <v>549</v>
      </c>
      <c r="I184" s="7" t="s">
        <v>447</v>
      </c>
      <c r="J184" s="31" t="s">
        <v>69</v>
      </c>
      <c r="K184" s="31" t="s">
        <v>35</v>
      </c>
      <c r="L184" s="31" t="s">
        <v>36</v>
      </c>
      <c r="M184" s="31">
        <v>15</v>
      </c>
      <c r="N184" s="31" t="s">
        <v>369</v>
      </c>
      <c r="O184" s="31" t="s">
        <v>365</v>
      </c>
      <c r="P184" s="31" t="s">
        <v>420</v>
      </c>
    </row>
    <row r="185" spans="1:16" ht="15" customHeight="1">
      <c r="A185" s="31" t="s">
        <v>555</v>
      </c>
      <c r="B185" s="38">
        <v>26159</v>
      </c>
      <c r="C185" s="31" t="s">
        <v>12</v>
      </c>
      <c r="D185" s="31" t="s">
        <v>122</v>
      </c>
      <c r="E185" s="31" t="s">
        <v>108</v>
      </c>
      <c r="F185" s="31" t="s">
        <v>127</v>
      </c>
      <c r="G185" s="31" t="s">
        <v>99</v>
      </c>
      <c r="H185" s="7" t="s">
        <v>556</v>
      </c>
      <c r="I185" s="7" t="s">
        <v>447</v>
      </c>
      <c r="J185" s="31" t="s">
        <v>76</v>
      </c>
      <c r="K185" s="31" t="s">
        <v>42</v>
      </c>
      <c r="L185" s="31" t="s">
        <v>36</v>
      </c>
      <c r="M185" s="31">
        <v>50</v>
      </c>
      <c r="N185" s="31" t="s">
        <v>357</v>
      </c>
      <c r="O185" s="31" t="s">
        <v>352</v>
      </c>
      <c r="P185" s="31" t="s">
        <v>396</v>
      </c>
    </row>
    <row r="186" spans="1:16" ht="15" customHeight="1">
      <c r="A186" s="31" t="s">
        <v>557</v>
      </c>
      <c r="B186" s="38" t="s">
        <v>134</v>
      </c>
      <c r="C186" s="31" t="s">
        <v>14</v>
      </c>
      <c r="D186" s="31" t="s">
        <v>122</v>
      </c>
      <c r="E186" s="31" t="s">
        <v>119</v>
      </c>
      <c r="F186" s="31" t="s">
        <v>127</v>
      </c>
      <c r="G186" s="31" t="s">
        <v>99</v>
      </c>
      <c r="H186" s="7" t="s">
        <v>556</v>
      </c>
      <c r="I186" s="7" t="s">
        <v>447</v>
      </c>
      <c r="J186" s="31" t="s">
        <v>76</v>
      </c>
      <c r="K186" s="31" t="s">
        <v>42</v>
      </c>
      <c r="L186" s="31" t="s">
        <v>36</v>
      </c>
      <c r="M186" s="31">
        <v>50</v>
      </c>
      <c r="N186" s="31" t="s">
        <v>357</v>
      </c>
      <c r="O186" s="31" t="s">
        <v>390</v>
      </c>
      <c r="P186" s="31" t="s">
        <v>400</v>
      </c>
    </row>
    <row r="187" spans="1:16" ht="15" customHeight="1">
      <c r="A187" s="31" t="s">
        <v>558</v>
      </c>
      <c r="B187" s="38">
        <v>26157</v>
      </c>
      <c r="C187" s="31" t="s">
        <v>12</v>
      </c>
      <c r="D187" s="31" t="s">
        <v>122</v>
      </c>
      <c r="E187" s="31" t="s">
        <v>97</v>
      </c>
      <c r="F187" s="31" t="s">
        <v>98</v>
      </c>
      <c r="G187" s="31" t="s">
        <v>123</v>
      </c>
      <c r="H187" s="7" t="s">
        <v>559</v>
      </c>
      <c r="I187" s="7" t="s">
        <v>447</v>
      </c>
      <c r="J187" s="31" t="s">
        <v>70</v>
      </c>
      <c r="K187" s="31" t="s">
        <v>42</v>
      </c>
      <c r="L187" s="31" t="s">
        <v>36</v>
      </c>
      <c r="M187" s="31">
        <v>50</v>
      </c>
      <c r="N187" s="31" t="s">
        <v>357</v>
      </c>
      <c r="O187" s="31" t="s">
        <v>352</v>
      </c>
      <c r="P187" s="31" t="s">
        <v>416</v>
      </c>
    </row>
    <row r="188" spans="1:16" ht="15" customHeight="1">
      <c r="A188" s="31" t="s">
        <v>560</v>
      </c>
      <c r="B188" s="38">
        <v>26158</v>
      </c>
      <c r="C188" s="31" t="s">
        <v>12</v>
      </c>
      <c r="D188" s="31" t="s">
        <v>122</v>
      </c>
      <c r="E188" s="31" t="s">
        <v>106</v>
      </c>
      <c r="F188" s="31" t="s">
        <v>98</v>
      </c>
      <c r="G188" s="31" t="s">
        <v>126</v>
      </c>
      <c r="H188" s="7" t="s">
        <v>559</v>
      </c>
      <c r="I188" s="7" t="s">
        <v>447</v>
      </c>
      <c r="J188" s="31" t="s">
        <v>70</v>
      </c>
      <c r="K188" s="31" t="s">
        <v>42</v>
      </c>
      <c r="L188" s="31" t="s">
        <v>36</v>
      </c>
      <c r="M188" s="31">
        <v>50</v>
      </c>
      <c r="N188" s="31" t="s">
        <v>357</v>
      </c>
      <c r="O188" s="31" t="s">
        <v>352</v>
      </c>
      <c r="P188" s="31" t="s">
        <v>416</v>
      </c>
    </row>
    <row r="189" spans="1:16" ht="15" customHeight="1">
      <c r="A189" s="31" t="s">
        <v>561</v>
      </c>
      <c r="B189" s="38">
        <v>26159</v>
      </c>
      <c r="C189" s="31" t="s">
        <v>12</v>
      </c>
      <c r="D189" s="31" t="s">
        <v>122</v>
      </c>
      <c r="E189" s="31" t="s">
        <v>108</v>
      </c>
      <c r="F189" s="31" t="s">
        <v>127</v>
      </c>
      <c r="G189" s="31" t="s">
        <v>99</v>
      </c>
      <c r="H189" s="7" t="s">
        <v>559</v>
      </c>
      <c r="I189" s="7" t="s">
        <v>447</v>
      </c>
      <c r="J189" s="31" t="s">
        <v>70</v>
      </c>
      <c r="K189" s="31" t="s">
        <v>42</v>
      </c>
      <c r="L189" s="31" t="s">
        <v>36</v>
      </c>
      <c r="M189" s="31">
        <v>50</v>
      </c>
      <c r="N189" s="31" t="s">
        <v>357</v>
      </c>
      <c r="O189" s="31" t="s">
        <v>352</v>
      </c>
      <c r="P189" s="31" t="s">
        <v>416</v>
      </c>
    </row>
    <row r="190" spans="1:16" ht="15" customHeight="1">
      <c r="A190" s="31" t="s">
        <v>562</v>
      </c>
      <c r="B190" s="38" t="s">
        <v>130</v>
      </c>
      <c r="C190" s="31" t="s">
        <v>14</v>
      </c>
      <c r="D190" s="31" t="s">
        <v>122</v>
      </c>
      <c r="E190" s="31" t="s">
        <v>112</v>
      </c>
      <c r="F190" s="31" t="s">
        <v>98</v>
      </c>
      <c r="G190" s="31" t="s">
        <v>123</v>
      </c>
      <c r="H190" s="7" t="s">
        <v>559</v>
      </c>
      <c r="I190" s="7" t="s">
        <v>447</v>
      </c>
      <c r="J190" s="31" t="s">
        <v>70</v>
      </c>
      <c r="K190" s="31" t="s">
        <v>42</v>
      </c>
      <c r="L190" s="31" t="s">
        <v>36</v>
      </c>
      <c r="M190" s="31">
        <v>50</v>
      </c>
      <c r="N190" s="31" t="s">
        <v>357</v>
      </c>
      <c r="O190" s="31" t="s">
        <v>390</v>
      </c>
      <c r="P190" s="31" t="s">
        <v>437</v>
      </c>
    </row>
    <row r="191" spans="1:16" ht="15" customHeight="1">
      <c r="A191" s="31" t="s">
        <v>563</v>
      </c>
      <c r="B191" s="38" t="s">
        <v>132</v>
      </c>
      <c r="C191" s="31" t="s">
        <v>14</v>
      </c>
      <c r="D191" s="31" t="s">
        <v>122</v>
      </c>
      <c r="E191" s="31" t="s">
        <v>116</v>
      </c>
      <c r="F191" s="31" t="s">
        <v>98</v>
      </c>
      <c r="G191" s="31" t="s">
        <v>126</v>
      </c>
      <c r="H191" s="7" t="s">
        <v>559</v>
      </c>
      <c r="I191" s="7" t="s">
        <v>447</v>
      </c>
      <c r="J191" s="31" t="s">
        <v>70</v>
      </c>
      <c r="K191" s="31" t="s">
        <v>42</v>
      </c>
      <c r="L191" s="31" t="s">
        <v>36</v>
      </c>
      <c r="M191" s="31">
        <v>50</v>
      </c>
      <c r="N191" s="31" t="s">
        <v>357</v>
      </c>
      <c r="O191" s="31" t="s">
        <v>390</v>
      </c>
      <c r="P191" s="31" t="s">
        <v>437</v>
      </c>
    </row>
    <row r="192" spans="1:16" ht="15" customHeight="1">
      <c r="A192" s="31" t="s">
        <v>564</v>
      </c>
      <c r="B192" s="38" t="s">
        <v>134</v>
      </c>
      <c r="C192" s="31" t="s">
        <v>14</v>
      </c>
      <c r="D192" s="31" t="s">
        <v>122</v>
      </c>
      <c r="E192" s="31" t="s">
        <v>119</v>
      </c>
      <c r="F192" s="31" t="s">
        <v>127</v>
      </c>
      <c r="G192" s="31" t="s">
        <v>99</v>
      </c>
      <c r="H192" s="7" t="s">
        <v>559</v>
      </c>
      <c r="I192" s="7" t="s">
        <v>447</v>
      </c>
      <c r="J192" s="31" t="s">
        <v>70</v>
      </c>
      <c r="K192" s="31" t="s">
        <v>42</v>
      </c>
      <c r="L192" s="31" t="s">
        <v>36</v>
      </c>
      <c r="M192" s="31">
        <v>50</v>
      </c>
      <c r="N192" s="31" t="s">
        <v>357</v>
      </c>
      <c r="O192" s="31" t="s">
        <v>390</v>
      </c>
      <c r="P192" s="31" t="s">
        <v>437</v>
      </c>
    </row>
    <row r="193" spans="1:16" ht="15" customHeight="1">
      <c r="A193" s="31" t="s">
        <v>565</v>
      </c>
      <c r="B193" s="38">
        <v>26159</v>
      </c>
      <c r="C193" s="31" t="s">
        <v>12</v>
      </c>
      <c r="D193" s="31" t="s">
        <v>122</v>
      </c>
      <c r="E193" s="31" t="s">
        <v>108</v>
      </c>
      <c r="F193" s="31" t="s">
        <v>127</v>
      </c>
      <c r="G193" s="31" t="s">
        <v>99</v>
      </c>
      <c r="H193" s="7" t="s">
        <v>566</v>
      </c>
      <c r="I193" s="7" t="s">
        <v>447</v>
      </c>
      <c r="J193" s="31" t="s">
        <v>77</v>
      </c>
      <c r="K193" s="31" t="s">
        <v>42</v>
      </c>
      <c r="L193" s="31" t="s">
        <v>36</v>
      </c>
      <c r="M193" s="31">
        <v>50</v>
      </c>
      <c r="N193" s="31" t="s">
        <v>357</v>
      </c>
      <c r="O193" s="31" t="s">
        <v>410</v>
      </c>
      <c r="P193" s="31" t="s">
        <v>396</v>
      </c>
    </row>
    <row r="194" spans="1:16" ht="15" customHeight="1">
      <c r="A194" s="31" t="s">
        <v>567</v>
      </c>
      <c r="B194" s="38" t="s">
        <v>134</v>
      </c>
      <c r="C194" s="31" t="s">
        <v>14</v>
      </c>
      <c r="D194" s="31" t="s">
        <v>122</v>
      </c>
      <c r="E194" s="31" t="s">
        <v>119</v>
      </c>
      <c r="F194" s="31" t="s">
        <v>127</v>
      </c>
      <c r="G194" s="31" t="s">
        <v>99</v>
      </c>
      <c r="H194" s="7" t="s">
        <v>566</v>
      </c>
      <c r="I194" s="7" t="s">
        <v>447</v>
      </c>
      <c r="J194" s="31" t="s">
        <v>77</v>
      </c>
      <c r="K194" s="31" t="s">
        <v>35</v>
      </c>
      <c r="L194" s="31" t="s">
        <v>36</v>
      </c>
      <c r="M194" s="31">
        <v>15</v>
      </c>
      <c r="N194" s="31" t="s">
        <v>369</v>
      </c>
      <c r="O194" s="31" t="s">
        <v>365</v>
      </c>
      <c r="P194" s="31" t="s">
        <v>414</v>
      </c>
    </row>
    <row r="195" spans="1:16" ht="15" customHeight="1">
      <c r="A195" s="31" t="s">
        <v>568</v>
      </c>
      <c r="B195" s="38">
        <v>26157</v>
      </c>
      <c r="C195" s="31" t="s">
        <v>12</v>
      </c>
      <c r="D195" s="31" t="s">
        <v>122</v>
      </c>
      <c r="E195" s="31" t="s">
        <v>97</v>
      </c>
      <c r="F195" s="31" t="s">
        <v>98</v>
      </c>
      <c r="G195" s="31" t="s">
        <v>123</v>
      </c>
      <c r="H195" s="7" t="s">
        <v>569</v>
      </c>
      <c r="I195" s="7" t="s">
        <v>447</v>
      </c>
      <c r="J195" s="31" t="s">
        <v>71</v>
      </c>
      <c r="K195" s="31" t="s">
        <v>363</v>
      </c>
      <c r="L195" s="31" t="s">
        <v>36</v>
      </c>
      <c r="M195" s="31">
        <v>15</v>
      </c>
      <c r="N195" s="31" t="s">
        <v>369</v>
      </c>
      <c r="O195" s="31" t="s">
        <v>365</v>
      </c>
      <c r="P195" s="31" t="s">
        <v>416</v>
      </c>
    </row>
    <row r="196" spans="1:16" ht="15" customHeight="1">
      <c r="A196" s="31" t="s">
        <v>570</v>
      </c>
      <c r="B196" s="38">
        <v>26158</v>
      </c>
      <c r="C196" s="31" t="s">
        <v>12</v>
      </c>
      <c r="D196" s="31" t="s">
        <v>122</v>
      </c>
      <c r="E196" s="31" t="s">
        <v>106</v>
      </c>
      <c r="F196" s="31" t="s">
        <v>98</v>
      </c>
      <c r="G196" s="31" t="s">
        <v>126</v>
      </c>
      <c r="H196" s="7" t="s">
        <v>569</v>
      </c>
      <c r="I196" s="7" t="s">
        <v>447</v>
      </c>
      <c r="J196" s="31" t="s">
        <v>71</v>
      </c>
      <c r="K196" s="31" t="s">
        <v>363</v>
      </c>
      <c r="L196" s="31" t="s">
        <v>36</v>
      </c>
      <c r="M196" s="31">
        <v>15</v>
      </c>
      <c r="N196" s="31" t="s">
        <v>369</v>
      </c>
      <c r="O196" s="31" t="s">
        <v>365</v>
      </c>
      <c r="P196" s="31" t="s">
        <v>416</v>
      </c>
    </row>
    <row r="197" spans="1:16" ht="15" customHeight="1">
      <c r="A197" s="31" t="s">
        <v>571</v>
      </c>
      <c r="B197" s="38">
        <v>26159</v>
      </c>
      <c r="C197" s="31" t="s">
        <v>12</v>
      </c>
      <c r="D197" s="31" t="s">
        <v>122</v>
      </c>
      <c r="E197" s="31" t="s">
        <v>108</v>
      </c>
      <c r="F197" s="31" t="s">
        <v>127</v>
      </c>
      <c r="G197" s="31" t="s">
        <v>99</v>
      </c>
      <c r="H197" s="7" t="s">
        <v>569</v>
      </c>
      <c r="I197" s="7" t="s">
        <v>447</v>
      </c>
      <c r="J197" s="31" t="s">
        <v>71</v>
      </c>
      <c r="K197" s="31" t="s">
        <v>363</v>
      </c>
      <c r="L197" s="31" t="s">
        <v>36</v>
      </c>
      <c r="M197" s="31">
        <v>15</v>
      </c>
      <c r="N197" s="31" t="s">
        <v>369</v>
      </c>
      <c r="O197" s="31" t="s">
        <v>365</v>
      </c>
      <c r="P197" s="31" t="s">
        <v>416</v>
      </c>
    </row>
    <row r="198" spans="1:16" ht="15" customHeight="1">
      <c r="A198" s="31" t="s">
        <v>572</v>
      </c>
      <c r="B198" s="38" t="s">
        <v>130</v>
      </c>
      <c r="C198" s="31" t="s">
        <v>14</v>
      </c>
      <c r="D198" s="31" t="s">
        <v>122</v>
      </c>
      <c r="E198" s="31" t="s">
        <v>112</v>
      </c>
      <c r="F198" s="31" t="s">
        <v>98</v>
      </c>
      <c r="G198" s="31" t="s">
        <v>123</v>
      </c>
      <c r="H198" s="7" t="s">
        <v>569</v>
      </c>
      <c r="I198" s="7" t="s">
        <v>447</v>
      </c>
      <c r="J198" s="31" t="s">
        <v>71</v>
      </c>
      <c r="K198" s="31" t="s">
        <v>35</v>
      </c>
      <c r="L198" s="31" t="s">
        <v>36</v>
      </c>
      <c r="M198" s="31">
        <v>15</v>
      </c>
      <c r="N198" s="31" t="s">
        <v>369</v>
      </c>
      <c r="O198" s="31" t="s">
        <v>365</v>
      </c>
      <c r="P198" s="31" t="s">
        <v>420</v>
      </c>
    </row>
    <row r="199" spans="1:16" ht="15" customHeight="1">
      <c r="A199" s="31" t="s">
        <v>573</v>
      </c>
      <c r="B199" s="38" t="s">
        <v>132</v>
      </c>
      <c r="C199" s="31" t="s">
        <v>14</v>
      </c>
      <c r="D199" s="31" t="s">
        <v>122</v>
      </c>
      <c r="E199" s="31" t="s">
        <v>116</v>
      </c>
      <c r="F199" s="31" t="s">
        <v>98</v>
      </c>
      <c r="G199" s="31" t="s">
        <v>126</v>
      </c>
      <c r="H199" s="7" t="s">
        <v>569</v>
      </c>
      <c r="I199" s="7" t="s">
        <v>447</v>
      </c>
      <c r="J199" s="31" t="s">
        <v>71</v>
      </c>
      <c r="K199" s="31" t="s">
        <v>35</v>
      </c>
      <c r="L199" s="31" t="s">
        <v>36</v>
      </c>
      <c r="M199" s="31">
        <v>15</v>
      </c>
      <c r="N199" s="31" t="s">
        <v>369</v>
      </c>
      <c r="O199" s="31" t="s">
        <v>365</v>
      </c>
      <c r="P199" s="31" t="s">
        <v>420</v>
      </c>
    </row>
    <row r="200" spans="1:16" ht="15" customHeight="1">
      <c r="A200" s="31" t="s">
        <v>574</v>
      </c>
      <c r="B200" s="38" t="s">
        <v>134</v>
      </c>
      <c r="C200" s="31" t="s">
        <v>14</v>
      </c>
      <c r="D200" s="31" t="s">
        <v>122</v>
      </c>
      <c r="E200" s="31" t="s">
        <v>119</v>
      </c>
      <c r="F200" s="31" t="s">
        <v>127</v>
      </c>
      <c r="G200" s="31" t="s">
        <v>99</v>
      </c>
      <c r="H200" s="7" t="s">
        <v>569</v>
      </c>
      <c r="I200" s="7" t="s">
        <v>447</v>
      </c>
      <c r="J200" s="31" t="s">
        <v>71</v>
      </c>
      <c r="K200" s="31" t="s">
        <v>35</v>
      </c>
      <c r="L200" s="31" t="s">
        <v>36</v>
      </c>
      <c r="M200" s="31">
        <v>15</v>
      </c>
      <c r="N200" s="31" t="s">
        <v>369</v>
      </c>
      <c r="O200" s="31" t="s">
        <v>365</v>
      </c>
      <c r="P200" s="31" t="s">
        <v>420</v>
      </c>
    </row>
    <row r="201" spans="1:16" ht="15" customHeight="1">
      <c r="A201" s="31" t="s">
        <v>575</v>
      </c>
      <c r="B201" s="38">
        <v>26157</v>
      </c>
      <c r="C201" s="31" t="s">
        <v>12</v>
      </c>
      <c r="D201" s="31" t="s">
        <v>122</v>
      </c>
      <c r="E201" s="31" t="s">
        <v>97</v>
      </c>
      <c r="F201" s="31" t="s">
        <v>98</v>
      </c>
      <c r="G201" s="31" t="s">
        <v>123</v>
      </c>
      <c r="H201" s="7" t="s">
        <v>576</v>
      </c>
      <c r="I201" s="7" t="s">
        <v>447</v>
      </c>
      <c r="J201" s="31" t="s">
        <v>72</v>
      </c>
      <c r="K201" s="31" t="s">
        <v>363</v>
      </c>
      <c r="L201" s="31" t="s">
        <v>36</v>
      </c>
      <c r="M201" s="31">
        <v>15</v>
      </c>
      <c r="N201" s="31" t="s">
        <v>369</v>
      </c>
      <c r="O201" s="31" t="s">
        <v>365</v>
      </c>
      <c r="P201" s="31" t="s">
        <v>416</v>
      </c>
    </row>
    <row r="202" spans="1:16" ht="15" customHeight="1">
      <c r="A202" s="31" t="s">
        <v>577</v>
      </c>
      <c r="B202" s="38">
        <v>26158</v>
      </c>
      <c r="C202" s="31" t="s">
        <v>12</v>
      </c>
      <c r="D202" s="31" t="s">
        <v>122</v>
      </c>
      <c r="E202" s="31" t="s">
        <v>106</v>
      </c>
      <c r="F202" s="31" t="s">
        <v>98</v>
      </c>
      <c r="G202" s="31" t="s">
        <v>126</v>
      </c>
      <c r="H202" s="7" t="s">
        <v>576</v>
      </c>
      <c r="I202" s="7" t="s">
        <v>447</v>
      </c>
      <c r="J202" s="31" t="s">
        <v>72</v>
      </c>
      <c r="K202" s="31" t="s">
        <v>363</v>
      </c>
      <c r="L202" s="31" t="s">
        <v>36</v>
      </c>
      <c r="M202" s="31">
        <v>15</v>
      </c>
      <c r="N202" s="31" t="s">
        <v>369</v>
      </c>
      <c r="O202" s="31" t="s">
        <v>365</v>
      </c>
      <c r="P202" s="31" t="s">
        <v>416</v>
      </c>
    </row>
    <row r="203" spans="1:16" ht="15" customHeight="1">
      <c r="A203" s="31" t="s">
        <v>578</v>
      </c>
      <c r="B203" s="38">
        <v>26159</v>
      </c>
      <c r="C203" s="31" t="s">
        <v>12</v>
      </c>
      <c r="D203" s="31" t="s">
        <v>122</v>
      </c>
      <c r="E203" s="31" t="s">
        <v>108</v>
      </c>
      <c r="F203" s="31" t="s">
        <v>127</v>
      </c>
      <c r="G203" s="31" t="s">
        <v>99</v>
      </c>
      <c r="H203" s="7" t="s">
        <v>576</v>
      </c>
      <c r="I203" s="7" t="s">
        <v>447</v>
      </c>
      <c r="J203" s="31" t="s">
        <v>72</v>
      </c>
      <c r="K203" s="31" t="s">
        <v>363</v>
      </c>
      <c r="L203" s="31" t="s">
        <v>36</v>
      </c>
      <c r="M203" s="31">
        <v>15</v>
      </c>
      <c r="N203" s="31" t="s">
        <v>369</v>
      </c>
      <c r="O203" s="31" t="s">
        <v>365</v>
      </c>
      <c r="P203" s="31" t="s">
        <v>416</v>
      </c>
    </row>
    <row r="204" spans="1:16" ht="15" customHeight="1">
      <c r="A204" s="31" t="s">
        <v>579</v>
      </c>
      <c r="B204" s="38" t="s">
        <v>130</v>
      </c>
      <c r="C204" s="31" t="s">
        <v>14</v>
      </c>
      <c r="D204" s="31" t="s">
        <v>122</v>
      </c>
      <c r="E204" s="31" t="s">
        <v>112</v>
      </c>
      <c r="F204" s="31" t="s">
        <v>98</v>
      </c>
      <c r="G204" s="31" t="s">
        <v>123</v>
      </c>
      <c r="H204" s="7" t="s">
        <v>576</v>
      </c>
      <c r="I204" s="7" t="s">
        <v>447</v>
      </c>
      <c r="J204" s="31" t="s">
        <v>72</v>
      </c>
      <c r="K204" s="31" t="s">
        <v>35</v>
      </c>
      <c r="L204" s="31" t="s">
        <v>36</v>
      </c>
      <c r="M204" s="31">
        <v>15</v>
      </c>
      <c r="N204" s="31" t="s">
        <v>369</v>
      </c>
      <c r="O204" s="31" t="s">
        <v>365</v>
      </c>
      <c r="P204" s="31" t="s">
        <v>420</v>
      </c>
    </row>
    <row r="205" spans="1:16" ht="15" customHeight="1">
      <c r="A205" s="31" t="s">
        <v>580</v>
      </c>
      <c r="B205" s="38" t="s">
        <v>132</v>
      </c>
      <c r="C205" s="31" t="s">
        <v>14</v>
      </c>
      <c r="D205" s="31" t="s">
        <v>122</v>
      </c>
      <c r="E205" s="31" t="s">
        <v>116</v>
      </c>
      <c r="F205" s="31" t="s">
        <v>98</v>
      </c>
      <c r="G205" s="31" t="s">
        <v>126</v>
      </c>
      <c r="H205" s="7" t="s">
        <v>576</v>
      </c>
      <c r="I205" s="7" t="s">
        <v>447</v>
      </c>
      <c r="J205" s="31" t="s">
        <v>72</v>
      </c>
      <c r="K205" s="31" t="s">
        <v>35</v>
      </c>
      <c r="L205" s="31" t="s">
        <v>36</v>
      </c>
      <c r="M205" s="31">
        <v>15</v>
      </c>
      <c r="N205" s="31" t="s">
        <v>369</v>
      </c>
      <c r="O205" s="31" t="s">
        <v>365</v>
      </c>
      <c r="P205" s="31" t="s">
        <v>420</v>
      </c>
    </row>
    <row r="206" spans="1:16" ht="15" customHeight="1">
      <c r="A206" s="31" t="s">
        <v>581</v>
      </c>
      <c r="B206" s="38" t="s">
        <v>134</v>
      </c>
      <c r="C206" s="31" t="s">
        <v>14</v>
      </c>
      <c r="D206" s="31" t="s">
        <v>122</v>
      </c>
      <c r="E206" s="31" t="s">
        <v>119</v>
      </c>
      <c r="F206" s="31" t="s">
        <v>127</v>
      </c>
      <c r="G206" s="31" t="s">
        <v>99</v>
      </c>
      <c r="H206" s="7" t="s">
        <v>576</v>
      </c>
      <c r="I206" s="7" t="s">
        <v>447</v>
      </c>
      <c r="J206" s="31" t="s">
        <v>72</v>
      </c>
      <c r="K206" s="31" t="s">
        <v>35</v>
      </c>
      <c r="L206" s="31" t="s">
        <v>36</v>
      </c>
      <c r="M206" s="31">
        <v>15</v>
      </c>
      <c r="N206" s="31" t="s">
        <v>369</v>
      </c>
      <c r="O206" s="31" t="s">
        <v>365</v>
      </c>
      <c r="P206" s="31" t="s">
        <v>420</v>
      </c>
    </row>
    <row r="207" spans="1:16" ht="15" customHeight="1">
      <c r="A207" s="31" t="s">
        <v>582</v>
      </c>
      <c r="B207" s="38">
        <v>26157</v>
      </c>
      <c r="C207" s="31" t="s">
        <v>12</v>
      </c>
      <c r="D207" s="31" t="s">
        <v>122</v>
      </c>
      <c r="E207" s="31" t="s">
        <v>97</v>
      </c>
      <c r="F207" s="31" t="s">
        <v>98</v>
      </c>
      <c r="G207" s="31" t="s">
        <v>123</v>
      </c>
      <c r="H207" s="7" t="s">
        <v>583</v>
      </c>
      <c r="I207" s="7" t="s">
        <v>447</v>
      </c>
      <c r="J207" s="31" t="s">
        <v>73</v>
      </c>
      <c r="K207" s="31" t="s">
        <v>42</v>
      </c>
      <c r="L207" s="31" t="s">
        <v>36</v>
      </c>
      <c r="M207" s="31">
        <v>50</v>
      </c>
      <c r="N207" s="31" t="s">
        <v>357</v>
      </c>
      <c r="O207" s="31" t="s">
        <v>352</v>
      </c>
      <c r="P207" s="31" t="s">
        <v>416</v>
      </c>
    </row>
    <row r="208" spans="1:16" ht="15" customHeight="1">
      <c r="A208" s="31" t="s">
        <v>584</v>
      </c>
      <c r="B208" s="38">
        <v>26158</v>
      </c>
      <c r="C208" s="31" t="s">
        <v>12</v>
      </c>
      <c r="D208" s="31" t="s">
        <v>122</v>
      </c>
      <c r="E208" s="31" t="s">
        <v>106</v>
      </c>
      <c r="F208" s="31" t="s">
        <v>98</v>
      </c>
      <c r="G208" s="31" t="s">
        <v>126</v>
      </c>
      <c r="H208" s="7" t="s">
        <v>583</v>
      </c>
      <c r="I208" s="7" t="s">
        <v>447</v>
      </c>
      <c r="J208" s="31" t="s">
        <v>73</v>
      </c>
      <c r="K208" s="31" t="s">
        <v>42</v>
      </c>
      <c r="L208" s="31" t="s">
        <v>36</v>
      </c>
      <c r="M208" s="31">
        <v>50</v>
      </c>
      <c r="N208" s="31" t="s">
        <v>357</v>
      </c>
      <c r="O208" s="31" t="s">
        <v>352</v>
      </c>
      <c r="P208" s="31" t="s">
        <v>416</v>
      </c>
    </row>
    <row r="209" spans="1:16" ht="15" customHeight="1">
      <c r="A209" s="31" t="s">
        <v>585</v>
      </c>
      <c r="B209" s="38">
        <v>26159</v>
      </c>
      <c r="C209" s="31" t="s">
        <v>12</v>
      </c>
      <c r="D209" s="31" t="s">
        <v>122</v>
      </c>
      <c r="E209" s="31" t="s">
        <v>108</v>
      </c>
      <c r="F209" s="31" t="s">
        <v>127</v>
      </c>
      <c r="G209" s="31" t="s">
        <v>99</v>
      </c>
      <c r="H209" s="7" t="s">
        <v>583</v>
      </c>
      <c r="I209" s="7" t="s">
        <v>447</v>
      </c>
      <c r="J209" s="31" t="s">
        <v>73</v>
      </c>
      <c r="K209" s="31" t="s">
        <v>42</v>
      </c>
      <c r="L209" s="31" t="s">
        <v>36</v>
      </c>
      <c r="M209" s="31">
        <v>50</v>
      </c>
      <c r="N209" s="31" t="s">
        <v>357</v>
      </c>
      <c r="O209" s="31" t="s">
        <v>352</v>
      </c>
      <c r="P209" s="31" t="s">
        <v>416</v>
      </c>
    </row>
    <row r="210" spans="1:16" ht="15" customHeight="1">
      <c r="A210" s="31" t="s">
        <v>586</v>
      </c>
      <c r="B210" s="38" t="s">
        <v>130</v>
      </c>
      <c r="C210" s="31" t="s">
        <v>14</v>
      </c>
      <c r="D210" s="31" t="s">
        <v>122</v>
      </c>
      <c r="E210" s="31" t="s">
        <v>112</v>
      </c>
      <c r="F210" s="31" t="s">
        <v>98</v>
      </c>
      <c r="G210" s="31" t="s">
        <v>123</v>
      </c>
      <c r="H210" s="7" t="s">
        <v>583</v>
      </c>
      <c r="I210" s="7" t="s">
        <v>447</v>
      </c>
      <c r="J210" s="31" t="s">
        <v>73</v>
      </c>
      <c r="K210" s="31" t="s">
        <v>42</v>
      </c>
      <c r="L210" s="31" t="s">
        <v>36</v>
      </c>
      <c r="M210" s="31">
        <v>50</v>
      </c>
      <c r="N210" s="31" t="s">
        <v>357</v>
      </c>
      <c r="O210" s="31" t="s">
        <v>358</v>
      </c>
      <c r="P210" s="31" t="s">
        <v>437</v>
      </c>
    </row>
    <row r="211" spans="1:16" ht="15" customHeight="1">
      <c r="A211" s="31" t="s">
        <v>587</v>
      </c>
      <c r="B211" s="38" t="s">
        <v>132</v>
      </c>
      <c r="C211" s="31" t="s">
        <v>14</v>
      </c>
      <c r="D211" s="31" t="s">
        <v>122</v>
      </c>
      <c r="E211" s="31" t="s">
        <v>116</v>
      </c>
      <c r="F211" s="31" t="s">
        <v>98</v>
      </c>
      <c r="G211" s="31" t="s">
        <v>126</v>
      </c>
      <c r="H211" s="7" t="s">
        <v>583</v>
      </c>
      <c r="I211" s="7" t="s">
        <v>447</v>
      </c>
      <c r="J211" s="31" t="s">
        <v>73</v>
      </c>
      <c r="K211" s="31" t="s">
        <v>42</v>
      </c>
      <c r="L211" s="31" t="s">
        <v>36</v>
      </c>
      <c r="M211" s="31">
        <v>50</v>
      </c>
      <c r="N211" s="31" t="s">
        <v>357</v>
      </c>
      <c r="O211" s="31" t="s">
        <v>358</v>
      </c>
      <c r="P211" s="31" t="s">
        <v>437</v>
      </c>
    </row>
    <row r="212" spans="1:16" s="39" customFormat="1" ht="15" customHeight="1" thickBot="1">
      <c r="A212" s="108" t="s">
        <v>588</v>
      </c>
      <c r="B212" s="109" t="s">
        <v>134</v>
      </c>
      <c r="C212" s="108" t="s">
        <v>14</v>
      </c>
      <c r="D212" s="108" t="s">
        <v>122</v>
      </c>
      <c r="E212" s="108" t="s">
        <v>119</v>
      </c>
      <c r="F212" s="108" t="s">
        <v>127</v>
      </c>
      <c r="G212" s="108" t="s">
        <v>99</v>
      </c>
      <c r="H212" s="34" t="s">
        <v>583</v>
      </c>
      <c r="I212" s="34" t="s">
        <v>447</v>
      </c>
      <c r="J212" s="108" t="s">
        <v>73</v>
      </c>
      <c r="K212" s="108" t="s">
        <v>42</v>
      </c>
      <c r="L212" s="108" t="s">
        <v>36</v>
      </c>
      <c r="M212" s="108">
        <v>50</v>
      </c>
      <c r="N212" s="108" t="s">
        <v>357</v>
      </c>
      <c r="O212" s="108" t="s">
        <v>358</v>
      </c>
      <c r="P212" s="108" t="s">
        <v>437</v>
      </c>
    </row>
    <row r="213" spans="1:16" ht="15" customHeight="1">
      <c r="A213" s="31" t="s">
        <v>589</v>
      </c>
      <c r="B213" s="38" t="s">
        <v>138</v>
      </c>
      <c r="C213" s="31" t="s">
        <v>14</v>
      </c>
      <c r="D213" s="31" t="s">
        <v>136</v>
      </c>
      <c r="E213" s="31" t="s">
        <v>112</v>
      </c>
      <c r="F213" s="31" t="s">
        <v>137</v>
      </c>
      <c r="G213" s="31" t="s">
        <v>99</v>
      </c>
      <c r="H213" s="7">
        <v>46154.416666666664</v>
      </c>
      <c r="I213" s="7" t="s">
        <v>288</v>
      </c>
      <c r="J213" s="31" t="s">
        <v>34</v>
      </c>
      <c r="K213" s="31" t="s">
        <v>42</v>
      </c>
      <c r="L213" s="31" t="s">
        <v>36</v>
      </c>
      <c r="M213" s="31">
        <v>50</v>
      </c>
      <c r="N213" s="31" t="s">
        <v>357</v>
      </c>
      <c r="O213" s="31" t="s">
        <v>590</v>
      </c>
      <c r="P213" s="31" t="s">
        <v>591</v>
      </c>
    </row>
    <row r="214" spans="1:16" ht="15" customHeight="1">
      <c r="A214" s="31" t="s">
        <v>592</v>
      </c>
      <c r="B214" s="38" t="s">
        <v>142</v>
      </c>
      <c r="C214" s="31" t="s">
        <v>14</v>
      </c>
      <c r="D214" s="31" t="s">
        <v>136</v>
      </c>
      <c r="E214" s="31" t="s">
        <v>116</v>
      </c>
      <c r="F214" s="31" t="s">
        <v>141</v>
      </c>
      <c r="G214" s="31" t="s">
        <v>99</v>
      </c>
      <c r="H214" s="7">
        <v>46154.416666666664</v>
      </c>
      <c r="I214" s="7" t="s">
        <v>288</v>
      </c>
      <c r="J214" s="31" t="s">
        <v>34</v>
      </c>
      <c r="K214" s="31" t="s">
        <v>42</v>
      </c>
      <c r="L214" s="31" t="s">
        <v>36</v>
      </c>
      <c r="M214" s="31">
        <v>50</v>
      </c>
      <c r="N214" s="31" t="s">
        <v>357</v>
      </c>
      <c r="O214" s="31" t="s">
        <v>590</v>
      </c>
      <c r="P214" s="31" t="s">
        <v>591</v>
      </c>
    </row>
    <row r="215" spans="1:16" ht="15" customHeight="1">
      <c r="A215" s="31" t="s">
        <v>593</v>
      </c>
      <c r="B215" s="38" t="s">
        <v>146</v>
      </c>
      <c r="C215" s="31" t="s">
        <v>14</v>
      </c>
      <c r="D215" s="31" t="s">
        <v>136</v>
      </c>
      <c r="E215" s="31" t="s">
        <v>119</v>
      </c>
      <c r="F215" s="31" t="s">
        <v>145</v>
      </c>
      <c r="G215" s="31" t="s">
        <v>99</v>
      </c>
      <c r="H215" s="7">
        <v>46154.416666666664</v>
      </c>
      <c r="I215" s="7" t="s">
        <v>288</v>
      </c>
      <c r="J215" s="31" t="s">
        <v>34</v>
      </c>
      <c r="K215" s="31" t="s">
        <v>42</v>
      </c>
      <c r="L215" s="31" t="s">
        <v>36</v>
      </c>
      <c r="M215" s="31">
        <v>50</v>
      </c>
      <c r="N215" s="31" t="s">
        <v>357</v>
      </c>
      <c r="O215" s="31" t="s">
        <v>590</v>
      </c>
      <c r="P215" s="31" t="s">
        <v>591</v>
      </c>
    </row>
    <row r="216" spans="1:16" ht="15" customHeight="1">
      <c r="A216" s="31" t="s">
        <v>594</v>
      </c>
      <c r="B216" s="38" t="s">
        <v>138</v>
      </c>
      <c r="C216" s="31" t="s">
        <v>14</v>
      </c>
      <c r="D216" s="31" t="s">
        <v>136</v>
      </c>
      <c r="E216" s="31" t="s">
        <v>112</v>
      </c>
      <c r="F216" s="31" t="s">
        <v>137</v>
      </c>
      <c r="G216" s="31" t="s">
        <v>99</v>
      </c>
      <c r="H216" s="7">
        <v>46154.916666666664</v>
      </c>
      <c r="I216" s="7" t="s">
        <v>288</v>
      </c>
      <c r="J216" s="31" t="s">
        <v>41</v>
      </c>
      <c r="K216" s="31" t="s">
        <v>35</v>
      </c>
      <c r="L216" s="31" t="s">
        <v>36</v>
      </c>
      <c r="M216" s="31">
        <v>15</v>
      </c>
      <c r="N216" s="31" t="s">
        <v>369</v>
      </c>
      <c r="O216" s="31" t="s">
        <v>595</v>
      </c>
      <c r="P216" s="31" t="s">
        <v>596</v>
      </c>
    </row>
    <row r="217" spans="1:16" ht="15" customHeight="1">
      <c r="A217" s="31" t="s">
        <v>597</v>
      </c>
      <c r="B217" s="38" t="s">
        <v>142</v>
      </c>
      <c r="C217" s="31" t="s">
        <v>14</v>
      </c>
      <c r="D217" s="31" t="s">
        <v>136</v>
      </c>
      <c r="E217" s="31" t="s">
        <v>116</v>
      </c>
      <c r="F217" s="31" t="s">
        <v>141</v>
      </c>
      <c r="G217" s="31" t="s">
        <v>99</v>
      </c>
      <c r="H217" s="7">
        <v>46154.916666666664</v>
      </c>
      <c r="I217" s="7" t="s">
        <v>288</v>
      </c>
      <c r="J217" s="31" t="s">
        <v>41</v>
      </c>
      <c r="K217" s="31" t="s">
        <v>35</v>
      </c>
      <c r="L217" s="31" t="s">
        <v>36</v>
      </c>
      <c r="M217" s="31">
        <v>15</v>
      </c>
      <c r="N217" s="31" t="s">
        <v>369</v>
      </c>
      <c r="O217" s="31" t="s">
        <v>595</v>
      </c>
      <c r="P217" s="31" t="s">
        <v>596</v>
      </c>
    </row>
    <row r="218" spans="1:16" ht="15" customHeight="1">
      <c r="A218" s="31" t="s">
        <v>598</v>
      </c>
      <c r="B218" s="38" t="s">
        <v>146</v>
      </c>
      <c r="C218" s="31" t="s">
        <v>14</v>
      </c>
      <c r="D218" s="31" t="s">
        <v>136</v>
      </c>
      <c r="E218" s="31" t="s">
        <v>119</v>
      </c>
      <c r="F218" s="31" t="s">
        <v>145</v>
      </c>
      <c r="G218" s="31" t="s">
        <v>99</v>
      </c>
      <c r="H218" s="7">
        <v>46154.916666666664</v>
      </c>
      <c r="I218" s="7" t="s">
        <v>288</v>
      </c>
      <c r="J218" s="31" t="s">
        <v>41</v>
      </c>
      <c r="K218" s="31" t="s">
        <v>35</v>
      </c>
      <c r="L218" s="31" t="s">
        <v>36</v>
      </c>
      <c r="M218" s="31">
        <v>15</v>
      </c>
      <c r="N218" s="31" t="s">
        <v>369</v>
      </c>
      <c r="O218" s="31" t="s">
        <v>595</v>
      </c>
      <c r="P218" s="31" t="s">
        <v>596</v>
      </c>
    </row>
    <row r="219" spans="1:16" ht="15" customHeight="1">
      <c r="A219" s="31" t="s">
        <v>599</v>
      </c>
      <c r="B219" s="38" t="s">
        <v>138</v>
      </c>
      <c r="C219" s="31" t="s">
        <v>14</v>
      </c>
      <c r="D219" s="31" t="s">
        <v>136</v>
      </c>
      <c r="E219" s="31" t="s">
        <v>112</v>
      </c>
      <c r="F219" s="31" t="s">
        <v>137</v>
      </c>
      <c r="G219" s="31" t="s">
        <v>99</v>
      </c>
      <c r="H219" s="7">
        <v>46155.416666666664</v>
      </c>
      <c r="I219" s="7" t="s">
        <v>288</v>
      </c>
      <c r="J219" s="31" t="s">
        <v>48</v>
      </c>
      <c r="K219" s="31" t="s">
        <v>35</v>
      </c>
      <c r="L219" s="31" t="s">
        <v>36</v>
      </c>
      <c r="M219" s="31">
        <v>15</v>
      </c>
      <c r="N219" s="31" t="s">
        <v>369</v>
      </c>
      <c r="O219" s="31" t="s">
        <v>595</v>
      </c>
      <c r="P219" s="31" t="s">
        <v>600</v>
      </c>
    </row>
    <row r="220" spans="1:16" ht="15" customHeight="1">
      <c r="A220" s="31" t="s">
        <v>601</v>
      </c>
      <c r="B220" s="38" t="s">
        <v>142</v>
      </c>
      <c r="C220" s="31" t="s">
        <v>14</v>
      </c>
      <c r="D220" s="31" t="s">
        <v>136</v>
      </c>
      <c r="E220" s="31" t="s">
        <v>116</v>
      </c>
      <c r="F220" s="31" t="s">
        <v>141</v>
      </c>
      <c r="G220" s="31" t="s">
        <v>99</v>
      </c>
      <c r="H220" s="7">
        <v>46155.416666666664</v>
      </c>
      <c r="I220" s="7" t="s">
        <v>288</v>
      </c>
      <c r="J220" s="31" t="s">
        <v>56</v>
      </c>
      <c r="K220" s="31" t="s">
        <v>42</v>
      </c>
      <c r="L220" s="31" t="s">
        <v>36</v>
      </c>
      <c r="M220" s="31">
        <v>50</v>
      </c>
      <c r="N220" s="31" t="s">
        <v>357</v>
      </c>
      <c r="O220" s="31" t="s">
        <v>590</v>
      </c>
      <c r="P220" s="31" t="s">
        <v>602</v>
      </c>
    </row>
    <row r="221" spans="1:16" ht="15" customHeight="1">
      <c r="A221" s="31" t="s">
        <v>603</v>
      </c>
      <c r="B221" s="38" t="s">
        <v>146</v>
      </c>
      <c r="C221" s="31" t="s">
        <v>14</v>
      </c>
      <c r="D221" s="31" t="s">
        <v>136</v>
      </c>
      <c r="E221" s="31" t="s">
        <v>119</v>
      </c>
      <c r="F221" s="31" t="s">
        <v>145</v>
      </c>
      <c r="G221" s="31" t="s">
        <v>99</v>
      </c>
      <c r="H221" s="7">
        <v>46155.416666666664</v>
      </c>
      <c r="I221" s="7" t="s">
        <v>288</v>
      </c>
      <c r="J221" s="31" t="s">
        <v>48</v>
      </c>
      <c r="K221" s="31" t="s">
        <v>35</v>
      </c>
      <c r="L221" s="31" t="s">
        <v>36</v>
      </c>
      <c r="M221" s="31">
        <v>15</v>
      </c>
      <c r="N221" s="31" t="s">
        <v>369</v>
      </c>
      <c r="O221" s="31" t="s">
        <v>595</v>
      </c>
      <c r="P221" s="31" t="s">
        <v>600</v>
      </c>
    </row>
    <row r="222" spans="1:16" ht="15" customHeight="1">
      <c r="A222" s="31" t="s">
        <v>604</v>
      </c>
      <c r="B222" s="38" t="s">
        <v>142</v>
      </c>
      <c r="C222" s="31" t="s">
        <v>14</v>
      </c>
      <c r="D222" s="31" t="s">
        <v>136</v>
      </c>
      <c r="E222" s="31" t="s">
        <v>116</v>
      </c>
      <c r="F222" s="31" t="s">
        <v>141</v>
      </c>
      <c r="G222" s="31" t="s">
        <v>99</v>
      </c>
      <c r="H222" s="7">
        <v>46155.916666666664</v>
      </c>
      <c r="I222" s="7" t="s">
        <v>288</v>
      </c>
      <c r="J222" s="31" t="s">
        <v>75</v>
      </c>
      <c r="K222" s="31" t="s">
        <v>35</v>
      </c>
      <c r="L222" s="31" t="s">
        <v>36</v>
      </c>
      <c r="M222" s="31">
        <v>15</v>
      </c>
      <c r="N222" s="31" t="s">
        <v>369</v>
      </c>
      <c r="O222" s="31" t="s">
        <v>595</v>
      </c>
      <c r="P222" s="31" t="s">
        <v>605</v>
      </c>
    </row>
    <row r="223" spans="1:16" ht="15" customHeight="1">
      <c r="A223" s="31" t="s">
        <v>606</v>
      </c>
      <c r="B223" s="38" t="s">
        <v>138</v>
      </c>
      <c r="C223" s="31" t="s">
        <v>14</v>
      </c>
      <c r="D223" s="31" t="s">
        <v>136</v>
      </c>
      <c r="E223" s="31" t="s">
        <v>112</v>
      </c>
      <c r="F223" s="31" t="s">
        <v>137</v>
      </c>
      <c r="G223" s="31" t="s">
        <v>99</v>
      </c>
      <c r="H223" s="7">
        <v>46156.416666666664</v>
      </c>
      <c r="I223" s="7" t="s">
        <v>288</v>
      </c>
      <c r="J223" s="31" t="s">
        <v>59</v>
      </c>
      <c r="K223" s="31" t="s">
        <v>35</v>
      </c>
      <c r="L223" s="31" t="s">
        <v>36</v>
      </c>
      <c r="M223" s="31">
        <v>15</v>
      </c>
      <c r="N223" s="31" t="s">
        <v>369</v>
      </c>
      <c r="O223" s="31" t="s">
        <v>595</v>
      </c>
      <c r="P223" s="31" t="s">
        <v>607</v>
      </c>
    </row>
    <row r="224" spans="1:16" ht="15" customHeight="1">
      <c r="A224" s="31" t="s">
        <v>608</v>
      </c>
      <c r="B224" s="38" t="s">
        <v>146</v>
      </c>
      <c r="C224" s="31" t="s">
        <v>14</v>
      </c>
      <c r="D224" s="31" t="s">
        <v>136</v>
      </c>
      <c r="E224" s="31" t="s">
        <v>119</v>
      </c>
      <c r="F224" s="31" t="s">
        <v>145</v>
      </c>
      <c r="G224" s="31" t="s">
        <v>99</v>
      </c>
      <c r="H224" s="7">
        <v>46156.416666666664</v>
      </c>
      <c r="I224" s="7" t="s">
        <v>288</v>
      </c>
      <c r="J224" s="31" t="s">
        <v>59</v>
      </c>
      <c r="K224" s="31" t="s">
        <v>35</v>
      </c>
      <c r="L224" s="31" t="s">
        <v>36</v>
      </c>
      <c r="M224" s="31">
        <v>15</v>
      </c>
      <c r="N224" s="31" t="s">
        <v>369</v>
      </c>
      <c r="O224" s="31" t="s">
        <v>595</v>
      </c>
      <c r="P224" s="31" t="s">
        <v>609</v>
      </c>
    </row>
    <row r="225" spans="1:16" ht="15" customHeight="1">
      <c r="A225" s="31" t="s">
        <v>610</v>
      </c>
      <c r="B225" s="38" t="s">
        <v>142</v>
      </c>
      <c r="C225" s="31" t="s">
        <v>14</v>
      </c>
      <c r="D225" s="31" t="s">
        <v>136</v>
      </c>
      <c r="E225" s="31" t="s">
        <v>116</v>
      </c>
      <c r="F225" s="31" t="s">
        <v>141</v>
      </c>
      <c r="G225" s="31" t="s">
        <v>99</v>
      </c>
      <c r="H225" s="7">
        <v>46156.916666666664</v>
      </c>
      <c r="I225" s="7" t="s">
        <v>288</v>
      </c>
      <c r="J225" s="31" t="s">
        <v>611</v>
      </c>
      <c r="K225" s="31" t="s">
        <v>42</v>
      </c>
      <c r="L225" s="31" t="s">
        <v>36</v>
      </c>
      <c r="M225" s="31">
        <v>50</v>
      </c>
      <c r="N225" s="31" t="s">
        <v>357</v>
      </c>
      <c r="O225" s="31" t="s">
        <v>612</v>
      </c>
      <c r="P225" s="31" t="s">
        <v>613</v>
      </c>
    </row>
    <row r="226" spans="1:16" ht="15" customHeight="1">
      <c r="A226" s="31" t="s">
        <v>614</v>
      </c>
      <c r="B226" s="38" t="s">
        <v>146</v>
      </c>
      <c r="C226" s="31" t="s">
        <v>14</v>
      </c>
      <c r="D226" s="31" t="s">
        <v>136</v>
      </c>
      <c r="E226" s="31" t="s">
        <v>119</v>
      </c>
      <c r="F226" s="31" t="s">
        <v>145</v>
      </c>
      <c r="G226" s="31" t="s">
        <v>99</v>
      </c>
      <c r="H226" s="7">
        <v>46156.916666666664</v>
      </c>
      <c r="I226" s="7" t="s">
        <v>288</v>
      </c>
      <c r="J226" s="31" t="s">
        <v>56</v>
      </c>
      <c r="K226" s="31" t="s">
        <v>42</v>
      </c>
      <c r="L226" s="31" t="s">
        <v>36</v>
      </c>
      <c r="M226" s="31">
        <v>50</v>
      </c>
      <c r="N226" s="31" t="s">
        <v>357</v>
      </c>
      <c r="O226" s="31" t="s">
        <v>590</v>
      </c>
      <c r="P226" s="31" t="s">
        <v>615</v>
      </c>
    </row>
    <row r="227" spans="1:16" ht="15" customHeight="1">
      <c r="A227" s="31" t="s">
        <v>616</v>
      </c>
      <c r="B227" s="38" t="s">
        <v>142</v>
      </c>
      <c r="C227" s="31" t="s">
        <v>14</v>
      </c>
      <c r="D227" s="31" t="s">
        <v>136</v>
      </c>
      <c r="E227" s="31" t="s">
        <v>116</v>
      </c>
      <c r="F227" s="31" t="s">
        <v>141</v>
      </c>
      <c r="G227" s="31" t="s">
        <v>99</v>
      </c>
      <c r="H227" s="7">
        <v>46157.416666666664</v>
      </c>
      <c r="I227" s="7" t="s">
        <v>288</v>
      </c>
      <c r="J227" s="31" t="s">
        <v>617</v>
      </c>
      <c r="K227" s="31" t="s">
        <v>42</v>
      </c>
      <c r="L227" s="31" t="s">
        <v>36</v>
      </c>
      <c r="M227" s="31">
        <v>50</v>
      </c>
      <c r="N227" s="31" t="s">
        <v>357</v>
      </c>
      <c r="O227" s="31" t="s">
        <v>590</v>
      </c>
      <c r="P227" s="31" t="s">
        <v>618</v>
      </c>
    </row>
    <row r="228" spans="1:16" ht="15" customHeight="1">
      <c r="A228" s="31" t="s">
        <v>619</v>
      </c>
      <c r="B228" s="38" t="s">
        <v>146</v>
      </c>
      <c r="C228" s="31" t="s">
        <v>14</v>
      </c>
      <c r="D228" s="31" t="s">
        <v>136</v>
      </c>
      <c r="E228" s="31" t="s">
        <v>119</v>
      </c>
      <c r="F228" s="31" t="s">
        <v>145</v>
      </c>
      <c r="G228" s="31" t="s">
        <v>99</v>
      </c>
      <c r="H228" s="7">
        <v>46157.416666666664</v>
      </c>
      <c r="I228" s="7" t="s">
        <v>288</v>
      </c>
      <c r="J228" s="31" t="s">
        <v>75</v>
      </c>
      <c r="K228" s="31" t="s">
        <v>35</v>
      </c>
      <c r="L228" s="31" t="s">
        <v>36</v>
      </c>
      <c r="M228" s="31">
        <v>15</v>
      </c>
      <c r="N228" s="31" t="s">
        <v>369</v>
      </c>
      <c r="O228" s="31" t="s">
        <v>595</v>
      </c>
      <c r="P228" s="31" t="s">
        <v>620</v>
      </c>
    </row>
    <row r="229" spans="1:16" ht="15" customHeight="1">
      <c r="A229" s="31" t="s">
        <v>621</v>
      </c>
      <c r="B229" s="38" t="s">
        <v>138</v>
      </c>
      <c r="C229" s="31" t="s">
        <v>14</v>
      </c>
      <c r="D229" s="31" t="s">
        <v>136</v>
      </c>
      <c r="E229" s="31" t="s">
        <v>112</v>
      </c>
      <c r="F229" s="31" t="s">
        <v>137</v>
      </c>
      <c r="G229" s="31" t="s">
        <v>99</v>
      </c>
      <c r="H229" s="7">
        <v>46157.916666666664</v>
      </c>
      <c r="I229" s="7" t="s">
        <v>288</v>
      </c>
      <c r="J229" s="31" t="s">
        <v>622</v>
      </c>
      <c r="K229" s="31" t="s">
        <v>42</v>
      </c>
      <c r="L229" s="31" t="s">
        <v>36</v>
      </c>
      <c r="M229" s="31">
        <v>50</v>
      </c>
      <c r="N229" s="31" t="s">
        <v>357</v>
      </c>
      <c r="O229" s="31" t="s">
        <v>612</v>
      </c>
      <c r="P229" s="31" t="s">
        <v>623</v>
      </c>
    </row>
    <row r="230" spans="1:16" ht="15" customHeight="1">
      <c r="A230" s="31" t="s">
        <v>624</v>
      </c>
      <c r="B230" s="38" t="s">
        <v>142</v>
      </c>
      <c r="C230" s="31" t="s">
        <v>14</v>
      </c>
      <c r="D230" s="31" t="s">
        <v>136</v>
      </c>
      <c r="E230" s="31" t="s">
        <v>116</v>
      </c>
      <c r="F230" s="31" t="s">
        <v>141</v>
      </c>
      <c r="G230" s="31" t="s">
        <v>99</v>
      </c>
      <c r="H230" s="7">
        <v>46157.916666666664</v>
      </c>
      <c r="I230" s="7" t="s">
        <v>288</v>
      </c>
      <c r="J230" s="31" t="s">
        <v>77</v>
      </c>
      <c r="K230" s="31" t="s">
        <v>35</v>
      </c>
      <c r="L230" s="31" t="s">
        <v>36</v>
      </c>
      <c r="M230" s="31">
        <v>15</v>
      </c>
      <c r="N230" s="31" t="s">
        <v>369</v>
      </c>
      <c r="O230" s="31" t="s">
        <v>595</v>
      </c>
      <c r="P230" s="31" t="s">
        <v>625</v>
      </c>
    </row>
    <row r="231" spans="1:16" ht="15" customHeight="1">
      <c r="A231" s="31" t="s">
        <v>626</v>
      </c>
      <c r="B231" s="38" t="s">
        <v>146</v>
      </c>
      <c r="C231" s="31" t="s">
        <v>14</v>
      </c>
      <c r="D231" s="31" t="s">
        <v>136</v>
      </c>
      <c r="E231" s="31" t="s">
        <v>119</v>
      </c>
      <c r="F231" s="31" t="s">
        <v>145</v>
      </c>
      <c r="G231" s="31" t="s">
        <v>99</v>
      </c>
      <c r="H231" s="7">
        <v>46157.916666666664</v>
      </c>
      <c r="I231" s="7" t="s">
        <v>288</v>
      </c>
      <c r="J231" s="31" t="s">
        <v>50</v>
      </c>
      <c r="K231" s="31" t="s">
        <v>42</v>
      </c>
      <c r="L231" s="31" t="s">
        <v>36</v>
      </c>
      <c r="M231" s="31">
        <v>50</v>
      </c>
      <c r="N231" s="31" t="s">
        <v>357</v>
      </c>
      <c r="O231" s="31" t="s">
        <v>612</v>
      </c>
      <c r="P231" s="31" t="s">
        <v>627</v>
      </c>
    </row>
    <row r="232" spans="1:16" ht="15" customHeight="1">
      <c r="A232" s="31" t="s">
        <v>628</v>
      </c>
      <c r="B232" s="38" t="s">
        <v>138</v>
      </c>
      <c r="C232" s="31" t="s">
        <v>14</v>
      </c>
      <c r="D232" s="31" t="s">
        <v>136</v>
      </c>
      <c r="E232" s="31" t="s">
        <v>112</v>
      </c>
      <c r="F232" s="31" t="s">
        <v>137</v>
      </c>
      <c r="G232" s="31" t="s">
        <v>99</v>
      </c>
      <c r="H232" s="7">
        <v>46158.416666666664</v>
      </c>
      <c r="I232" s="7" t="s">
        <v>288</v>
      </c>
      <c r="J232" s="31" t="s">
        <v>629</v>
      </c>
      <c r="K232" s="31" t="s">
        <v>35</v>
      </c>
      <c r="L232" s="31" t="s">
        <v>36</v>
      </c>
      <c r="M232" s="31">
        <v>15</v>
      </c>
      <c r="N232" s="31" t="s">
        <v>369</v>
      </c>
      <c r="O232" s="31" t="s">
        <v>595</v>
      </c>
      <c r="P232" s="31" t="s">
        <v>630</v>
      </c>
    </row>
    <row r="233" spans="1:16" ht="15" customHeight="1">
      <c r="A233" s="31" t="s">
        <v>631</v>
      </c>
      <c r="B233" s="38" t="s">
        <v>146</v>
      </c>
      <c r="C233" s="31" t="s">
        <v>14</v>
      </c>
      <c r="D233" s="31" t="s">
        <v>136</v>
      </c>
      <c r="E233" s="31" t="s">
        <v>119</v>
      </c>
      <c r="F233" s="31" t="s">
        <v>145</v>
      </c>
      <c r="G233" s="31" t="s">
        <v>99</v>
      </c>
      <c r="H233" s="7">
        <v>46158.416666666664</v>
      </c>
      <c r="I233" s="7" t="s">
        <v>288</v>
      </c>
      <c r="J233" s="31" t="s">
        <v>632</v>
      </c>
      <c r="K233" s="31" t="s">
        <v>42</v>
      </c>
      <c r="L233" s="31" t="s">
        <v>36</v>
      </c>
      <c r="M233" s="31">
        <v>50</v>
      </c>
      <c r="N233" s="31" t="s">
        <v>357</v>
      </c>
      <c r="O233" s="31" t="s">
        <v>590</v>
      </c>
      <c r="P233" s="31" t="s">
        <v>633</v>
      </c>
    </row>
    <row r="234" spans="1:16" ht="15" customHeight="1">
      <c r="A234" s="31" t="s">
        <v>634</v>
      </c>
      <c r="B234" s="38" t="s">
        <v>146</v>
      </c>
      <c r="C234" s="31" t="s">
        <v>14</v>
      </c>
      <c r="D234" s="31" t="s">
        <v>136</v>
      </c>
      <c r="E234" s="31" t="s">
        <v>119</v>
      </c>
      <c r="F234" s="31" t="s">
        <v>145</v>
      </c>
      <c r="G234" s="31" t="s">
        <v>99</v>
      </c>
      <c r="H234" s="7">
        <v>46158.916666666664</v>
      </c>
      <c r="I234" s="7" t="s">
        <v>288</v>
      </c>
      <c r="J234" s="31" t="s">
        <v>77</v>
      </c>
      <c r="K234" s="31" t="s">
        <v>35</v>
      </c>
      <c r="L234" s="31" t="s">
        <v>36</v>
      </c>
      <c r="M234" s="31">
        <v>15</v>
      </c>
      <c r="N234" s="31" t="s">
        <v>369</v>
      </c>
      <c r="O234" s="31" t="s">
        <v>595</v>
      </c>
      <c r="P234" s="31" t="s">
        <v>625</v>
      </c>
    </row>
    <row r="235" spans="1:16" ht="15" customHeight="1">
      <c r="A235" s="31" t="s">
        <v>635</v>
      </c>
      <c r="B235" s="38" t="s">
        <v>138</v>
      </c>
      <c r="C235" s="31" t="s">
        <v>14</v>
      </c>
      <c r="D235" s="31" t="s">
        <v>136</v>
      </c>
      <c r="E235" s="31" t="s">
        <v>112</v>
      </c>
      <c r="F235" s="31" t="s">
        <v>137</v>
      </c>
      <c r="G235" s="31" t="s">
        <v>99</v>
      </c>
      <c r="H235" s="7">
        <v>46159.416666666664</v>
      </c>
      <c r="I235" s="7" t="s">
        <v>288</v>
      </c>
      <c r="J235" s="31" t="s">
        <v>636</v>
      </c>
      <c r="K235" s="31" t="s">
        <v>35</v>
      </c>
      <c r="L235" s="31" t="s">
        <v>36</v>
      </c>
      <c r="M235" s="31">
        <v>15</v>
      </c>
      <c r="N235" s="31" t="s">
        <v>369</v>
      </c>
      <c r="O235" s="31" t="s">
        <v>595</v>
      </c>
      <c r="P235" s="31" t="s">
        <v>637</v>
      </c>
    </row>
    <row r="236" spans="1:16" ht="15" customHeight="1">
      <c r="A236" s="31" t="s">
        <v>638</v>
      </c>
      <c r="B236" s="38" t="s">
        <v>138</v>
      </c>
      <c r="C236" s="31" t="s">
        <v>14</v>
      </c>
      <c r="D236" s="31" t="s">
        <v>136</v>
      </c>
      <c r="E236" s="31" t="s">
        <v>112</v>
      </c>
      <c r="F236" s="31" t="s">
        <v>137</v>
      </c>
      <c r="G236" s="31" t="s">
        <v>99</v>
      </c>
      <c r="H236" s="7">
        <v>46160.416666666664</v>
      </c>
      <c r="I236" s="7" t="s">
        <v>288</v>
      </c>
      <c r="J236" s="31" t="s">
        <v>639</v>
      </c>
      <c r="K236" s="31" t="s">
        <v>35</v>
      </c>
      <c r="L236" s="31" t="s">
        <v>36</v>
      </c>
      <c r="M236" s="31">
        <v>15</v>
      </c>
      <c r="N236" s="31" t="s">
        <v>369</v>
      </c>
      <c r="O236" s="31" t="s">
        <v>595</v>
      </c>
      <c r="P236" s="31" t="s">
        <v>640</v>
      </c>
    </row>
    <row r="237" spans="1:16" ht="15" customHeight="1">
      <c r="A237" s="31" t="s">
        <v>641</v>
      </c>
      <c r="B237" s="38" t="s">
        <v>142</v>
      </c>
      <c r="C237" s="31" t="s">
        <v>14</v>
      </c>
      <c r="D237" s="31" t="s">
        <v>136</v>
      </c>
      <c r="E237" s="31" t="s">
        <v>116</v>
      </c>
      <c r="F237" s="31" t="s">
        <v>141</v>
      </c>
      <c r="G237" s="31" t="s">
        <v>99</v>
      </c>
      <c r="H237" s="7">
        <v>46160.416666666664</v>
      </c>
      <c r="I237" s="7" t="s">
        <v>288</v>
      </c>
      <c r="J237" s="31" t="s">
        <v>639</v>
      </c>
      <c r="K237" s="31" t="s">
        <v>35</v>
      </c>
      <c r="L237" s="31" t="s">
        <v>36</v>
      </c>
      <c r="M237" s="31">
        <v>15</v>
      </c>
      <c r="N237" s="31" t="s">
        <v>369</v>
      </c>
      <c r="O237" s="31" t="s">
        <v>595</v>
      </c>
      <c r="P237" s="31" t="s">
        <v>640</v>
      </c>
    </row>
    <row r="238" spans="1:16" ht="15" customHeight="1">
      <c r="A238" s="31" t="s">
        <v>642</v>
      </c>
      <c r="B238" s="38" t="s">
        <v>142</v>
      </c>
      <c r="C238" s="31" t="s">
        <v>14</v>
      </c>
      <c r="D238" s="31" t="s">
        <v>136</v>
      </c>
      <c r="E238" s="31" t="s">
        <v>116</v>
      </c>
      <c r="F238" s="31" t="s">
        <v>141</v>
      </c>
      <c r="G238" s="31" t="s">
        <v>99</v>
      </c>
      <c r="H238" s="7">
        <v>46161.416666666664</v>
      </c>
      <c r="I238" s="7" t="s">
        <v>288</v>
      </c>
      <c r="J238" s="31" t="s">
        <v>643</v>
      </c>
      <c r="K238" s="31" t="s">
        <v>42</v>
      </c>
      <c r="L238" s="31" t="s">
        <v>36</v>
      </c>
      <c r="M238" s="31">
        <v>50</v>
      </c>
      <c r="N238" s="31" t="s">
        <v>357</v>
      </c>
      <c r="O238" s="31" t="s">
        <v>612</v>
      </c>
      <c r="P238" s="31" t="s">
        <v>644</v>
      </c>
    </row>
    <row r="239" spans="1:16" ht="15" customHeight="1">
      <c r="A239" s="31" t="s">
        <v>645</v>
      </c>
      <c r="B239" s="38" t="s">
        <v>146</v>
      </c>
      <c r="C239" s="31" t="s">
        <v>14</v>
      </c>
      <c r="D239" s="31" t="s">
        <v>136</v>
      </c>
      <c r="E239" s="31" t="s">
        <v>119</v>
      </c>
      <c r="F239" s="31" t="s">
        <v>145</v>
      </c>
      <c r="G239" s="31" t="s">
        <v>99</v>
      </c>
      <c r="H239" s="7">
        <v>46161.416666666664</v>
      </c>
      <c r="I239" s="7" t="s">
        <v>288</v>
      </c>
      <c r="J239" s="31" t="s">
        <v>643</v>
      </c>
      <c r="K239" s="31" t="s">
        <v>42</v>
      </c>
      <c r="L239" s="31" t="s">
        <v>36</v>
      </c>
      <c r="M239" s="31">
        <v>50</v>
      </c>
      <c r="N239" s="31" t="s">
        <v>357</v>
      </c>
      <c r="O239" s="31" t="s">
        <v>612</v>
      </c>
      <c r="P239" s="31" t="s">
        <v>644</v>
      </c>
    </row>
    <row r="240" spans="1:16" s="116" customFormat="1" ht="15" customHeight="1">
      <c r="A240" s="113" t="s">
        <v>646</v>
      </c>
      <c r="B240" s="114" t="s">
        <v>138</v>
      </c>
      <c r="C240" s="113" t="s">
        <v>14</v>
      </c>
      <c r="D240" s="113" t="s">
        <v>136</v>
      </c>
      <c r="E240" s="113" t="s">
        <v>112</v>
      </c>
      <c r="F240" s="113" t="s">
        <v>137</v>
      </c>
      <c r="G240" s="113" t="s">
        <v>99</v>
      </c>
      <c r="H240" s="115">
        <v>46162.416666666664</v>
      </c>
      <c r="I240" s="115" t="s">
        <v>288</v>
      </c>
      <c r="J240" s="113" t="s">
        <v>647</v>
      </c>
      <c r="K240" s="113" t="s">
        <v>42</v>
      </c>
      <c r="L240" s="113" t="s">
        <v>36</v>
      </c>
      <c r="M240" s="113">
        <v>50</v>
      </c>
      <c r="N240" s="113" t="s">
        <v>357</v>
      </c>
      <c r="O240" s="113" t="s">
        <v>612</v>
      </c>
      <c r="P240" s="113" t="s">
        <v>644</v>
      </c>
    </row>
    <row r="241" spans="1:16" ht="15" customHeight="1">
      <c r="A241" s="31" t="s">
        <v>648</v>
      </c>
      <c r="B241" s="38" t="s">
        <v>151</v>
      </c>
      <c r="C241" s="31" t="s">
        <v>14</v>
      </c>
      <c r="D241" s="31" t="s">
        <v>149</v>
      </c>
      <c r="E241" s="31" t="s">
        <v>112</v>
      </c>
      <c r="F241" s="31" t="s">
        <v>150</v>
      </c>
      <c r="G241" s="31" t="s">
        <v>99</v>
      </c>
      <c r="H241" s="7">
        <v>46167.416666666664</v>
      </c>
      <c r="I241" s="7" t="s">
        <v>288</v>
      </c>
      <c r="J241" s="31" t="s">
        <v>34</v>
      </c>
      <c r="K241" s="31" t="s">
        <v>42</v>
      </c>
      <c r="L241" s="31" t="s">
        <v>36</v>
      </c>
      <c r="M241" s="31">
        <v>50</v>
      </c>
      <c r="N241" s="31" t="s">
        <v>357</v>
      </c>
      <c r="O241" s="31" t="s">
        <v>590</v>
      </c>
      <c r="P241" s="31" t="s">
        <v>649</v>
      </c>
    </row>
    <row r="242" spans="1:16" ht="15" customHeight="1">
      <c r="A242" s="31" t="s">
        <v>650</v>
      </c>
      <c r="B242" s="38" t="s">
        <v>155</v>
      </c>
      <c r="C242" s="31" t="s">
        <v>14</v>
      </c>
      <c r="D242" s="31" t="s">
        <v>149</v>
      </c>
      <c r="E242" s="31" t="s">
        <v>116</v>
      </c>
      <c r="F242" s="31" t="s">
        <v>154</v>
      </c>
      <c r="G242" s="31" t="s">
        <v>99</v>
      </c>
      <c r="H242" s="7">
        <v>46167.416666666664</v>
      </c>
      <c r="I242" s="7" t="s">
        <v>288</v>
      </c>
      <c r="J242" s="31" t="s">
        <v>34</v>
      </c>
      <c r="K242" s="31" t="s">
        <v>42</v>
      </c>
      <c r="L242" s="31" t="s">
        <v>36</v>
      </c>
      <c r="M242" s="31">
        <v>50</v>
      </c>
      <c r="N242" s="31" t="s">
        <v>357</v>
      </c>
      <c r="O242" s="31" t="s">
        <v>590</v>
      </c>
      <c r="P242" s="31" t="s">
        <v>649</v>
      </c>
    </row>
    <row r="243" spans="1:16" ht="15" customHeight="1">
      <c r="A243" s="31" t="s">
        <v>651</v>
      </c>
      <c r="B243" s="38" t="s">
        <v>159</v>
      </c>
      <c r="C243" s="31" t="s">
        <v>14</v>
      </c>
      <c r="D243" s="31" t="s">
        <v>149</v>
      </c>
      <c r="E243" s="31" t="s">
        <v>119</v>
      </c>
      <c r="F243" s="31" t="s">
        <v>158</v>
      </c>
      <c r="G243" s="31" t="s">
        <v>99</v>
      </c>
      <c r="H243" s="7">
        <v>46167.416666666664</v>
      </c>
      <c r="I243" s="7" t="s">
        <v>288</v>
      </c>
      <c r="J243" s="31" t="s">
        <v>34</v>
      </c>
      <c r="K243" s="31" t="s">
        <v>42</v>
      </c>
      <c r="L243" s="31" t="s">
        <v>36</v>
      </c>
      <c r="M243" s="31">
        <v>50</v>
      </c>
      <c r="N243" s="31" t="s">
        <v>357</v>
      </c>
      <c r="O243" s="31" t="s">
        <v>590</v>
      </c>
      <c r="P243" s="31" t="s">
        <v>649</v>
      </c>
    </row>
    <row r="244" spans="1:16" ht="15" customHeight="1">
      <c r="A244" s="31" t="s">
        <v>652</v>
      </c>
      <c r="B244" s="38" t="s">
        <v>151</v>
      </c>
      <c r="C244" s="31" t="s">
        <v>14</v>
      </c>
      <c r="D244" s="31" t="s">
        <v>149</v>
      </c>
      <c r="E244" s="31" t="s">
        <v>112</v>
      </c>
      <c r="F244" s="31" t="s">
        <v>150</v>
      </c>
      <c r="G244" s="31" t="s">
        <v>99</v>
      </c>
      <c r="H244" s="7">
        <v>46167.916666666664</v>
      </c>
      <c r="I244" s="7" t="s">
        <v>288</v>
      </c>
      <c r="J244" s="31" t="s">
        <v>41</v>
      </c>
      <c r="K244" s="31" t="s">
        <v>35</v>
      </c>
      <c r="L244" s="31" t="s">
        <v>36</v>
      </c>
      <c r="M244" s="31">
        <v>15</v>
      </c>
      <c r="N244" s="31" t="s">
        <v>369</v>
      </c>
      <c r="O244" s="31" t="s">
        <v>595</v>
      </c>
      <c r="P244" s="31" t="s">
        <v>596</v>
      </c>
    </row>
    <row r="245" spans="1:16" ht="15" customHeight="1">
      <c r="A245" s="31" t="s">
        <v>653</v>
      </c>
      <c r="B245" s="38" t="s">
        <v>155</v>
      </c>
      <c r="C245" s="31" t="s">
        <v>14</v>
      </c>
      <c r="D245" s="31" t="s">
        <v>149</v>
      </c>
      <c r="E245" s="31" t="s">
        <v>116</v>
      </c>
      <c r="F245" s="31" t="s">
        <v>154</v>
      </c>
      <c r="G245" s="31" t="s">
        <v>99</v>
      </c>
      <c r="H245" s="7">
        <v>46167.916666666664</v>
      </c>
      <c r="I245" s="7" t="s">
        <v>288</v>
      </c>
      <c r="J245" s="31" t="s">
        <v>41</v>
      </c>
      <c r="K245" s="31" t="s">
        <v>35</v>
      </c>
      <c r="L245" s="31" t="s">
        <v>36</v>
      </c>
      <c r="M245" s="31">
        <v>15</v>
      </c>
      <c r="N245" s="31" t="s">
        <v>369</v>
      </c>
      <c r="O245" s="31" t="s">
        <v>595</v>
      </c>
      <c r="P245" s="31" t="s">
        <v>596</v>
      </c>
    </row>
    <row r="246" spans="1:16" ht="15" customHeight="1">
      <c r="A246" s="31" t="s">
        <v>654</v>
      </c>
      <c r="B246" s="38" t="s">
        <v>159</v>
      </c>
      <c r="C246" s="31" t="s">
        <v>14</v>
      </c>
      <c r="D246" s="31" t="s">
        <v>149</v>
      </c>
      <c r="E246" s="31" t="s">
        <v>119</v>
      </c>
      <c r="F246" s="31" t="s">
        <v>158</v>
      </c>
      <c r="G246" s="31" t="s">
        <v>99</v>
      </c>
      <c r="H246" s="7">
        <v>46167.916666666664</v>
      </c>
      <c r="I246" s="7" t="s">
        <v>288</v>
      </c>
      <c r="J246" s="31" t="s">
        <v>41</v>
      </c>
      <c r="K246" s="31" t="s">
        <v>35</v>
      </c>
      <c r="L246" s="31" t="s">
        <v>36</v>
      </c>
      <c r="M246" s="31">
        <v>15</v>
      </c>
      <c r="N246" s="31" t="s">
        <v>369</v>
      </c>
      <c r="O246" s="31" t="s">
        <v>595</v>
      </c>
      <c r="P246" s="31" t="s">
        <v>596</v>
      </c>
    </row>
    <row r="247" spans="1:16" ht="15" customHeight="1">
      <c r="A247" s="31" t="s">
        <v>655</v>
      </c>
      <c r="B247" s="38" t="s">
        <v>151</v>
      </c>
      <c r="C247" s="31" t="s">
        <v>14</v>
      </c>
      <c r="D247" s="31" t="s">
        <v>149</v>
      </c>
      <c r="E247" s="31" t="s">
        <v>112</v>
      </c>
      <c r="F247" s="31" t="s">
        <v>150</v>
      </c>
      <c r="G247" s="31" t="s">
        <v>99</v>
      </c>
      <c r="H247" s="7">
        <v>46168.416666666664</v>
      </c>
      <c r="I247" s="7" t="s">
        <v>288</v>
      </c>
      <c r="J247" s="31" t="s">
        <v>56</v>
      </c>
      <c r="K247" s="31" t="s">
        <v>42</v>
      </c>
      <c r="L247" s="31" t="s">
        <v>36</v>
      </c>
      <c r="M247" s="31">
        <v>50</v>
      </c>
      <c r="N247" s="31" t="s">
        <v>357</v>
      </c>
      <c r="O247" s="31" t="s">
        <v>590</v>
      </c>
      <c r="P247" s="31" t="s">
        <v>656</v>
      </c>
    </row>
    <row r="248" spans="1:16" ht="15" customHeight="1">
      <c r="A248" s="31" t="s">
        <v>657</v>
      </c>
      <c r="B248" s="38" t="s">
        <v>155</v>
      </c>
      <c r="C248" s="31" t="s">
        <v>14</v>
      </c>
      <c r="D248" s="31" t="s">
        <v>149</v>
      </c>
      <c r="E248" s="31" t="s">
        <v>116</v>
      </c>
      <c r="F248" s="31" t="s">
        <v>154</v>
      </c>
      <c r="G248" s="31" t="s">
        <v>99</v>
      </c>
      <c r="H248" s="7">
        <v>46168.416666666664</v>
      </c>
      <c r="I248" s="7" t="s">
        <v>288</v>
      </c>
      <c r="J248" s="31" t="s">
        <v>658</v>
      </c>
      <c r="K248" s="31" t="s">
        <v>42</v>
      </c>
      <c r="L248" s="31" t="s">
        <v>36</v>
      </c>
      <c r="M248" s="31">
        <v>50</v>
      </c>
      <c r="N248" s="31" t="s">
        <v>357</v>
      </c>
      <c r="O248" s="31" t="s">
        <v>590</v>
      </c>
      <c r="P248" s="31" t="s">
        <v>659</v>
      </c>
    </row>
    <row r="249" spans="1:16" ht="15" customHeight="1">
      <c r="A249" s="31" t="s">
        <v>660</v>
      </c>
      <c r="B249" s="38" t="s">
        <v>159</v>
      </c>
      <c r="C249" s="31" t="s">
        <v>14</v>
      </c>
      <c r="D249" s="31" t="s">
        <v>149</v>
      </c>
      <c r="E249" s="31" t="s">
        <v>119</v>
      </c>
      <c r="F249" s="31" t="s">
        <v>158</v>
      </c>
      <c r="G249" s="31" t="s">
        <v>99</v>
      </c>
      <c r="H249" s="7">
        <v>46168.416666666664</v>
      </c>
      <c r="I249" s="7" t="s">
        <v>288</v>
      </c>
      <c r="J249" s="31" t="s">
        <v>658</v>
      </c>
      <c r="K249" s="31" t="s">
        <v>42</v>
      </c>
      <c r="L249" s="31" t="s">
        <v>36</v>
      </c>
      <c r="M249" s="31">
        <v>50</v>
      </c>
      <c r="N249" s="31" t="s">
        <v>357</v>
      </c>
      <c r="O249" s="31" t="s">
        <v>590</v>
      </c>
      <c r="P249" s="31" t="s">
        <v>661</v>
      </c>
    </row>
    <row r="250" spans="1:16" ht="15" customHeight="1">
      <c r="A250" s="31" t="s">
        <v>662</v>
      </c>
      <c r="B250" s="38" t="s">
        <v>151</v>
      </c>
      <c r="C250" s="31" t="s">
        <v>14</v>
      </c>
      <c r="D250" s="31" t="s">
        <v>149</v>
      </c>
      <c r="E250" s="31" t="s">
        <v>112</v>
      </c>
      <c r="F250" s="31" t="s">
        <v>150</v>
      </c>
      <c r="G250" s="31" t="s">
        <v>99</v>
      </c>
      <c r="H250" s="7">
        <v>46168.916666666664</v>
      </c>
      <c r="I250" s="7" t="s">
        <v>288</v>
      </c>
      <c r="J250" s="31" t="s">
        <v>75</v>
      </c>
      <c r="K250" s="31" t="s">
        <v>35</v>
      </c>
      <c r="L250" s="31" t="s">
        <v>36</v>
      </c>
      <c r="M250" s="31">
        <v>15</v>
      </c>
      <c r="N250" s="31" t="s">
        <v>369</v>
      </c>
      <c r="O250" s="31" t="s">
        <v>595</v>
      </c>
      <c r="P250" s="31" t="s">
        <v>663</v>
      </c>
    </row>
    <row r="251" spans="1:16" ht="15" customHeight="1">
      <c r="A251" s="31" t="s">
        <v>664</v>
      </c>
      <c r="B251" s="38" t="s">
        <v>155</v>
      </c>
      <c r="C251" s="31" t="s">
        <v>14</v>
      </c>
      <c r="D251" s="31" t="s">
        <v>149</v>
      </c>
      <c r="E251" s="31" t="s">
        <v>116</v>
      </c>
      <c r="F251" s="31" t="s">
        <v>154</v>
      </c>
      <c r="G251" s="31" t="s">
        <v>99</v>
      </c>
      <c r="H251" s="7">
        <v>46168.916666666664</v>
      </c>
      <c r="I251" s="7" t="s">
        <v>288</v>
      </c>
      <c r="J251" s="31" t="s">
        <v>75</v>
      </c>
      <c r="K251" s="31" t="s">
        <v>35</v>
      </c>
      <c r="L251" s="31" t="s">
        <v>36</v>
      </c>
      <c r="M251" s="31">
        <v>15</v>
      </c>
      <c r="N251" s="31" t="s">
        <v>369</v>
      </c>
      <c r="O251" s="31" t="s">
        <v>595</v>
      </c>
      <c r="P251" s="31" t="s">
        <v>665</v>
      </c>
    </row>
    <row r="252" spans="1:16" ht="15" customHeight="1">
      <c r="A252" s="31" t="s">
        <v>666</v>
      </c>
      <c r="B252" s="38" t="s">
        <v>151</v>
      </c>
      <c r="C252" s="31" t="s">
        <v>14</v>
      </c>
      <c r="D252" s="31" t="s">
        <v>149</v>
      </c>
      <c r="E252" s="31" t="s">
        <v>112</v>
      </c>
      <c r="F252" s="31" t="s">
        <v>150</v>
      </c>
      <c r="G252" s="31" t="s">
        <v>99</v>
      </c>
      <c r="H252" s="7">
        <v>46169.166666666664</v>
      </c>
      <c r="I252" s="7" t="s">
        <v>288</v>
      </c>
      <c r="J252" s="31" t="s">
        <v>667</v>
      </c>
      <c r="K252" s="31" t="s">
        <v>42</v>
      </c>
      <c r="L252" s="31" t="s">
        <v>36</v>
      </c>
      <c r="M252" s="31">
        <v>50</v>
      </c>
      <c r="N252" s="31" t="s">
        <v>357</v>
      </c>
      <c r="O252" s="31" t="s">
        <v>590</v>
      </c>
      <c r="P252" s="31" t="s">
        <v>668</v>
      </c>
    </row>
    <row r="253" spans="1:16" ht="15" customHeight="1">
      <c r="A253" s="31" t="s">
        <v>669</v>
      </c>
      <c r="B253" s="38" t="s">
        <v>159</v>
      </c>
      <c r="C253" s="31" t="s">
        <v>14</v>
      </c>
      <c r="D253" s="31" t="s">
        <v>149</v>
      </c>
      <c r="E253" s="31" t="s">
        <v>119</v>
      </c>
      <c r="F253" s="31" t="s">
        <v>158</v>
      </c>
      <c r="G253" s="31" t="s">
        <v>99</v>
      </c>
      <c r="H253" s="7">
        <v>46169.166666666664</v>
      </c>
      <c r="I253" s="7" t="s">
        <v>288</v>
      </c>
      <c r="J253" s="31" t="s">
        <v>670</v>
      </c>
      <c r="K253" s="31" t="s">
        <v>42</v>
      </c>
      <c r="L253" s="31" t="s">
        <v>36</v>
      </c>
      <c r="M253" s="31">
        <v>50</v>
      </c>
      <c r="N253" s="31" t="s">
        <v>357</v>
      </c>
      <c r="O253" s="31" t="s">
        <v>590</v>
      </c>
      <c r="P253" s="31" t="s">
        <v>671</v>
      </c>
    </row>
    <row r="254" spans="1:16" ht="15" customHeight="1">
      <c r="A254" s="31" t="s">
        <v>672</v>
      </c>
      <c r="B254" s="38" t="s">
        <v>151</v>
      </c>
      <c r="C254" s="31" t="s">
        <v>14</v>
      </c>
      <c r="D254" s="31" t="s">
        <v>149</v>
      </c>
      <c r="E254" s="31" t="s">
        <v>112</v>
      </c>
      <c r="F254" s="31" t="s">
        <v>150</v>
      </c>
      <c r="G254" s="31" t="s">
        <v>99</v>
      </c>
      <c r="H254" s="7">
        <v>46170.416666666664</v>
      </c>
      <c r="I254" s="7" t="s">
        <v>288</v>
      </c>
      <c r="J254" s="31" t="s">
        <v>60</v>
      </c>
      <c r="K254" s="31" t="s">
        <v>42</v>
      </c>
      <c r="L254" s="31" t="s">
        <v>36</v>
      </c>
      <c r="M254" s="31">
        <v>50</v>
      </c>
      <c r="N254" s="31" t="s">
        <v>357</v>
      </c>
      <c r="O254" s="31" t="s">
        <v>590</v>
      </c>
      <c r="P254" s="31" t="s">
        <v>673</v>
      </c>
    </row>
    <row r="255" spans="1:16" ht="15" customHeight="1">
      <c r="A255" s="31" t="s">
        <v>674</v>
      </c>
      <c r="B255" s="38" t="s">
        <v>155</v>
      </c>
      <c r="C255" s="31" t="s">
        <v>14</v>
      </c>
      <c r="D255" s="31" t="s">
        <v>149</v>
      </c>
      <c r="E255" s="31" t="s">
        <v>116</v>
      </c>
      <c r="F255" s="31" t="s">
        <v>154</v>
      </c>
      <c r="G255" s="31" t="s">
        <v>99</v>
      </c>
      <c r="H255" s="7">
        <v>46170.416666666664</v>
      </c>
      <c r="I255" s="7" t="s">
        <v>288</v>
      </c>
      <c r="J255" s="31" t="s">
        <v>60</v>
      </c>
      <c r="K255" s="31" t="s">
        <v>42</v>
      </c>
      <c r="L255" s="31" t="s">
        <v>36</v>
      </c>
      <c r="M255" s="31">
        <v>50</v>
      </c>
      <c r="N255" s="31" t="s">
        <v>357</v>
      </c>
      <c r="O255" s="31" t="s">
        <v>590</v>
      </c>
      <c r="P255" s="31" t="s">
        <v>673</v>
      </c>
    </row>
    <row r="256" spans="1:16" ht="15" customHeight="1">
      <c r="A256" s="31" t="s">
        <v>675</v>
      </c>
      <c r="B256" s="38" t="s">
        <v>159</v>
      </c>
      <c r="C256" s="31" t="s">
        <v>14</v>
      </c>
      <c r="D256" s="31" t="s">
        <v>149</v>
      </c>
      <c r="E256" s="31" t="s">
        <v>119</v>
      </c>
      <c r="F256" s="31" t="s">
        <v>158</v>
      </c>
      <c r="G256" s="31" t="s">
        <v>99</v>
      </c>
      <c r="H256" s="7">
        <v>46170.416666666664</v>
      </c>
      <c r="I256" s="7" t="s">
        <v>288</v>
      </c>
      <c r="J256" s="31" t="s">
        <v>60</v>
      </c>
      <c r="K256" s="31" t="s">
        <v>42</v>
      </c>
      <c r="L256" s="31" t="s">
        <v>36</v>
      </c>
      <c r="M256" s="31">
        <v>50</v>
      </c>
      <c r="N256" s="31" t="s">
        <v>357</v>
      </c>
      <c r="O256" s="31" t="s">
        <v>590</v>
      </c>
      <c r="P256" s="31" t="s">
        <v>673</v>
      </c>
    </row>
    <row r="257" spans="1:16" ht="15" customHeight="1">
      <c r="A257" s="31" t="s">
        <v>676</v>
      </c>
      <c r="B257" s="38" t="s">
        <v>151</v>
      </c>
      <c r="C257" s="31" t="s">
        <v>14</v>
      </c>
      <c r="D257" s="31" t="s">
        <v>149</v>
      </c>
      <c r="E257" s="31" t="s">
        <v>112</v>
      </c>
      <c r="F257" s="31" t="s">
        <v>150</v>
      </c>
      <c r="G257" s="31" t="s">
        <v>99</v>
      </c>
      <c r="H257" s="7">
        <v>46171.416666666664</v>
      </c>
      <c r="I257" s="7" t="s">
        <v>288</v>
      </c>
      <c r="J257" s="31" t="s">
        <v>77</v>
      </c>
      <c r="K257" s="31" t="s">
        <v>42</v>
      </c>
      <c r="L257" s="31" t="s">
        <v>36</v>
      </c>
      <c r="M257" s="31">
        <v>50</v>
      </c>
      <c r="N257" s="31" t="s">
        <v>357</v>
      </c>
      <c r="O257" s="31" t="s">
        <v>590</v>
      </c>
      <c r="P257" s="31" t="s">
        <v>677</v>
      </c>
    </row>
    <row r="258" spans="1:16" ht="15" customHeight="1">
      <c r="A258" s="31" t="s">
        <v>678</v>
      </c>
      <c r="B258" s="38" t="s">
        <v>155</v>
      </c>
      <c r="C258" s="31" t="s">
        <v>14</v>
      </c>
      <c r="D258" s="31" t="s">
        <v>149</v>
      </c>
      <c r="E258" s="31" t="s">
        <v>116</v>
      </c>
      <c r="F258" s="31" t="s">
        <v>154</v>
      </c>
      <c r="G258" s="31" t="s">
        <v>99</v>
      </c>
      <c r="H258" s="7">
        <v>46171.416666666664</v>
      </c>
      <c r="I258" s="7" t="s">
        <v>288</v>
      </c>
      <c r="J258" s="31" t="s">
        <v>77</v>
      </c>
      <c r="K258" s="31" t="s">
        <v>42</v>
      </c>
      <c r="L258" s="31" t="s">
        <v>36</v>
      </c>
      <c r="M258" s="31">
        <v>50</v>
      </c>
      <c r="N258" s="31" t="s">
        <v>357</v>
      </c>
      <c r="O258" s="31" t="s">
        <v>590</v>
      </c>
      <c r="P258" s="31" t="s">
        <v>677</v>
      </c>
    </row>
    <row r="259" spans="1:16" ht="15" customHeight="1">
      <c r="A259" s="31" t="s">
        <v>679</v>
      </c>
      <c r="B259" s="38" t="s">
        <v>159</v>
      </c>
      <c r="C259" s="31" t="s">
        <v>14</v>
      </c>
      <c r="D259" s="31" t="s">
        <v>149</v>
      </c>
      <c r="E259" s="31" t="s">
        <v>119</v>
      </c>
      <c r="F259" s="31" t="s">
        <v>158</v>
      </c>
      <c r="G259" s="31" t="s">
        <v>99</v>
      </c>
      <c r="H259" s="7">
        <v>46171.416666666664</v>
      </c>
      <c r="I259" s="7" t="s">
        <v>288</v>
      </c>
      <c r="J259" s="31" t="s">
        <v>77</v>
      </c>
      <c r="K259" s="31" t="s">
        <v>42</v>
      </c>
      <c r="L259" s="31" t="s">
        <v>36</v>
      </c>
      <c r="M259" s="31">
        <v>50</v>
      </c>
      <c r="N259" s="31" t="s">
        <v>357</v>
      </c>
      <c r="O259" s="31" t="s">
        <v>590</v>
      </c>
      <c r="P259" s="31" t="s">
        <v>677</v>
      </c>
    </row>
    <row r="260" spans="1:16" ht="15" customHeight="1">
      <c r="A260" s="31" t="s">
        <v>680</v>
      </c>
      <c r="B260" s="38" t="s">
        <v>151</v>
      </c>
      <c r="C260" s="31" t="s">
        <v>14</v>
      </c>
      <c r="D260" s="31" t="s">
        <v>149</v>
      </c>
      <c r="E260" s="31" t="s">
        <v>112</v>
      </c>
      <c r="F260" s="31" t="s">
        <v>150</v>
      </c>
      <c r="G260" s="31" t="s">
        <v>99</v>
      </c>
      <c r="H260" s="7">
        <v>46173.416666666664</v>
      </c>
      <c r="I260" s="7" t="s">
        <v>288</v>
      </c>
      <c r="J260" s="31" t="s">
        <v>639</v>
      </c>
      <c r="K260" s="31" t="s">
        <v>35</v>
      </c>
      <c r="L260" s="31" t="s">
        <v>36</v>
      </c>
      <c r="M260" s="31">
        <v>15</v>
      </c>
      <c r="N260" s="31" t="s">
        <v>369</v>
      </c>
      <c r="O260" s="31" t="s">
        <v>595</v>
      </c>
      <c r="P260" s="31" t="s">
        <v>640</v>
      </c>
    </row>
    <row r="261" spans="1:16" ht="15" customHeight="1">
      <c r="A261" s="31" t="s">
        <v>681</v>
      </c>
      <c r="B261" s="38" t="s">
        <v>155</v>
      </c>
      <c r="C261" s="31" t="s">
        <v>14</v>
      </c>
      <c r="D261" s="31" t="s">
        <v>149</v>
      </c>
      <c r="E261" s="31" t="s">
        <v>116</v>
      </c>
      <c r="F261" s="31" t="s">
        <v>154</v>
      </c>
      <c r="G261" s="31" t="s">
        <v>99</v>
      </c>
      <c r="H261" s="7">
        <v>46173.416666666664</v>
      </c>
      <c r="I261" s="7" t="s">
        <v>288</v>
      </c>
      <c r="J261" s="31" t="s">
        <v>639</v>
      </c>
      <c r="K261" s="31" t="s">
        <v>35</v>
      </c>
      <c r="L261" s="31" t="s">
        <v>36</v>
      </c>
      <c r="M261" s="31">
        <v>15</v>
      </c>
      <c r="N261" s="31" t="s">
        <v>369</v>
      </c>
      <c r="O261" s="31" t="s">
        <v>595</v>
      </c>
      <c r="P261" s="31" t="s">
        <v>640</v>
      </c>
    </row>
    <row r="262" spans="1:16" ht="15" customHeight="1">
      <c r="A262" s="31" t="s">
        <v>682</v>
      </c>
      <c r="B262" s="38" t="s">
        <v>159</v>
      </c>
      <c r="C262" s="31" t="s">
        <v>14</v>
      </c>
      <c r="D262" s="31" t="s">
        <v>149</v>
      </c>
      <c r="E262" s="31" t="s">
        <v>119</v>
      </c>
      <c r="F262" s="31" t="s">
        <v>158</v>
      </c>
      <c r="G262" s="31" t="s">
        <v>99</v>
      </c>
      <c r="H262" s="7">
        <v>46173.416666666664</v>
      </c>
      <c r="I262" s="7" t="s">
        <v>288</v>
      </c>
      <c r="J262" s="31" t="s">
        <v>639</v>
      </c>
      <c r="K262" s="31" t="s">
        <v>35</v>
      </c>
      <c r="L262" s="31" t="s">
        <v>36</v>
      </c>
      <c r="M262" s="31">
        <v>15</v>
      </c>
      <c r="N262" s="31" t="s">
        <v>369</v>
      </c>
      <c r="O262" s="31" t="s">
        <v>595</v>
      </c>
      <c r="P262" s="31" t="s">
        <v>640</v>
      </c>
    </row>
    <row r="263" spans="1:16" ht="15" customHeight="1">
      <c r="A263" s="31" t="s">
        <v>683</v>
      </c>
      <c r="B263" s="38" t="s">
        <v>151</v>
      </c>
      <c r="C263" s="31" t="s">
        <v>14</v>
      </c>
      <c r="D263" s="31" t="s">
        <v>149</v>
      </c>
      <c r="E263" s="31" t="s">
        <v>112</v>
      </c>
      <c r="F263" s="31" t="s">
        <v>150</v>
      </c>
      <c r="G263" s="31" t="s">
        <v>99</v>
      </c>
      <c r="H263" s="7">
        <v>46174.416666666664</v>
      </c>
      <c r="I263" s="7" t="s">
        <v>288</v>
      </c>
      <c r="J263" s="31" t="s">
        <v>643</v>
      </c>
      <c r="K263" s="31" t="s">
        <v>42</v>
      </c>
      <c r="L263" s="31" t="s">
        <v>36</v>
      </c>
      <c r="M263" s="31">
        <v>50</v>
      </c>
      <c r="N263" s="31" t="s">
        <v>357</v>
      </c>
      <c r="O263" s="31" t="s">
        <v>590</v>
      </c>
      <c r="P263" s="31" t="s">
        <v>684</v>
      </c>
    </row>
    <row r="264" spans="1:16" ht="15" customHeight="1">
      <c r="A264" s="31" t="s">
        <v>685</v>
      </c>
      <c r="B264" s="38" t="s">
        <v>155</v>
      </c>
      <c r="C264" s="31" t="s">
        <v>14</v>
      </c>
      <c r="D264" s="31" t="s">
        <v>149</v>
      </c>
      <c r="E264" s="31" t="s">
        <v>116</v>
      </c>
      <c r="F264" s="31" t="s">
        <v>154</v>
      </c>
      <c r="G264" s="31" t="s">
        <v>99</v>
      </c>
      <c r="H264" s="7">
        <v>46174.416666666664</v>
      </c>
      <c r="I264" s="7" t="s">
        <v>288</v>
      </c>
      <c r="J264" s="31" t="s">
        <v>643</v>
      </c>
      <c r="K264" s="31" t="s">
        <v>42</v>
      </c>
      <c r="L264" s="31" t="s">
        <v>36</v>
      </c>
      <c r="M264" s="31">
        <v>50</v>
      </c>
      <c r="N264" s="31" t="s">
        <v>357</v>
      </c>
      <c r="O264" s="31" t="s">
        <v>590</v>
      </c>
      <c r="P264" s="31" t="s">
        <v>684</v>
      </c>
    </row>
    <row r="265" spans="1:16" ht="15" customHeight="1">
      <c r="A265" s="31" t="s">
        <v>686</v>
      </c>
      <c r="B265" s="38" t="s">
        <v>159</v>
      </c>
      <c r="C265" s="31" t="s">
        <v>14</v>
      </c>
      <c r="D265" s="31" t="s">
        <v>149</v>
      </c>
      <c r="E265" s="31" t="s">
        <v>119</v>
      </c>
      <c r="F265" s="31" t="s">
        <v>158</v>
      </c>
      <c r="G265" s="31" t="s">
        <v>99</v>
      </c>
      <c r="H265" s="7">
        <v>46174.416666666664</v>
      </c>
      <c r="I265" s="7" t="s">
        <v>288</v>
      </c>
      <c r="J265" s="31" t="s">
        <v>643</v>
      </c>
      <c r="K265" s="31" t="s">
        <v>42</v>
      </c>
      <c r="L265" s="31" t="s">
        <v>36</v>
      </c>
      <c r="M265" s="31">
        <v>50</v>
      </c>
      <c r="N265" s="31" t="s">
        <v>357</v>
      </c>
      <c r="O265" s="31" t="s">
        <v>590</v>
      </c>
      <c r="P265" s="31" t="s">
        <v>684</v>
      </c>
    </row>
    <row r="267" spans="1:16" ht="15" customHeight="1">
      <c r="H267" s="7"/>
      <c r="I267" s="111"/>
    </row>
    <row r="268" spans="1:16" ht="15" customHeight="1">
      <c r="H268" s="7"/>
      <c r="I268" s="111"/>
    </row>
    <row r="269" spans="1:16" ht="15" customHeight="1">
      <c r="H269" s="7"/>
      <c r="I269" s="111"/>
    </row>
    <row r="270" spans="1:16" ht="15" customHeight="1">
      <c r="H270" s="7"/>
      <c r="I270" s="111"/>
    </row>
    <row r="271" spans="1:16" ht="15" customHeight="1">
      <c r="H271" s="7"/>
      <c r="I271" s="111"/>
    </row>
    <row r="272" spans="1:16" ht="15" customHeight="1">
      <c r="H272" s="7"/>
      <c r="I272" s="111"/>
    </row>
    <row r="273" spans="8:9" ht="15" customHeight="1">
      <c r="H273" s="7"/>
      <c r="I273" s="111"/>
    </row>
    <row r="274" spans="8:9" ht="15" customHeight="1">
      <c r="H274" s="7"/>
      <c r="I274" s="111"/>
    </row>
    <row r="275" spans="8:9" ht="15" customHeight="1">
      <c r="H275" s="7"/>
      <c r="I275" s="111"/>
    </row>
    <row r="276" spans="8:9" ht="15" customHeight="1">
      <c r="H276" s="7"/>
      <c r="I276" s="111"/>
    </row>
    <row r="277" spans="8:9" ht="15" customHeight="1">
      <c r="H277" s="7"/>
      <c r="I277" s="111"/>
    </row>
    <row r="278" spans="8:9" ht="15" customHeight="1">
      <c r="H278" s="7"/>
      <c r="I278" s="111"/>
    </row>
    <row r="279" spans="8:9" ht="15" customHeight="1">
      <c r="H279" s="7"/>
      <c r="I279" s="111"/>
    </row>
    <row r="280" spans="8:9" ht="15" customHeight="1">
      <c r="H280" s="7"/>
      <c r="I280" s="111"/>
    </row>
    <row r="281" spans="8:9" ht="15" customHeight="1">
      <c r="H281" s="7"/>
      <c r="I281" s="111"/>
    </row>
    <row r="282" spans="8:9" ht="15" customHeight="1">
      <c r="H282" s="7"/>
      <c r="I282" s="111"/>
    </row>
    <row r="283" spans="8:9" ht="15" customHeight="1">
      <c r="H283" s="7"/>
      <c r="I283" s="111"/>
    </row>
    <row r="284" spans="8:9" ht="15" customHeight="1">
      <c r="H284" s="7"/>
      <c r="I284" s="111"/>
    </row>
    <row r="285" spans="8:9" ht="15" customHeight="1">
      <c r="H285" s="7"/>
      <c r="I285" s="111"/>
    </row>
    <row r="286" spans="8:9" ht="15" customHeight="1">
      <c r="H286" s="7"/>
      <c r="I286" s="111"/>
    </row>
    <row r="287" spans="8:9" ht="15" customHeight="1">
      <c r="H287" s="7"/>
      <c r="I287" s="111"/>
    </row>
    <row r="288" spans="8:9" ht="15" customHeight="1">
      <c r="H288" s="7"/>
      <c r="I288" s="111"/>
    </row>
    <row r="289" spans="8:9" ht="15" customHeight="1">
      <c r="H289" s="7"/>
      <c r="I289" s="111"/>
    </row>
    <row r="290" spans="8:9" ht="15" customHeight="1">
      <c r="H290" s="7"/>
      <c r="I290" s="111"/>
    </row>
    <row r="291" spans="8:9" ht="15" customHeight="1">
      <c r="H291" s="7"/>
      <c r="I291" s="111"/>
    </row>
  </sheetData>
  <autoFilter ref="A4:S212" xr:uid="{00000000-0001-0000-0400-000000000000}">
    <sortState xmlns:xlrd2="http://schemas.microsoft.com/office/spreadsheetml/2017/richdata2" ref="A5:S212">
      <sortCondition ref="H4:H92"/>
    </sortState>
  </autoFilter>
  <mergeCells count="2">
    <mergeCell ref="A2:P2"/>
    <mergeCell ref="A1:P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xr:uid="{00000000-0002-0000-0400-000000000000}">
          <x14:formula1>
            <xm:f>Catalogos!$A$5:$A$6</xm:f>
          </x14:formula1>
          <xm:sqref>C5:C92</xm:sqref>
        </x14:dataValidation>
        <x14:dataValidation type="list" allowBlank="1" xr:uid="{00000000-0002-0000-0400-000001000000}">
          <x14:formula1>
            <xm:f>Catalogos!$B$5:$B$13</xm:f>
          </x14:formula1>
          <xm:sqref>J5:J92</xm:sqref>
        </x14:dataValidation>
        <x14:dataValidation type="list" allowBlank="1" xr:uid="{00000000-0002-0000-0400-000002000000}">
          <x14:formula1>
            <xm:f>Catalogos!$C$5:$C$6</xm:f>
          </x14:formula1>
          <xm:sqref>K5:K92</xm:sqref>
        </x14:dataValidation>
        <x14:dataValidation type="list" allowBlank="1" xr:uid="{00000000-0002-0000-0400-000003000000}">
          <x14:formula1>
            <xm:f>Catalogos!$D$5:$D$8</xm:f>
          </x14:formula1>
          <xm:sqref>L5:L92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K88"/>
  <sheetViews>
    <sheetView showGridLines="0" workbookViewId="0">
      <selection activeCell="C1" sqref="C1"/>
    </sheetView>
  </sheetViews>
  <sheetFormatPr defaultColWidth="9.140625" defaultRowHeight="15"/>
  <cols>
    <col min="1" max="1" width="20" customWidth="1"/>
    <col min="2" max="2" width="24" customWidth="1"/>
    <col min="3" max="4" width="18" customWidth="1"/>
    <col min="5" max="5" width="14" customWidth="1"/>
    <col min="6" max="6" width="16" customWidth="1"/>
    <col min="7" max="7" width="14" customWidth="1"/>
    <col min="8" max="8" width="18" customWidth="1"/>
    <col min="9" max="9" width="16" customWidth="1"/>
    <col min="10" max="10" width="18" customWidth="1"/>
    <col min="11" max="11" width="26" customWidth="1"/>
  </cols>
  <sheetData>
    <row r="1" spans="1:11" ht="24" customHeight="1">
      <c r="A1" s="140" t="s">
        <v>687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1" ht="36" customHeight="1">
      <c r="A2" s="141" t="s">
        <v>688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</row>
    <row r="4" spans="1:11" ht="33.950000000000003" customHeight="1">
      <c r="A4" s="14" t="s">
        <v>689</v>
      </c>
      <c r="B4" s="14" t="s">
        <v>690</v>
      </c>
      <c r="C4" s="14" t="s">
        <v>87</v>
      </c>
      <c r="D4" s="14" t="s">
        <v>167</v>
      </c>
      <c r="E4" s="14" t="s">
        <v>691</v>
      </c>
      <c r="F4" s="14" t="s">
        <v>692</v>
      </c>
      <c r="G4" s="14" t="s">
        <v>693</v>
      </c>
      <c r="H4" s="14" t="s">
        <v>694</v>
      </c>
      <c r="I4" s="14" t="s">
        <v>33</v>
      </c>
      <c r="J4" s="14" t="s">
        <v>695</v>
      </c>
      <c r="K4" s="14" t="s">
        <v>94</v>
      </c>
    </row>
    <row r="5" spans="1:11">
      <c r="A5" s="4" t="s">
        <v>696</v>
      </c>
      <c r="B5" s="4" t="s">
        <v>385</v>
      </c>
      <c r="C5" s="4">
        <v>26134</v>
      </c>
      <c r="D5" s="7">
        <v>46108.666666666657</v>
      </c>
      <c r="E5" s="4" t="s">
        <v>43</v>
      </c>
      <c r="F5" s="4">
        <v>1049.9000000000001</v>
      </c>
      <c r="G5" s="4">
        <v>5</v>
      </c>
      <c r="H5" s="4" t="s">
        <v>39</v>
      </c>
      <c r="I5" s="4" t="s">
        <v>53</v>
      </c>
      <c r="J5" s="4" t="s">
        <v>697</v>
      </c>
      <c r="K5" s="4"/>
    </row>
    <row r="6" spans="1:11">
      <c r="A6" s="4" t="s">
        <v>698</v>
      </c>
      <c r="B6" s="4" t="s">
        <v>385</v>
      </c>
      <c r="C6" s="4">
        <v>26134</v>
      </c>
      <c r="D6" s="7">
        <v>46108.666666666657</v>
      </c>
      <c r="E6" s="4" t="s">
        <v>49</v>
      </c>
      <c r="F6" s="4">
        <v>1049.9000000000001</v>
      </c>
      <c r="G6" s="4">
        <v>10</v>
      </c>
      <c r="H6" s="4" t="s">
        <v>39</v>
      </c>
      <c r="I6" s="4" t="s">
        <v>53</v>
      </c>
      <c r="J6" s="4" t="s">
        <v>697</v>
      </c>
      <c r="K6" s="4"/>
    </row>
    <row r="7" spans="1:11">
      <c r="A7" s="4" t="s">
        <v>699</v>
      </c>
      <c r="B7" s="4" t="s">
        <v>387</v>
      </c>
      <c r="C7" s="4">
        <v>26135</v>
      </c>
      <c r="D7" s="7">
        <v>46108.666666666657</v>
      </c>
      <c r="E7" s="4" t="s">
        <v>43</v>
      </c>
      <c r="F7" s="4">
        <v>1051.0999999999999</v>
      </c>
      <c r="G7" s="4">
        <v>0.5</v>
      </c>
      <c r="H7" s="4" t="s">
        <v>39</v>
      </c>
      <c r="I7" s="4" t="s">
        <v>53</v>
      </c>
      <c r="J7" s="4" t="s">
        <v>697</v>
      </c>
      <c r="K7" s="4"/>
    </row>
    <row r="8" spans="1:11">
      <c r="A8" s="4" t="s">
        <v>700</v>
      </c>
      <c r="B8" s="4" t="s">
        <v>387</v>
      </c>
      <c r="C8" s="4">
        <v>26135</v>
      </c>
      <c r="D8" s="7">
        <v>46108.666666666657</v>
      </c>
      <c r="E8" s="4" t="s">
        <v>49</v>
      </c>
      <c r="F8" s="4">
        <v>1051.0999999999999</v>
      </c>
      <c r="G8" s="4">
        <v>16</v>
      </c>
      <c r="H8" s="4" t="s">
        <v>39</v>
      </c>
      <c r="I8" s="4" t="s">
        <v>53</v>
      </c>
      <c r="J8" s="4" t="s">
        <v>697</v>
      </c>
      <c r="K8" s="4"/>
    </row>
    <row r="9" spans="1:11">
      <c r="A9" s="4" t="s">
        <v>701</v>
      </c>
      <c r="B9" s="4" t="s">
        <v>388</v>
      </c>
      <c r="C9" s="4">
        <v>26136</v>
      </c>
      <c r="D9" s="7">
        <v>46108.666666666657</v>
      </c>
      <c r="E9" s="4" t="s">
        <v>43</v>
      </c>
      <c r="F9" s="4">
        <v>1038.0999999999999</v>
      </c>
      <c r="G9" s="4">
        <v>20</v>
      </c>
      <c r="H9" s="4" t="s">
        <v>39</v>
      </c>
      <c r="I9" s="4" t="s">
        <v>53</v>
      </c>
      <c r="J9" s="4" t="s">
        <v>697</v>
      </c>
      <c r="K9" s="4"/>
    </row>
    <row r="10" spans="1:11">
      <c r="A10" s="4" t="s">
        <v>702</v>
      </c>
      <c r="B10" s="4" t="s">
        <v>388</v>
      </c>
      <c r="C10" s="4">
        <v>26136</v>
      </c>
      <c r="D10" s="7">
        <v>46108.666666666657</v>
      </c>
      <c r="E10" s="4" t="s">
        <v>49</v>
      </c>
      <c r="F10" s="4">
        <v>1038.0999999999999</v>
      </c>
      <c r="G10" s="4">
        <v>0</v>
      </c>
      <c r="H10" s="4" t="s">
        <v>39</v>
      </c>
      <c r="I10" s="4" t="s">
        <v>53</v>
      </c>
      <c r="J10" s="4" t="s">
        <v>697</v>
      </c>
      <c r="K10" s="4"/>
    </row>
    <row r="11" spans="1:11">
      <c r="A11" s="4" t="s">
        <v>703</v>
      </c>
      <c r="B11" s="4" t="s">
        <v>395</v>
      </c>
      <c r="C11" s="4">
        <v>26136</v>
      </c>
      <c r="D11" s="7">
        <v>46109.333333333336</v>
      </c>
      <c r="E11" s="4" t="s">
        <v>43</v>
      </c>
      <c r="F11" s="28" t="s">
        <v>704</v>
      </c>
      <c r="G11" s="28" t="s">
        <v>704</v>
      </c>
      <c r="H11" s="4" t="s">
        <v>39</v>
      </c>
      <c r="I11" s="4" t="s">
        <v>53</v>
      </c>
      <c r="J11" s="4" t="s">
        <v>697</v>
      </c>
      <c r="K11" s="4"/>
    </row>
    <row r="12" spans="1:11">
      <c r="A12" s="4" t="s">
        <v>705</v>
      </c>
      <c r="B12" s="4" t="s">
        <v>395</v>
      </c>
      <c r="C12" s="4">
        <v>26136</v>
      </c>
      <c r="D12" s="7">
        <v>46109.333333333336</v>
      </c>
      <c r="E12" s="4" t="s">
        <v>49</v>
      </c>
      <c r="F12" s="28" t="s">
        <v>704</v>
      </c>
      <c r="G12" s="28" t="s">
        <v>704</v>
      </c>
      <c r="H12" s="4" t="s">
        <v>39</v>
      </c>
      <c r="I12" s="4" t="s">
        <v>53</v>
      </c>
      <c r="J12" s="4" t="s">
        <v>697</v>
      </c>
      <c r="K12" s="4"/>
    </row>
    <row r="13" spans="1:11">
      <c r="A13" s="4" t="s">
        <v>706</v>
      </c>
      <c r="B13" s="4" t="s">
        <v>407</v>
      </c>
      <c r="C13" s="4">
        <v>26134</v>
      </c>
      <c r="D13" s="7">
        <v>46110.333333333336</v>
      </c>
      <c r="E13" s="4" t="s">
        <v>43</v>
      </c>
      <c r="F13" s="4">
        <v>1017.9</v>
      </c>
      <c r="G13" s="4">
        <v>22.5</v>
      </c>
      <c r="H13" s="4" t="s">
        <v>39</v>
      </c>
      <c r="I13" s="4" t="s">
        <v>53</v>
      </c>
      <c r="J13" s="4" t="s">
        <v>697</v>
      </c>
      <c r="K13" s="4"/>
    </row>
    <row r="14" spans="1:11">
      <c r="A14" s="4" t="s">
        <v>707</v>
      </c>
      <c r="B14" s="4" t="s">
        <v>407</v>
      </c>
      <c r="C14" s="4">
        <v>26134</v>
      </c>
      <c r="D14" s="7">
        <v>46110.333333333336</v>
      </c>
      <c r="E14" s="4" t="s">
        <v>49</v>
      </c>
      <c r="F14" s="4">
        <v>1017.9</v>
      </c>
      <c r="G14" s="4">
        <v>0</v>
      </c>
      <c r="H14" s="4" t="s">
        <v>39</v>
      </c>
      <c r="I14" s="4" t="s">
        <v>53</v>
      </c>
      <c r="J14" s="4" t="s">
        <v>697</v>
      </c>
      <c r="K14" s="4"/>
    </row>
    <row r="15" spans="1:11">
      <c r="A15" s="4" t="s">
        <v>708</v>
      </c>
      <c r="B15" s="4" t="s">
        <v>408</v>
      </c>
      <c r="C15" s="4">
        <v>26135</v>
      </c>
      <c r="D15" s="7">
        <v>46110.333333333336</v>
      </c>
      <c r="E15" s="4" t="s">
        <v>43</v>
      </c>
      <c r="F15" s="4">
        <v>1020</v>
      </c>
      <c r="G15" s="4">
        <v>16</v>
      </c>
      <c r="H15" s="4" t="s">
        <v>39</v>
      </c>
      <c r="I15" s="4" t="s">
        <v>53</v>
      </c>
      <c r="J15" s="4" t="s">
        <v>697</v>
      </c>
      <c r="K15" s="4"/>
    </row>
    <row r="16" spans="1:11">
      <c r="A16" s="4" t="s">
        <v>709</v>
      </c>
      <c r="B16" s="4" t="s">
        <v>408</v>
      </c>
      <c r="C16" s="4">
        <v>26135</v>
      </c>
      <c r="D16" s="7">
        <v>46110.333333333336</v>
      </c>
      <c r="E16" s="4" t="s">
        <v>49</v>
      </c>
      <c r="F16" s="4">
        <v>1020</v>
      </c>
      <c r="G16" s="4">
        <v>0</v>
      </c>
      <c r="H16" s="4" t="s">
        <v>39</v>
      </c>
      <c r="I16" s="4" t="s">
        <v>53</v>
      </c>
      <c r="J16" s="4" t="s">
        <v>697</v>
      </c>
      <c r="K16" s="4"/>
    </row>
    <row r="17" spans="1:11" ht="30">
      <c r="A17" s="4" t="s">
        <v>710</v>
      </c>
      <c r="B17" s="4" t="s">
        <v>409</v>
      </c>
      <c r="C17" s="4">
        <v>26136</v>
      </c>
      <c r="D17" s="7">
        <v>46110.333333333336</v>
      </c>
      <c r="E17" s="4" t="s">
        <v>43</v>
      </c>
      <c r="F17" s="29">
        <v>0</v>
      </c>
      <c r="G17" s="29">
        <v>0</v>
      </c>
      <c r="H17" s="4" t="s">
        <v>39</v>
      </c>
      <c r="I17" s="4" t="s">
        <v>53</v>
      </c>
      <c r="J17" s="4" t="s">
        <v>697</v>
      </c>
      <c r="K17" s="4" t="s">
        <v>711</v>
      </c>
    </row>
    <row r="18" spans="1:11" ht="30">
      <c r="A18" s="4" t="s">
        <v>712</v>
      </c>
      <c r="B18" s="4" t="s">
        <v>409</v>
      </c>
      <c r="C18" s="4">
        <v>26136</v>
      </c>
      <c r="D18" s="7">
        <v>46110.333333333336</v>
      </c>
      <c r="E18" s="4" t="s">
        <v>49</v>
      </c>
      <c r="F18" s="29">
        <v>0</v>
      </c>
      <c r="G18" s="29">
        <v>0</v>
      </c>
      <c r="H18" s="4" t="s">
        <v>39</v>
      </c>
      <c r="I18" s="4" t="s">
        <v>53</v>
      </c>
      <c r="J18" s="4" t="s">
        <v>697</v>
      </c>
      <c r="K18" s="4" t="s">
        <v>711</v>
      </c>
    </row>
    <row r="19" spans="1:11">
      <c r="A19" s="4" t="s">
        <v>713</v>
      </c>
      <c r="B19" s="4" t="s">
        <v>423</v>
      </c>
      <c r="C19" s="4">
        <v>26134</v>
      </c>
      <c r="D19" s="7">
        <v>46111.333333333336</v>
      </c>
      <c r="E19" s="4" t="s">
        <v>43</v>
      </c>
      <c r="F19" s="4">
        <v>1005.9</v>
      </c>
      <c r="G19" s="4">
        <v>4.5</v>
      </c>
      <c r="H19" s="4" t="s">
        <v>39</v>
      </c>
      <c r="I19" s="4" t="s">
        <v>53</v>
      </c>
      <c r="J19" s="4" t="s">
        <v>697</v>
      </c>
      <c r="K19" s="4"/>
    </row>
    <row r="20" spans="1:11">
      <c r="A20" s="4" t="s">
        <v>714</v>
      </c>
      <c r="B20" s="4" t="s">
        <v>423</v>
      </c>
      <c r="C20" s="4">
        <v>26134</v>
      </c>
      <c r="D20" s="7">
        <v>46111.333333333336</v>
      </c>
      <c r="E20" s="4" t="s">
        <v>49</v>
      </c>
      <c r="F20" s="4">
        <v>1005.9</v>
      </c>
      <c r="G20" s="4">
        <v>0</v>
      </c>
      <c r="H20" s="4" t="s">
        <v>39</v>
      </c>
      <c r="I20" s="4" t="s">
        <v>53</v>
      </c>
      <c r="J20" s="4" t="s">
        <v>697</v>
      </c>
      <c r="K20" s="4"/>
    </row>
    <row r="21" spans="1:11">
      <c r="A21" s="4" t="s">
        <v>715</v>
      </c>
      <c r="B21" s="4" t="s">
        <v>424</v>
      </c>
      <c r="C21" s="4">
        <v>26135</v>
      </c>
      <c r="D21" s="7">
        <v>46111.333333333336</v>
      </c>
      <c r="E21" s="4" t="s">
        <v>43</v>
      </c>
      <c r="F21" s="4">
        <v>1007.4</v>
      </c>
      <c r="G21" s="4">
        <v>7</v>
      </c>
      <c r="H21" s="4" t="s">
        <v>39</v>
      </c>
      <c r="I21" s="4" t="s">
        <v>53</v>
      </c>
      <c r="J21" s="4" t="s">
        <v>697</v>
      </c>
      <c r="K21" s="4"/>
    </row>
    <row r="22" spans="1:11">
      <c r="A22" s="4" t="s">
        <v>716</v>
      </c>
      <c r="B22" s="4" t="s">
        <v>424</v>
      </c>
      <c r="C22" s="4">
        <v>26135</v>
      </c>
      <c r="D22" s="7">
        <v>46111.333333333336</v>
      </c>
      <c r="E22" s="4" t="s">
        <v>49</v>
      </c>
      <c r="F22" s="4">
        <v>1007.4</v>
      </c>
      <c r="G22" s="4">
        <v>0</v>
      </c>
      <c r="H22" s="4" t="s">
        <v>39</v>
      </c>
      <c r="I22" s="4" t="s">
        <v>53</v>
      </c>
      <c r="J22" s="4" t="s">
        <v>697</v>
      </c>
      <c r="K22" s="4"/>
    </row>
    <row r="23" spans="1:11">
      <c r="A23" s="4" t="s">
        <v>717</v>
      </c>
      <c r="B23" s="4" t="s">
        <v>433</v>
      </c>
      <c r="C23" s="4">
        <v>26134</v>
      </c>
      <c r="D23" s="7">
        <v>46112.666666666657</v>
      </c>
      <c r="E23" s="4" t="s">
        <v>43</v>
      </c>
      <c r="F23" s="4" t="s">
        <v>704</v>
      </c>
      <c r="G23" s="4" t="s">
        <v>704</v>
      </c>
      <c r="H23" s="4" t="s">
        <v>39</v>
      </c>
      <c r="I23" s="4" t="s">
        <v>53</v>
      </c>
      <c r="J23" s="4" t="s">
        <v>697</v>
      </c>
      <c r="K23" s="4"/>
    </row>
    <row r="24" spans="1:11">
      <c r="A24" s="4" t="s">
        <v>718</v>
      </c>
      <c r="B24" s="4" t="s">
        <v>433</v>
      </c>
      <c r="C24" s="4">
        <v>26134</v>
      </c>
      <c r="D24" s="7">
        <v>46112.666666666657</v>
      </c>
      <c r="E24" s="4" t="s">
        <v>49</v>
      </c>
      <c r="F24" s="4" t="s">
        <v>704</v>
      </c>
      <c r="G24" s="4" t="s">
        <v>704</v>
      </c>
      <c r="H24" s="4" t="s">
        <v>39</v>
      </c>
      <c r="I24" s="4" t="s">
        <v>53</v>
      </c>
      <c r="J24" s="4" t="s">
        <v>697</v>
      </c>
      <c r="K24" s="4"/>
    </row>
    <row r="25" spans="1:11">
      <c r="A25" s="4" t="s">
        <v>719</v>
      </c>
      <c r="B25" s="4" t="s">
        <v>434</v>
      </c>
      <c r="C25" s="4">
        <v>26135</v>
      </c>
      <c r="D25" s="7">
        <v>46112.666666666657</v>
      </c>
      <c r="E25" s="4" t="s">
        <v>43</v>
      </c>
      <c r="F25" s="4" t="s">
        <v>704</v>
      </c>
      <c r="G25" s="4" t="s">
        <v>704</v>
      </c>
      <c r="H25" s="4" t="s">
        <v>39</v>
      </c>
      <c r="I25" s="4" t="s">
        <v>53</v>
      </c>
      <c r="J25" s="4" t="s">
        <v>697</v>
      </c>
      <c r="K25" s="4"/>
    </row>
    <row r="26" spans="1:11">
      <c r="A26" s="4" t="s">
        <v>720</v>
      </c>
      <c r="B26" s="4" t="s">
        <v>434</v>
      </c>
      <c r="C26" s="4">
        <v>26135</v>
      </c>
      <c r="D26" s="7">
        <v>46112.666666666657</v>
      </c>
      <c r="E26" s="4" t="s">
        <v>49</v>
      </c>
      <c r="F26" s="4" t="s">
        <v>704</v>
      </c>
      <c r="G26" s="4" t="s">
        <v>704</v>
      </c>
      <c r="H26" s="4" t="s">
        <v>39</v>
      </c>
      <c r="I26" s="4" t="s">
        <v>53</v>
      </c>
      <c r="J26" s="4" t="s">
        <v>697</v>
      </c>
      <c r="K26" s="4"/>
    </row>
    <row r="27" spans="1:11">
      <c r="A27" s="4" t="s">
        <v>721</v>
      </c>
      <c r="B27" s="4" t="s">
        <v>435</v>
      </c>
      <c r="C27" s="4">
        <v>26136</v>
      </c>
      <c r="D27" s="7">
        <v>46112.666666666657</v>
      </c>
      <c r="E27" s="4" t="s">
        <v>43</v>
      </c>
      <c r="F27" s="4" t="s">
        <v>704</v>
      </c>
      <c r="G27" s="4" t="s">
        <v>704</v>
      </c>
      <c r="H27" s="4" t="s">
        <v>39</v>
      </c>
      <c r="I27" s="4" t="s">
        <v>53</v>
      </c>
      <c r="J27" s="4" t="s">
        <v>697</v>
      </c>
      <c r="K27" s="4"/>
    </row>
    <row r="28" spans="1:11">
      <c r="A28" s="4" t="s">
        <v>722</v>
      </c>
      <c r="B28" s="4" t="s">
        <v>435</v>
      </c>
      <c r="C28" s="4">
        <v>26136</v>
      </c>
      <c r="D28" s="7">
        <v>46112.666666666657</v>
      </c>
      <c r="E28" s="4" t="s">
        <v>49</v>
      </c>
      <c r="F28" s="4" t="s">
        <v>704</v>
      </c>
      <c r="G28" s="4" t="s">
        <v>704</v>
      </c>
      <c r="H28" s="4" t="s">
        <v>39</v>
      </c>
      <c r="I28" s="4" t="s">
        <v>53</v>
      </c>
      <c r="J28" s="4" t="s">
        <v>697</v>
      </c>
      <c r="K28" s="4"/>
    </row>
    <row r="29" spans="1:11">
      <c r="A29" s="4" t="s">
        <v>723</v>
      </c>
      <c r="B29" s="4" t="s">
        <v>440</v>
      </c>
      <c r="C29" s="4">
        <v>26134</v>
      </c>
      <c r="D29" s="7">
        <v>46113.333333333336</v>
      </c>
      <c r="E29" s="4" t="s">
        <v>43</v>
      </c>
      <c r="F29" s="4" t="s">
        <v>704</v>
      </c>
      <c r="G29" s="4" t="s">
        <v>704</v>
      </c>
      <c r="H29" s="4" t="s">
        <v>39</v>
      </c>
      <c r="I29" s="4" t="s">
        <v>53</v>
      </c>
      <c r="J29" s="4" t="s">
        <v>697</v>
      </c>
      <c r="K29" s="4"/>
    </row>
    <row r="30" spans="1:11">
      <c r="A30" s="4" t="s">
        <v>724</v>
      </c>
      <c r="B30" s="4" t="s">
        <v>440</v>
      </c>
      <c r="C30" s="4">
        <v>26134</v>
      </c>
      <c r="D30" s="7">
        <v>46113.333333333336</v>
      </c>
      <c r="E30" s="4" t="s">
        <v>49</v>
      </c>
      <c r="F30" s="4" t="s">
        <v>704</v>
      </c>
      <c r="G30" s="4" t="s">
        <v>704</v>
      </c>
      <c r="H30" s="4" t="s">
        <v>39</v>
      </c>
      <c r="I30" s="4" t="s">
        <v>53</v>
      </c>
      <c r="J30" s="4" t="s">
        <v>697</v>
      </c>
      <c r="K30" s="4"/>
    </row>
    <row r="31" spans="1:11">
      <c r="A31" s="4" t="s">
        <v>725</v>
      </c>
      <c r="B31" s="4" t="s">
        <v>441</v>
      </c>
      <c r="C31" s="4">
        <v>26135</v>
      </c>
      <c r="D31" s="7">
        <v>46113.333333333336</v>
      </c>
      <c r="E31" s="4" t="s">
        <v>43</v>
      </c>
      <c r="F31" s="4" t="s">
        <v>704</v>
      </c>
      <c r="G31" s="4" t="s">
        <v>704</v>
      </c>
      <c r="H31" s="4" t="s">
        <v>39</v>
      </c>
      <c r="I31" s="4" t="s">
        <v>53</v>
      </c>
      <c r="J31" s="4" t="s">
        <v>697</v>
      </c>
      <c r="K31" s="4"/>
    </row>
    <row r="32" spans="1:11">
      <c r="A32" s="4" t="s">
        <v>726</v>
      </c>
      <c r="B32" s="4" t="s">
        <v>441</v>
      </c>
      <c r="C32" s="4">
        <v>26135</v>
      </c>
      <c r="D32" s="7">
        <v>46113.333333333336</v>
      </c>
      <c r="E32" s="4" t="s">
        <v>49</v>
      </c>
      <c r="F32" s="4" t="s">
        <v>704</v>
      </c>
      <c r="G32" s="4" t="s">
        <v>704</v>
      </c>
      <c r="H32" s="4" t="s">
        <v>39</v>
      </c>
      <c r="I32" s="4" t="s">
        <v>53</v>
      </c>
      <c r="J32" s="4" t="s">
        <v>697</v>
      </c>
      <c r="K32" s="4"/>
    </row>
    <row r="33" spans="1:11">
      <c r="A33" s="4" t="s">
        <v>727</v>
      </c>
      <c r="B33" s="4" t="s">
        <v>442</v>
      </c>
      <c r="C33" s="4">
        <v>26136</v>
      </c>
      <c r="D33" s="7">
        <v>46113.333333333336</v>
      </c>
      <c r="E33" s="4" t="s">
        <v>43</v>
      </c>
      <c r="F33" s="4" t="s">
        <v>704</v>
      </c>
      <c r="G33" s="4" t="s">
        <v>704</v>
      </c>
      <c r="H33" s="4" t="s">
        <v>39</v>
      </c>
      <c r="I33" s="4" t="s">
        <v>53</v>
      </c>
      <c r="J33" s="4" t="s">
        <v>697</v>
      </c>
      <c r="K33" s="4"/>
    </row>
    <row r="34" spans="1:11">
      <c r="A34" s="4" t="s">
        <v>728</v>
      </c>
      <c r="B34" s="4" t="s">
        <v>442</v>
      </c>
      <c r="C34" s="4">
        <v>26136</v>
      </c>
      <c r="D34" s="7">
        <v>46113.333333333336</v>
      </c>
      <c r="E34" s="4" t="s">
        <v>49</v>
      </c>
      <c r="F34" s="4" t="s">
        <v>704</v>
      </c>
      <c r="G34" s="4" t="s">
        <v>704</v>
      </c>
      <c r="H34" s="4" t="s">
        <v>39</v>
      </c>
      <c r="I34" s="4" t="s">
        <v>53</v>
      </c>
      <c r="J34" s="4" t="s">
        <v>697</v>
      </c>
      <c r="K34" s="4"/>
    </row>
    <row r="35" spans="1:11">
      <c r="A35" s="4" t="s">
        <v>729</v>
      </c>
      <c r="B35" s="4" t="s">
        <v>453</v>
      </c>
      <c r="C35" s="4">
        <v>26134</v>
      </c>
      <c r="D35" s="7">
        <v>46114.333333333336</v>
      </c>
      <c r="E35" s="4" t="s">
        <v>43</v>
      </c>
      <c r="F35" s="4" t="s">
        <v>704</v>
      </c>
      <c r="G35" s="4" t="s">
        <v>704</v>
      </c>
      <c r="H35" s="4" t="s">
        <v>39</v>
      </c>
      <c r="I35" s="4" t="s">
        <v>53</v>
      </c>
      <c r="J35" s="4" t="s">
        <v>697</v>
      </c>
      <c r="K35" s="4"/>
    </row>
    <row r="36" spans="1:11">
      <c r="A36" s="4" t="s">
        <v>730</v>
      </c>
      <c r="B36" s="4" t="s">
        <v>453</v>
      </c>
      <c r="C36" s="4">
        <v>26134</v>
      </c>
      <c r="D36" s="7">
        <v>46114.333333333336</v>
      </c>
      <c r="E36" s="4" t="s">
        <v>49</v>
      </c>
      <c r="F36" s="4" t="s">
        <v>704</v>
      </c>
      <c r="G36" s="4" t="s">
        <v>704</v>
      </c>
      <c r="H36" s="4" t="s">
        <v>39</v>
      </c>
      <c r="I36" s="4" t="s">
        <v>53</v>
      </c>
      <c r="J36" s="4" t="s">
        <v>697</v>
      </c>
      <c r="K36" s="4"/>
    </row>
    <row r="37" spans="1:11">
      <c r="A37" s="4" t="s">
        <v>731</v>
      </c>
      <c r="B37" s="4" t="s">
        <v>454</v>
      </c>
      <c r="C37" s="4">
        <v>26135</v>
      </c>
      <c r="D37" s="7">
        <v>46114.333333333336</v>
      </c>
      <c r="E37" s="4" t="s">
        <v>43</v>
      </c>
      <c r="F37" s="4"/>
      <c r="G37" s="4" t="s">
        <v>704</v>
      </c>
      <c r="H37" s="4" t="s">
        <v>39</v>
      </c>
      <c r="I37" s="4" t="s">
        <v>53</v>
      </c>
      <c r="J37" s="4" t="s">
        <v>697</v>
      </c>
      <c r="K37" s="4"/>
    </row>
    <row r="38" spans="1:11">
      <c r="A38" s="4" t="s">
        <v>732</v>
      </c>
      <c r="B38" s="4" t="s">
        <v>454</v>
      </c>
      <c r="C38" s="4">
        <v>26135</v>
      </c>
      <c r="D38" s="7">
        <v>46114.333333333336</v>
      </c>
      <c r="E38" s="4" t="s">
        <v>49</v>
      </c>
      <c r="F38" s="4" t="s">
        <v>704</v>
      </c>
      <c r="G38" s="4" t="s">
        <v>704</v>
      </c>
      <c r="H38" s="4" t="s">
        <v>39</v>
      </c>
      <c r="I38" s="4" t="s">
        <v>53</v>
      </c>
      <c r="J38" s="4" t="s">
        <v>697</v>
      </c>
      <c r="K38" s="4"/>
    </row>
    <row r="39" spans="1:11">
      <c r="A39" s="4" t="s">
        <v>733</v>
      </c>
      <c r="B39" s="4" t="s">
        <v>455</v>
      </c>
      <c r="C39" s="4">
        <v>26136</v>
      </c>
      <c r="D39" s="7">
        <v>46114.333333333336</v>
      </c>
      <c r="E39" s="4" t="s">
        <v>43</v>
      </c>
      <c r="F39" s="4" t="s">
        <v>704</v>
      </c>
      <c r="G39" s="4" t="s">
        <v>704</v>
      </c>
      <c r="H39" s="4" t="s">
        <v>39</v>
      </c>
      <c r="I39" s="4" t="s">
        <v>53</v>
      </c>
      <c r="J39" s="4" t="s">
        <v>697</v>
      </c>
      <c r="K39" s="4"/>
    </row>
    <row r="40" spans="1:11">
      <c r="A40" s="33" t="s">
        <v>734</v>
      </c>
      <c r="B40" s="33" t="s">
        <v>455</v>
      </c>
      <c r="C40" s="33">
        <v>26136</v>
      </c>
      <c r="D40" s="34">
        <v>46114.333333333336</v>
      </c>
      <c r="E40" s="33" t="s">
        <v>49</v>
      </c>
      <c r="F40" s="33" t="s">
        <v>704</v>
      </c>
      <c r="G40" s="33" t="s">
        <v>704</v>
      </c>
      <c r="H40" s="33" t="s">
        <v>39</v>
      </c>
      <c r="I40" s="33" t="s">
        <v>53</v>
      </c>
      <c r="J40" s="33" t="s">
        <v>697</v>
      </c>
      <c r="K40" s="33"/>
    </row>
    <row r="41" spans="1:11">
      <c r="A41" s="4" t="s">
        <v>735</v>
      </c>
      <c r="B41" s="32" t="s">
        <v>736</v>
      </c>
      <c r="C41" s="4">
        <v>26157</v>
      </c>
      <c r="D41" s="7">
        <v>46238.625</v>
      </c>
      <c r="E41" s="4" t="s">
        <v>43</v>
      </c>
      <c r="F41" s="4" t="s">
        <v>704</v>
      </c>
      <c r="G41" s="4" t="s">
        <v>704</v>
      </c>
      <c r="H41" s="4" t="s">
        <v>39</v>
      </c>
      <c r="I41" s="4" t="s">
        <v>53</v>
      </c>
      <c r="J41" s="4" t="s">
        <v>697</v>
      </c>
      <c r="K41" s="4"/>
    </row>
    <row r="42" spans="1:11">
      <c r="A42" s="4" t="s">
        <v>737</v>
      </c>
      <c r="B42" s="32" t="s">
        <v>738</v>
      </c>
      <c r="C42" s="4">
        <v>26158</v>
      </c>
      <c r="D42" s="7">
        <v>46238.625</v>
      </c>
      <c r="E42" s="4" t="s">
        <v>43</v>
      </c>
      <c r="F42" s="4" t="s">
        <v>704</v>
      </c>
      <c r="G42" s="4" t="s">
        <v>704</v>
      </c>
      <c r="H42" s="4" t="s">
        <v>39</v>
      </c>
      <c r="I42" s="4" t="s">
        <v>53</v>
      </c>
      <c r="J42" s="4" t="s">
        <v>697</v>
      </c>
      <c r="K42" s="4"/>
    </row>
    <row r="43" spans="1:11">
      <c r="A43" s="4" t="s">
        <v>739</v>
      </c>
      <c r="B43" s="32" t="s">
        <v>740</v>
      </c>
      <c r="C43" s="4">
        <v>26159</v>
      </c>
      <c r="D43" s="7">
        <v>46238.625</v>
      </c>
      <c r="E43" s="4" t="s">
        <v>43</v>
      </c>
      <c r="F43" s="4" t="s">
        <v>704</v>
      </c>
      <c r="G43" s="4" t="s">
        <v>704</v>
      </c>
      <c r="H43" s="4" t="s">
        <v>39</v>
      </c>
      <c r="I43" s="4" t="s">
        <v>53</v>
      </c>
      <c r="J43" s="4" t="s">
        <v>697</v>
      </c>
      <c r="K43" s="4"/>
    </row>
    <row r="44" spans="1:11">
      <c r="A44" s="4" t="s">
        <v>741</v>
      </c>
      <c r="B44" s="32" t="s">
        <v>736</v>
      </c>
      <c r="C44" s="4">
        <v>26157</v>
      </c>
      <c r="D44" s="7">
        <v>46238.625</v>
      </c>
      <c r="E44" s="4" t="s">
        <v>49</v>
      </c>
      <c r="F44" s="4" t="s">
        <v>704</v>
      </c>
      <c r="G44" s="4" t="s">
        <v>704</v>
      </c>
      <c r="H44" s="4" t="s">
        <v>39</v>
      </c>
      <c r="I44" s="4" t="s">
        <v>53</v>
      </c>
      <c r="J44" s="4" t="s">
        <v>697</v>
      </c>
      <c r="K44" s="4"/>
    </row>
    <row r="45" spans="1:11">
      <c r="A45" s="4" t="s">
        <v>742</v>
      </c>
      <c r="B45" s="32" t="s">
        <v>738</v>
      </c>
      <c r="C45" s="4">
        <v>26158</v>
      </c>
      <c r="D45" s="7">
        <v>46238.625</v>
      </c>
      <c r="E45" s="4" t="s">
        <v>49</v>
      </c>
      <c r="F45" s="4" t="s">
        <v>704</v>
      </c>
      <c r="G45" s="4" t="s">
        <v>704</v>
      </c>
      <c r="H45" s="4" t="s">
        <v>39</v>
      </c>
      <c r="I45" s="4" t="s">
        <v>53</v>
      </c>
      <c r="J45" s="4" t="s">
        <v>697</v>
      </c>
      <c r="K45" s="4"/>
    </row>
    <row r="46" spans="1:11" ht="12" customHeight="1">
      <c r="A46" s="4" t="s">
        <v>743</v>
      </c>
      <c r="B46" s="32" t="s">
        <v>740</v>
      </c>
      <c r="C46" s="4">
        <v>26159</v>
      </c>
      <c r="D46" s="7">
        <v>46238.625</v>
      </c>
      <c r="E46" s="4" t="s">
        <v>49</v>
      </c>
      <c r="F46" s="4" t="s">
        <v>704</v>
      </c>
      <c r="G46" s="4" t="s">
        <v>704</v>
      </c>
      <c r="H46" s="4" t="s">
        <v>39</v>
      </c>
      <c r="I46" s="4" t="s">
        <v>53</v>
      </c>
      <c r="J46" s="4" t="s">
        <v>697</v>
      </c>
      <c r="K46" s="4"/>
    </row>
    <row r="47" spans="1:11">
      <c r="A47" s="4" t="s">
        <v>744</v>
      </c>
      <c r="B47" s="32" t="s">
        <v>745</v>
      </c>
      <c r="C47" s="4">
        <v>26157</v>
      </c>
      <c r="D47" s="7">
        <v>46299.333333333336</v>
      </c>
      <c r="E47" s="4" t="s">
        <v>43</v>
      </c>
      <c r="F47" s="4" t="s">
        <v>704</v>
      </c>
      <c r="G47" s="4" t="s">
        <v>704</v>
      </c>
      <c r="H47" s="4" t="s">
        <v>39</v>
      </c>
      <c r="I47" s="4" t="s">
        <v>53</v>
      </c>
      <c r="J47" s="4" t="s">
        <v>697</v>
      </c>
      <c r="K47" s="4"/>
    </row>
    <row r="48" spans="1:11">
      <c r="A48" s="4" t="s">
        <v>746</v>
      </c>
      <c r="B48" s="32" t="s">
        <v>747</v>
      </c>
      <c r="C48" s="4">
        <v>26158</v>
      </c>
      <c r="D48" s="7">
        <v>46299.333333333336</v>
      </c>
      <c r="E48" s="4" t="s">
        <v>43</v>
      </c>
      <c r="F48" s="4" t="s">
        <v>704</v>
      </c>
      <c r="G48" s="4" t="s">
        <v>704</v>
      </c>
      <c r="H48" s="4" t="s">
        <v>39</v>
      </c>
      <c r="I48" s="4" t="s">
        <v>53</v>
      </c>
      <c r="J48" s="4" t="s">
        <v>697</v>
      </c>
      <c r="K48" s="4"/>
    </row>
    <row r="49" spans="1:11">
      <c r="A49" s="4" t="s">
        <v>748</v>
      </c>
      <c r="B49" s="32" t="s">
        <v>745</v>
      </c>
      <c r="C49" s="4">
        <v>26157</v>
      </c>
      <c r="D49" s="7">
        <v>46299.333333333336</v>
      </c>
      <c r="E49" s="4" t="s">
        <v>49</v>
      </c>
      <c r="F49" s="4" t="s">
        <v>704</v>
      </c>
      <c r="G49" s="4" t="s">
        <v>704</v>
      </c>
      <c r="H49" s="4" t="s">
        <v>39</v>
      </c>
      <c r="I49" s="4" t="s">
        <v>53</v>
      </c>
      <c r="J49" s="4" t="s">
        <v>697</v>
      </c>
      <c r="K49" s="4"/>
    </row>
    <row r="50" spans="1:11">
      <c r="A50" s="4" t="s">
        <v>749</v>
      </c>
      <c r="B50" s="32" t="s">
        <v>747</v>
      </c>
      <c r="C50" s="4">
        <v>26158</v>
      </c>
      <c r="D50" s="7">
        <v>46299.333333333336</v>
      </c>
      <c r="E50" s="4" t="s">
        <v>49</v>
      </c>
      <c r="F50" s="4" t="s">
        <v>704</v>
      </c>
      <c r="G50" s="4" t="s">
        <v>704</v>
      </c>
      <c r="H50" s="4" t="s">
        <v>39</v>
      </c>
      <c r="I50" s="4" t="s">
        <v>53</v>
      </c>
      <c r="J50" s="4" t="s">
        <v>697</v>
      </c>
      <c r="K50" s="4"/>
    </row>
    <row r="51" spans="1:11">
      <c r="A51" s="4" t="s">
        <v>750</v>
      </c>
      <c r="B51" s="32" t="s">
        <v>751</v>
      </c>
      <c r="C51" s="4">
        <v>26157</v>
      </c>
      <c r="D51" s="7">
        <v>46330.333333333336</v>
      </c>
      <c r="E51" s="4" t="s">
        <v>43</v>
      </c>
      <c r="F51" s="4" t="s">
        <v>704</v>
      </c>
      <c r="G51" s="4" t="s">
        <v>704</v>
      </c>
      <c r="H51" s="4" t="s">
        <v>39</v>
      </c>
      <c r="I51" s="4" t="s">
        <v>53</v>
      </c>
      <c r="J51" s="4" t="s">
        <v>697</v>
      </c>
      <c r="K51" s="4"/>
    </row>
    <row r="52" spans="1:11">
      <c r="A52" s="4" t="s">
        <v>752</v>
      </c>
      <c r="B52" s="32" t="s">
        <v>753</v>
      </c>
      <c r="C52" s="4">
        <v>26158</v>
      </c>
      <c r="D52" s="7">
        <v>46330.333333333336</v>
      </c>
      <c r="E52" s="4" t="s">
        <v>43</v>
      </c>
      <c r="F52" s="4" t="s">
        <v>704</v>
      </c>
      <c r="G52" s="4" t="s">
        <v>704</v>
      </c>
      <c r="H52" s="4" t="s">
        <v>39</v>
      </c>
      <c r="I52" s="4" t="s">
        <v>53</v>
      </c>
      <c r="J52" s="4" t="s">
        <v>697</v>
      </c>
      <c r="K52" s="4"/>
    </row>
    <row r="53" spans="1:11">
      <c r="A53" s="4" t="s">
        <v>754</v>
      </c>
      <c r="B53" s="32" t="s">
        <v>755</v>
      </c>
      <c r="C53" s="4">
        <v>26159</v>
      </c>
      <c r="D53" s="7">
        <v>46330.333333333336</v>
      </c>
      <c r="E53" s="4" t="s">
        <v>43</v>
      </c>
      <c r="F53" s="4" t="s">
        <v>704</v>
      </c>
      <c r="G53" s="4" t="s">
        <v>704</v>
      </c>
      <c r="H53" s="4" t="s">
        <v>39</v>
      </c>
      <c r="I53" s="4" t="s">
        <v>53</v>
      </c>
      <c r="J53" s="4" t="s">
        <v>697</v>
      </c>
      <c r="K53" s="4"/>
    </row>
    <row r="54" spans="1:11">
      <c r="A54" s="4" t="s">
        <v>756</v>
      </c>
      <c r="B54" s="32" t="s">
        <v>751</v>
      </c>
      <c r="C54" s="4">
        <v>26157</v>
      </c>
      <c r="D54" s="7">
        <v>46330.333333333336</v>
      </c>
      <c r="E54" s="4" t="s">
        <v>49</v>
      </c>
      <c r="F54" s="4" t="s">
        <v>704</v>
      </c>
      <c r="G54" s="4" t="s">
        <v>704</v>
      </c>
      <c r="H54" s="4" t="s">
        <v>39</v>
      </c>
      <c r="I54" s="4" t="s">
        <v>53</v>
      </c>
      <c r="J54" s="4" t="s">
        <v>697</v>
      </c>
      <c r="K54" s="4"/>
    </row>
    <row r="55" spans="1:11">
      <c r="A55" s="4" t="s">
        <v>757</v>
      </c>
      <c r="B55" s="32" t="s">
        <v>753</v>
      </c>
      <c r="C55" s="4">
        <v>26158</v>
      </c>
      <c r="D55" s="7">
        <v>46330.333333333336</v>
      </c>
      <c r="E55" s="4" t="s">
        <v>49</v>
      </c>
      <c r="F55" s="4" t="s">
        <v>704</v>
      </c>
      <c r="G55" s="4" t="s">
        <v>704</v>
      </c>
      <c r="H55" s="4" t="s">
        <v>39</v>
      </c>
      <c r="I55" s="4" t="s">
        <v>53</v>
      </c>
      <c r="J55" s="4" t="s">
        <v>697</v>
      </c>
      <c r="K55" s="4"/>
    </row>
    <row r="56" spans="1:11">
      <c r="A56" s="4" t="s">
        <v>758</v>
      </c>
      <c r="B56" s="32" t="s">
        <v>755</v>
      </c>
      <c r="C56" s="4">
        <v>26159</v>
      </c>
      <c r="D56" s="7">
        <v>46330.333333333336</v>
      </c>
      <c r="E56" s="4" t="s">
        <v>49</v>
      </c>
      <c r="F56" s="4" t="s">
        <v>704</v>
      </c>
      <c r="G56" s="4" t="s">
        <v>704</v>
      </c>
      <c r="H56" s="4" t="s">
        <v>39</v>
      </c>
      <c r="I56" s="4" t="s">
        <v>53</v>
      </c>
      <c r="J56" s="4" t="s">
        <v>697</v>
      </c>
      <c r="K56" s="4"/>
    </row>
    <row r="57" spans="1:11">
      <c r="A57" s="4" t="s">
        <v>759</v>
      </c>
      <c r="B57" s="32" t="s">
        <v>760</v>
      </c>
      <c r="C57" s="4">
        <v>26159</v>
      </c>
      <c r="D57" s="7">
        <v>46360.333333333336</v>
      </c>
      <c r="E57" s="4" t="s">
        <v>43</v>
      </c>
      <c r="F57" s="4" t="s">
        <v>704</v>
      </c>
      <c r="G57" s="4" t="s">
        <v>704</v>
      </c>
      <c r="H57" s="4" t="s">
        <v>39</v>
      </c>
      <c r="I57" s="4" t="s">
        <v>53</v>
      </c>
      <c r="J57" s="4" t="s">
        <v>697</v>
      </c>
      <c r="K57" s="4"/>
    </row>
    <row r="58" spans="1:11">
      <c r="A58" s="4" t="s">
        <v>761</v>
      </c>
      <c r="B58" s="32" t="s">
        <v>760</v>
      </c>
      <c r="C58" s="4">
        <v>26159</v>
      </c>
      <c r="D58" s="7">
        <v>46360.333333333336</v>
      </c>
      <c r="E58" s="4" t="s">
        <v>49</v>
      </c>
      <c r="F58" s="4" t="s">
        <v>704</v>
      </c>
      <c r="G58" s="4" t="s">
        <v>704</v>
      </c>
      <c r="H58" s="4" t="s">
        <v>39</v>
      </c>
      <c r="I58" s="4" t="s">
        <v>53</v>
      </c>
      <c r="J58" s="4" t="s">
        <v>697</v>
      </c>
      <c r="K58" s="4"/>
    </row>
    <row r="59" spans="1:11">
      <c r="A59" s="4" t="s">
        <v>762</v>
      </c>
      <c r="B59" s="32" t="s">
        <v>763</v>
      </c>
      <c r="C59" s="4">
        <v>26157</v>
      </c>
      <c r="D59" s="7">
        <v>46360.625</v>
      </c>
      <c r="E59" s="4" t="s">
        <v>43</v>
      </c>
      <c r="F59" s="4" t="s">
        <v>704</v>
      </c>
      <c r="G59" s="4" t="s">
        <v>704</v>
      </c>
      <c r="H59" s="4" t="s">
        <v>39</v>
      </c>
      <c r="I59" s="4" t="s">
        <v>53</v>
      </c>
      <c r="J59" s="4" t="s">
        <v>697</v>
      </c>
      <c r="K59" s="4"/>
    </row>
    <row r="60" spans="1:11">
      <c r="A60" s="4" t="s">
        <v>764</v>
      </c>
      <c r="B60" s="32" t="s">
        <v>765</v>
      </c>
      <c r="C60" s="4">
        <v>26158</v>
      </c>
      <c r="D60" s="7">
        <v>46360.625</v>
      </c>
      <c r="E60" s="4" t="s">
        <v>43</v>
      </c>
      <c r="F60" s="4" t="s">
        <v>704</v>
      </c>
      <c r="G60" s="4" t="s">
        <v>704</v>
      </c>
      <c r="H60" s="4" t="s">
        <v>39</v>
      </c>
      <c r="I60" s="4" t="s">
        <v>53</v>
      </c>
      <c r="J60" s="4" t="s">
        <v>697</v>
      </c>
      <c r="K60" s="4"/>
    </row>
    <row r="61" spans="1:11">
      <c r="A61" s="4" t="s">
        <v>766</v>
      </c>
      <c r="B61" s="32" t="s">
        <v>767</v>
      </c>
      <c r="C61" s="4">
        <v>26159</v>
      </c>
      <c r="D61" s="7">
        <v>46360.625</v>
      </c>
      <c r="E61" s="4" t="s">
        <v>43</v>
      </c>
      <c r="F61" s="4" t="s">
        <v>704</v>
      </c>
      <c r="G61" s="4" t="s">
        <v>704</v>
      </c>
      <c r="H61" s="4" t="s">
        <v>39</v>
      </c>
      <c r="I61" s="4" t="s">
        <v>53</v>
      </c>
      <c r="J61" s="4" t="s">
        <v>697</v>
      </c>
      <c r="K61" s="4"/>
    </row>
    <row r="62" spans="1:11">
      <c r="A62" s="4" t="s">
        <v>768</v>
      </c>
      <c r="B62" s="32" t="s">
        <v>763</v>
      </c>
      <c r="C62" s="4">
        <v>26157</v>
      </c>
      <c r="D62" s="7">
        <v>46360.625</v>
      </c>
      <c r="E62" s="4" t="s">
        <v>49</v>
      </c>
      <c r="F62" s="4" t="s">
        <v>704</v>
      </c>
      <c r="G62" s="4" t="s">
        <v>704</v>
      </c>
      <c r="H62" s="4" t="s">
        <v>39</v>
      </c>
      <c r="I62" s="4" t="s">
        <v>53</v>
      </c>
      <c r="J62" s="4" t="s">
        <v>697</v>
      </c>
      <c r="K62" s="4"/>
    </row>
    <row r="63" spans="1:11">
      <c r="A63" s="4" t="s">
        <v>769</v>
      </c>
      <c r="B63" s="32" t="s">
        <v>765</v>
      </c>
      <c r="C63" s="4">
        <v>26158</v>
      </c>
      <c r="D63" s="7">
        <v>46360.625</v>
      </c>
      <c r="E63" s="4" t="s">
        <v>49</v>
      </c>
      <c r="F63" s="4" t="s">
        <v>704</v>
      </c>
      <c r="G63" s="4" t="s">
        <v>704</v>
      </c>
      <c r="H63" s="4" t="s">
        <v>39</v>
      </c>
      <c r="I63" s="4" t="s">
        <v>53</v>
      </c>
      <c r="J63" s="4" t="s">
        <v>697</v>
      </c>
      <c r="K63" s="4"/>
    </row>
    <row r="64" spans="1:11">
      <c r="A64" s="4" t="s">
        <v>770</v>
      </c>
      <c r="B64" s="32" t="s">
        <v>767</v>
      </c>
      <c r="C64" s="4">
        <v>26159</v>
      </c>
      <c r="D64" s="7">
        <v>46360.625</v>
      </c>
      <c r="E64" s="4" t="s">
        <v>49</v>
      </c>
      <c r="F64" s="4" t="s">
        <v>704</v>
      </c>
      <c r="G64" s="4" t="s">
        <v>704</v>
      </c>
      <c r="H64" s="4" t="s">
        <v>39</v>
      </c>
      <c r="I64" s="4" t="s">
        <v>53</v>
      </c>
      <c r="J64" s="4" t="s">
        <v>697</v>
      </c>
      <c r="K64" s="4"/>
    </row>
    <row r="65" spans="1:11">
      <c r="A65" s="4" t="s">
        <v>771</v>
      </c>
      <c r="B65" s="32" t="s">
        <v>772</v>
      </c>
      <c r="C65" s="4">
        <v>26157</v>
      </c>
      <c r="D65" s="7" t="s">
        <v>532</v>
      </c>
      <c r="E65" s="4" t="s">
        <v>43</v>
      </c>
      <c r="F65" s="4" t="s">
        <v>704</v>
      </c>
      <c r="G65" s="4" t="s">
        <v>704</v>
      </c>
      <c r="H65" s="4" t="s">
        <v>39</v>
      </c>
      <c r="I65" s="4" t="s">
        <v>53</v>
      </c>
      <c r="J65" s="4" t="s">
        <v>697</v>
      </c>
      <c r="K65" s="4"/>
    </row>
    <row r="66" spans="1:11">
      <c r="A66" s="4" t="s">
        <v>773</v>
      </c>
      <c r="B66" s="32" t="s">
        <v>774</v>
      </c>
      <c r="C66" s="4">
        <v>26158</v>
      </c>
      <c r="D66" s="7" t="s">
        <v>532</v>
      </c>
      <c r="E66" s="4" t="s">
        <v>43</v>
      </c>
      <c r="F66" s="4" t="s">
        <v>704</v>
      </c>
      <c r="G66" s="4" t="s">
        <v>704</v>
      </c>
      <c r="H66" s="4" t="s">
        <v>39</v>
      </c>
      <c r="I66" s="4" t="s">
        <v>53</v>
      </c>
      <c r="J66" s="4" t="s">
        <v>697</v>
      </c>
      <c r="K66" s="4"/>
    </row>
    <row r="67" spans="1:11">
      <c r="A67" s="4" t="s">
        <v>775</v>
      </c>
      <c r="B67" s="32" t="s">
        <v>772</v>
      </c>
      <c r="C67" s="4">
        <v>26157</v>
      </c>
      <c r="D67" s="7" t="s">
        <v>532</v>
      </c>
      <c r="E67" s="4" t="s">
        <v>49</v>
      </c>
      <c r="F67" s="4" t="s">
        <v>704</v>
      </c>
      <c r="G67" s="4" t="s">
        <v>704</v>
      </c>
      <c r="H67" s="4" t="s">
        <v>39</v>
      </c>
      <c r="I67" s="4" t="s">
        <v>53</v>
      </c>
      <c r="J67" s="4" t="s">
        <v>697</v>
      </c>
      <c r="K67" s="4"/>
    </row>
    <row r="68" spans="1:11">
      <c r="A68" s="4" t="s">
        <v>776</v>
      </c>
      <c r="B68" s="32" t="s">
        <v>774</v>
      </c>
      <c r="C68" s="4">
        <v>26158</v>
      </c>
      <c r="D68" s="7" t="s">
        <v>532</v>
      </c>
      <c r="E68" s="4" t="s">
        <v>49</v>
      </c>
      <c r="F68" s="4" t="s">
        <v>704</v>
      </c>
      <c r="G68" s="4" t="s">
        <v>704</v>
      </c>
      <c r="H68" s="4" t="s">
        <v>39</v>
      </c>
      <c r="I68" s="4" t="s">
        <v>53</v>
      </c>
      <c r="J68" s="4" t="s">
        <v>697</v>
      </c>
      <c r="K68" s="4"/>
    </row>
    <row r="69" spans="1:11">
      <c r="A69" s="4" t="s">
        <v>777</v>
      </c>
      <c r="B69" s="32" t="s">
        <v>778</v>
      </c>
      <c r="C69" s="4">
        <v>26157</v>
      </c>
      <c r="D69" s="7" t="s">
        <v>544</v>
      </c>
      <c r="E69" s="4" t="s">
        <v>43</v>
      </c>
      <c r="F69" s="4" t="s">
        <v>704</v>
      </c>
      <c r="G69" s="4" t="s">
        <v>704</v>
      </c>
      <c r="H69" s="4" t="s">
        <v>39</v>
      </c>
      <c r="I69" s="4" t="s">
        <v>53</v>
      </c>
      <c r="J69" s="4" t="s">
        <v>697</v>
      </c>
      <c r="K69" s="4"/>
    </row>
    <row r="70" spans="1:11">
      <c r="A70" s="4" t="s">
        <v>779</v>
      </c>
      <c r="B70" s="32" t="s">
        <v>780</v>
      </c>
      <c r="C70" s="4">
        <v>26158</v>
      </c>
      <c r="D70" s="7" t="s">
        <v>544</v>
      </c>
      <c r="E70" s="4" t="s">
        <v>43</v>
      </c>
      <c r="F70" s="4" t="s">
        <v>704</v>
      </c>
      <c r="G70" s="4" t="s">
        <v>704</v>
      </c>
      <c r="H70" s="4" t="s">
        <v>39</v>
      </c>
      <c r="I70" s="4" t="s">
        <v>53</v>
      </c>
      <c r="J70" s="4" t="s">
        <v>697</v>
      </c>
      <c r="K70" s="4"/>
    </row>
    <row r="71" spans="1:11">
      <c r="A71" s="4" t="s">
        <v>781</v>
      </c>
      <c r="B71" s="32" t="s">
        <v>778</v>
      </c>
      <c r="C71" s="4">
        <v>26157</v>
      </c>
      <c r="D71" s="7" t="s">
        <v>544</v>
      </c>
      <c r="E71" s="4" t="s">
        <v>49</v>
      </c>
      <c r="F71" s="4" t="s">
        <v>704</v>
      </c>
      <c r="G71" s="4" t="s">
        <v>704</v>
      </c>
      <c r="H71" s="4" t="s">
        <v>39</v>
      </c>
      <c r="I71" s="4" t="s">
        <v>53</v>
      </c>
      <c r="J71" s="4" t="s">
        <v>697</v>
      </c>
      <c r="K71" s="4"/>
    </row>
    <row r="72" spans="1:11">
      <c r="A72" s="4" t="s">
        <v>782</v>
      </c>
      <c r="B72" s="32" t="s">
        <v>780</v>
      </c>
      <c r="C72" s="4">
        <v>26158</v>
      </c>
      <c r="D72" s="7" t="s">
        <v>544</v>
      </c>
      <c r="E72" s="4" t="s">
        <v>49</v>
      </c>
      <c r="F72" s="4" t="s">
        <v>704</v>
      </c>
      <c r="G72" s="4" t="s">
        <v>704</v>
      </c>
      <c r="H72" s="4" t="s">
        <v>39</v>
      </c>
      <c r="I72" s="4" t="s">
        <v>53</v>
      </c>
      <c r="J72" s="4" t="s">
        <v>697</v>
      </c>
      <c r="K72" s="4"/>
    </row>
    <row r="73" spans="1:11">
      <c r="A73" s="4" t="s">
        <v>783</v>
      </c>
      <c r="B73" s="32" t="s">
        <v>784</v>
      </c>
      <c r="C73" s="4">
        <v>26159</v>
      </c>
      <c r="D73" s="7" t="s">
        <v>556</v>
      </c>
      <c r="E73" s="4" t="s">
        <v>43</v>
      </c>
      <c r="F73" s="4" t="s">
        <v>704</v>
      </c>
      <c r="G73" s="4" t="s">
        <v>704</v>
      </c>
      <c r="H73" s="4" t="s">
        <v>39</v>
      </c>
      <c r="I73" s="4" t="s">
        <v>53</v>
      </c>
      <c r="J73" s="4" t="s">
        <v>697</v>
      </c>
      <c r="K73" s="4"/>
    </row>
    <row r="74" spans="1:11">
      <c r="A74" s="4" t="s">
        <v>785</v>
      </c>
      <c r="B74" s="32" t="s">
        <v>784</v>
      </c>
      <c r="C74" s="4">
        <v>26159</v>
      </c>
      <c r="D74" s="7" t="s">
        <v>556</v>
      </c>
      <c r="E74" s="4" t="s">
        <v>49</v>
      </c>
      <c r="F74" s="4" t="s">
        <v>704</v>
      </c>
      <c r="G74" s="4" t="s">
        <v>704</v>
      </c>
      <c r="H74" s="4" t="s">
        <v>39</v>
      </c>
      <c r="I74" s="4" t="s">
        <v>53</v>
      </c>
      <c r="J74" s="4" t="s">
        <v>697</v>
      </c>
      <c r="K74" s="4"/>
    </row>
    <row r="75" spans="1:11">
      <c r="A75" s="4" t="s">
        <v>786</v>
      </c>
      <c r="B75" s="32" t="s">
        <v>787</v>
      </c>
      <c r="C75" s="4">
        <v>26157</v>
      </c>
      <c r="D75" s="7" t="s">
        <v>559</v>
      </c>
      <c r="E75" s="4" t="s">
        <v>43</v>
      </c>
      <c r="F75" s="4" t="s">
        <v>704</v>
      </c>
      <c r="G75" s="4" t="s">
        <v>704</v>
      </c>
      <c r="H75" s="4" t="s">
        <v>39</v>
      </c>
      <c r="I75" s="4" t="s">
        <v>53</v>
      </c>
      <c r="J75" s="4" t="s">
        <v>697</v>
      </c>
      <c r="K75" s="4"/>
    </row>
    <row r="76" spans="1:11">
      <c r="A76" s="4" t="s">
        <v>788</v>
      </c>
      <c r="B76" s="32" t="s">
        <v>789</v>
      </c>
      <c r="C76" s="4">
        <v>26158</v>
      </c>
      <c r="D76" s="7" t="s">
        <v>559</v>
      </c>
      <c r="E76" s="4" t="s">
        <v>43</v>
      </c>
      <c r="F76" s="4" t="s">
        <v>704</v>
      </c>
      <c r="G76" s="4" t="s">
        <v>704</v>
      </c>
      <c r="H76" s="4" t="s">
        <v>39</v>
      </c>
      <c r="I76" s="4" t="s">
        <v>53</v>
      </c>
      <c r="J76" s="4" t="s">
        <v>697</v>
      </c>
      <c r="K76" s="4"/>
    </row>
    <row r="77" spans="1:11">
      <c r="A77" s="4" t="s">
        <v>790</v>
      </c>
      <c r="B77" s="32" t="s">
        <v>791</v>
      </c>
      <c r="C77" s="4">
        <v>26159</v>
      </c>
      <c r="D77" s="7" t="s">
        <v>559</v>
      </c>
      <c r="E77" s="4" t="s">
        <v>43</v>
      </c>
      <c r="F77" s="4" t="s">
        <v>704</v>
      </c>
      <c r="G77" s="4" t="s">
        <v>704</v>
      </c>
      <c r="H77" s="4" t="s">
        <v>39</v>
      </c>
      <c r="I77" s="4" t="s">
        <v>53</v>
      </c>
      <c r="J77" s="4" t="s">
        <v>697</v>
      </c>
      <c r="K77" s="4"/>
    </row>
    <row r="78" spans="1:11">
      <c r="A78" s="4" t="s">
        <v>792</v>
      </c>
      <c r="B78" s="32" t="s">
        <v>787</v>
      </c>
      <c r="C78" s="4">
        <v>26157</v>
      </c>
      <c r="D78" s="7" t="s">
        <v>559</v>
      </c>
      <c r="E78" s="4" t="s">
        <v>49</v>
      </c>
      <c r="F78" s="4" t="s">
        <v>704</v>
      </c>
      <c r="G78" s="4" t="s">
        <v>704</v>
      </c>
      <c r="H78" s="4" t="s">
        <v>39</v>
      </c>
      <c r="I78" s="4" t="s">
        <v>53</v>
      </c>
      <c r="J78" s="4" t="s">
        <v>697</v>
      </c>
      <c r="K78" s="4"/>
    </row>
    <row r="79" spans="1:11">
      <c r="A79" s="4" t="s">
        <v>793</v>
      </c>
      <c r="B79" s="32" t="s">
        <v>789</v>
      </c>
      <c r="C79" s="4">
        <v>26158</v>
      </c>
      <c r="D79" s="7" t="s">
        <v>559</v>
      </c>
      <c r="E79" s="4" t="s">
        <v>49</v>
      </c>
      <c r="F79" s="4" t="s">
        <v>704</v>
      </c>
      <c r="G79" s="4" t="s">
        <v>704</v>
      </c>
      <c r="H79" s="4" t="s">
        <v>39</v>
      </c>
      <c r="I79" s="4" t="s">
        <v>53</v>
      </c>
      <c r="J79" s="4" t="s">
        <v>697</v>
      </c>
      <c r="K79" s="4"/>
    </row>
    <row r="80" spans="1:11">
      <c r="A80" s="4" t="s">
        <v>794</v>
      </c>
      <c r="B80" s="32" t="s">
        <v>791</v>
      </c>
      <c r="C80" s="4">
        <v>26159</v>
      </c>
      <c r="D80" s="7" t="s">
        <v>559</v>
      </c>
      <c r="E80" s="4" t="s">
        <v>49</v>
      </c>
      <c r="F80" s="4" t="s">
        <v>704</v>
      </c>
      <c r="G80" s="4" t="s">
        <v>704</v>
      </c>
      <c r="H80" s="4" t="s">
        <v>39</v>
      </c>
      <c r="I80" s="4" t="s">
        <v>53</v>
      </c>
      <c r="J80" s="4" t="s">
        <v>697</v>
      </c>
      <c r="K80" s="4"/>
    </row>
    <row r="81" spans="1:11">
      <c r="A81" s="4" t="s">
        <v>795</v>
      </c>
      <c r="B81" s="32" t="s">
        <v>796</v>
      </c>
      <c r="C81" s="4">
        <v>26159</v>
      </c>
      <c r="D81" s="7" t="s">
        <v>566</v>
      </c>
      <c r="E81" s="4" t="s">
        <v>43</v>
      </c>
      <c r="F81" s="4" t="s">
        <v>704</v>
      </c>
      <c r="G81" s="4" t="s">
        <v>704</v>
      </c>
      <c r="H81" s="4" t="s">
        <v>39</v>
      </c>
      <c r="I81" s="4" t="s">
        <v>53</v>
      </c>
      <c r="J81" s="4" t="s">
        <v>697</v>
      </c>
      <c r="K81" s="4"/>
    </row>
    <row r="82" spans="1:11">
      <c r="A82" s="4" t="s">
        <v>797</v>
      </c>
      <c r="B82" s="32" t="s">
        <v>796</v>
      </c>
      <c r="C82" s="4">
        <v>26159</v>
      </c>
      <c r="D82" s="7" t="s">
        <v>566</v>
      </c>
      <c r="E82" s="4" t="s">
        <v>49</v>
      </c>
      <c r="F82" s="4" t="s">
        <v>704</v>
      </c>
      <c r="G82" s="4" t="s">
        <v>704</v>
      </c>
      <c r="H82" s="4" t="s">
        <v>39</v>
      </c>
      <c r="I82" s="4" t="s">
        <v>53</v>
      </c>
      <c r="J82" s="4" t="s">
        <v>697</v>
      </c>
      <c r="K82" s="4"/>
    </row>
    <row r="83" spans="1:11">
      <c r="A83" s="4" t="s">
        <v>798</v>
      </c>
      <c r="B83" s="32" t="s">
        <v>799</v>
      </c>
      <c r="C83" s="4">
        <v>26157</v>
      </c>
      <c r="D83" s="7" t="s">
        <v>583</v>
      </c>
      <c r="E83" s="4" t="s">
        <v>43</v>
      </c>
      <c r="F83" s="4" t="s">
        <v>704</v>
      </c>
      <c r="G83" s="4" t="s">
        <v>704</v>
      </c>
      <c r="H83" s="4" t="s">
        <v>39</v>
      </c>
      <c r="I83" s="4" t="s">
        <v>53</v>
      </c>
      <c r="J83" s="4" t="s">
        <v>697</v>
      </c>
      <c r="K83" s="4"/>
    </row>
    <row r="84" spans="1:11">
      <c r="A84" s="4" t="s">
        <v>800</v>
      </c>
      <c r="B84" s="32" t="s">
        <v>801</v>
      </c>
      <c r="C84" s="4">
        <v>26158</v>
      </c>
      <c r="D84" s="7" t="s">
        <v>583</v>
      </c>
      <c r="E84" s="4" t="s">
        <v>43</v>
      </c>
      <c r="F84" s="4" t="s">
        <v>704</v>
      </c>
      <c r="G84" s="4" t="s">
        <v>704</v>
      </c>
      <c r="H84" s="4" t="s">
        <v>39</v>
      </c>
      <c r="I84" s="4" t="s">
        <v>53</v>
      </c>
      <c r="J84" s="4" t="s">
        <v>697</v>
      </c>
      <c r="K84" s="4"/>
    </row>
    <row r="85" spans="1:11">
      <c r="A85" s="4" t="s">
        <v>802</v>
      </c>
      <c r="B85" s="32" t="s">
        <v>803</v>
      </c>
      <c r="C85" s="4">
        <v>26159</v>
      </c>
      <c r="D85" s="7" t="s">
        <v>583</v>
      </c>
      <c r="E85" s="4" t="s">
        <v>43</v>
      </c>
      <c r="F85" s="4" t="s">
        <v>704</v>
      </c>
      <c r="G85" s="4" t="s">
        <v>704</v>
      </c>
      <c r="H85" s="4" t="s">
        <v>39</v>
      </c>
      <c r="I85" s="4" t="s">
        <v>53</v>
      </c>
      <c r="J85" s="4" t="s">
        <v>697</v>
      </c>
      <c r="K85" s="4"/>
    </row>
    <row r="86" spans="1:11">
      <c r="A86" s="4" t="s">
        <v>804</v>
      </c>
      <c r="B86" s="32" t="s">
        <v>799</v>
      </c>
      <c r="C86" s="4">
        <v>26157</v>
      </c>
      <c r="D86" s="7" t="s">
        <v>583</v>
      </c>
      <c r="E86" s="4" t="s">
        <v>49</v>
      </c>
      <c r="F86" s="4" t="s">
        <v>704</v>
      </c>
      <c r="G86" s="4" t="s">
        <v>704</v>
      </c>
      <c r="H86" s="4" t="s">
        <v>39</v>
      </c>
      <c r="I86" s="4" t="s">
        <v>53</v>
      </c>
      <c r="J86" s="4" t="s">
        <v>697</v>
      </c>
      <c r="K86" s="4"/>
    </row>
    <row r="87" spans="1:11">
      <c r="A87" s="4" t="s">
        <v>805</v>
      </c>
      <c r="B87" s="32" t="s">
        <v>801</v>
      </c>
      <c r="C87" s="4">
        <v>26158</v>
      </c>
      <c r="D87" s="7" t="s">
        <v>583</v>
      </c>
      <c r="E87" s="4" t="s">
        <v>49</v>
      </c>
      <c r="F87" s="4" t="s">
        <v>704</v>
      </c>
      <c r="G87" s="4" t="s">
        <v>704</v>
      </c>
      <c r="H87" s="4" t="s">
        <v>39</v>
      </c>
      <c r="I87" s="4" t="s">
        <v>53</v>
      </c>
      <c r="J87" s="4" t="s">
        <v>697</v>
      </c>
      <c r="K87" s="4"/>
    </row>
    <row r="88" spans="1:11">
      <c r="A88" s="4" t="s">
        <v>806</v>
      </c>
      <c r="B88" s="32" t="s">
        <v>803</v>
      </c>
      <c r="C88" s="4">
        <v>26159</v>
      </c>
      <c r="D88" s="7" t="s">
        <v>583</v>
      </c>
      <c r="E88" s="4" t="s">
        <v>49</v>
      </c>
      <c r="F88" s="4" t="s">
        <v>704</v>
      </c>
      <c r="G88" s="4" t="s">
        <v>704</v>
      </c>
      <c r="H88" s="4" t="s">
        <v>39</v>
      </c>
      <c r="I88" s="4" t="s">
        <v>53</v>
      </c>
      <c r="J88" s="4" t="s">
        <v>697</v>
      </c>
      <c r="K88" s="4"/>
    </row>
  </sheetData>
  <autoFilter ref="A4:K40" xr:uid="{00000000-0001-0000-0500-000000000000}">
    <sortState xmlns:xlrd2="http://schemas.microsoft.com/office/spreadsheetml/2017/richdata2" ref="A5:K40">
      <sortCondition ref="D4:D40"/>
    </sortState>
  </autoFilter>
  <mergeCells count="2">
    <mergeCell ref="A2:K2"/>
    <mergeCell ref="A1:K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Catalogos!$G$5:$G$8</xm:f>
          </x14:formula1>
          <xm:sqref>H5:H88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ED7D31"/>
  </sheetPr>
  <dimension ref="A1:V309"/>
  <sheetViews>
    <sheetView showGridLines="0" workbookViewId="0">
      <pane ySplit="4" topLeftCell="A261" activePane="bottomLeft" state="frozen"/>
      <selection pane="bottomLeft" activeCell="B268" sqref="B268"/>
    </sheetView>
  </sheetViews>
  <sheetFormatPr defaultColWidth="9.140625" defaultRowHeight="15" customHeight="1"/>
  <cols>
    <col min="1" max="1" width="25.5703125" bestFit="1" customWidth="1"/>
    <col min="2" max="2" width="18" customWidth="1"/>
    <col min="3" max="3" width="16.42578125" customWidth="1"/>
    <col min="4" max="6" width="10" customWidth="1"/>
    <col min="7" max="7" width="18" customWidth="1"/>
    <col min="8" max="9" width="16" customWidth="1"/>
    <col min="10" max="10" width="16.28515625" bestFit="1" customWidth="1"/>
    <col min="11" max="11" width="14.42578125" customWidth="1"/>
    <col min="12" max="12" width="16.28515625" customWidth="1"/>
    <col min="13" max="18" width="12" customWidth="1"/>
    <col min="19" max="19" width="12" style="44" customWidth="1"/>
    <col min="20" max="20" width="12" customWidth="1"/>
    <col min="21" max="21" width="16" customWidth="1"/>
    <col min="22" max="22" width="24" customWidth="1"/>
  </cols>
  <sheetData>
    <row r="1" spans="1:22" ht="24" customHeight="1">
      <c r="A1" s="42" t="s">
        <v>807</v>
      </c>
    </row>
    <row r="2" spans="1:22" ht="36" customHeight="1">
      <c r="A2" s="43" t="s">
        <v>808</v>
      </c>
    </row>
    <row r="4" spans="1:22" ht="33.950000000000003" customHeight="1">
      <c r="A4" s="14" t="s">
        <v>343</v>
      </c>
      <c r="B4" s="14" t="s">
        <v>167</v>
      </c>
      <c r="C4" s="14" t="s">
        <v>809</v>
      </c>
      <c r="D4" s="14" t="s">
        <v>810</v>
      </c>
      <c r="E4" s="14" t="s">
        <v>811</v>
      </c>
      <c r="F4" s="14" t="s">
        <v>812</v>
      </c>
      <c r="G4" s="14" t="s">
        <v>813</v>
      </c>
      <c r="H4" s="14" t="s">
        <v>814</v>
      </c>
      <c r="I4" s="14" t="s">
        <v>815</v>
      </c>
      <c r="J4" s="14" t="s">
        <v>816</v>
      </c>
      <c r="K4" s="14" t="s">
        <v>817</v>
      </c>
      <c r="L4" s="14" t="s">
        <v>818</v>
      </c>
      <c r="M4" s="14" t="s">
        <v>819</v>
      </c>
      <c r="N4" s="14" t="s">
        <v>820</v>
      </c>
      <c r="O4" s="14" t="s">
        <v>821</v>
      </c>
      <c r="P4" s="14" t="s">
        <v>822</v>
      </c>
      <c r="Q4" s="14" t="s">
        <v>823</v>
      </c>
      <c r="R4" s="14" t="s">
        <v>824</v>
      </c>
      <c r="S4" s="14" t="s">
        <v>825</v>
      </c>
      <c r="T4" s="14" t="s">
        <v>826</v>
      </c>
      <c r="U4" s="14" t="s">
        <v>827</v>
      </c>
      <c r="V4" s="14" t="s">
        <v>94</v>
      </c>
    </row>
    <row r="5" spans="1:22" hidden="1">
      <c r="A5" s="8" t="s">
        <v>349</v>
      </c>
      <c r="B5" s="7">
        <v>46106.666666666664</v>
      </c>
      <c r="C5" s="8">
        <v>1067.8</v>
      </c>
      <c r="D5" s="8">
        <v>17.100000000000001</v>
      </c>
      <c r="E5" s="8"/>
      <c r="F5" s="8"/>
      <c r="G5" s="8">
        <v>6.07</v>
      </c>
      <c r="H5" s="8">
        <v>2.69</v>
      </c>
      <c r="I5" s="8">
        <v>8.86</v>
      </c>
      <c r="J5" s="8">
        <v>160.68</v>
      </c>
      <c r="K5" s="8">
        <v>80.25</v>
      </c>
      <c r="L5" s="8">
        <f>J5-K5</f>
        <v>80.430000000000007</v>
      </c>
      <c r="M5" s="8">
        <v>98</v>
      </c>
      <c r="N5" s="8">
        <v>179</v>
      </c>
      <c r="O5" s="8">
        <v>0.99</v>
      </c>
      <c r="P5" s="8"/>
      <c r="Q5" s="8">
        <v>3</v>
      </c>
      <c r="R5" s="8">
        <v>42</v>
      </c>
      <c r="S5" s="45">
        <v>1.54</v>
      </c>
      <c r="T5" s="8">
        <f>S5-0.3</f>
        <v>1.24</v>
      </c>
      <c r="U5" s="8" t="s">
        <v>704</v>
      </c>
      <c r="V5" s="8" t="s">
        <v>704</v>
      </c>
    </row>
    <row r="6" spans="1:22" hidden="1">
      <c r="A6" s="8" t="s">
        <v>354</v>
      </c>
      <c r="B6" s="7">
        <v>46106.666666666664</v>
      </c>
      <c r="C6" s="8">
        <v>1068.0999999999999</v>
      </c>
      <c r="D6" s="8">
        <v>17.2</v>
      </c>
      <c r="E6" s="8"/>
      <c r="F6" s="8"/>
      <c r="G6" s="8">
        <v>6.87</v>
      </c>
      <c r="H6" s="8">
        <v>4.42</v>
      </c>
      <c r="I6" s="8">
        <v>3.91</v>
      </c>
      <c r="J6" s="8">
        <v>159.38999999999999</v>
      </c>
      <c r="K6" s="8">
        <v>79.11</v>
      </c>
      <c r="L6" s="8">
        <f t="shared" ref="L6:L69" si="0">J6-K6</f>
        <v>80.279999999999987</v>
      </c>
      <c r="M6" s="8">
        <v>98</v>
      </c>
      <c r="N6" s="8">
        <v>178</v>
      </c>
      <c r="O6" s="8">
        <v>0.95</v>
      </c>
      <c r="P6" s="8"/>
      <c r="Q6" s="8">
        <v>3</v>
      </c>
      <c r="R6" s="8">
        <v>43</v>
      </c>
      <c r="S6" s="45">
        <f>1.54</f>
        <v>1.54</v>
      </c>
      <c r="T6" s="8">
        <f t="shared" ref="T6:T69" si="1">S6-0.3</f>
        <v>1.24</v>
      </c>
      <c r="U6" s="8" t="s">
        <v>704</v>
      </c>
      <c r="V6" s="8" t="s">
        <v>704</v>
      </c>
    </row>
    <row r="7" spans="1:22" hidden="1">
      <c r="A7" s="8" t="s">
        <v>355</v>
      </c>
      <c r="B7" s="7">
        <v>46106.666666666664</v>
      </c>
      <c r="C7" s="8">
        <v>1068.0999999999999</v>
      </c>
      <c r="D7" s="8">
        <v>17.2</v>
      </c>
      <c r="E7" s="8"/>
      <c r="F7" s="8"/>
      <c r="G7" s="8">
        <v>8.33</v>
      </c>
      <c r="H7" s="8">
        <v>4.92</v>
      </c>
      <c r="I7" s="8">
        <v>6.45</v>
      </c>
      <c r="J7" s="8">
        <v>153.68</v>
      </c>
      <c r="K7" s="8">
        <v>77.94</v>
      </c>
      <c r="L7" s="8">
        <f t="shared" si="0"/>
        <v>75.740000000000009</v>
      </c>
      <c r="M7" s="8">
        <v>98</v>
      </c>
      <c r="N7" s="8">
        <v>178</v>
      </c>
      <c r="O7" s="8">
        <v>1.08</v>
      </c>
      <c r="P7" s="8"/>
      <c r="Q7" s="8">
        <v>3</v>
      </c>
      <c r="R7" s="8">
        <v>43</v>
      </c>
      <c r="S7" s="45">
        <f>1.55</f>
        <v>1.55</v>
      </c>
      <c r="T7" s="8">
        <f t="shared" si="1"/>
        <v>1.25</v>
      </c>
      <c r="U7" s="8" t="s">
        <v>704</v>
      </c>
      <c r="V7" s="8" t="s">
        <v>704</v>
      </c>
    </row>
    <row r="8" spans="1:22" hidden="1">
      <c r="A8" s="8" t="s">
        <v>356</v>
      </c>
      <c r="B8" s="7">
        <v>46106.666666666664</v>
      </c>
      <c r="C8" s="8">
        <v>1067.5</v>
      </c>
      <c r="D8" s="8">
        <v>16.8</v>
      </c>
      <c r="E8" s="8"/>
      <c r="F8" s="8"/>
      <c r="G8" s="8">
        <v>15.71</v>
      </c>
      <c r="H8" s="8">
        <v>11.29</v>
      </c>
      <c r="I8" s="8">
        <v>12.71</v>
      </c>
      <c r="J8" s="8">
        <v>160.13999999999999</v>
      </c>
      <c r="K8" s="8">
        <v>81.17</v>
      </c>
      <c r="L8" s="8">
        <f t="shared" si="0"/>
        <v>78.969999999999985</v>
      </c>
      <c r="M8" s="8">
        <v>92</v>
      </c>
      <c r="N8" s="8">
        <v>171</v>
      </c>
      <c r="O8" s="8">
        <v>0.93</v>
      </c>
      <c r="P8" s="8"/>
      <c r="Q8" s="8">
        <v>4</v>
      </c>
      <c r="R8" s="8">
        <v>43</v>
      </c>
      <c r="S8" s="45">
        <v>1.44</v>
      </c>
      <c r="T8" s="8">
        <f t="shared" si="1"/>
        <v>1.1399999999999999</v>
      </c>
      <c r="U8" s="8" t="s">
        <v>704</v>
      </c>
      <c r="V8" s="8" t="s">
        <v>704</v>
      </c>
    </row>
    <row r="9" spans="1:22" hidden="1">
      <c r="A9" s="8" t="s">
        <v>360</v>
      </c>
      <c r="B9" s="7">
        <v>46106.666666666664</v>
      </c>
      <c r="C9" s="8">
        <v>1067.7</v>
      </c>
      <c r="D9" s="8">
        <v>16.7</v>
      </c>
      <c r="E9" s="8"/>
      <c r="F9" s="8"/>
      <c r="G9" s="8">
        <v>14.44</v>
      </c>
      <c r="H9" s="8">
        <v>10.71</v>
      </c>
      <c r="I9" s="8">
        <v>4.26</v>
      </c>
      <c r="J9" s="8">
        <v>158.13</v>
      </c>
      <c r="K9" s="8">
        <v>81.180000000000007</v>
      </c>
      <c r="L9" s="8">
        <f t="shared" si="0"/>
        <v>76.949999999999989</v>
      </c>
      <c r="M9" s="8">
        <v>97</v>
      </c>
      <c r="N9" s="8">
        <v>176</v>
      </c>
      <c r="O9" s="8">
        <v>0.96</v>
      </c>
      <c r="P9" s="8"/>
      <c r="Q9" s="8">
        <v>2</v>
      </c>
      <c r="R9" s="8">
        <v>63</v>
      </c>
      <c r="S9" s="45">
        <v>1.56</v>
      </c>
      <c r="T9" s="8">
        <f t="shared" si="1"/>
        <v>1.26</v>
      </c>
      <c r="U9" s="8" t="s">
        <v>704</v>
      </c>
      <c r="V9" s="8" t="s">
        <v>704</v>
      </c>
    </row>
    <row r="10" spans="1:22" hidden="1">
      <c r="A10" s="8" t="s">
        <v>361</v>
      </c>
      <c r="B10" s="7">
        <v>46106.666666666664</v>
      </c>
      <c r="C10" s="8">
        <v>1067.3</v>
      </c>
      <c r="D10" s="8">
        <v>16.600000000000001</v>
      </c>
      <c r="E10" s="8"/>
      <c r="F10" s="8"/>
      <c r="G10" s="8">
        <v>17.170000000000002</v>
      </c>
      <c r="H10" s="8">
        <v>12.44</v>
      </c>
      <c r="I10" s="8">
        <v>9.6199999999999992</v>
      </c>
      <c r="J10" s="8">
        <v>155.56</v>
      </c>
      <c r="K10" s="8">
        <v>78.44</v>
      </c>
      <c r="L10" s="8">
        <f t="shared" si="0"/>
        <v>77.12</v>
      </c>
      <c r="M10" s="8">
        <v>97</v>
      </c>
      <c r="N10" s="8">
        <v>173</v>
      </c>
      <c r="O10" s="8">
        <v>0.97</v>
      </c>
      <c r="P10" s="8"/>
      <c r="Q10" s="8">
        <v>4</v>
      </c>
      <c r="R10" s="8">
        <v>42</v>
      </c>
      <c r="S10" s="45">
        <v>1.47</v>
      </c>
      <c r="T10" s="8">
        <f t="shared" si="1"/>
        <v>1.17</v>
      </c>
      <c r="U10" s="8" t="s">
        <v>704</v>
      </c>
      <c r="V10" s="8" t="s">
        <v>704</v>
      </c>
    </row>
    <row r="11" spans="1:22" hidden="1">
      <c r="A11" s="8" t="s">
        <v>362</v>
      </c>
      <c r="B11" s="7">
        <v>46107.333333333336</v>
      </c>
      <c r="C11" s="8">
        <v>1066.9000000000001</v>
      </c>
      <c r="D11" s="8">
        <v>16.8</v>
      </c>
      <c r="E11" s="8"/>
      <c r="F11" s="8"/>
      <c r="G11" s="8">
        <v>11.21</v>
      </c>
      <c r="H11" s="8">
        <v>7.1</v>
      </c>
      <c r="I11" s="8">
        <v>17.809999999999999</v>
      </c>
      <c r="J11" s="8">
        <v>155.79</v>
      </c>
      <c r="K11" s="8">
        <v>78.47</v>
      </c>
      <c r="L11" s="8">
        <f t="shared" si="0"/>
        <v>77.319999999999993</v>
      </c>
      <c r="M11" s="8">
        <v>91</v>
      </c>
      <c r="N11" s="8">
        <v>173</v>
      </c>
      <c r="O11" s="8">
        <v>1.19</v>
      </c>
      <c r="P11" s="8"/>
      <c r="Q11" s="8">
        <v>16</v>
      </c>
      <c r="R11" s="8">
        <v>111</v>
      </c>
      <c r="S11" s="44">
        <v>1.4</v>
      </c>
      <c r="T11" s="8">
        <f t="shared" si="1"/>
        <v>1.0999999999999999</v>
      </c>
      <c r="U11" s="8" t="s">
        <v>704</v>
      </c>
      <c r="V11" s="8" t="s">
        <v>704</v>
      </c>
    </row>
    <row r="12" spans="1:22" hidden="1">
      <c r="A12" s="8" t="s">
        <v>366</v>
      </c>
      <c r="B12" s="7">
        <v>46107.333333333336</v>
      </c>
      <c r="C12" s="8">
        <v>1067.3</v>
      </c>
      <c r="D12" s="8">
        <v>16.899999999999999</v>
      </c>
      <c r="E12" s="8"/>
      <c r="F12" s="8"/>
      <c r="G12" s="8">
        <v>12.02</v>
      </c>
      <c r="H12" s="8">
        <v>8.99</v>
      </c>
      <c r="I12" s="8">
        <v>20.45</v>
      </c>
      <c r="J12" s="8">
        <v>155.28</v>
      </c>
      <c r="K12" s="8">
        <v>78.209999999999994</v>
      </c>
      <c r="L12" s="8">
        <f t="shared" si="0"/>
        <v>77.070000000000007</v>
      </c>
      <c r="M12" s="8">
        <v>92</v>
      </c>
      <c r="N12" s="8">
        <v>172</v>
      </c>
      <c r="O12" s="8">
        <v>1.27</v>
      </c>
      <c r="P12" s="8"/>
      <c r="Q12" s="8">
        <v>16</v>
      </c>
      <c r="R12" s="8">
        <v>111</v>
      </c>
      <c r="S12" s="44">
        <v>1.64</v>
      </c>
      <c r="T12" s="8">
        <f t="shared" si="1"/>
        <v>1.3399999999999999</v>
      </c>
      <c r="U12" s="8" t="s">
        <v>704</v>
      </c>
      <c r="V12" s="8" t="s">
        <v>704</v>
      </c>
    </row>
    <row r="13" spans="1:22" hidden="1">
      <c r="A13" s="8" t="s">
        <v>367</v>
      </c>
      <c r="B13" s="7">
        <v>46107.333333333336</v>
      </c>
      <c r="C13" s="8">
        <v>1064.2</v>
      </c>
      <c r="D13" s="8">
        <v>16.100000000000001</v>
      </c>
      <c r="E13" s="8"/>
      <c r="F13" s="8"/>
      <c r="G13" s="8">
        <v>21.37</v>
      </c>
      <c r="H13" s="8">
        <v>19.2</v>
      </c>
      <c r="I13" s="8">
        <v>19.28</v>
      </c>
      <c r="J13" s="8">
        <v>148.63999999999999</v>
      </c>
      <c r="K13" s="8">
        <v>73.12</v>
      </c>
      <c r="L13" s="8">
        <f t="shared" si="0"/>
        <v>75.519999999999982</v>
      </c>
      <c r="M13" s="8">
        <v>66</v>
      </c>
      <c r="N13" s="8">
        <v>147</v>
      </c>
      <c r="O13" s="8">
        <v>1.73</v>
      </c>
      <c r="P13" s="8"/>
      <c r="Q13" s="8">
        <v>36</v>
      </c>
      <c r="R13" s="8">
        <v>132</v>
      </c>
      <c r="S13" s="44">
        <v>1.95</v>
      </c>
      <c r="T13" s="8">
        <f t="shared" si="1"/>
        <v>1.65</v>
      </c>
      <c r="U13" s="8" t="s">
        <v>704</v>
      </c>
      <c r="V13" s="8" t="s">
        <v>704</v>
      </c>
    </row>
    <row r="14" spans="1:22" hidden="1">
      <c r="A14" s="8" t="s">
        <v>368</v>
      </c>
      <c r="B14" s="7">
        <v>46107.333333333336</v>
      </c>
      <c r="C14" s="8">
        <v>1062.2</v>
      </c>
      <c r="D14" s="8">
        <v>15.7</v>
      </c>
      <c r="E14" s="8"/>
      <c r="F14" s="8"/>
      <c r="G14" s="8">
        <v>16.47</v>
      </c>
      <c r="H14" s="8">
        <v>12.56</v>
      </c>
      <c r="I14" s="8">
        <v>19.809999999999999</v>
      </c>
      <c r="J14" s="8">
        <v>149.68</v>
      </c>
      <c r="K14" s="8">
        <v>74.52</v>
      </c>
      <c r="L14" s="8">
        <f t="shared" si="0"/>
        <v>75.160000000000011</v>
      </c>
      <c r="M14" s="8">
        <v>71</v>
      </c>
      <c r="N14" s="8">
        <v>154</v>
      </c>
      <c r="O14" s="8">
        <v>1.43</v>
      </c>
      <c r="P14" s="8"/>
      <c r="Q14" s="8">
        <v>20</v>
      </c>
      <c r="R14" s="8">
        <v>119</v>
      </c>
      <c r="S14" s="45"/>
      <c r="T14" s="8">
        <f t="shared" si="1"/>
        <v>-0.3</v>
      </c>
      <c r="U14" s="8" t="s">
        <v>704</v>
      </c>
      <c r="V14" s="8" t="s">
        <v>704</v>
      </c>
    </row>
    <row r="15" spans="1:22" hidden="1">
      <c r="A15" s="8" t="s">
        <v>371</v>
      </c>
      <c r="B15" s="7">
        <v>46107.333333333336</v>
      </c>
      <c r="C15" s="8">
        <v>1061.0999999999999</v>
      </c>
      <c r="D15" s="8">
        <v>15.5</v>
      </c>
      <c r="E15" s="8"/>
      <c r="F15" s="8"/>
      <c r="G15" s="8">
        <v>15.78</v>
      </c>
      <c r="H15" s="8">
        <v>12.02</v>
      </c>
      <c r="I15" s="8">
        <v>16.059999999999999</v>
      </c>
      <c r="J15" s="8">
        <v>144.4</v>
      </c>
      <c r="K15" s="8">
        <v>72.33</v>
      </c>
      <c r="L15" s="8">
        <f t="shared" si="0"/>
        <v>72.070000000000007</v>
      </c>
      <c r="M15" s="8">
        <v>69</v>
      </c>
      <c r="N15" s="8">
        <v>148</v>
      </c>
      <c r="O15" s="8">
        <v>1.39</v>
      </c>
      <c r="P15" s="8"/>
      <c r="Q15" s="8">
        <v>21</v>
      </c>
      <c r="R15" s="8">
        <v>119</v>
      </c>
      <c r="S15" s="45"/>
      <c r="T15" s="8">
        <f t="shared" si="1"/>
        <v>-0.3</v>
      </c>
      <c r="U15" s="8" t="s">
        <v>704</v>
      </c>
      <c r="V15" s="8" t="s">
        <v>704</v>
      </c>
    </row>
    <row r="16" spans="1:22" hidden="1">
      <c r="A16" s="8" t="s">
        <v>372</v>
      </c>
      <c r="B16" s="7">
        <v>46107.333333333336</v>
      </c>
      <c r="C16" s="8">
        <v>1059.7</v>
      </c>
      <c r="D16" s="8">
        <v>15.2</v>
      </c>
      <c r="E16" s="8"/>
      <c r="F16" s="8"/>
      <c r="G16" s="8">
        <v>21.35</v>
      </c>
      <c r="H16" s="8">
        <v>18.32</v>
      </c>
      <c r="I16" s="8">
        <v>21.4</v>
      </c>
      <c r="J16" s="8">
        <v>144.97</v>
      </c>
      <c r="K16" s="8">
        <v>73</v>
      </c>
      <c r="L16" s="8">
        <f t="shared" si="0"/>
        <v>71.97</v>
      </c>
      <c r="M16" s="8">
        <v>65</v>
      </c>
      <c r="N16" s="8">
        <v>143</v>
      </c>
      <c r="O16" s="8">
        <v>1.82</v>
      </c>
      <c r="P16" s="8"/>
      <c r="Q16" s="8">
        <v>58</v>
      </c>
      <c r="R16" s="8">
        <v>120</v>
      </c>
      <c r="S16" s="45"/>
      <c r="T16" s="8">
        <f t="shared" si="1"/>
        <v>-0.3</v>
      </c>
      <c r="U16" s="8" t="s">
        <v>704</v>
      </c>
      <c r="V16" s="8" t="s">
        <v>704</v>
      </c>
    </row>
    <row r="17" spans="1:22" hidden="1">
      <c r="A17" s="8" t="s">
        <v>373</v>
      </c>
      <c r="B17" s="7">
        <v>46107.666666666664</v>
      </c>
      <c r="C17" s="8">
        <v>1063.5</v>
      </c>
      <c r="D17" s="8">
        <v>16.2</v>
      </c>
      <c r="E17" s="8"/>
      <c r="F17" s="8"/>
      <c r="G17" s="8">
        <v>38.130000000000003</v>
      </c>
      <c r="H17" s="8">
        <v>33.99</v>
      </c>
      <c r="I17" s="8">
        <v>28.8</v>
      </c>
      <c r="J17" s="8">
        <v>145.04</v>
      </c>
      <c r="K17" s="8">
        <v>74.209999999999994</v>
      </c>
      <c r="L17" s="8">
        <f t="shared" si="0"/>
        <v>70.83</v>
      </c>
      <c r="M17" s="8">
        <v>77</v>
      </c>
      <c r="N17" s="8">
        <v>152</v>
      </c>
      <c r="O17" s="8">
        <v>1.57</v>
      </c>
      <c r="P17" s="8"/>
      <c r="Q17" s="8">
        <v>44</v>
      </c>
      <c r="R17" s="8">
        <v>127</v>
      </c>
      <c r="S17" s="45">
        <v>1.96</v>
      </c>
      <c r="T17" s="8">
        <f t="shared" si="1"/>
        <v>1.66</v>
      </c>
      <c r="U17" s="8" t="s">
        <v>704</v>
      </c>
      <c r="V17" s="8" t="s">
        <v>704</v>
      </c>
    </row>
    <row r="18" spans="1:22" hidden="1">
      <c r="A18" s="8" t="s">
        <v>374</v>
      </c>
      <c r="B18" s="7">
        <v>46107.666666666664</v>
      </c>
      <c r="C18" s="8">
        <v>1064.4000000000001</v>
      </c>
      <c r="D18" s="8">
        <v>16.3</v>
      </c>
      <c r="E18" s="8"/>
      <c r="F18" s="8"/>
      <c r="G18" s="8">
        <v>25.73</v>
      </c>
      <c r="H18" s="8">
        <v>22.93</v>
      </c>
      <c r="I18" s="8">
        <v>30.3</v>
      </c>
      <c r="J18" s="8">
        <v>146.41999999999999</v>
      </c>
      <c r="K18" s="8">
        <v>73.680000000000007</v>
      </c>
      <c r="L18" s="8">
        <f t="shared" si="0"/>
        <v>72.739999999999981</v>
      </c>
      <c r="M18" s="8">
        <v>77</v>
      </c>
      <c r="N18" s="8">
        <v>158</v>
      </c>
      <c r="O18" s="8">
        <v>1.62</v>
      </c>
      <c r="P18" s="8"/>
      <c r="Q18" s="8">
        <v>34</v>
      </c>
      <c r="R18" s="8">
        <v>129</v>
      </c>
      <c r="S18" s="45">
        <v>1.9</v>
      </c>
      <c r="T18" s="8">
        <f t="shared" si="1"/>
        <v>1.5999999999999999</v>
      </c>
      <c r="U18" s="8" t="s">
        <v>704</v>
      </c>
      <c r="V18" s="8" t="s">
        <v>704</v>
      </c>
    </row>
    <row r="19" spans="1:22" hidden="1">
      <c r="A19" s="8" t="s">
        <v>375</v>
      </c>
      <c r="B19" s="7">
        <v>46107.666666666664</v>
      </c>
      <c r="C19" s="8">
        <v>1060.7</v>
      </c>
      <c r="D19" s="8">
        <v>15.3</v>
      </c>
      <c r="E19" s="8"/>
      <c r="F19" s="8"/>
      <c r="G19" s="8">
        <v>28.15</v>
      </c>
      <c r="H19" s="8">
        <v>25.65</v>
      </c>
      <c r="I19" s="8">
        <v>31.11</v>
      </c>
      <c r="J19" s="8">
        <v>146.68</v>
      </c>
      <c r="K19" s="8">
        <v>69.3</v>
      </c>
      <c r="L19" s="8">
        <f t="shared" si="0"/>
        <v>77.38000000000001</v>
      </c>
      <c r="M19" s="8">
        <v>58</v>
      </c>
      <c r="N19" s="8">
        <v>126</v>
      </c>
      <c r="O19" s="8">
        <v>2.11</v>
      </c>
      <c r="P19" s="8"/>
      <c r="Q19" s="8">
        <v>48</v>
      </c>
      <c r="R19" s="8">
        <v>133</v>
      </c>
      <c r="S19" s="45">
        <v>2.27</v>
      </c>
      <c r="T19" s="8">
        <f t="shared" si="1"/>
        <v>1.97</v>
      </c>
      <c r="U19" s="8" t="s">
        <v>704</v>
      </c>
      <c r="V19" s="8" t="s">
        <v>704</v>
      </c>
    </row>
    <row r="20" spans="1:22" hidden="1">
      <c r="A20" s="8" t="s">
        <v>376</v>
      </c>
      <c r="B20" s="7">
        <v>46107.666666666664</v>
      </c>
      <c r="C20" s="8">
        <v>1060.0999999999999</v>
      </c>
      <c r="D20" s="8">
        <v>15.4</v>
      </c>
      <c r="E20" s="8"/>
      <c r="F20" s="8"/>
      <c r="G20" s="8">
        <v>40.85</v>
      </c>
      <c r="H20" s="8">
        <v>35.119999999999997</v>
      </c>
      <c r="I20" s="8">
        <v>25.98</v>
      </c>
      <c r="J20" s="8">
        <v>142.5</v>
      </c>
      <c r="K20" s="8">
        <v>71.03</v>
      </c>
      <c r="L20" s="8">
        <f t="shared" si="0"/>
        <v>71.47</v>
      </c>
      <c r="M20" s="8">
        <v>64</v>
      </c>
      <c r="N20" s="8">
        <v>144</v>
      </c>
      <c r="O20" s="8">
        <v>1.63</v>
      </c>
      <c r="P20" s="8"/>
      <c r="Q20" s="8">
        <v>30</v>
      </c>
      <c r="R20" s="8">
        <v>121</v>
      </c>
      <c r="S20" s="45"/>
      <c r="T20" s="8">
        <f>S20-0.3</f>
        <v>-0.3</v>
      </c>
      <c r="U20" s="8" t="s">
        <v>704</v>
      </c>
      <c r="V20" s="8" t="s">
        <v>704</v>
      </c>
    </row>
    <row r="21" spans="1:22" hidden="1">
      <c r="A21" s="8" t="s">
        <v>377</v>
      </c>
      <c r="B21" s="7">
        <v>46107.666666666664</v>
      </c>
      <c r="C21" s="8">
        <v>1060.9000000000001</v>
      </c>
      <c r="D21" s="8">
        <v>15.6</v>
      </c>
      <c r="E21" s="8"/>
      <c r="F21" s="8"/>
      <c r="G21" s="8">
        <v>35.6</v>
      </c>
      <c r="H21" s="8">
        <v>31.26</v>
      </c>
      <c r="I21" s="8">
        <v>32.47</v>
      </c>
      <c r="J21" s="8">
        <v>141.52000000000001</v>
      </c>
      <c r="K21" s="8">
        <v>70.86</v>
      </c>
      <c r="L21" s="8">
        <f t="shared" si="0"/>
        <v>70.660000000000011</v>
      </c>
      <c r="M21" s="8">
        <v>66</v>
      </c>
      <c r="N21" s="8">
        <v>146</v>
      </c>
      <c r="O21" s="8">
        <v>1.66</v>
      </c>
      <c r="P21" s="8"/>
      <c r="Q21" s="8">
        <v>28</v>
      </c>
      <c r="R21" s="8">
        <v>115</v>
      </c>
      <c r="S21" s="45"/>
      <c r="T21" s="8">
        <f t="shared" si="1"/>
        <v>-0.3</v>
      </c>
      <c r="U21" s="8" t="s">
        <v>704</v>
      </c>
      <c r="V21" s="8" t="s">
        <v>704</v>
      </c>
    </row>
    <row r="22" spans="1:22" hidden="1">
      <c r="A22" s="8" t="s">
        <v>378</v>
      </c>
      <c r="B22" s="7">
        <v>46107.666666666664</v>
      </c>
      <c r="C22" s="8">
        <v>1057.7</v>
      </c>
      <c r="D22" s="8">
        <v>14.7</v>
      </c>
      <c r="E22" s="8"/>
      <c r="F22" s="8"/>
      <c r="G22" s="8">
        <v>41.13</v>
      </c>
      <c r="H22" s="8">
        <v>38.06</v>
      </c>
      <c r="I22" s="8">
        <v>30.53</v>
      </c>
      <c r="J22" s="8">
        <v>141.58000000000001</v>
      </c>
      <c r="K22" s="8">
        <v>67.319999999999993</v>
      </c>
      <c r="L22" s="8">
        <f t="shared" si="0"/>
        <v>74.260000000000019</v>
      </c>
      <c r="M22" s="8">
        <v>50</v>
      </c>
      <c r="N22" s="8">
        <v>120</v>
      </c>
      <c r="O22" s="8">
        <v>2.06</v>
      </c>
      <c r="P22" s="8"/>
      <c r="Q22" s="8">
        <v>43</v>
      </c>
      <c r="R22" s="8">
        <v>114</v>
      </c>
      <c r="S22" s="45"/>
      <c r="T22" s="8">
        <f t="shared" si="1"/>
        <v>-0.3</v>
      </c>
      <c r="U22" s="8" t="s">
        <v>704</v>
      </c>
      <c r="V22" s="8" t="s">
        <v>704</v>
      </c>
    </row>
    <row r="23" spans="1:22" hidden="1">
      <c r="A23" s="8" t="s">
        <v>379</v>
      </c>
      <c r="B23" s="7">
        <v>46108.333333333336</v>
      </c>
      <c r="C23" s="8">
        <v>1055.0999999999999</v>
      </c>
      <c r="D23" s="8">
        <v>13.9</v>
      </c>
      <c r="E23" s="8"/>
      <c r="F23" s="8"/>
      <c r="G23" s="8">
        <v>40.479999999999997</v>
      </c>
      <c r="H23" s="8">
        <v>39.4</v>
      </c>
      <c r="I23" s="8">
        <v>27.89</v>
      </c>
      <c r="J23" s="8">
        <v>125.46</v>
      </c>
      <c r="K23" s="8">
        <v>56.71</v>
      </c>
      <c r="L23" s="8">
        <f t="shared" si="0"/>
        <v>68.75</v>
      </c>
      <c r="M23" s="8">
        <v>40</v>
      </c>
      <c r="N23" s="8">
        <v>70</v>
      </c>
      <c r="O23" s="8">
        <v>2.66</v>
      </c>
      <c r="P23" s="8"/>
      <c r="Q23" s="8">
        <v>63</v>
      </c>
      <c r="R23" s="8">
        <v>125</v>
      </c>
      <c r="S23" s="45">
        <v>3</v>
      </c>
      <c r="T23" s="8">
        <f t="shared" si="1"/>
        <v>2.7</v>
      </c>
      <c r="U23" s="8" t="s">
        <v>704</v>
      </c>
      <c r="V23" s="8" t="s">
        <v>704</v>
      </c>
    </row>
    <row r="24" spans="1:22" hidden="1">
      <c r="A24" s="8" t="s">
        <v>380</v>
      </c>
      <c r="B24" s="7">
        <v>46108.333333333336</v>
      </c>
      <c r="C24" s="8">
        <v>1056</v>
      </c>
      <c r="D24" s="8">
        <v>14.3</v>
      </c>
      <c r="E24" s="8"/>
      <c r="F24" s="8"/>
      <c r="G24" s="8">
        <v>33.83</v>
      </c>
      <c r="H24" s="8">
        <v>33.53</v>
      </c>
      <c r="I24" s="8">
        <v>24.97</v>
      </c>
      <c r="J24" s="8">
        <v>132.22999999999999</v>
      </c>
      <c r="K24" s="8">
        <v>60.95</v>
      </c>
      <c r="L24" s="8">
        <f t="shared" si="0"/>
        <v>71.279999999999987</v>
      </c>
      <c r="M24" s="8">
        <v>42</v>
      </c>
      <c r="N24" s="8">
        <v>77</v>
      </c>
      <c r="O24" s="8">
        <v>2.5499999999999998</v>
      </c>
      <c r="P24" s="8"/>
      <c r="Q24" s="8">
        <v>52</v>
      </c>
      <c r="R24" s="8">
        <v>131</v>
      </c>
      <c r="S24" s="45">
        <v>2.94</v>
      </c>
      <c r="T24" s="8">
        <f t="shared" si="1"/>
        <v>2.64</v>
      </c>
      <c r="U24" s="8" t="s">
        <v>704</v>
      </c>
      <c r="V24" s="8" t="s">
        <v>704</v>
      </c>
    </row>
    <row r="25" spans="1:22" hidden="1">
      <c r="A25" s="8" t="s">
        <v>381</v>
      </c>
      <c r="B25" s="7">
        <v>46108.333333333336</v>
      </c>
      <c r="C25" s="8">
        <v>1044.4000000000001</v>
      </c>
      <c r="D25" s="8">
        <v>11.5</v>
      </c>
      <c r="E25" s="8"/>
      <c r="F25" s="8"/>
      <c r="G25" s="8">
        <v>47.27</v>
      </c>
      <c r="H25" s="8">
        <v>47.24</v>
      </c>
      <c r="I25" s="8">
        <v>16.170000000000002</v>
      </c>
      <c r="J25" s="8">
        <v>106.59</v>
      </c>
      <c r="K25" s="8">
        <v>43.71</v>
      </c>
      <c r="L25" s="8">
        <f t="shared" si="0"/>
        <v>62.88</v>
      </c>
      <c r="M25" s="8">
        <v>29</v>
      </c>
      <c r="N25" s="8">
        <v>0</v>
      </c>
      <c r="O25" s="8">
        <v>3.54</v>
      </c>
      <c r="P25" s="8"/>
      <c r="Q25" s="8">
        <v>50</v>
      </c>
      <c r="R25" s="8">
        <v>132</v>
      </c>
      <c r="S25" s="45">
        <v>4.3499999999999996</v>
      </c>
      <c r="T25" s="8">
        <f t="shared" si="1"/>
        <v>4.05</v>
      </c>
      <c r="U25" s="8" t="s">
        <v>704</v>
      </c>
      <c r="V25" s="8" t="s">
        <v>704</v>
      </c>
    </row>
    <row r="26" spans="1:22" hidden="1">
      <c r="A26" s="8" t="s">
        <v>382</v>
      </c>
      <c r="B26" s="7">
        <v>46108.333333333336</v>
      </c>
      <c r="C26" s="8">
        <v>1050.8</v>
      </c>
      <c r="D26" s="8">
        <v>13.1</v>
      </c>
      <c r="E26" s="8"/>
      <c r="F26" s="8"/>
      <c r="G26" s="8">
        <v>48.73</v>
      </c>
      <c r="H26" s="8">
        <v>48.58</v>
      </c>
      <c r="I26" s="8">
        <v>16.78</v>
      </c>
      <c r="J26" s="8">
        <v>114.82</v>
      </c>
      <c r="K26" s="8">
        <v>50.69</v>
      </c>
      <c r="L26" s="8">
        <f t="shared" si="0"/>
        <v>64.13</v>
      </c>
      <c r="M26" s="8">
        <v>27</v>
      </c>
      <c r="N26" s="8">
        <v>46</v>
      </c>
      <c r="O26" s="8">
        <v>2.48</v>
      </c>
      <c r="P26" s="8"/>
      <c r="Q26" s="8">
        <v>62</v>
      </c>
      <c r="R26" s="8">
        <v>112</v>
      </c>
      <c r="S26" s="45"/>
      <c r="T26" s="8">
        <f t="shared" si="1"/>
        <v>-0.3</v>
      </c>
      <c r="U26" s="8" t="s">
        <v>704</v>
      </c>
      <c r="V26" s="8" t="s">
        <v>704</v>
      </c>
    </row>
    <row r="27" spans="1:22" hidden="1">
      <c r="A27" s="8" t="s">
        <v>383</v>
      </c>
      <c r="B27" s="7">
        <v>46108.333333333336</v>
      </c>
      <c r="C27" s="8">
        <v>1052.2</v>
      </c>
      <c r="D27" s="8">
        <v>13.4</v>
      </c>
      <c r="E27" s="8"/>
      <c r="F27" s="8"/>
      <c r="G27" s="8">
        <v>48.27</v>
      </c>
      <c r="H27" s="8">
        <v>47.58</v>
      </c>
      <c r="I27" s="8">
        <v>20.29</v>
      </c>
      <c r="J27" s="8">
        <v>117.29</v>
      </c>
      <c r="K27" s="8">
        <v>52.58</v>
      </c>
      <c r="L27" s="8">
        <f t="shared" si="0"/>
        <v>64.710000000000008</v>
      </c>
      <c r="M27" s="8">
        <v>32</v>
      </c>
      <c r="N27" s="8">
        <v>55</v>
      </c>
      <c r="O27" s="8">
        <v>2.54</v>
      </c>
      <c r="P27" s="8"/>
      <c r="Q27" s="8">
        <v>66</v>
      </c>
      <c r="R27" s="8">
        <v>134</v>
      </c>
      <c r="S27" s="45"/>
      <c r="T27" s="8">
        <f t="shared" si="1"/>
        <v>-0.3</v>
      </c>
      <c r="U27" s="8" t="s">
        <v>704</v>
      </c>
      <c r="V27" s="8" t="s">
        <v>704</v>
      </c>
    </row>
    <row r="28" spans="1:22" hidden="1">
      <c r="A28" s="8" t="s">
        <v>384</v>
      </c>
      <c r="B28" s="7">
        <v>46108.333333333336</v>
      </c>
      <c r="C28" s="8">
        <v>1040.0999999999999</v>
      </c>
      <c r="D28" s="8">
        <v>10.5</v>
      </c>
      <c r="E28" s="8"/>
      <c r="F28" s="8"/>
      <c r="G28" s="8">
        <v>55.19</v>
      </c>
      <c r="H28" s="8">
        <v>55.16</v>
      </c>
      <c r="I28" s="8">
        <v>18.850000000000001</v>
      </c>
      <c r="J28" s="8">
        <v>89.09</v>
      </c>
      <c r="K28" s="8">
        <v>38.119999999999997</v>
      </c>
      <c r="L28" s="8">
        <f t="shared" si="0"/>
        <v>50.970000000000006</v>
      </c>
      <c r="M28" s="8">
        <v>19</v>
      </c>
      <c r="N28" s="8">
        <v>0</v>
      </c>
      <c r="O28" s="8">
        <v>3.1</v>
      </c>
      <c r="P28" s="8"/>
      <c r="Q28" s="8">
        <v>46</v>
      </c>
      <c r="R28" s="8">
        <v>104</v>
      </c>
      <c r="S28" s="45"/>
      <c r="T28" s="8">
        <f t="shared" si="1"/>
        <v>-0.3</v>
      </c>
      <c r="U28" s="8" t="s">
        <v>704</v>
      </c>
      <c r="V28" s="8" t="s">
        <v>704</v>
      </c>
    </row>
    <row r="29" spans="1:22" hidden="1">
      <c r="A29" s="8" t="s">
        <v>385</v>
      </c>
      <c r="B29" s="7">
        <v>46108.666666666664</v>
      </c>
      <c r="C29" s="8">
        <v>1049.9000000000001</v>
      </c>
      <c r="D29" s="8">
        <v>12.8</v>
      </c>
      <c r="E29" s="8"/>
      <c r="F29" s="8"/>
      <c r="G29" s="8">
        <v>51.15</v>
      </c>
      <c r="H29" s="8">
        <v>48.2</v>
      </c>
      <c r="I29" s="8">
        <v>27.4</v>
      </c>
      <c r="J29" s="8">
        <v>114.41</v>
      </c>
      <c r="K29" s="8">
        <v>51.24</v>
      </c>
      <c r="L29" s="8">
        <f t="shared" si="0"/>
        <v>63.169999999999995</v>
      </c>
      <c r="M29" s="8">
        <v>33</v>
      </c>
      <c r="N29" s="8">
        <v>25</v>
      </c>
      <c r="O29" s="8">
        <v>3.49</v>
      </c>
      <c r="P29" s="8"/>
      <c r="Q29" s="8">
        <v>48</v>
      </c>
      <c r="R29" s="8">
        <v>145</v>
      </c>
      <c r="S29" s="45">
        <v>3.89</v>
      </c>
      <c r="T29" s="8">
        <f t="shared" si="1"/>
        <v>3.5900000000000003</v>
      </c>
      <c r="U29" s="8" t="s">
        <v>704</v>
      </c>
      <c r="V29" s="8" t="s">
        <v>704</v>
      </c>
    </row>
    <row r="30" spans="1:22" hidden="1">
      <c r="A30" s="8" t="s">
        <v>387</v>
      </c>
      <c r="B30" s="7">
        <v>46108.666666666664</v>
      </c>
      <c r="C30" s="8">
        <v>1051.0999999999999</v>
      </c>
      <c r="D30" s="8">
        <v>13.1</v>
      </c>
      <c r="E30" s="8"/>
      <c r="F30" s="8"/>
      <c r="G30" s="8">
        <v>47.73</v>
      </c>
      <c r="H30" s="8">
        <v>45.24</v>
      </c>
      <c r="I30" s="8">
        <v>26.07</v>
      </c>
      <c r="J30" s="8">
        <v>119.51</v>
      </c>
      <c r="K30" s="8">
        <v>53.2</v>
      </c>
      <c r="L30" s="8">
        <f t="shared" si="0"/>
        <v>66.31</v>
      </c>
      <c r="M30" s="8">
        <v>35</v>
      </c>
      <c r="N30" s="8">
        <v>35</v>
      </c>
      <c r="O30" s="8">
        <v>3.31</v>
      </c>
      <c r="P30" s="8"/>
      <c r="Q30" s="8">
        <v>53</v>
      </c>
      <c r="R30" s="8">
        <v>150</v>
      </c>
      <c r="S30" s="45">
        <v>3.7</v>
      </c>
      <c r="T30" s="8">
        <f t="shared" si="1"/>
        <v>3.4000000000000004</v>
      </c>
      <c r="U30" s="8" t="s">
        <v>704</v>
      </c>
      <c r="V30" s="8" t="s">
        <v>704</v>
      </c>
    </row>
    <row r="31" spans="1:22" hidden="1">
      <c r="A31" s="8" t="s">
        <v>388</v>
      </c>
      <c r="B31" s="7">
        <v>46108.666666666664</v>
      </c>
      <c r="C31" s="8">
        <v>1038.0999999999999</v>
      </c>
      <c r="D31" s="8">
        <v>10.1</v>
      </c>
      <c r="E31" s="8"/>
      <c r="F31" s="8"/>
      <c r="G31" s="8">
        <v>52.38</v>
      </c>
      <c r="H31" s="8">
        <v>50.08</v>
      </c>
      <c r="I31" s="8">
        <v>20.16</v>
      </c>
      <c r="J31" s="8">
        <v>89.04</v>
      </c>
      <c r="K31" s="8">
        <v>35.79</v>
      </c>
      <c r="L31" s="8">
        <f t="shared" si="0"/>
        <v>53.250000000000007</v>
      </c>
      <c r="M31" s="8">
        <v>25</v>
      </c>
      <c r="N31" s="8">
        <v>0</v>
      </c>
      <c r="O31" s="8">
        <v>4.0999999999999996</v>
      </c>
      <c r="P31" s="8"/>
      <c r="Q31" s="8">
        <v>48</v>
      </c>
      <c r="R31" s="8">
        <v>133</v>
      </c>
      <c r="S31" s="45">
        <v>5.09</v>
      </c>
      <c r="T31" s="8">
        <f t="shared" si="1"/>
        <v>4.79</v>
      </c>
      <c r="U31" s="8" t="s">
        <v>704</v>
      </c>
      <c r="V31" s="8" t="s">
        <v>704</v>
      </c>
    </row>
    <row r="32" spans="1:22" hidden="1">
      <c r="A32" s="8" t="s">
        <v>389</v>
      </c>
      <c r="B32" s="7">
        <v>46108.666666666664</v>
      </c>
      <c r="C32" s="8">
        <v>1042</v>
      </c>
      <c r="D32" s="8">
        <v>11.2</v>
      </c>
      <c r="E32" s="8"/>
      <c r="F32" s="8"/>
      <c r="G32" s="8">
        <v>68.63</v>
      </c>
      <c r="H32" s="8">
        <v>66.13</v>
      </c>
      <c r="I32" s="8">
        <v>22.83</v>
      </c>
      <c r="J32" s="8">
        <v>108.5</v>
      </c>
      <c r="K32" s="8">
        <v>46.69</v>
      </c>
      <c r="L32" s="8">
        <f t="shared" si="0"/>
        <v>61.81</v>
      </c>
      <c r="M32" s="8">
        <v>21</v>
      </c>
      <c r="N32" s="8">
        <v>0</v>
      </c>
      <c r="O32" s="8">
        <v>3.65</v>
      </c>
      <c r="P32" s="8"/>
      <c r="Q32" s="8">
        <v>72</v>
      </c>
      <c r="R32" s="8">
        <v>130</v>
      </c>
      <c r="S32" s="45">
        <v>4.1399999999999997</v>
      </c>
      <c r="T32" s="8">
        <f t="shared" si="1"/>
        <v>3.84</v>
      </c>
      <c r="U32" s="8" t="s">
        <v>704</v>
      </c>
      <c r="V32" s="8" t="s">
        <v>704</v>
      </c>
    </row>
    <row r="33" spans="1:22" hidden="1">
      <c r="A33" s="8" t="s">
        <v>391</v>
      </c>
      <c r="B33" s="7">
        <v>46108.666666666664</v>
      </c>
      <c r="C33" s="8">
        <v>1045.4000000000001</v>
      </c>
      <c r="D33" s="8">
        <v>11.9</v>
      </c>
      <c r="E33" s="8"/>
      <c r="F33" s="8"/>
      <c r="G33" s="8">
        <v>59.25</v>
      </c>
      <c r="H33" s="8">
        <v>57.03</v>
      </c>
      <c r="I33" s="8">
        <v>24.37</v>
      </c>
      <c r="J33" s="8">
        <v>112.71</v>
      </c>
      <c r="K33" s="8">
        <v>49.06</v>
      </c>
      <c r="L33" s="8">
        <f t="shared" si="0"/>
        <v>63.649999999999991</v>
      </c>
      <c r="M33" s="8">
        <v>29</v>
      </c>
      <c r="N33" s="8">
        <v>16</v>
      </c>
      <c r="O33" s="8">
        <v>3.42</v>
      </c>
      <c r="P33" s="8"/>
      <c r="Q33" s="8">
        <v>45</v>
      </c>
      <c r="R33" s="8">
        <v>125</v>
      </c>
      <c r="S33" s="45">
        <v>3.85</v>
      </c>
      <c r="T33" s="8">
        <f t="shared" si="1"/>
        <v>3.5500000000000003</v>
      </c>
      <c r="U33" s="8" t="s">
        <v>704</v>
      </c>
      <c r="V33" s="8" t="s">
        <v>704</v>
      </c>
    </row>
    <row r="34" spans="1:22" hidden="1">
      <c r="A34" s="8" t="s">
        <v>392</v>
      </c>
      <c r="B34" s="7">
        <v>46108.666666666664</v>
      </c>
      <c r="C34" s="8">
        <v>1033.0999999999999</v>
      </c>
      <c r="D34" s="8">
        <v>9</v>
      </c>
      <c r="E34" s="8"/>
      <c r="F34" s="8"/>
      <c r="G34" s="8">
        <v>64.17</v>
      </c>
      <c r="H34" s="8">
        <v>61.1</v>
      </c>
      <c r="I34" s="8">
        <v>20.77</v>
      </c>
      <c r="J34" s="8">
        <v>81.08</v>
      </c>
      <c r="K34" s="8">
        <v>32.82</v>
      </c>
      <c r="L34" s="8">
        <f t="shared" si="0"/>
        <v>48.26</v>
      </c>
      <c r="M34" s="8">
        <v>29</v>
      </c>
      <c r="N34" s="8">
        <v>5</v>
      </c>
      <c r="O34" s="8">
        <v>4.3099999999999996</v>
      </c>
      <c r="P34" s="8"/>
      <c r="Q34" s="8">
        <v>48</v>
      </c>
      <c r="R34" s="8">
        <v>126</v>
      </c>
      <c r="S34" s="45">
        <v>5.39</v>
      </c>
      <c r="T34" s="8">
        <f t="shared" si="1"/>
        <v>5.09</v>
      </c>
      <c r="U34" s="8" t="s">
        <v>704</v>
      </c>
      <c r="V34" s="8" t="s">
        <v>704</v>
      </c>
    </row>
    <row r="35" spans="1:22" hidden="1">
      <c r="A35" s="8" t="s">
        <v>393</v>
      </c>
      <c r="B35" s="7">
        <v>46109.333333333336</v>
      </c>
      <c r="C35" s="8">
        <v>1034.7</v>
      </c>
      <c r="D35" s="8">
        <v>9.1</v>
      </c>
      <c r="E35" s="8"/>
      <c r="F35" s="8"/>
      <c r="G35" s="8">
        <v>59.6</v>
      </c>
      <c r="H35" s="8">
        <v>51.31</v>
      </c>
      <c r="I35" s="8">
        <v>16.75</v>
      </c>
      <c r="J35" s="8">
        <v>81.87</v>
      </c>
      <c r="K35" s="8">
        <v>31.58</v>
      </c>
      <c r="L35" s="8">
        <f t="shared" si="0"/>
        <v>50.290000000000006</v>
      </c>
      <c r="M35" s="8">
        <v>39</v>
      </c>
      <c r="N35" s="8">
        <v>20</v>
      </c>
      <c r="O35" s="8">
        <v>4.75</v>
      </c>
      <c r="P35" s="8"/>
      <c r="Q35" s="8">
        <v>21</v>
      </c>
      <c r="R35" s="8">
        <v>142</v>
      </c>
      <c r="S35" s="45">
        <v>5.87</v>
      </c>
      <c r="T35" s="8">
        <f t="shared" si="1"/>
        <v>5.57</v>
      </c>
      <c r="U35" s="8" t="s">
        <v>704</v>
      </c>
      <c r="V35" s="8" t="s">
        <v>704</v>
      </c>
    </row>
    <row r="36" spans="1:22" hidden="1">
      <c r="A36" s="8" t="s">
        <v>394</v>
      </c>
      <c r="B36" s="7">
        <v>46109.333333333336</v>
      </c>
      <c r="C36" s="8">
        <v>1036.5999999999999</v>
      </c>
      <c r="D36" s="8">
        <v>9.6</v>
      </c>
      <c r="E36" s="8"/>
      <c r="F36" s="8"/>
      <c r="G36" s="8">
        <v>55.45</v>
      </c>
      <c r="H36" s="8">
        <v>47.24</v>
      </c>
      <c r="I36" s="8">
        <v>11.63</v>
      </c>
      <c r="J36" s="8">
        <v>84.75</v>
      </c>
      <c r="K36" s="8">
        <v>34.01</v>
      </c>
      <c r="L36" s="8">
        <f t="shared" si="0"/>
        <v>50.74</v>
      </c>
      <c r="M36" s="8">
        <v>44</v>
      </c>
      <c r="N36" s="8">
        <v>19</v>
      </c>
      <c r="O36" s="8">
        <v>4.5599999999999996</v>
      </c>
      <c r="P36" s="8"/>
      <c r="Q36" s="8">
        <v>29</v>
      </c>
      <c r="R36" s="8">
        <v>139</v>
      </c>
      <c r="S36" s="45">
        <v>5.5</v>
      </c>
      <c r="T36" s="8">
        <f t="shared" si="1"/>
        <v>5.2</v>
      </c>
      <c r="U36" s="8" t="s">
        <v>704</v>
      </c>
      <c r="V36" s="8" t="s">
        <v>704</v>
      </c>
    </row>
    <row r="37" spans="1:22" hidden="1">
      <c r="A37" s="8" t="s">
        <v>395</v>
      </c>
      <c r="B37" s="7">
        <v>46109.333333333336</v>
      </c>
      <c r="C37" s="8">
        <v>1021.3</v>
      </c>
      <c r="D37" s="8">
        <v>5.8</v>
      </c>
      <c r="E37" s="8"/>
      <c r="F37" s="8"/>
      <c r="G37" s="8">
        <v>59.98</v>
      </c>
      <c r="H37" s="8">
        <v>53.15</v>
      </c>
      <c r="I37" s="8">
        <v>18.05</v>
      </c>
      <c r="J37" s="8">
        <v>52.45</v>
      </c>
      <c r="K37" s="8">
        <v>16.350000000000001</v>
      </c>
      <c r="L37" s="8">
        <f t="shared" si="0"/>
        <v>36.1</v>
      </c>
      <c r="M37" s="8">
        <v>35</v>
      </c>
      <c r="N37" s="8">
        <v>0</v>
      </c>
      <c r="O37" s="8">
        <v>5.6</v>
      </c>
      <c r="P37" s="8"/>
      <c r="Q37" s="8">
        <v>28</v>
      </c>
      <c r="R37" s="8">
        <v>156</v>
      </c>
      <c r="S37" s="45">
        <v>7.64</v>
      </c>
      <c r="T37" s="8">
        <f t="shared" si="1"/>
        <v>7.34</v>
      </c>
      <c r="U37" s="8" t="s">
        <v>704</v>
      </c>
      <c r="V37" s="8" t="s">
        <v>704</v>
      </c>
    </row>
    <row r="38" spans="1:22" hidden="1">
      <c r="A38" s="8" t="s">
        <v>397</v>
      </c>
      <c r="B38" s="7">
        <v>46109.333333333336</v>
      </c>
      <c r="C38" s="8">
        <v>1024.9000000000001</v>
      </c>
      <c r="D38" s="8">
        <v>6.6</v>
      </c>
      <c r="E38" s="8"/>
      <c r="F38" s="8"/>
      <c r="G38" s="8">
        <v>66.739999999999995</v>
      </c>
      <c r="H38" s="8">
        <v>59.52</v>
      </c>
      <c r="I38" s="8">
        <v>14.61</v>
      </c>
      <c r="J38" s="8">
        <v>59.6</v>
      </c>
      <c r="K38" s="8">
        <v>20.05</v>
      </c>
      <c r="L38" s="8">
        <f t="shared" si="0"/>
        <v>39.549999999999997</v>
      </c>
      <c r="M38" s="8">
        <v>14</v>
      </c>
      <c r="N38" s="8">
        <v>0</v>
      </c>
      <c r="O38" s="8">
        <v>4.9800000000000004</v>
      </c>
      <c r="P38" s="8"/>
      <c r="Q38" s="8">
        <v>36</v>
      </c>
      <c r="R38" s="8">
        <v>122</v>
      </c>
      <c r="S38" s="45"/>
      <c r="T38" s="8">
        <f t="shared" si="1"/>
        <v>-0.3</v>
      </c>
      <c r="U38" s="8" t="s">
        <v>704</v>
      </c>
      <c r="V38" s="8" t="s">
        <v>704</v>
      </c>
    </row>
    <row r="39" spans="1:22" hidden="1">
      <c r="A39" s="8" t="s">
        <v>398</v>
      </c>
      <c r="B39" s="7">
        <v>46109.333333333336</v>
      </c>
      <c r="C39" s="8">
        <v>1029.7</v>
      </c>
      <c r="D39" s="8">
        <v>7.9</v>
      </c>
      <c r="E39" s="8"/>
      <c r="F39" s="8"/>
      <c r="G39" s="8">
        <v>60.29</v>
      </c>
      <c r="H39" s="8">
        <v>52.53</v>
      </c>
      <c r="I39" s="8">
        <v>20.25</v>
      </c>
      <c r="J39" s="8">
        <v>69.7</v>
      </c>
      <c r="K39" s="8">
        <v>24.89</v>
      </c>
      <c r="L39" s="8">
        <f t="shared" si="0"/>
        <v>44.81</v>
      </c>
      <c r="M39" s="8">
        <v>27</v>
      </c>
      <c r="N39" s="8">
        <v>0</v>
      </c>
      <c r="O39" s="8">
        <v>4.67</v>
      </c>
      <c r="P39" s="8"/>
      <c r="Q39" s="8">
        <v>26</v>
      </c>
      <c r="R39" s="8">
        <v>124</v>
      </c>
      <c r="S39" s="45"/>
      <c r="T39" s="8">
        <f t="shared" si="1"/>
        <v>-0.3</v>
      </c>
      <c r="U39" s="8" t="s">
        <v>704</v>
      </c>
      <c r="V39" s="8" t="s">
        <v>704</v>
      </c>
    </row>
    <row r="40" spans="1:22" hidden="1">
      <c r="A40" s="8" t="s">
        <v>399</v>
      </c>
      <c r="B40" s="7">
        <v>46109.333333333336</v>
      </c>
      <c r="C40" s="8">
        <v>1019.7</v>
      </c>
      <c r="D40" s="8">
        <v>5.5</v>
      </c>
      <c r="E40" s="8"/>
      <c r="F40" s="8"/>
      <c r="G40" s="8">
        <v>55.91</v>
      </c>
      <c r="H40" s="8">
        <v>47.08</v>
      </c>
      <c r="I40" s="8">
        <v>10.85</v>
      </c>
      <c r="J40" s="8">
        <v>48.18</v>
      </c>
      <c r="K40" s="8">
        <v>14.38</v>
      </c>
      <c r="L40" s="8">
        <f t="shared" si="0"/>
        <v>33.799999999999997</v>
      </c>
      <c r="M40" s="8">
        <v>22</v>
      </c>
      <c r="N40" s="8">
        <v>0</v>
      </c>
      <c r="O40" s="8">
        <v>5.16</v>
      </c>
      <c r="P40" s="8"/>
      <c r="Q40" s="8">
        <v>27</v>
      </c>
      <c r="R40" s="8">
        <v>118</v>
      </c>
      <c r="S40" s="45">
        <v>7.52</v>
      </c>
      <c r="T40" s="8">
        <f t="shared" si="1"/>
        <v>7.22</v>
      </c>
      <c r="U40" s="8" t="s">
        <v>704</v>
      </c>
      <c r="V40" s="8" t="s">
        <v>704</v>
      </c>
    </row>
    <row r="41" spans="1:22" hidden="1">
      <c r="A41" s="8" t="s">
        <v>401</v>
      </c>
      <c r="B41" s="7">
        <v>46109.666666666664</v>
      </c>
      <c r="C41" s="8">
        <v>1027.5999999999999</v>
      </c>
      <c r="D41" s="8">
        <v>7.5</v>
      </c>
      <c r="E41" s="8"/>
      <c r="F41" s="8"/>
      <c r="G41" s="8">
        <v>61.44</v>
      </c>
      <c r="H41" s="8">
        <v>53.07</v>
      </c>
      <c r="I41" s="8">
        <v>13.13</v>
      </c>
      <c r="J41" s="8">
        <v>74.989999999999995</v>
      </c>
      <c r="K41" s="8">
        <v>27.41</v>
      </c>
      <c r="L41" s="8">
        <f t="shared" si="0"/>
        <v>47.58</v>
      </c>
      <c r="M41" s="8">
        <v>34</v>
      </c>
      <c r="N41" s="8">
        <v>3</v>
      </c>
      <c r="O41" s="8">
        <v>4.5199999999999996</v>
      </c>
      <c r="P41" s="8"/>
      <c r="Q41" s="8">
        <v>20</v>
      </c>
      <c r="R41" s="8">
        <v>141</v>
      </c>
      <c r="S41" s="45">
        <v>6.43</v>
      </c>
      <c r="T41" s="8">
        <f t="shared" si="1"/>
        <v>6.13</v>
      </c>
      <c r="U41" s="8" t="s">
        <v>704</v>
      </c>
      <c r="V41" s="8" t="s">
        <v>704</v>
      </c>
    </row>
    <row r="42" spans="1:22" hidden="1">
      <c r="A42" s="8" t="s">
        <v>402</v>
      </c>
      <c r="B42" s="7">
        <v>46109.666666666664</v>
      </c>
      <c r="C42" s="8">
        <v>1030.2</v>
      </c>
      <c r="D42" s="8">
        <v>8.1999999999999993</v>
      </c>
      <c r="E42" s="8"/>
      <c r="F42" s="8"/>
      <c r="G42" s="8">
        <v>53.84</v>
      </c>
      <c r="H42" s="8">
        <v>46.47</v>
      </c>
      <c r="I42" s="8">
        <v>15.26</v>
      </c>
      <c r="J42" s="8">
        <v>78.37</v>
      </c>
      <c r="K42" s="8">
        <v>29.63</v>
      </c>
      <c r="L42" s="8">
        <f t="shared" si="0"/>
        <v>48.740000000000009</v>
      </c>
      <c r="M42" s="8">
        <v>38</v>
      </c>
      <c r="N42" s="8">
        <v>6</v>
      </c>
      <c r="O42" s="8">
        <v>4.45</v>
      </c>
      <c r="P42" s="8"/>
      <c r="Q42" s="8">
        <v>22</v>
      </c>
      <c r="R42" s="8">
        <v>140</v>
      </c>
      <c r="S42" s="45">
        <v>6.18</v>
      </c>
      <c r="T42" s="8">
        <f t="shared" si="1"/>
        <v>5.88</v>
      </c>
      <c r="U42" s="8" t="s">
        <v>704</v>
      </c>
      <c r="V42" s="8" t="s">
        <v>704</v>
      </c>
    </row>
    <row r="43" spans="1:22" hidden="1">
      <c r="A43" s="8" t="s">
        <v>403</v>
      </c>
      <c r="B43" s="7">
        <v>46109.666666666664</v>
      </c>
      <c r="C43" s="8">
        <v>1014.8</v>
      </c>
      <c r="D43" s="8">
        <v>4.4000000000000004</v>
      </c>
      <c r="E43" s="8"/>
      <c r="F43" s="8"/>
      <c r="G43" s="8">
        <v>62.14</v>
      </c>
      <c r="H43" s="8">
        <v>53.46</v>
      </c>
      <c r="I43" s="8">
        <v>11.87</v>
      </c>
      <c r="J43" s="8">
        <v>45.09</v>
      </c>
      <c r="K43" s="8">
        <v>12.67</v>
      </c>
      <c r="L43" s="8">
        <f t="shared" si="0"/>
        <v>32.42</v>
      </c>
      <c r="M43" s="8">
        <v>32</v>
      </c>
      <c r="N43" s="8">
        <v>0</v>
      </c>
      <c r="O43" s="8">
        <v>5.14</v>
      </c>
      <c r="P43" s="8"/>
      <c r="Q43" s="8">
        <v>11</v>
      </c>
      <c r="R43" s="8">
        <v>130</v>
      </c>
      <c r="S43" s="45">
        <v>8.18</v>
      </c>
      <c r="T43" s="8">
        <f t="shared" si="1"/>
        <v>7.88</v>
      </c>
      <c r="U43" s="8" t="s">
        <v>704</v>
      </c>
      <c r="V43" s="8" t="s">
        <v>704</v>
      </c>
    </row>
    <row r="44" spans="1:22" hidden="1">
      <c r="A44" s="8" t="s">
        <v>404</v>
      </c>
      <c r="B44" s="7">
        <v>46109.666666666664</v>
      </c>
      <c r="C44" s="8">
        <v>1018</v>
      </c>
      <c r="D44" s="8">
        <v>5.2</v>
      </c>
      <c r="E44" s="8"/>
      <c r="F44" s="8"/>
      <c r="G44" s="8">
        <v>82.41</v>
      </c>
      <c r="H44" s="8">
        <v>74.040000000000006</v>
      </c>
      <c r="I44" s="8">
        <v>16.12</v>
      </c>
      <c r="J44" s="8">
        <v>53.13</v>
      </c>
      <c r="K44" s="8">
        <v>15.69</v>
      </c>
      <c r="L44" s="8">
        <f t="shared" si="0"/>
        <v>37.440000000000005</v>
      </c>
      <c r="M44" s="8">
        <v>16</v>
      </c>
      <c r="N44" s="8">
        <v>0</v>
      </c>
      <c r="O44" s="8">
        <v>5.08</v>
      </c>
      <c r="P44" s="8"/>
      <c r="Q44" s="8">
        <v>32</v>
      </c>
      <c r="R44" s="8">
        <v>131</v>
      </c>
      <c r="S44" s="45"/>
      <c r="T44" s="8">
        <f t="shared" si="1"/>
        <v>-0.3</v>
      </c>
      <c r="U44" s="8" t="s">
        <v>704</v>
      </c>
      <c r="V44" s="8" t="s">
        <v>704</v>
      </c>
    </row>
    <row r="45" spans="1:22" hidden="1">
      <c r="A45" s="8" t="s">
        <v>405</v>
      </c>
      <c r="B45" s="7">
        <v>46109.666666666664</v>
      </c>
      <c r="C45" s="8">
        <v>1023.4</v>
      </c>
      <c r="D45" s="8">
        <v>6.5</v>
      </c>
      <c r="E45" s="8"/>
      <c r="F45" s="8"/>
      <c r="G45" s="8">
        <v>78.11</v>
      </c>
      <c r="H45" s="8">
        <v>66.819999999999993</v>
      </c>
      <c r="I45" s="8">
        <v>19.27</v>
      </c>
      <c r="J45" s="8">
        <v>63.54</v>
      </c>
      <c r="K45" s="8">
        <v>21.42</v>
      </c>
      <c r="L45" s="8">
        <f t="shared" si="0"/>
        <v>42.12</v>
      </c>
      <c r="M45" s="8">
        <v>24</v>
      </c>
      <c r="N45" s="8">
        <v>0</v>
      </c>
      <c r="O45" s="8">
        <v>4.71</v>
      </c>
      <c r="P45" s="8"/>
      <c r="Q45" s="8">
        <v>22</v>
      </c>
      <c r="R45" s="8">
        <v>130</v>
      </c>
      <c r="S45" s="45"/>
      <c r="T45" s="8">
        <f t="shared" si="1"/>
        <v>-0.3</v>
      </c>
      <c r="U45" s="8" t="s">
        <v>704</v>
      </c>
      <c r="V45" s="8" t="s">
        <v>704</v>
      </c>
    </row>
    <row r="46" spans="1:22" hidden="1">
      <c r="A46" s="8" t="s">
        <v>406</v>
      </c>
      <c r="B46" s="7">
        <v>46109.666666666664</v>
      </c>
      <c r="C46" s="8">
        <v>1012.9</v>
      </c>
      <c r="D46" s="8">
        <v>3.9</v>
      </c>
      <c r="E46" s="8"/>
      <c r="F46" s="8"/>
      <c r="G46" s="8">
        <v>70.58</v>
      </c>
      <c r="H46" s="8">
        <v>63.13</v>
      </c>
      <c r="I46" s="8">
        <v>10.88</v>
      </c>
      <c r="J46" s="8">
        <v>40.950000000000003</v>
      </c>
      <c r="K46" s="8">
        <v>11.1</v>
      </c>
      <c r="L46" s="8">
        <f t="shared" si="0"/>
        <v>29.85</v>
      </c>
      <c r="M46" s="8">
        <v>19</v>
      </c>
      <c r="N46" s="8">
        <v>0</v>
      </c>
      <c r="O46" s="8">
        <v>5.27</v>
      </c>
      <c r="P46" s="8"/>
      <c r="Q46" s="8">
        <v>19</v>
      </c>
      <c r="R46" s="8">
        <v>125</v>
      </c>
      <c r="S46" s="45"/>
      <c r="T46" s="8">
        <f t="shared" si="1"/>
        <v>-0.3</v>
      </c>
      <c r="U46" s="8" t="s">
        <v>704</v>
      </c>
      <c r="V46" s="8" t="s">
        <v>704</v>
      </c>
    </row>
    <row r="47" spans="1:22" hidden="1">
      <c r="A47" s="8" t="s">
        <v>407</v>
      </c>
      <c r="B47" s="7">
        <v>46110.333333333336</v>
      </c>
      <c r="C47" s="8">
        <v>1017.9</v>
      </c>
      <c r="D47" s="8">
        <v>5</v>
      </c>
      <c r="E47" s="8"/>
      <c r="F47" s="8"/>
      <c r="G47" s="8">
        <v>61.72</v>
      </c>
      <c r="H47" s="8">
        <v>60.4</v>
      </c>
      <c r="I47" s="8">
        <v>11.76</v>
      </c>
      <c r="J47" s="8">
        <v>47.74</v>
      </c>
      <c r="K47" s="8">
        <v>14.07</v>
      </c>
      <c r="L47" s="8">
        <f t="shared" si="0"/>
        <v>33.67</v>
      </c>
      <c r="M47" s="8">
        <v>30</v>
      </c>
      <c r="N47" s="8">
        <v>0</v>
      </c>
      <c r="O47" s="8">
        <v>5.48</v>
      </c>
      <c r="P47" s="8"/>
      <c r="Q47" s="8">
        <v>15</v>
      </c>
      <c r="R47" s="8">
        <v>128</v>
      </c>
      <c r="S47" s="45">
        <v>8</v>
      </c>
      <c r="T47" s="8">
        <f t="shared" si="1"/>
        <v>7.7</v>
      </c>
      <c r="U47" s="8" t="s">
        <v>704</v>
      </c>
      <c r="V47" s="8" t="s">
        <v>704</v>
      </c>
    </row>
    <row r="48" spans="1:22" hidden="1">
      <c r="A48" s="8" t="s">
        <v>408</v>
      </c>
      <c r="B48" s="7">
        <v>46110.333333333336</v>
      </c>
      <c r="C48" s="8">
        <v>1020</v>
      </c>
      <c r="D48" s="8">
        <v>5.5</v>
      </c>
      <c r="E48" s="8"/>
      <c r="F48" s="8"/>
      <c r="G48" s="8">
        <v>51</v>
      </c>
      <c r="H48" s="8">
        <v>49.16</v>
      </c>
      <c r="I48" s="8">
        <v>12.2</v>
      </c>
      <c r="J48" s="8">
        <v>51.64</v>
      </c>
      <c r="K48" s="8">
        <v>16.07</v>
      </c>
      <c r="L48" s="8">
        <f t="shared" si="0"/>
        <v>35.57</v>
      </c>
      <c r="M48" s="8">
        <v>34</v>
      </c>
      <c r="N48" s="8">
        <v>0</v>
      </c>
      <c r="O48" s="8">
        <v>5.35</v>
      </c>
      <c r="P48" s="8"/>
      <c r="Q48" s="8">
        <v>11</v>
      </c>
      <c r="R48" s="8">
        <v>129</v>
      </c>
      <c r="S48" s="45">
        <v>7.12</v>
      </c>
      <c r="T48" s="8">
        <f t="shared" si="1"/>
        <v>6.82</v>
      </c>
      <c r="U48" s="8" t="s">
        <v>704</v>
      </c>
      <c r="V48" s="8" t="s">
        <v>704</v>
      </c>
    </row>
    <row r="49" spans="1:22" hidden="1">
      <c r="A49" s="8" t="s">
        <v>409</v>
      </c>
      <c r="B49" s="7">
        <v>46110.333333333336</v>
      </c>
      <c r="C49" s="8">
        <v>1009.4</v>
      </c>
      <c r="D49" s="8">
        <v>2.8</v>
      </c>
      <c r="E49" s="8"/>
      <c r="F49" s="8"/>
      <c r="G49" s="8">
        <v>57.14</v>
      </c>
      <c r="H49" s="8">
        <v>54.22</v>
      </c>
      <c r="I49" s="8">
        <v>9.81</v>
      </c>
      <c r="J49" s="8">
        <v>27.12</v>
      </c>
      <c r="K49" s="8">
        <v>6.12</v>
      </c>
      <c r="L49" s="8">
        <f t="shared" si="0"/>
        <v>21</v>
      </c>
      <c r="M49" s="8">
        <v>30</v>
      </c>
      <c r="N49" s="8">
        <v>0</v>
      </c>
      <c r="O49" s="8">
        <v>5.87</v>
      </c>
      <c r="P49" s="8"/>
      <c r="Q49" s="8">
        <v>5</v>
      </c>
      <c r="R49" s="8">
        <v>121</v>
      </c>
      <c r="S49" s="45">
        <v>8.99</v>
      </c>
      <c r="T49" s="8">
        <f t="shared" si="1"/>
        <v>8.69</v>
      </c>
      <c r="U49" s="8" t="s">
        <v>704</v>
      </c>
      <c r="V49" s="8" t="s">
        <v>704</v>
      </c>
    </row>
    <row r="50" spans="1:22" hidden="1">
      <c r="A50" s="8" t="s">
        <v>411</v>
      </c>
      <c r="B50" s="7">
        <v>46110.333333333336</v>
      </c>
      <c r="C50" s="8">
        <v>1007.3</v>
      </c>
      <c r="D50" s="8">
        <v>2.4</v>
      </c>
      <c r="E50" s="8"/>
      <c r="F50" s="8"/>
      <c r="G50" s="8">
        <v>72.89</v>
      </c>
      <c r="H50" s="8">
        <v>71.58</v>
      </c>
      <c r="I50" s="8">
        <v>5.69</v>
      </c>
      <c r="J50" s="8">
        <v>23.82</v>
      </c>
      <c r="K50" s="8">
        <v>4.6900000000000004</v>
      </c>
      <c r="L50" s="8">
        <f t="shared" si="0"/>
        <v>19.13</v>
      </c>
      <c r="M50" s="8">
        <v>11</v>
      </c>
      <c r="N50" s="8">
        <v>0</v>
      </c>
      <c r="O50" s="8">
        <v>6.12</v>
      </c>
      <c r="P50" s="8"/>
      <c r="Q50" s="8">
        <v>15</v>
      </c>
      <c r="R50" s="8">
        <v>119</v>
      </c>
      <c r="S50" s="45">
        <v>9.0399999999999991</v>
      </c>
      <c r="T50" s="8">
        <f t="shared" si="1"/>
        <v>8.7399999999999984</v>
      </c>
      <c r="U50" s="8" t="s">
        <v>704</v>
      </c>
      <c r="V50" s="8" t="s">
        <v>704</v>
      </c>
    </row>
    <row r="51" spans="1:22" hidden="1">
      <c r="A51" s="8" t="s">
        <v>412</v>
      </c>
      <c r="B51" s="7">
        <v>46110.333333333336</v>
      </c>
      <c r="C51" s="8">
        <v>1012.3</v>
      </c>
      <c r="D51" s="8">
        <v>3.6</v>
      </c>
      <c r="E51" s="8"/>
      <c r="F51" s="8"/>
      <c r="G51" s="8">
        <v>48.08</v>
      </c>
      <c r="H51" s="8">
        <v>46.7</v>
      </c>
      <c r="I51" s="8">
        <v>13.26</v>
      </c>
      <c r="J51" s="8">
        <v>34.75</v>
      </c>
      <c r="K51" s="8">
        <v>8.75</v>
      </c>
      <c r="L51" s="8">
        <f t="shared" si="0"/>
        <v>26</v>
      </c>
      <c r="M51" s="8">
        <v>15</v>
      </c>
      <c r="N51" s="8">
        <v>0</v>
      </c>
      <c r="O51" s="8">
        <v>5.75</v>
      </c>
      <c r="P51" s="8"/>
      <c r="Q51" s="8">
        <v>23</v>
      </c>
      <c r="R51" s="8">
        <v>121</v>
      </c>
      <c r="S51" s="45">
        <v>8.6300000000000008</v>
      </c>
      <c r="T51" s="8">
        <f t="shared" si="1"/>
        <v>8.33</v>
      </c>
      <c r="U51" s="8" t="s">
        <v>704</v>
      </c>
      <c r="V51" s="8" t="s">
        <v>704</v>
      </c>
    </row>
    <row r="52" spans="1:22" hidden="1">
      <c r="A52" s="8" t="s">
        <v>413</v>
      </c>
      <c r="B52" s="7">
        <v>46110.333333333336</v>
      </c>
      <c r="C52" s="8">
        <v>1007.4</v>
      </c>
      <c r="D52" s="8">
        <v>2.4</v>
      </c>
      <c r="E52" s="8"/>
      <c r="F52" s="8"/>
      <c r="G52" s="8">
        <v>47.31</v>
      </c>
      <c r="H52" s="8">
        <v>44.01</v>
      </c>
      <c r="I52" s="8">
        <v>8.1199999999999992</v>
      </c>
      <c r="J52" s="8">
        <v>24.03</v>
      </c>
      <c r="K52" s="8">
        <v>4.8600000000000003</v>
      </c>
      <c r="L52" s="8">
        <f t="shared" si="0"/>
        <v>19.170000000000002</v>
      </c>
      <c r="M52" s="8">
        <v>17</v>
      </c>
      <c r="N52" s="8">
        <v>0</v>
      </c>
      <c r="O52" s="8">
        <v>5.99</v>
      </c>
      <c r="P52" s="8"/>
      <c r="Q52" s="8">
        <v>20</v>
      </c>
      <c r="R52" s="8">
        <v>119</v>
      </c>
      <c r="S52" s="45"/>
      <c r="T52" s="8">
        <f t="shared" si="1"/>
        <v>-0.3</v>
      </c>
      <c r="U52" s="8" t="s">
        <v>704</v>
      </c>
      <c r="V52" s="8" t="s">
        <v>704</v>
      </c>
    </row>
    <row r="53" spans="1:22" hidden="1">
      <c r="A53" s="8" t="s">
        <v>415</v>
      </c>
      <c r="B53" s="7">
        <v>46110.666666666664</v>
      </c>
      <c r="C53" s="8">
        <v>1013.3</v>
      </c>
      <c r="D53" s="8">
        <v>4.0999999999999996</v>
      </c>
      <c r="E53" s="8"/>
      <c r="F53" s="8"/>
      <c r="G53" s="8">
        <v>52.07</v>
      </c>
      <c r="H53" s="8">
        <v>50.23</v>
      </c>
      <c r="I53" s="8">
        <v>6.93</v>
      </c>
      <c r="J53" s="8">
        <v>39.85</v>
      </c>
      <c r="K53" s="8">
        <v>10.78</v>
      </c>
      <c r="L53" s="8">
        <f t="shared" si="0"/>
        <v>29.07</v>
      </c>
      <c r="M53" s="8">
        <v>29</v>
      </c>
      <c r="N53" s="8">
        <v>0</v>
      </c>
      <c r="O53" s="8">
        <v>5.43</v>
      </c>
      <c r="P53" s="8"/>
      <c r="Q53" s="8">
        <v>2</v>
      </c>
      <c r="R53" s="8">
        <v>127</v>
      </c>
      <c r="S53" s="45">
        <v>8.52</v>
      </c>
      <c r="T53" s="8">
        <f t="shared" si="1"/>
        <v>8.2199999999999989</v>
      </c>
      <c r="U53" s="8" t="s">
        <v>704</v>
      </c>
      <c r="V53" s="8" t="s">
        <v>704</v>
      </c>
    </row>
    <row r="54" spans="1:22" hidden="1">
      <c r="A54" s="8" t="s">
        <v>417</v>
      </c>
      <c r="B54" s="7">
        <v>46110.666666666664</v>
      </c>
      <c r="C54" s="8">
        <v>1015.8</v>
      </c>
      <c r="D54" s="8">
        <v>4.5999999999999996</v>
      </c>
      <c r="E54" s="8"/>
      <c r="F54" s="8"/>
      <c r="G54" s="8">
        <v>48.54</v>
      </c>
      <c r="H54" s="8">
        <v>46.47</v>
      </c>
      <c r="I54" s="8">
        <v>12.5</v>
      </c>
      <c r="J54" s="8">
        <v>44.29</v>
      </c>
      <c r="K54" s="8">
        <v>12.9</v>
      </c>
      <c r="L54" s="8">
        <f t="shared" si="0"/>
        <v>31.39</v>
      </c>
      <c r="M54" s="8">
        <v>32</v>
      </c>
      <c r="N54" s="8">
        <v>0</v>
      </c>
      <c r="O54" s="8">
        <v>5.2</v>
      </c>
      <c r="P54" s="8"/>
      <c r="Q54" s="8">
        <v>2</v>
      </c>
      <c r="R54" s="8">
        <v>126</v>
      </c>
      <c r="S54" s="45">
        <v>8.2200000000000006</v>
      </c>
      <c r="T54" s="8">
        <f t="shared" si="1"/>
        <v>7.9200000000000008</v>
      </c>
      <c r="U54" s="8" t="s">
        <v>704</v>
      </c>
      <c r="V54" s="8" t="s">
        <v>704</v>
      </c>
    </row>
    <row r="55" spans="1:22" hidden="1">
      <c r="A55" s="8" t="s">
        <v>418</v>
      </c>
      <c r="B55" s="7">
        <v>46110.666666666664</v>
      </c>
      <c r="C55" s="8">
        <v>1006.5</v>
      </c>
      <c r="D55" s="8">
        <v>2.2000000000000002</v>
      </c>
      <c r="E55" s="8"/>
      <c r="F55" s="8"/>
      <c r="G55" s="8">
        <v>49.46</v>
      </c>
      <c r="H55" s="8">
        <v>46.85</v>
      </c>
      <c r="I55" s="8">
        <v>8.5399999999999991</v>
      </c>
      <c r="J55" s="8">
        <v>22.89</v>
      </c>
      <c r="K55" s="8">
        <v>4.62</v>
      </c>
      <c r="L55" s="8">
        <f t="shared" si="0"/>
        <v>18.27</v>
      </c>
      <c r="M55" s="8">
        <v>30</v>
      </c>
      <c r="N55" s="8">
        <v>0</v>
      </c>
      <c r="O55" s="8">
        <v>5.55</v>
      </c>
      <c r="P55" s="8"/>
      <c r="Q55" s="8">
        <v>2</v>
      </c>
      <c r="R55" s="8">
        <v>120</v>
      </c>
      <c r="S55" s="45">
        <v>9.52</v>
      </c>
      <c r="T55" s="8">
        <f t="shared" si="1"/>
        <v>9.2199999999999989</v>
      </c>
      <c r="U55" s="8" t="s">
        <v>704</v>
      </c>
      <c r="V55" s="8" t="s">
        <v>704</v>
      </c>
    </row>
    <row r="56" spans="1:22" hidden="1">
      <c r="A56" s="8" t="s">
        <v>419</v>
      </c>
      <c r="B56" s="7">
        <v>46110.666666666664</v>
      </c>
      <c r="C56" s="8">
        <v>1002.8</v>
      </c>
      <c r="D56" s="8">
        <v>1.5</v>
      </c>
      <c r="E56" s="8"/>
      <c r="F56" s="8"/>
      <c r="G56" s="8">
        <v>64.209999999999994</v>
      </c>
      <c r="H56" s="8">
        <v>62.52</v>
      </c>
      <c r="I56" s="8">
        <v>9.09</v>
      </c>
      <c r="J56" s="8">
        <v>16.02</v>
      </c>
      <c r="K56" s="8">
        <v>2.36</v>
      </c>
      <c r="L56" s="8">
        <f t="shared" si="0"/>
        <v>13.66</v>
      </c>
      <c r="M56" s="8">
        <v>11</v>
      </c>
      <c r="N56" s="8">
        <v>0</v>
      </c>
      <c r="O56" s="8">
        <v>5.59</v>
      </c>
      <c r="P56" s="8"/>
      <c r="Q56" s="8">
        <v>14</v>
      </c>
      <c r="R56" s="8">
        <v>112</v>
      </c>
      <c r="S56" s="45"/>
      <c r="T56" s="8">
        <f t="shared" si="1"/>
        <v>-0.3</v>
      </c>
      <c r="U56" s="8" t="s">
        <v>704</v>
      </c>
      <c r="V56" s="8" t="s">
        <v>704</v>
      </c>
    </row>
    <row r="57" spans="1:22" hidden="1">
      <c r="A57" s="8" t="s">
        <v>421</v>
      </c>
      <c r="B57" s="7">
        <v>46110.666666666664</v>
      </c>
      <c r="C57" s="8">
        <v>1006.8</v>
      </c>
      <c r="D57" s="8">
        <v>2.4</v>
      </c>
      <c r="E57" s="8"/>
      <c r="F57" s="8"/>
      <c r="G57" s="8">
        <v>60.52</v>
      </c>
      <c r="H57" s="8">
        <v>58.76</v>
      </c>
      <c r="I57" s="8">
        <v>8.1199999999999992</v>
      </c>
      <c r="J57" s="8">
        <v>25.72</v>
      </c>
      <c r="K57" s="8">
        <v>5.22</v>
      </c>
      <c r="L57" s="8">
        <f t="shared" si="0"/>
        <v>20.5</v>
      </c>
      <c r="M57" s="8">
        <v>14</v>
      </c>
      <c r="N57" s="8">
        <v>0</v>
      </c>
      <c r="O57" s="8">
        <v>5.26</v>
      </c>
      <c r="P57" s="8"/>
      <c r="Q57" s="8">
        <v>5</v>
      </c>
      <c r="R57" s="8">
        <v>115</v>
      </c>
      <c r="S57" s="45"/>
      <c r="T57" s="8">
        <f t="shared" si="1"/>
        <v>-0.3</v>
      </c>
      <c r="U57" s="8" t="s">
        <v>704</v>
      </c>
      <c r="V57" s="8" t="s">
        <v>704</v>
      </c>
    </row>
    <row r="58" spans="1:22" hidden="1">
      <c r="A58" s="8" t="s">
        <v>422</v>
      </c>
      <c r="B58" s="7">
        <v>46110.666666666664</v>
      </c>
      <c r="C58" s="8">
        <v>1003.5</v>
      </c>
      <c r="D58" s="8">
        <v>1.6</v>
      </c>
      <c r="E58" s="8"/>
      <c r="F58" s="8"/>
      <c r="G58" s="8">
        <v>48.16</v>
      </c>
      <c r="H58" s="8">
        <v>45.55</v>
      </c>
      <c r="I58" s="8">
        <v>6.22</v>
      </c>
      <c r="J58" s="8">
        <v>17.48</v>
      </c>
      <c r="K58" s="8">
        <v>2.83</v>
      </c>
      <c r="L58" s="8">
        <f t="shared" si="0"/>
        <v>14.65</v>
      </c>
      <c r="M58" s="8">
        <v>17</v>
      </c>
      <c r="N58" s="8">
        <v>0</v>
      </c>
      <c r="O58" s="8">
        <v>5.34</v>
      </c>
      <c r="P58" s="8"/>
      <c r="Q58" s="8">
        <v>3</v>
      </c>
      <c r="R58" s="8">
        <v>111</v>
      </c>
      <c r="S58" s="45"/>
      <c r="T58" s="8">
        <f t="shared" si="1"/>
        <v>-0.3</v>
      </c>
      <c r="U58" s="8" t="s">
        <v>704</v>
      </c>
      <c r="V58" s="8" t="s">
        <v>704</v>
      </c>
    </row>
    <row r="59" spans="1:22" hidden="1">
      <c r="A59" s="8" t="s">
        <v>423</v>
      </c>
      <c r="B59" s="7">
        <v>46111.333333333336</v>
      </c>
      <c r="C59" s="8">
        <v>1005.9</v>
      </c>
      <c r="D59" s="8">
        <v>1.9</v>
      </c>
      <c r="E59" s="8"/>
      <c r="F59" s="8"/>
      <c r="G59" s="8">
        <v>21.66</v>
      </c>
      <c r="H59" s="8">
        <v>21.47</v>
      </c>
      <c r="I59" s="8">
        <v>18.97</v>
      </c>
      <c r="J59" s="8">
        <v>20.45</v>
      </c>
      <c r="K59" s="8">
        <v>3.65</v>
      </c>
      <c r="L59" s="8">
        <f t="shared" si="0"/>
        <v>16.8</v>
      </c>
      <c r="M59" s="8">
        <v>25</v>
      </c>
      <c r="N59" s="8">
        <v>0</v>
      </c>
      <c r="O59" s="8">
        <v>5.91</v>
      </c>
      <c r="P59" s="8"/>
      <c r="Q59" s="8">
        <v>35</v>
      </c>
      <c r="R59" s="8">
        <v>124</v>
      </c>
      <c r="S59" s="45">
        <v>9.6</v>
      </c>
      <c r="T59" s="8">
        <f t="shared" si="1"/>
        <v>9.2999999999999989</v>
      </c>
      <c r="U59" s="8" t="s">
        <v>704</v>
      </c>
      <c r="V59" s="8" t="s">
        <v>704</v>
      </c>
    </row>
    <row r="60" spans="1:22" hidden="1">
      <c r="A60" s="8" t="s">
        <v>424</v>
      </c>
      <c r="B60" s="7">
        <v>46111.333333333336</v>
      </c>
      <c r="C60" s="8">
        <v>1007.4</v>
      </c>
      <c r="D60" s="8">
        <v>2.4</v>
      </c>
      <c r="E60" s="8"/>
      <c r="F60" s="8"/>
      <c r="G60" s="8">
        <v>17.97</v>
      </c>
      <c r="H60" s="8">
        <v>17.78</v>
      </c>
      <c r="I60" s="8">
        <v>18.59</v>
      </c>
      <c r="J60" s="8">
        <v>24.8</v>
      </c>
      <c r="K60" s="8">
        <v>5.22</v>
      </c>
      <c r="L60" s="8">
        <f t="shared" si="0"/>
        <v>19.580000000000002</v>
      </c>
      <c r="M60" s="8">
        <v>28</v>
      </c>
      <c r="N60" s="8">
        <v>0</v>
      </c>
      <c r="O60" s="8">
        <v>5.77</v>
      </c>
      <c r="P60" s="8"/>
      <c r="Q60" s="8">
        <v>9</v>
      </c>
      <c r="R60" s="8">
        <v>125</v>
      </c>
      <c r="S60" s="45">
        <v>9.25</v>
      </c>
      <c r="T60" s="8">
        <f t="shared" si="1"/>
        <v>8.9499999999999993</v>
      </c>
      <c r="U60" s="8" t="s">
        <v>704</v>
      </c>
      <c r="V60" s="8" t="s">
        <v>704</v>
      </c>
    </row>
    <row r="61" spans="1:22" hidden="1">
      <c r="A61" s="8" t="s">
        <v>425</v>
      </c>
      <c r="B61" s="7">
        <v>46111.333333333336</v>
      </c>
      <c r="C61" s="8">
        <v>998.3</v>
      </c>
      <c r="D61" s="8">
        <v>0</v>
      </c>
      <c r="E61" s="8"/>
      <c r="F61" s="8"/>
      <c r="G61" s="8">
        <v>74.81</v>
      </c>
      <c r="H61" s="8">
        <v>74.5</v>
      </c>
      <c r="I61" s="8">
        <v>16.940000000000001</v>
      </c>
      <c r="J61" s="8">
        <v>2.46</v>
      </c>
      <c r="K61" s="8">
        <v>0.14000000000000001</v>
      </c>
      <c r="L61" s="8">
        <f t="shared" si="0"/>
        <v>2.3199999999999998</v>
      </c>
      <c r="M61" s="8">
        <v>9</v>
      </c>
      <c r="N61" s="8">
        <v>0</v>
      </c>
      <c r="O61" s="8">
        <v>6.27</v>
      </c>
      <c r="P61" s="8"/>
      <c r="Q61" s="8">
        <v>37</v>
      </c>
      <c r="R61" s="8">
        <v>119</v>
      </c>
      <c r="S61" s="45"/>
      <c r="T61" s="8">
        <f t="shared" si="1"/>
        <v>-0.3</v>
      </c>
      <c r="U61" s="8" t="s">
        <v>704</v>
      </c>
      <c r="V61" s="8" t="s">
        <v>704</v>
      </c>
    </row>
    <row r="62" spans="1:22" hidden="1">
      <c r="A62" s="8" t="s">
        <v>426</v>
      </c>
      <c r="B62" s="7">
        <v>46111.333333333336</v>
      </c>
      <c r="C62" s="8">
        <v>1000.2</v>
      </c>
      <c r="D62" s="8">
        <v>0.5</v>
      </c>
      <c r="E62" s="8"/>
      <c r="F62" s="8"/>
      <c r="G62" s="8">
        <v>44.93</v>
      </c>
      <c r="H62" s="8">
        <v>44.62</v>
      </c>
      <c r="I62" s="8">
        <v>17.440000000000001</v>
      </c>
      <c r="J62" s="8">
        <v>7.54</v>
      </c>
      <c r="K62" s="8">
        <v>0.66</v>
      </c>
      <c r="L62" s="8">
        <f t="shared" si="0"/>
        <v>6.88</v>
      </c>
      <c r="M62" s="8">
        <v>11</v>
      </c>
      <c r="N62" s="8">
        <v>0</v>
      </c>
      <c r="O62" s="8">
        <v>5.6</v>
      </c>
      <c r="P62" s="8"/>
      <c r="Q62" s="8">
        <v>35</v>
      </c>
      <c r="R62" s="8">
        <v>125</v>
      </c>
      <c r="S62" s="45"/>
      <c r="T62" s="8">
        <f t="shared" si="1"/>
        <v>-0.3</v>
      </c>
      <c r="U62" s="8" t="s">
        <v>704</v>
      </c>
      <c r="V62" s="8" t="s">
        <v>704</v>
      </c>
    </row>
    <row r="63" spans="1:22" hidden="1">
      <c r="A63" s="8" t="s">
        <v>427</v>
      </c>
      <c r="B63" s="7">
        <v>46111.666666666664</v>
      </c>
      <c r="C63" s="8">
        <v>1001.7</v>
      </c>
      <c r="D63" s="8">
        <v>1.1000000000000001</v>
      </c>
      <c r="E63" s="8"/>
      <c r="F63" s="8"/>
      <c r="G63" s="8">
        <v>41.94</v>
      </c>
      <c r="H63" s="8">
        <v>41.55</v>
      </c>
      <c r="I63" s="8">
        <v>15.93</v>
      </c>
      <c r="J63" s="30">
        <v>14.84</v>
      </c>
      <c r="K63" s="8">
        <v>2.33</v>
      </c>
      <c r="L63" s="8">
        <f t="shared" si="0"/>
        <v>12.51</v>
      </c>
      <c r="M63" s="8">
        <v>31</v>
      </c>
      <c r="N63" s="8">
        <v>0</v>
      </c>
      <c r="O63" s="8">
        <v>5.77</v>
      </c>
      <c r="P63" s="8"/>
      <c r="Q63" s="8">
        <v>26</v>
      </c>
      <c r="R63" s="8">
        <v>127</v>
      </c>
      <c r="S63" s="45">
        <v>10.029999999999999</v>
      </c>
      <c r="T63" s="8">
        <f>S63-0.3</f>
        <v>9.7299999999999986</v>
      </c>
      <c r="U63" s="8" t="s">
        <v>704</v>
      </c>
      <c r="V63" s="8" t="s">
        <v>704</v>
      </c>
    </row>
    <row r="64" spans="1:22" hidden="1">
      <c r="A64" s="8" t="s">
        <v>428</v>
      </c>
      <c r="B64" s="7">
        <v>46111.666666666664</v>
      </c>
      <c r="C64" s="8">
        <v>1003.6</v>
      </c>
      <c r="D64" s="8">
        <v>1.6</v>
      </c>
      <c r="E64" s="8"/>
      <c r="F64" s="8"/>
      <c r="G64" s="8">
        <v>46.31</v>
      </c>
      <c r="H64" s="8">
        <v>45.39</v>
      </c>
      <c r="I64" s="8">
        <v>22.55</v>
      </c>
      <c r="J64" s="8">
        <v>19.29</v>
      </c>
      <c r="K64" s="8">
        <v>3.29</v>
      </c>
      <c r="L64" s="8">
        <f t="shared" si="0"/>
        <v>16</v>
      </c>
      <c r="M64" s="8">
        <v>32</v>
      </c>
      <c r="N64" s="8">
        <v>1</v>
      </c>
      <c r="O64" s="8">
        <v>5.52</v>
      </c>
      <c r="P64" s="8"/>
      <c r="Q64" s="8">
        <v>29</v>
      </c>
      <c r="R64" s="8">
        <v>124</v>
      </c>
      <c r="S64" s="45">
        <v>9.6</v>
      </c>
      <c r="T64" s="8">
        <f t="shared" si="1"/>
        <v>9.2999999999999989</v>
      </c>
      <c r="U64" s="8" t="s">
        <v>704</v>
      </c>
      <c r="V64" s="8" t="s">
        <v>704</v>
      </c>
    </row>
    <row r="65" spans="1:22" hidden="1">
      <c r="A65" s="8" t="s">
        <v>429</v>
      </c>
      <c r="B65" s="7">
        <v>46111.666666666664</v>
      </c>
      <c r="C65" s="8">
        <v>999.4</v>
      </c>
      <c r="D65" s="8">
        <v>0.4</v>
      </c>
      <c r="E65" s="8"/>
      <c r="F65" s="8"/>
      <c r="G65" s="30">
        <v>35.33</v>
      </c>
      <c r="H65" s="30">
        <v>34.56</v>
      </c>
      <c r="I65" s="30">
        <v>17.170000000000002</v>
      </c>
      <c r="J65" s="8">
        <v>9.52</v>
      </c>
      <c r="K65" s="8">
        <v>0.96</v>
      </c>
      <c r="L65" s="8">
        <f t="shared" si="0"/>
        <v>8.5599999999999987</v>
      </c>
      <c r="M65" s="8">
        <v>35</v>
      </c>
      <c r="N65" s="8">
        <v>1</v>
      </c>
      <c r="O65" s="8">
        <v>5.95</v>
      </c>
      <c r="P65" s="8"/>
      <c r="Q65" s="8">
        <v>22</v>
      </c>
      <c r="R65" s="8">
        <v>118</v>
      </c>
      <c r="S65" s="45">
        <v>10.34</v>
      </c>
      <c r="T65" s="8">
        <f t="shared" si="1"/>
        <v>10.039999999999999</v>
      </c>
      <c r="U65" s="8" t="s">
        <v>704</v>
      </c>
      <c r="V65" s="8" t="s">
        <v>704</v>
      </c>
    </row>
    <row r="66" spans="1:22" hidden="1">
      <c r="A66" s="8" t="s">
        <v>430</v>
      </c>
      <c r="B66" s="7">
        <v>46111.666666666664</v>
      </c>
      <c r="C66" s="8">
        <v>995.2</v>
      </c>
      <c r="D66" s="8">
        <v>-0.5</v>
      </c>
      <c r="E66" s="8"/>
      <c r="F66" s="8"/>
      <c r="G66" s="8">
        <v>122.35</v>
      </c>
      <c r="H66" s="8">
        <v>121.97</v>
      </c>
      <c r="I66" s="8">
        <v>18.64</v>
      </c>
      <c r="J66" s="8">
        <v>0.64</v>
      </c>
      <c r="K66" s="8">
        <v>0.02</v>
      </c>
      <c r="L66" s="8">
        <f t="shared" si="0"/>
        <v>0.62</v>
      </c>
      <c r="M66" s="8">
        <v>12</v>
      </c>
      <c r="N66" s="8">
        <v>0</v>
      </c>
      <c r="O66" s="8">
        <v>5.81</v>
      </c>
      <c r="P66" s="8"/>
      <c r="Q66" s="8">
        <v>33</v>
      </c>
      <c r="R66" s="8">
        <v>112</v>
      </c>
      <c r="S66" s="45"/>
      <c r="T66" s="8">
        <f t="shared" si="1"/>
        <v>-0.3</v>
      </c>
      <c r="U66" s="8" t="s">
        <v>704</v>
      </c>
      <c r="V66" s="8" t="s">
        <v>704</v>
      </c>
    </row>
    <row r="67" spans="1:22" hidden="1">
      <c r="A67" s="8" t="s">
        <v>431</v>
      </c>
      <c r="B67" s="7">
        <v>46111.666666666664</v>
      </c>
      <c r="C67" s="8">
        <v>995.6</v>
      </c>
      <c r="D67" s="8">
        <v>-0.4</v>
      </c>
      <c r="E67" s="8"/>
      <c r="F67" s="8"/>
      <c r="G67" s="8">
        <v>98.85</v>
      </c>
      <c r="H67" s="8">
        <v>98.23</v>
      </c>
      <c r="I67" s="8">
        <v>19.04</v>
      </c>
      <c r="J67" s="8">
        <v>4.01</v>
      </c>
      <c r="K67" s="8">
        <v>0.18</v>
      </c>
      <c r="L67" s="8">
        <f t="shared" si="0"/>
        <v>3.8299999999999996</v>
      </c>
      <c r="M67" s="8">
        <v>16</v>
      </c>
      <c r="N67" s="8">
        <v>0</v>
      </c>
      <c r="O67" s="8">
        <v>5.85</v>
      </c>
      <c r="P67" s="8"/>
      <c r="Q67" s="8">
        <v>23</v>
      </c>
      <c r="R67" s="8">
        <v>115</v>
      </c>
      <c r="S67" s="45"/>
      <c r="T67" s="8">
        <f t="shared" si="1"/>
        <v>-0.3</v>
      </c>
      <c r="U67" s="8" t="s">
        <v>704</v>
      </c>
      <c r="V67" s="8" t="s">
        <v>704</v>
      </c>
    </row>
    <row r="68" spans="1:22" hidden="1">
      <c r="A68" s="8" t="s">
        <v>432</v>
      </c>
      <c r="B68" s="7">
        <v>46111.666666666664</v>
      </c>
      <c r="C68" s="8">
        <v>996.8</v>
      </c>
      <c r="D68" s="8">
        <v>-0.1</v>
      </c>
      <c r="E68" s="8"/>
      <c r="F68" s="8"/>
      <c r="G68" s="8">
        <v>85.79</v>
      </c>
      <c r="H68" s="8">
        <v>85.41</v>
      </c>
      <c r="I68" s="8">
        <v>14.95</v>
      </c>
      <c r="J68" s="8">
        <v>6.13</v>
      </c>
      <c r="K68" s="8">
        <v>0.4</v>
      </c>
      <c r="L68" s="8">
        <f t="shared" si="0"/>
        <v>5.7299999999999995</v>
      </c>
      <c r="M68" s="8">
        <v>19</v>
      </c>
      <c r="N68" s="8">
        <v>0</v>
      </c>
      <c r="O68" s="8">
        <v>5.52</v>
      </c>
      <c r="P68" s="8"/>
      <c r="Q68" s="8">
        <v>24</v>
      </c>
      <c r="R68" s="8">
        <v>115</v>
      </c>
      <c r="S68" s="45"/>
      <c r="T68" s="8">
        <f t="shared" si="1"/>
        <v>-0.3</v>
      </c>
      <c r="U68" s="8" t="s">
        <v>704</v>
      </c>
      <c r="V68" s="8" t="s">
        <v>704</v>
      </c>
    </row>
    <row r="69" spans="1:22" hidden="1">
      <c r="A69" s="8" t="s">
        <v>433</v>
      </c>
      <c r="B69" s="7">
        <v>46112.666666666664</v>
      </c>
      <c r="C69" s="8">
        <v>995.5</v>
      </c>
      <c r="D69" s="8">
        <v>-0.5</v>
      </c>
      <c r="E69" s="8"/>
      <c r="F69" s="8"/>
      <c r="G69" s="8">
        <v>53.53</v>
      </c>
      <c r="H69" s="8">
        <v>45.78</v>
      </c>
      <c r="I69" s="8">
        <v>9.18</v>
      </c>
      <c r="J69" s="8">
        <v>2.44</v>
      </c>
      <c r="K69" s="8">
        <v>7.0000000000000007E-2</v>
      </c>
      <c r="L69" s="8">
        <f t="shared" si="0"/>
        <v>2.37</v>
      </c>
      <c r="M69" s="8">
        <v>25</v>
      </c>
      <c r="N69" s="8">
        <v>0</v>
      </c>
      <c r="O69" s="8">
        <v>6.07</v>
      </c>
      <c r="P69" s="8"/>
      <c r="Q69" s="8">
        <v>14</v>
      </c>
      <c r="R69" s="8">
        <v>120</v>
      </c>
      <c r="S69" s="45">
        <v>10.96</v>
      </c>
      <c r="T69" s="8">
        <f t="shared" si="1"/>
        <v>10.66</v>
      </c>
      <c r="U69" s="8" t="s">
        <v>704</v>
      </c>
      <c r="V69" s="8" t="s">
        <v>704</v>
      </c>
    </row>
    <row r="70" spans="1:22" hidden="1">
      <c r="A70" s="8" t="s">
        <v>434</v>
      </c>
      <c r="B70" s="7">
        <v>46112.666666666664</v>
      </c>
      <c r="C70" s="8">
        <v>996.5</v>
      </c>
      <c r="D70" s="8">
        <v>-0.3</v>
      </c>
      <c r="E70" s="8"/>
      <c r="F70" s="8"/>
      <c r="G70" s="8">
        <v>51.08</v>
      </c>
      <c r="H70" s="8">
        <v>45.24</v>
      </c>
      <c r="I70" s="8">
        <v>6.77</v>
      </c>
      <c r="J70" s="8">
        <v>4.2699999999999996</v>
      </c>
      <c r="K70" s="8">
        <v>0.19</v>
      </c>
      <c r="L70" s="8">
        <f t="shared" ref="L70:L89" si="2">J70-K70</f>
        <v>4.0799999999999992</v>
      </c>
      <c r="M70" s="8">
        <v>30</v>
      </c>
      <c r="N70" s="8">
        <v>0</v>
      </c>
      <c r="O70" s="8">
        <v>5.75</v>
      </c>
      <c r="P70" s="8"/>
      <c r="Q70" s="8">
        <v>10</v>
      </c>
      <c r="R70" s="8">
        <v>118</v>
      </c>
      <c r="S70" s="45">
        <v>10.83</v>
      </c>
      <c r="T70" s="8">
        <f t="shared" ref="T70:T133" si="3">S70-0.3</f>
        <v>10.53</v>
      </c>
      <c r="U70" s="8" t="s">
        <v>704</v>
      </c>
      <c r="V70" s="8" t="s">
        <v>704</v>
      </c>
    </row>
    <row r="71" spans="1:22" hidden="1">
      <c r="A71" s="8" t="s">
        <v>435</v>
      </c>
      <c r="B71" s="7">
        <v>46112.666666666664</v>
      </c>
      <c r="C71" s="8">
        <v>996</v>
      </c>
      <c r="D71" s="8">
        <v>-0.5</v>
      </c>
      <c r="E71" s="8"/>
      <c r="F71" s="8"/>
      <c r="G71" s="8">
        <v>47.39</v>
      </c>
      <c r="H71" s="8">
        <v>42.93</v>
      </c>
      <c r="I71" s="8">
        <v>2.11</v>
      </c>
      <c r="J71" s="8">
        <v>2.5299999999999998</v>
      </c>
      <c r="K71" s="8">
        <v>0.1</v>
      </c>
      <c r="L71" s="8">
        <f t="shared" si="2"/>
        <v>2.4299999999999997</v>
      </c>
      <c r="M71" s="8">
        <v>26</v>
      </c>
      <c r="N71" s="8">
        <v>0</v>
      </c>
      <c r="O71" s="8">
        <v>5.97</v>
      </c>
      <c r="P71" s="8"/>
      <c r="Q71" s="8">
        <v>15</v>
      </c>
      <c r="R71" s="8">
        <v>119</v>
      </c>
      <c r="S71" s="45">
        <v>10.92</v>
      </c>
      <c r="T71" s="8">
        <f t="shared" si="3"/>
        <v>10.62</v>
      </c>
      <c r="U71" s="8" t="s">
        <v>704</v>
      </c>
      <c r="V71" s="8" t="s">
        <v>704</v>
      </c>
    </row>
    <row r="72" spans="1:22" hidden="1">
      <c r="A72" s="8" t="s">
        <v>436</v>
      </c>
      <c r="B72" s="7">
        <v>46112.666666666664</v>
      </c>
      <c r="C72" s="8">
        <v>995.2</v>
      </c>
      <c r="D72" s="8">
        <v>-0.5</v>
      </c>
      <c r="E72" s="8"/>
      <c r="F72" s="8"/>
      <c r="G72" s="8">
        <v>42.09</v>
      </c>
      <c r="H72" s="8">
        <v>35.79</v>
      </c>
      <c r="I72" s="8">
        <v>4.74</v>
      </c>
      <c r="J72" s="8">
        <v>0.01</v>
      </c>
      <c r="K72" s="8">
        <v>0.01</v>
      </c>
      <c r="L72" s="8">
        <f t="shared" si="2"/>
        <v>0</v>
      </c>
      <c r="M72" s="8">
        <v>9</v>
      </c>
      <c r="N72" s="8">
        <v>0</v>
      </c>
      <c r="O72" s="8">
        <v>6.02</v>
      </c>
      <c r="P72" s="8"/>
      <c r="Q72" s="8">
        <v>20</v>
      </c>
      <c r="R72" s="8">
        <v>109</v>
      </c>
      <c r="S72" s="45">
        <v>10.66</v>
      </c>
      <c r="T72" s="8">
        <f t="shared" si="3"/>
        <v>10.36</v>
      </c>
      <c r="U72" s="8" t="s">
        <v>704</v>
      </c>
      <c r="V72" s="8" t="s">
        <v>704</v>
      </c>
    </row>
    <row r="73" spans="1:22" hidden="1">
      <c r="A73" s="8" t="s">
        <v>438</v>
      </c>
      <c r="B73" s="7">
        <v>46112.666666666664</v>
      </c>
      <c r="C73" s="8">
        <v>994.5</v>
      </c>
      <c r="D73" s="8">
        <v>-0.7</v>
      </c>
      <c r="E73" s="8"/>
      <c r="F73" s="8"/>
      <c r="G73" s="8">
        <v>52.23</v>
      </c>
      <c r="H73" s="8">
        <v>43.78</v>
      </c>
      <c r="I73" s="8">
        <v>9.1199999999999992</v>
      </c>
      <c r="J73" s="8">
        <v>0.02</v>
      </c>
      <c r="K73" s="8">
        <v>0.01</v>
      </c>
      <c r="L73" s="8">
        <f t="shared" si="2"/>
        <v>0.01</v>
      </c>
      <c r="M73" s="8">
        <v>12</v>
      </c>
      <c r="N73" s="8">
        <v>0</v>
      </c>
      <c r="O73" s="8">
        <v>5.73</v>
      </c>
      <c r="P73" s="8"/>
      <c r="Q73" s="8">
        <v>11</v>
      </c>
      <c r="R73" s="8">
        <v>114</v>
      </c>
      <c r="S73" s="45">
        <v>10.86</v>
      </c>
      <c r="T73" s="8">
        <f t="shared" si="3"/>
        <v>10.559999999999999</v>
      </c>
      <c r="U73" s="8" t="s">
        <v>704</v>
      </c>
      <c r="V73" s="8" t="s">
        <v>704</v>
      </c>
    </row>
    <row r="74" spans="1:22" hidden="1">
      <c r="A74" s="8" t="s">
        <v>439</v>
      </c>
      <c r="B74" s="7">
        <v>46112.666666666664</v>
      </c>
      <c r="C74" s="8">
        <v>995.6</v>
      </c>
      <c r="D74" s="8">
        <v>-0.5</v>
      </c>
      <c r="E74" s="8"/>
      <c r="F74" s="8"/>
      <c r="G74" s="8">
        <v>60.29</v>
      </c>
      <c r="H74" s="8">
        <v>53.61</v>
      </c>
      <c r="I74" s="8">
        <v>7.52</v>
      </c>
      <c r="J74" s="8">
        <v>1.21</v>
      </c>
      <c r="K74" s="8">
        <v>0.02</v>
      </c>
      <c r="L74" s="8">
        <f t="shared" si="2"/>
        <v>1.19</v>
      </c>
      <c r="M74" s="8">
        <v>15</v>
      </c>
      <c r="N74" s="8">
        <v>0</v>
      </c>
      <c r="O74" s="8">
        <v>5.65</v>
      </c>
      <c r="P74" s="8"/>
      <c r="Q74" s="8">
        <v>19</v>
      </c>
      <c r="R74" s="8">
        <v>116</v>
      </c>
      <c r="S74" s="45">
        <v>10.75</v>
      </c>
      <c r="T74" s="8">
        <f t="shared" si="3"/>
        <v>10.45</v>
      </c>
      <c r="U74" s="8" t="s">
        <v>704</v>
      </c>
      <c r="V74" s="8" t="s">
        <v>704</v>
      </c>
    </row>
    <row r="75" spans="1:22" hidden="1">
      <c r="A75" s="8" t="s">
        <v>440</v>
      </c>
      <c r="B75" s="7">
        <v>46113.333333333336</v>
      </c>
      <c r="C75" s="8">
        <v>993.7</v>
      </c>
      <c r="D75" s="8">
        <v>-1.1000000000000001</v>
      </c>
      <c r="E75" s="8"/>
      <c r="F75" s="8"/>
      <c r="G75" s="8">
        <v>59.29</v>
      </c>
      <c r="H75" s="8">
        <v>55.53</v>
      </c>
      <c r="I75" s="8">
        <v>6.48</v>
      </c>
      <c r="J75" s="8">
        <v>0.08</v>
      </c>
      <c r="K75" s="8">
        <v>0.01</v>
      </c>
      <c r="L75" s="8">
        <f>J75-K75</f>
        <v>7.0000000000000007E-2</v>
      </c>
      <c r="M75" s="8">
        <v>26</v>
      </c>
      <c r="N75" s="8">
        <v>0</v>
      </c>
      <c r="O75" s="8">
        <v>6.43</v>
      </c>
      <c r="P75" s="8"/>
      <c r="Q75" s="8">
        <v>12</v>
      </c>
      <c r="R75" s="8">
        <v>115</v>
      </c>
      <c r="S75" s="45">
        <v>11.07</v>
      </c>
      <c r="T75" s="8">
        <f t="shared" si="3"/>
        <v>10.77</v>
      </c>
      <c r="U75" s="8" t="s">
        <v>704</v>
      </c>
      <c r="V75" s="8" t="s">
        <v>704</v>
      </c>
    </row>
    <row r="76" spans="1:22" hidden="1">
      <c r="A76" s="8" t="s">
        <v>441</v>
      </c>
      <c r="B76" s="7">
        <v>46113.333333333336</v>
      </c>
      <c r="C76" s="8">
        <v>993.6</v>
      </c>
      <c r="D76" s="8">
        <v>-1.2</v>
      </c>
      <c r="E76" s="8"/>
      <c r="F76" s="8"/>
      <c r="G76" s="8">
        <v>52.38</v>
      </c>
      <c r="H76" s="8">
        <v>50.38</v>
      </c>
      <c r="I76" s="8">
        <v>7.92</v>
      </c>
      <c r="J76" s="8">
        <v>0.32</v>
      </c>
      <c r="K76" s="8">
        <v>0.02</v>
      </c>
      <c r="L76" s="8">
        <f>J76-K76</f>
        <v>0.3</v>
      </c>
      <c r="M76" s="8">
        <v>29</v>
      </c>
      <c r="N76" s="8">
        <v>0</v>
      </c>
      <c r="O76" s="8">
        <v>6.13</v>
      </c>
      <c r="P76" s="8"/>
      <c r="Q76" s="8">
        <v>7</v>
      </c>
      <c r="R76" s="8">
        <v>117</v>
      </c>
      <c r="S76" s="45">
        <v>11.05</v>
      </c>
      <c r="T76" s="8">
        <f t="shared" si="3"/>
        <v>10.75</v>
      </c>
      <c r="U76" s="8" t="s">
        <v>704</v>
      </c>
      <c r="V76" s="8" t="s">
        <v>704</v>
      </c>
    </row>
    <row r="77" spans="1:22" hidden="1">
      <c r="A77" s="8" t="s">
        <v>442</v>
      </c>
      <c r="B77" s="7">
        <v>46113.333333333336</v>
      </c>
      <c r="C77" s="8">
        <v>993.8</v>
      </c>
      <c r="D77" s="8">
        <v>-1.1000000000000001</v>
      </c>
      <c r="E77" s="8"/>
      <c r="F77" s="8"/>
      <c r="G77" s="8">
        <v>48.92</v>
      </c>
      <c r="H77" s="8">
        <v>45.62</v>
      </c>
      <c r="I77" s="8">
        <v>8.9499999999999993</v>
      </c>
      <c r="J77" s="8">
        <v>0.34</v>
      </c>
      <c r="K77" s="8">
        <v>0.01</v>
      </c>
      <c r="L77" s="8">
        <f>J77-K77</f>
        <v>0.33</v>
      </c>
      <c r="M77" s="8">
        <v>27</v>
      </c>
      <c r="N77" s="8">
        <v>0</v>
      </c>
      <c r="O77" s="8">
        <v>6.29</v>
      </c>
      <c r="P77" s="8"/>
      <c r="Q77" s="8">
        <v>22</v>
      </c>
      <c r="R77" s="8">
        <v>116</v>
      </c>
      <c r="S77" s="45">
        <v>11.02</v>
      </c>
      <c r="T77" s="8">
        <f t="shared" si="3"/>
        <v>10.719999999999999</v>
      </c>
      <c r="U77" s="8" t="s">
        <v>704</v>
      </c>
      <c r="V77" s="8" t="s">
        <v>704</v>
      </c>
    </row>
    <row r="78" spans="1:22" hidden="1">
      <c r="A78" s="8" t="s">
        <v>443</v>
      </c>
      <c r="B78" s="7">
        <v>46113.333333333336</v>
      </c>
      <c r="C78" s="8">
        <v>993.4</v>
      </c>
      <c r="D78" s="8">
        <v>-1.2</v>
      </c>
      <c r="E78" s="8"/>
      <c r="F78" s="8"/>
      <c r="G78" s="8">
        <v>80.650000000000006</v>
      </c>
      <c r="H78" s="8">
        <v>78.11</v>
      </c>
      <c r="I78" s="8">
        <v>8.86</v>
      </c>
      <c r="J78" s="8">
        <v>0</v>
      </c>
      <c r="K78" s="8">
        <v>0.01</v>
      </c>
      <c r="L78" s="8">
        <f t="shared" si="2"/>
        <v>-0.01</v>
      </c>
      <c r="M78" s="8">
        <v>9</v>
      </c>
      <c r="N78" s="8">
        <v>0</v>
      </c>
      <c r="O78" s="8">
        <v>6.18</v>
      </c>
      <c r="P78" s="8"/>
      <c r="Q78" s="8">
        <v>22</v>
      </c>
      <c r="R78" s="8">
        <v>101</v>
      </c>
      <c r="S78" s="45">
        <v>10.62</v>
      </c>
      <c r="T78" s="8">
        <f t="shared" si="3"/>
        <v>10.319999999999999</v>
      </c>
      <c r="U78" s="8" t="s">
        <v>704</v>
      </c>
      <c r="V78" s="8" t="s">
        <v>704</v>
      </c>
    </row>
    <row r="79" spans="1:22" hidden="1">
      <c r="A79" s="8" t="s">
        <v>444</v>
      </c>
      <c r="B79" s="7">
        <v>46113.333333333336</v>
      </c>
      <c r="C79" s="8">
        <v>993.3</v>
      </c>
      <c r="D79" s="8">
        <v>-1.2</v>
      </c>
      <c r="E79" s="8"/>
      <c r="F79" s="8"/>
      <c r="G79" s="8">
        <v>87.48</v>
      </c>
      <c r="H79" s="8">
        <v>84.41</v>
      </c>
      <c r="I79" s="8">
        <v>10.8</v>
      </c>
      <c r="J79" s="8">
        <v>0</v>
      </c>
      <c r="K79" s="8">
        <v>0.01</v>
      </c>
      <c r="L79" s="8">
        <f t="shared" si="2"/>
        <v>-0.01</v>
      </c>
      <c r="M79" s="8">
        <v>12</v>
      </c>
      <c r="N79" s="8">
        <v>0</v>
      </c>
      <c r="O79" s="8">
        <v>6.09</v>
      </c>
      <c r="P79" s="8"/>
      <c r="Q79" s="8">
        <v>9</v>
      </c>
      <c r="R79" s="8">
        <v>106</v>
      </c>
      <c r="S79" s="45">
        <v>10.86</v>
      </c>
      <c r="T79" s="8">
        <f t="shared" si="3"/>
        <v>10.559999999999999</v>
      </c>
      <c r="U79" s="8" t="s">
        <v>704</v>
      </c>
      <c r="V79" s="8" t="s">
        <v>704</v>
      </c>
    </row>
    <row r="80" spans="1:22" hidden="1">
      <c r="A80" s="8" t="s">
        <v>445</v>
      </c>
      <c r="B80" s="7">
        <v>46113.333333333336</v>
      </c>
      <c r="C80" s="8">
        <v>993.7</v>
      </c>
      <c r="D80" s="8">
        <v>-1.1000000000000001</v>
      </c>
      <c r="E80" s="8"/>
      <c r="F80" s="8"/>
      <c r="G80" s="8">
        <v>68.28</v>
      </c>
      <c r="H80" s="8">
        <v>66.13</v>
      </c>
      <c r="I80" s="8">
        <v>7.87</v>
      </c>
      <c r="J80" s="8">
        <v>0.15</v>
      </c>
      <c r="K80" s="8">
        <v>0.01</v>
      </c>
      <c r="L80" s="8">
        <f>J80-K80</f>
        <v>0.13999999999999999</v>
      </c>
      <c r="M80" s="8">
        <v>15</v>
      </c>
      <c r="N80" s="8">
        <v>0</v>
      </c>
      <c r="O80" s="8">
        <v>5.93</v>
      </c>
      <c r="P80" s="8"/>
      <c r="Q80" s="8">
        <v>15</v>
      </c>
      <c r="R80" s="8">
        <v>111</v>
      </c>
      <c r="S80" s="45">
        <v>10.85</v>
      </c>
      <c r="T80" s="8">
        <f t="shared" si="3"/>
        <v>10.549999999999999</v>
      </c>
      <c r="U80" s="8" t="s">
        <v>704</v>
      </c>
      <c r="V80" s="8" t="s">
        <v>704</v>
      </c>
    </row>
    <row r="81" spans="1:22" hidden="1">
      <c r="A81" s="8" t="s">
        <v>446</v>
      </c>
      <c r="B81" s="7">
        <v>46113.666666666664</v>
      </c>
      <c r="C81" s="8" t="s">
        <v>704</v>
      </c>
      <c r="D81" s="8" t="s">
        <v>704</v>
      </c>
      <c r="E81" s="8"/>
      <c r="F81" s="8"/>
      <c r="G81" s="8" t="s">
        <v>704</v>
      </c>
      <c r="H81" s="8" t="s">
        <v>704</v>
      </c>
      <c r="I81" s="8" t="s">
        <v>704</v>
      </c>
      <c r="J81" s="8"/>
      <c r="K81" s="8"/>
      <c r="L81" s="8"/>
      <c r="M81" s="8" t="s">
        <v>704</v>
      </c>
      <c r="N81" s="8"/>
      <c r="O81" s="8" t="s">
        <v>704</v>
      </c>
      <c r="P81" s="8"/>
      <c r="Q81" s="8"/>
      <c r="R81" s="8"/>
      <c r="T81" s="8">
        <f>S87-0.3</f>
        <v>10.69</v>
      </c>
      <c r="U81" s="8" t="s">
        <v>704</v>
      </c>
      <c r="V81" s="8" t="s">
        <v>704</v>
      </c>
    </row>
    <row r="82" spans="1:22" hidden="1">
      <c r="A82" s="8" t="s">
        <v>448</v>
      </c>
      <c r="B82" s="7">
        <v>46113.666666666664</v>
      </c>
      <c r="C82" s="8" t="s">
        <v>704</v>
      </c>
      <c r="D82" s="8" t="s">
        <v>704</v>
      </c>
      <c r="E82" s="8"/>
      <c r="F82" s="8"/>
      <c r="G82" s="8" t="s">
        <v>704</v>
      </c>
      <c r="H82" s="8" t="s">
        <v>704</v>
      </c>
      <c r="I82" s="8" t="s">
        <v>704</v>
      </c>
      <c r="J82" s="8"/>
      <c r="K82" s="8"/>
      <c r="L82" s="8"/>
      <c r="M82" s="8" t="s">
        <v>704</v>
      </c>
      <c r="N82" s="8"/>
      <c r="O82" s="8" t="s">
        <v>704</v>
      </c>
      <c r="P82" s="8"/>
      <c r="Q82" s="8"/>
      <c r="R82" s="8"/>
      <c r="T82" s="8">
        <f>S88-0.3</f>
        <v>10.809999999999999</v>
      </c>
      <c r="U82" s="8" t="s">
        <v>704</v>
      </c>
      <c r="V82" s="8" t="s">
        <v>704</v>
      </c>
    </row>
    <row r="83" spans="1:22" hidden="1">
      <c r="A83" s="8" t="s">
        <v>449</v>
      </c>
      <c r="B83" s="7">
        <v>46113.666666666664</v>
      </c>
      <c r="C83" s="8" t="s">
        <v>704</v>
      </c>
      <c r="D83" s="8" t="s">
        <v>704</v>
      </c>
      <c r="E83" s="8"/>
      <c r="F83" s="8"/>
      <c r="G83" s="8" t="s">
        <v>704</v>
      </c>
      <c r="H83" s="8" t="s">
        <v>704</v>
      </c>
      <c r="I83" s="8" t="s">
        <v>704</v>
      </c>
      <c r="J83" s="8"/>
      <c r="K83" s="8"/>
      <c r="L83" s="8"/>
      <c r="M83" s="8" t="s">
        <v>704</v>
      </c>
      <c r="N83" s="8"/>
      <c r="O83" s="8" t="s">
        <v>704</v>
      </c>
      <c r="P83" s="8"/>
      <c r="Q83" s="8"/>
      <c r="R83" s="8"/>
      <c r="T83" s="8">
        <f>S89-0.3</f>
        <v>10.75</v>
      </c>
      <c r="U83" s="8" t="s">
        <v>704</v>
      </c>
      <c r="V83" s="8" t="s">
        <v>704</v>
      </c>
    </row>
    <row r="84" spans="1:22" hidden="1">
      <c r="A84" s="8" t="s">
        <v>450</v>
      </c>
      <c r="B84" s="7">
        <v>46113.666666666664</v>
      </c>
      <c r="C84" s="8" t="s">
        <v>704</v>
      </c>
      <c r="D84" s="8" t="s">
        <v>704</v>
      </c>
      <c r="E84" s="8"/>
      <c r="F84" s="8"/>
      <c r="G84" s="8" t="s">
        <v>704</v>
      </c>
      <c r="H84" s="8" t="s">
        <v>704</v>
      </c>
      <c r="I84" s="8" t="s">
        <v>704</v>
      </c>
      <c r="J84" s="8"/>
      <c r="K84" s="8"/>
      <c r="L84" s="8"/>
      <c r="M84" s="8" t="s">
        <v>704</v>
      </c>
      <c r="N84" s="8" t="s">
        <v>704</v>
      </c>
      <c r="O84" s="8" t="s">
        <v>704</v>
      </c>
      <c r="P84" s="8"/>
      <c r="Q84" s="8"/>
      <c r="R84" s="8"/>
      <c r="S84" s="45"/>
      <c r="T84" s="8">
        <f t="shared" si="3"/>
        <v>-0.3</v>
      </c>
      <c r="U84" s="8" t="s">
        <v>704</v>
      </c>
      <c r="V84" s="8" t="s">
        <v>704</v>
      </c>
    </row>
    <row r="85" spans="1:22" hidden="1">
      <c r="A85" s="8" t="s">
        <v>451</v>
      </c>
      <c r="B85" s="7">
        <v>46113.666666666664</v>
      </c>
      <c r="C85" s="8" t="s">
        <v>704</v>
      </c>
      <c r="D85" s="8" t="s">
        <v>704</v>
      </c>
      <c r="E85" s="8"/>
      <c r="F85" s="8"/>
      <c r="G85" s="8" t="s">
        <v>704</v>
      </c>
      <c r="H85" s="8" t="s">
        <v>704</v>
      </c>
      <c r="I85" s="8" t="s">
        <v>704</v>
      </c>
      <c r="J85" s="8" t="s">
        <v>704</v>
      </c>
      <c r="K85" s="8" t="s">
        <v>704</v>
      </c>
      <c r="L85" s="8"/>
      <c r="M85" s="8" t="s">
        <v>704</v>
      </c>
      <c r="N85" s="8" t="s">
        <v>704</v>
      </c>
      <c r="O85" s="8" t="s">
        <v>704</v>
      </c>
      <c r="P85" s="8"/>
      <c r="Q85" s="8"/>
      <c r="R85" s="8"/>
      <c r="S85" s="45"/>
      <c r="T85" s="8">
        <f t="shared" si="3"/>
        <v>-0.3</v>
      </c>
      <c r="U85" s="8" t="s">
        <v>704</v>
      </c>
      <c r="V85" s="8" t="s">
        <v>704</v>
      </c>
    </row>
    <row r="86" spans="1:22" hidden="1">
      <c r="A86" s="8" t="s">
        <v>452</v>
      </c>
      <c r="B86" s="7">
        <v>46113.666666666664</v>
      </c>
      <c r="C86" s="8" t="s">
        <v>704</v>
      </c>
      <c r="D86" s="8" t="s">
        <v>704</v>
      </c>
      <c r="E86" s="8"/>
      <c r="F86" s="8"/>
      <c r="G86" s="8" t="s">
        <v>704</v>
      </c>
      <c r="H86" s="8" t="s">
        <v>704</v>
      </c>
      <c r="I86" s="8" t="s">
        <v>704</v>
      </c>
      <c r="J86" s="8" t="s">
        <v>704</v>
      </c>
      <c r="K86" s="8" t="s">
        <v>704</v>
      </c>
      <c r="L86" s="8"/>
      <c r="M86" s="8" t="s">
        <v>704</v>
      </c>
      <c r="N86" s="8" t="s">
        <v>704</v>
      </c>
      <c r="O86" s="8" t="s">
        <v>704</v>
      </c>
      <c r="P86" s="8"/>
      <c r="Q86" s="8"/>
      <c r="R86" s="8"/>
      <c r="T86" s="8">
        <f>S86-0.3</f>
        <v>-0.3</v>
      </c>
      <c r="U86" s="8" t="s">
        <v>704</v>
      </c>
      <c r="V86" s="8" t="s">
        <v>704</v>
      </c>
    </row>
    <row r="87" spans="1:22" hidden="1">
      <c r="A87" s="8" t="s">
        <v>453</v>
      </c>
      <c r="B87" s="7">
        <v>46114.333333333336</v>
      </c>
      <c r="C87" s="8">
        <v>996.5</v>
      </c>
      <c r="D87" s="8">
        <v>-0.6</v>
      </c>
      <c r="E87" s="8"/>
      <c r="F87" s="8"/>
      <c r="G87" s="8">
        <v>66.67</v>
      </c>
      <c r="H87" s="8">
        <v>65.209999999999994</v>
      </c>
      <c r="I87" s="8">
        <v>9.2200000000000006</v>
      </c>
      <c r="J87" s="8">
        <v>0.01</v>
      </c>
      <c r="K87" s="8">
        <v>0.02</v>
      </c>
      <c r="L87" s="8">
        <f t="shared" si="2"/>
        <v>-0.01</v>
      </c>
      <c r="M87" s="8">
        <v>45</v>
      </c>
      <c r="N87" s="8">
        <v>1</v>
      </c>
      <c r="O87" s="8">
        <v>6.12</v>
      </c>
      <c r="P87" s="8"/>
      <c r="Q87" s="8">
        <v>7</v>
      </c>
      <c r="R87" s="8">
        <v>106</v>
      </c>
      <c r="S87" s="50">
        <v>10.99</v>
      </c>
      <c r="T87" s="8">
        <f>S87-0.3</f>
        <v>10.69</v>
      </c>
      <c r="U87" s="8" t="s">
        <v>704</v>
      </c>
      <c r="V87" s="8" t="s">
        <v>704</v>
      </c>
    </row>
    <row r="88" spans="1:22" hidden="1">
      <c r="A88" s="8" t="s">
        <v>454</v>
      </c>
      <c r="B88" s="7">
        <v>46114.333333333336</v>
      </c>
      <c r="C88" s="8">
        <v>996.4</v>
      </c>
      <c r="D88" s="8">
        <v>-0.6</v>
      </c>
      <c r="E88" s="8"/>
      <c r="F88" s="8"/>
      <c r="G88" s="8">
        <v>48</v>
      </c>
      <c r="H88" s="8">
        <v>45.85</v>
      </c>
      <c r="I88" s="8">
        <v>7.52</v>
      </c>
      <c r="J88" s="8">
        <v>0.01</v>
      </c>
      <c r="K88" s="8">
        <v>0.02</v>
      </c>
      <c r="L88" s="8">
        <f t="shared" si="2"/>
        <v>-0.01</v>
      </c>
      <c r="M88" s="8">
        <v>38</v>
      </c>
      <c r="N88" s="8">
        <v>0</v>
      </c>
      <c r="O88" s="8">
        <v>6.13</v>
      </c>
      <c r="P88" s="8"/>
      <c r="Q88" s="8">
        <v>5</v>
      </c>
      <c r="R88" s="8">
        <v>106</v>
      </c>
      <c r="S88" s="50">
        <v>11.11</v>
      </c>
      <c r="T88" s="8">
        <f>S88-0.3</f>
        <v>10.809999999999999</v>
      </c>
      <c r="U88" s="8" t="s">
        <v>704</v>
      </c>
      <c r="V88" s="8" t="s">
        <v>704</v>
      </c>
    </row>
    <row r="89" spans="1:22" hidden="1">
      <c r="A89" s="8" t="s">
        <v>455</v>
      </c>
      <c r="B89" s="7">
        <v>46114.333333333336</v>
      </c>
      <c r="C89" s="8">
        <v>996.4</v>
      </c>
      <c r="D89" s="8">
        <v>-0.6</v>
      </c>
      <c r="E89" s="8"/>
      <c r="F89" s="8"/>
      <c r="G89" s="8">
        <v>57.6</v>
      </c>
      <c r="H89" s="8">
        <v>54.76</v>
      </c>
      <c r="I89" s="8">
        <v>5.2</v>
      </c>
      <c r="J89" s="8">
        <v>0.01</v>
      </c>
      <c r="K89" s="8">
        <v>0.01</v>
      </c>
      <c r="L89" s="8">
        <f t="shared" si="2"/>
        <v>0</v>
      </c>
      <c r="M89" s="8">
        <v>35</v>
      </c>
      <c r="N89" s="8">
        <v>0</v>
      </c>
      <c r="O89" s="8">
        <v>6.2</v>
      </c>
      <c r="P89" s="8"/>
      <c r="Q89" s="8">
        <v>10</v>
      </c>
      <c r="R89" s="8">
        <v>108</v>
      </c>
      <c r="S89" s="50">
        <v>11.05</v>
      </c>
      <c r="T89" s="8">
        <f>S89 -0.3</f>
        <v>10.75</v>
      </c>
      <c r="U89" s="8" t="s">
        <v>704</v>
      </c>
      <c r="V89" s="8" t="s">
        <v>704</v>
      </c>
    </row>
    <row r="90" spans="1:22" hidden="1">
      <c r="A90" s="8" t="s">
        <v>456</v>
      </c>
      <c r="B90" s="7">
        <v>46114.333333333336</v>
      </c>
      <c r="C90" s="8" t="s">
        <v>704</v>
      </c>
      <c r="D90" s="8" t="s">
        <v>704</v>
      </c>
      <c r="E90" s="8"/>
      <c r="F90" s="8"/>
      <c r="G90" s="8" t="s">
        <v>704</v>
      </c>
      <c r="H90" s="8" t="s">
        <v>704</v>
      </c>
      <c r="I90" s="8" t="s">
        <v>704</v>
      </c>
      <c r="J90" s="8" t="s">
        <v>704</v>
      </c>
      <c r="K90" s="8" t="s">
        <v>704</v>
      </c>
      <c r="L90" s="8"/>
      <c r="M90" s="8" t="s">
        <v>704</v>
      </c>
      <c r="N90" s="8" t="s">
        <v>704</v>
      </c>
      <c r="O90" s="8" t="s">
        <v>704</v>
      </c>
      <c r="P90" s="8"/>
      <c r="Q90" s="8"/>
      <c r="R90" s="8"/>
      <c r="T90" s="8">
        <f t="shared" si="3"/>
        <v>-0.3</v>
      </c>
      <c r="U90" s="8" t="s">
        <v>704</v>
      </c>
      <c r="V90" s="8" t="s">
        <v>704</v>
      </c>
    </row>
    <row r="91" spans="1:22" hidden="1">
      <c r="A91" s="8" t="s">
        <v>457</v>
      </c>
      <c r="B91" s="7">
        <v>46114.333333333336</v>
      </c>
      <c r="C91" s="8" t="s">
        <v>704</v>
      </c>
      <c r="D91" s="8" t="s">
        <v>704</v>
      </c>
      <c r="E91" s="8"/>
      <c r="F91" s="8"/>
      <c r="G91" s="8" t="s">
        <v>704</v>
      </c>
      <c r="H91" s="8" t="s">
        <v>704</v>
      </c>
      <c r="I91" s="8" t="s">
        <v>704</v>
      </c>
      <c r="J91" s="8" t="s">
        <v>704</v>
      </c>
      <c r="K91" s="8" t="s">
        <v>704</v>
      </c>
      <c r="L91" s="8"/>
      <c r="M91" s="8" t="s">
        <v>704</v>
      </c>
      <c r="N91" s="8" t="s">
        <v>704</v>
      </c>
      <c r="O91" s="8" t="s">
        <v>704</v>
      </c>
      <c r="P91" s="8"/>
      <c r="Q91" s="8"/>
      <c r="R91" s="8"/>
      <c r="T91" s="8">
        <f t="shared" si="3"/>
        <v>-0.3</v>
      </c>
      <c r="U91" s="8" t="s">
        <v>704</v>
      </c>
      <c r="V91" s="8" t="s">
        <v>704</v>
      </c>
    </row>
    <row r="92" spans="1:22" s="39" customFormat="1" hidden="1">
      <c r="A92" s="35" t="s">
        <v>458</v>
      </c>
      <c r="B92" s="34">
        <v>46114.333333333336</v>
      </c>
      <c r="C92" s="35" t="s">
        <v>704</v>
      </c>
      <c r="D92" s="35" t="s">
        <v>704</v>
      </c>
      <c r="E92" s="35"/>
      <c r="F92" s="35"/>
      <c r="G92" s="35" t="s">
        <v>704</v>
      </c>
      <c r="H92" s="35" t="s">
        <v>704</v>
      </c>
      <c r="I92" s="35" t="s">
        <v>704</v>
      </c>
      <c r="J92" s="35" t="s">
        <v>704</v>
      </c>
      <c r="K92" s="35" t="s">
        <v>704</v>
      </c>
      <c r="L92" s="35"/>
      <c r="M92" s="35" t="s">
        <v>704</v>
      </c>
      <c r="N92" s="35" t="s">
        <v>704</v>
      </c>
      <c r="O92" s="35" t="s">
        <v>704</v>
      </c>
      <c r="P92" s="35"/>
      <c r="Q92" s="35"/>
      <c r="R92" s="35"/>
      <c r="S92" s="46"/>
      <c r="T92" s="35">
        <f t="shared" si="3"/>
        <v>-0.3</v>
      </c>
      <c r="U92" s="35" t="s">
        <v>704</v>
      </c>
      <c r="V92" s="35" t="s">
        <v>704</v>
      </c>
    </row>
    <row r="93" spans="1:22" hidden="1">
      <c r="A93" s="8" t="s">
        <v>459</v>
      </c>
      <c r="B93" s="7">
        <v>46177.541666666664</v>
      </c>
      <c r="C93" s="8">
        <v>1067.5999999999999</v>
      </c>
      <c r="D93" s="8">
        <v>17.100000000000001</v>
      </c>
      <c r="E93" s="8"/>
      <c r="F93" s="8"/>
      <c r="G93" s="8">
        <v>10.37</v>
      </c>
      <c r="H93" s="8">
        <v>10.29</v>
      </c>
      <c r="I93" s="8">
        <v>4.4400000000000004</v>
      </c>
      <c r="J93" s="8">
        <v>155.08000000000001</v>
      </c>
      <c r="K93" s="8">
        <v>77.680000000000007</v>
      </c>
      <c r="L93" s="8">
        <f>J93-K93</f>
        <v>77.400000000000006</v>
      </c>
      <c r="M93" s="8">
        <v>97</v>
      </c>
      <c r="N93" s="8">
        <v>172</v>
      </c>
      <c r="O93" s="8">
        <v>1.04</v>
      </c>
      <c r="P93" s="8"/>
      <c r="Q93" s="8">
        <v>9</v>
      </c>
      <c r="R93" s="8">
        <v>57</v>
      </c>
      <c r="S93" s="44">
        <v>1.55</v>
      </c>
      <c r="T93" s="8">
        <f t="shared" si="3"/>
        <v>1.25</v>
      </c>
      <c r="U93" s="8"/>
      <c r="V93" s="8" t="s">
        <v>704</v>
      </c>
    </row>
    <row r="94" spans="1:22" hidden="1">
      <c r="A94" s="8" t="s">
        <v>460</v>
      </c>
      <c r="B94" s="7">
        <v>46177.541666666664</v>
      </c>
      <c r="C94" s="8">
        <v>1067.5</v>
      </c>
      <c r="D94" s="8">
        <v>17.100000000000001</v>
      </c>
      <c r="E94" s="8"/>
      <c r="F94" s="8"/>
      <c r="G94" s="8">
        <v>9.83</v>
      </c>
      <c r="H94" s="8">
        <v>9.52</v>
      </c>
      <c r="I94" s="8">
        <v>9.3800000000000008</v>
      </c>
      <c r="J94" s="8">
        <v>150.26</v>
      </c>
      <c r="K94" s="8">
        <v>74.92</v>
      </c>
      <c r="L94" s="8">
        <f>J94-K94</f>
        <v>75.339999999999989</v>
      </c>
      <c r="M94" s="8">
        <v>97</v>
      </c>
      <c r="N94" s="8">
        <v>173</v>
      </c>
      <c r="O94" s="8">
        <v>0.98</v>
      </c>
      <c r="P94" s="8"/>
      <c r="Q94" s="8">
        <v>6</v>
      </c>
      <c r="R94" s="8">
        <v>55</v>
      </c>
      <c r="S94" s="44">
        <v>1.55</v>
      </c>
      <c r="T94" s="8">
        <f t="shared" si="3"/>
        <v>1.25</v>
      </c>
      <c r="U94" s="8" t="s">
        <v>704</v>
      </c>
      <c r="V94" s="8" t="s">
        <v>704</v>
      </c>
    </row>
    <row r="95" spans="1:22" hidden="1">
      <c r="A95" s="8" t="s">
        <v>461</v>
      </c>
      <c r="B95" s="7">
        <v>46177.541666666664</v>
      </c>
      <c r="C95" s="8">
        <v>1067.4000000000001</v>
      </c>
      <c r="D95" s="8">
        <v>17.100000000000001</v>
      </c>
      <c r="E95" s="8"/>
      <c r="F95" s="8"/>
      <c r="G95" s="8">
        <v>10.6</v>
      </c>
      <c r="H95" s="8">
        <v>10.45</v>
      </c>
      <c r="I95" s="8">
        <v>13.77</v>
      </c>
      <c r="J95" s="8">
        <v>152.94999999999999</v>
      </c>
      <c r="K95" s="8">
        <v>75.540000000000006</v>
      </c>
      <c r="L95" s="8">
        <f t="shared" ref="L95:L157" si="4">J95-K95</f>
        <v>77.409999999999982</v>
      </c>
      <c r="M95" s="8">
        <v>97</v>
      </c>
      <c r="N95" s="8">
        <v>172</v>
      </c>
      <c r="O95" s="8">
        <v>0.96</v>
      </c>
      <c r="P95" s="8"/>
      <c r="Q95" s="8">
        <v>12</v>
      </c>
      <c r="R95" s="8">
        <v>55</v>
      </c>
      <c r="S95" s="44">
        <v>1.55</v>
      </c>
      <c r="T95" s="8">
        <f t="shared" si="3"/>
        <v>1.25</v>
      </c>
      <c r="U95" s="8" t="s">
        <v>704</v>
      </c>
      <c r="V95" s="8" t="s">
        <v>704</v>
      </c>
    </row>
    <row r="96" spans="1:22" hidden="1">
      <c r="A96" s="8" t="s">
        <v>462</v>
      </c>
      <c r="B96" s="7">
        <v>46177.541666666664</v>
      </c>
      <c r="C96" s="8">
        <v>1067.7</v>
      </c>
      <c r="D96" s="8">
        <v>16.899999999999999</v>
      </c>
      <c r="E96" s="8"/>
      <c r="F96" s="8"/>
      <c r="G96" s="8">
        <v>13.44</v>
      </c>
      <c r="H96" s="8">
        <v>13.13</v>
      </c>
      <c r="I96" s="8">
        <v>10.86</v>
      </c>
      <c r="J96" s="8">
        <v>145.85</v>
      </c>
      <c r="K96" s="8">
        <v>75.040000000000006</v>
      </c>
      <c r="L96" s="8">
        <f t="shared" si="4"/>
        <v>70.809999999999988</v>
      </c>
      <c r="M96" s="8">
        <v>93</v>
      </c>
      <c r="N96" s="8">
        <v>168</v>
      </c>
      <c r="O96" s="8">
        <v>0.99</v>
      </c>
      <c r="P96" s="8"/>
      <c r="Q96" s="8">
        <v>17</v>
      </c>
      <c r="R96" s="8">
        <v>55</v>
      </c>
      <c r="S96" s="44">
        <v>1.53</v>
      </c>
      <c r="T96" s="8">
        <f t="shared" si="3"/>
        <v>1.23</v>
      </c>
      <c r="U96" s="8" t="s">
        <v>704</v>
      </c>
      <c r="V96" s="8" t="s">
        <v>704</v>
      </c>
    </row>
    <row r="97" spans="1:22" hidden="1">
      <c r="A97" s="8" t="s">
        <v>463</v>
      </c>
      <c r="B97" s="7">
        <v>46177.541666666664</v>
      </c>
      <c r="C97" s="8">
        <v>1066.7</v>
      </c>
      <c r="D97" s="8">
        <v>16.899999999999999</v>
      </c>
      <c r="E97" s="8"/>
      <c r="F97" s="8"/>
      <c r="G97" s="8">
        <v>16.97</v>
      </c>
      <c r="H97" s="8">
        <v>16.440000000000001</v>
      </c>
      <c r="I97" s="8">
        <v>25.34</v>
      </c>
      <c r="J97" s="8">
        <v>165.66</v>
      </c>
      <c r="K97" s="8">
        <v>77.709999999999994</v>
      </c>
      <c r="L97" s="8">
        <f t="shared" si="4"/>
        <v>87.95</v>
      </c>
      <c r="M97" s="8">
        <v>92</v>
      </c>
      <c r="N97" s="8">
        <v>165</v>
      </c>
      <c r="O97" s="8">
        <v>1.0900000000000001</v>
      </c>
      <c r="P97" s="8"/>
      <c r="Q97" s="8">
        <v>6</v>
      </c>
      <c r="R97" s="8">
        <v>52</v>
      </c>
      <c r="S97" s="44">
        <v>1.54</v>
      </c>
      <c r="T97" s="8">
        <f t="shared" si="3"/>
        <v>1.24</v>
      </c>
      <c r="U97" s="8" t="s">
        <v>704</v>
      </c>
      <c r="V97" s="8" t="s">
        <v>704</v>
      </c>
    </row>
    <row r="98" spans="1:22" hidden="1">
      <c r="A98" s="8" t="s">
        <v>464</v>
      </c>
      <c r="B98" s="7">
        <v>46177.541666666664</v>
      </c>
      <c r="C98" s="8">
        <v>1066.7</v>
      </c>
      <c r="D98" s="8">
        <v>16.899999999999999</v>
      </c>
      <c r="E98" s="8"/>
      <c r="F98" s="8"/>
      <c r="G98" s="8">
        <v>4.22</v>
      </c>
      <c r="H98" s="8">
        <v>3.3</v>
      </c>
      <c r="I98" s="8">
        <v>14.55</v>
      </c>
      <c r="J98" s="8">
        <v>157.44</v>
      </c>
      <c r="K98" s="8">
        <v>81.63</v>
      </c>
      <c r="L98" s="8">
        <f t="shared" si="4"/>
        <v>75.81</v>
      </c>
      <c r="M98" s="8">
        <v>93</v>
      </c>
      <c r="N98" s="8">
        <v>166</v>
      </c>
      <c r="O98" s="8">
        <v>1.17</v>
      </c>
      <c r="P98" s="8"/>
      <c r="Q98" s="8">
        <v>16</v>
      </c>
      <c r="R98" s="8">
        <v>52</v>
      </c>
      <c r="S98" s="44">
        <v>1.55</v>
      </c>
      <c r="T98" s="8">
        <f t="shared" si="3"/>
        <v>1.25</v>
      </c>
      <c r="U98" s="8" t="s">
        <v>704</v>
      </c>
      <c r="V98" s="8" t="s">
        <v>704</v>
      </c>
    </row>
    <row r="99" spans="1:22" hidden="1">
      <c r="A99" s="8" t="s">
        <v>465</v>
      </c>
      <c r="B99" s="7">
        <v>46207.333333333336</v>
      </c>
      <c r="C99" s="8">
        <v>1066.2</v>
      </c>
      <c r="D99" s="8">
        <v>16.600000000000001</v>
      </c>
      <c r="E99" s="8"/>
      <c r="F99" s="8"/>
      <c r="G99" s="8">
        <v>13.25</v>
      </c>
      <c r="H99" s="8">
        <v>13.25</v>
      </c>
      <c r="I99" s="8">
        <v>31.59</v>
      </c>
      <c r="J99" s="8">
        <v>147.16999999999999</v>
      </c>
      <c r="K99" s="8">
        <v>73.84</v>
      </c>
      <c r="L99" s="8">
        <f t="shared" si="4"/>
        <v>73.329999999999984</v>
      </c>
      <c r="M99" s="8">
        <v>73</v>
      </c>
      <c r="N99" s="8">
        <v>157</v>
      </c>
      <c r="O99" s="8">
        <v>1.2</v>
      </c>
      <c r="P99" s="8"/>
      <c r="Q99" s="8">
        <v>26</v>
      </c>
      <c r="R99" s="8">
        <v>98</v>
      </c>
      <c r="S99" s="44">
        <v>1.79</v>
      </c>
      <c r="T99" s="8">
        <f t="shared" si="3"/>
        <v>1.49</v>
      </c>
      <c r="U99" s="8" t="s">
        <v>704</v>
      </c>
      <c r="V99" s="8" t="s">
        <v>704</v>
      </c>
    </row>
    <row r="100" spans="1:22" hidden="1">
      <c r="A100" s="8" t="s">
        <v>466</v>
      </c>
      <c r="B100" s="7">
        <v>46207.333333333336</v>
      </c>
      <c r="C100" s="8">
        <v>1066.2</v>
      </c>
      <c r="D100" s="8">
        <v>16.600000000000001</v>
      </c>
      <c r="E100" s="8"/>
      <c r="F100" s="8"/>
      <c r="G100" s="8">
        <v>19.239999999999998</v>
      </c>
      <c r="H100" s="8">
        <v>19.16</v>
      </c>
      <c r="I100" s="8">
        <v>35.130000000000003</v>
      </c>
      <c r="J100" s="8">
        <v>139.19999999999999</v>
      </c>
      <c r="K100" s="8">
        <v>71.17</v>
      </c>
      <c r="L100" s="8">
        <f t="shared" si="4"/>
        <v>68.029999999999987</v>
      </c>
      <c r="M100" s="8">
        <v>73</v>
      </c>
      <c r="N100" s="8">
        <v>161</v>
      </c>
      <c r="O100" s="8">
        <v>1.2</v>
      </c>
      <c r="P100" s="8"/>
      <c r="Q100" s="8">
        <v>31</v>
      </c>
      <c r="R100" s="8">
        <v>112</v>
      </c>
      <c r="S100" s="44">
        <v>1.62</v>
      </c>
      <c r="T100" s="8">
        <f t="shared" si="3"/>
        <v>1.32</v>
      </c>
      <c r="U100" s="8" t="s">
        <v>704</v>
      </c>
      <c r="V100" s="8" t="s">
        <v>704</v>
      </c>
    </row>
    <row r="101" spans="1:22" hidden="1">
      <c r="A101" s="8" t="s">
        <v>467</v>
      </c>
      <c r="B101" s="7">
        <v>46207.333333333336</v>
      </c>
      <c r="C101" s="8">
        <v>1067.9000000000001</v>
      </c>
      <c r="D101" s="8">
        <v>17</v>
      </c>
      <c r="E101" s="8"/>
      <c r="F101" s="8"/>
      <c r="G101" s="8">
        <v>7.83</v>
      </c>
      <c r="H101" s="8">
        <v>7.57</v>
      </c>
      <c r="I101" s="8">
        <v>35.29</v>
      </c>
      <c r="J101" s="8">
        <v>154.22999999999999</v>
      </c>
      <c r="K101" s="8">
        <v>75.61</v>
      </c>
      <c r="L101" s="8">
        <f t="shared" si="4"/>
        <v>78.61999999999999</v>
      </c>
      <c r="M101" s="8">
        <v>91</v>
      </c>
      <c r="N101" s="8">
        <v>171</v>
      </c>
      <c r="O101" s="8">
        <v>1.19</v>
      </c>
      <c r="P101" s="8"/>
      <c r="Q101" s="8">
        <v>18</v>
      </c>
      <c r="R101" s="8">
        <v>97</v>
      </c>
      <c r="S101" s="44">
        <v>1.63</v>
      </c>
      <c r="T101" s="8">
        <f t="shared" si="3"/>
        <v>1.3299999999999998</v>
      </c>
      <c r="U101" s="8" t="s">
        <v>704</v>
      </c>
      <c r="V101" s="8" t="s">
        <v>704</v>
      </c>
    </row>
    <row r="102" spans="1:22" hidden="1">
      <c r="A102" s="8" t="s">
        <v>468</v>
      </c>
      <c r="B102" s="7">
        <v>46207.333333333336</v>
      </c>
      <c r="C102" s="8">
        <v>1064.3</v>
      </c>
      <c r="D102" s="8">
        <v>16.2</v>
      </c>
      <c r="E102" s="8"/>
      <c r="F102" s="8"/>
      <c r="G102" s="8">
        <v>28.53</v>
      </c>
      <c r="H102" s="8">
        <v>28.07</v>
      </c>
      <c r="I102" s="8">
        <v>29.34</v>
      </c>
      <c r="J102" s="8">
        <v>145.71</v>
      </c>
      <c r="K102" s="8">
        <v>70.28</v>
      </c>
      <c r="L102" s="8">
        <f t="shared" si="4"/>
        <v>75.430000000000007</v>
      </c>
      <c r="M102" s="8">
        <v>63</v>
      </c>
      <c r="N102" s="8">
        <v>146</v>
      </c>
      <c r="O102" s="8">
        <v>1.2</v>
      </c>
      <c r="P102" s="8"/>
      <c r="Q102" s="8">
        <v>19</v>
      </c>
      <c r="R102" s="8">
        <v>109</v>
      </c>
      <c r="T102" s="8">
        <f t="shared" si="3"/>
        <v>-0.3</v>
      </c>
      <c r="U102" s="8" t="s">
        <v>704</v>
      </c>
      <c r="V102" s="8" t="s">
        <v>704</v>
      </c>
    </row>
    <row r="103" spans="1:22" hidden="1">
      <c r="A103" s="8" t="s">
        <v>469</v>
      </c>
      <c r="B103" s="7">
        <v>46207.333333333336</v>
      </c>
      <c r="C103" s="8">
        <v>1064.4000000000001</v>
      </c>
      <c r="D103" s="8">
        <v>16.3</v>
      </c>
      <c r="E103" s="8"/>
      <c r="F103" s="8"/>
      <c r="G103" s="8">
        <v>21.7</v>
      </c>
      <c r="H103" s="8">
        <v>21.54</v>
      </c>
      <c r="I103" s="8">
        <v>32.04</v>
      </c>
      <c r="J103" s="8">
        <v>142.71</v>
      </c>
      <c r="K103" s="8">
        <v>70.760000000000005</v>
      </c>
      <c r="L103" s="8">
        <f t="shared" si="4"/>
        <v>71.95</v>
      </c>
      <c r="M103" s="8">
        <v>71</v>
      </c>
      <c r="N103" s="8">
        <v>147</v>
      </c>
      <c r="O103" s="8">
        <v>8.19</v>
      </c>
      <c r="P103" s="8"/>
      <c r="Q103" s="8">
        <v>22</v>
      </c>
      <c r="R103" s="8">
        <v>121</v>
      </c>
      <c r="T103" s="8">
        <f t="shared" si="3"/>
        <v>-0.3</v>
      </c>
      <c r="U103" s="8" t="s">
        <v>704</v>
      </c>
      <c r="V103" s="8" t="s">
        <v>704</v>
      </c>
    </row>
    <row r="104" spans="1:22" hidden="1">
      <c r="A104" s="8" t="s">
        <v>470</v>
      </c>
      <c r="B104" s="7">
        <v>46207.333333333336</v>
      </c>
      <c r="C104" s="8">
        <v>1065.2</v>
      </c>
      <c r="D104" s="8">
        <v>16.5</v>
      </c>
      <c r="E104" s="8"/>
      <c r="F104" s="8"/>
      <c r="G104" s="8">
        <v>19.739999999999998</v>
      </c>
      <c r="H104" s="8">
        <v>19.47</v>
      </c>
      <c r="I104" s="8">
        <v>26.07</v>
      </c>
      <c r="J104" s="8">
        <v>143.94</v>
      </c>
      <c r="K104" s="8">
        <v>71.62</v>
      </c>
      <c r="L104" s="8">
        <f t="shared" si="4"/>
        <v>72.319999999999993</v>
      </c>
      <c r="M104" s="8">
        <v>76</v>
      </c>
      <c r="N104" s="8">
        <v>150</v>
      </c>
      <c r="O104" s="8">
        <v>0.9</v>
      </c>
      <c r="P104" s="8"/>
      <c r="Q104" s="8">
        <v>21</v>
      </c>
      <c r="R104" s="8">
        <v>104</v>
      </c>
      <c r="T104" s="8">
        <f t="shared" si="3"/>
        <v>-0.3</v>
      </c>
      <c r="U104" s="8" t="s">
        <v>704</v>
      </c>
      <c r="V104" s="8" t="s">
        <v>704</v>
      </c>
    </row>
    <row r="105" spans="1:22" hidden="1">
      <c r="A105" s="8" t="s">
        <v>471</v>
      </c>
      <c r="B105" s="7">
        <v>46207.625</v>
      </c>
      <c r="C105" s="8">
        <v>1063.4000000000001</v>
      </c>
      <c r="D105" s="8">
        <v>16</v>
      </c>
      <c r="E105" s="8"/>
      <c r="F105" s="8"/>
      <c r="G105" s="8">
        <v>21.27</v>
      </c>
      <c r="H105" s="8">
        <v>21.27</v>
      </c>
      <c r="I105" s="8">
        <v>35.380000000000003</v>
      </c>
      <c r="J105" s="8">
        <v>149.84</v>
      </c>
      <c r="K105" s="8">
        <v>71.98</v>
      </c>
      <c r="L105" s="8">
        <f t="shared" si="4"/>
        <v>77.86</v>
      </c>
      <c r="M105" s="8">
        <v>66</v>
      </c>
      <c r="N105" s="8">
        <v>151</v>
      </c>
      <c r="O105" s="8">
        <v>1.2</v>
      </c>
      <c r="P105" s="8"/>
      <c r="Q105" s="8">
        <v>25</v>
      </c>
      <c r="R105" s="8">
        <v>99</v>
      </c>
      <c r="S105" s="44">
        <v>1.76</v>
      </c>
      <c r="T105" s="8">
        <f t="shared" si="3"/>
        <v>1.46</v>
      </c>
      <c r="U105" s="8" t="s">
        <v>704</v>
      </c>
      <c r="V105" s="8" t="s">
        <v>704</v>
      </c>
    </row>
    <row r="106" spans="1:22" hidden="1">
      <c r="A106" s="8" t="s">
        <v>472</v>
      </c>
      <c r="B106" s="7">
        <v>46207.625</v>
      </c>
      <c r="C106" s="8">
        <v>1062.5</v>
      </c>
      <c r="D106" s="8">
        <v>15.9</v>
      </c>
      <c r="E106" s="8"/>
      <c r="F106" s="8"/>
      <c r="G106" s="8">
        <v>22</v>
      </c>
      <c r="H106" s="8">
        <v>22</v>
      </c>
      <c r="I106" s="8">
        <v>33.68</v>
      </c>
      <c r="J106" s="8">
        <v>141.93</v>
      </c>
      <c r="K106" s="8">
        <v>69.3</v>
      </c>
      <c r="L106" s="8">
        <f t="shared" si="4"/>
        <v>72.63000000000001</v>
      </c>
      <c r="M106" s="8">
        <v>59</v>
      </c>
      <c r="N106" s="8">
        <v>146</v>
      </c>
      <c r="O106" s="8">
        <v>1.36</v>
      </c>
      <c r="P106" s="8"/>
      <c r="Q106" s="8">
        <v>35</v>
      </c>
      <c r="R106" s="8">
        <v>118</v>
      </c>
      <c r="S106" s="44">
        <v>2.0099999999999998</v>
      </c>
      <c r="T106" s="8">
        <f t="shared" si="3"/>
        <v>1.7099999999999997</v>
      </c>
      <c r="U106" s="8" t="s">
        <v>704</v>
      </c>
      <c r="V106" s="8" t="s">
        <v>704</v>
      </c>
    </row>
    <row r="107" spans="1:22" hidden="1">
      <c r="A107" s="8" t="s">
        <v>473</v>
      </c>
      <c r="B107" s="7">
        <v>46207.625</v>
      </c>
      <c r="C107" s="8">
        <v>1066.9000000000001</v>
      </c>
      <c r="D107" s="8">
        <v>16.899999999999999</v>
      </c>
      <c r="E107" s="8"/>
      <c r="F107" s="8"/>
      <c r="G107" s="8">
        <v>11.25</v>
      </c>
      <c r="H107" s="8">
        <v>11.02</v>
      </c>
      <c r="I107" s="8">
        <v>32.08</v>
      </c>
      <c r="J107" s="8">
        <v>154.38999999999999</v>
      </c>
      <c r="K107" s="8">
        <v>75.819999999999993</v>
      </c>
      <c r="L107" s="8">
        <f t="shared" si="4"/>
        <v>78.569999999999993</v>
      </c>
      <c r="M107" s="8">
        <v>80</v>
      </c>
      <c r="N107" s="8">
        <v>166</v>
      </c>
      <c r="O107" s="8">
        <v>0.91</v>
      </c>
      <c r="P107" s="8"/>
      <c r="Q107" s="8">
        <v>18</v>
      </c>
      <c r="R107" s="8">
        <v>106</v>
      </c>
      <c r="S107" s="44">
        <v>1.66</v>
      </c>
      <c r="T107" s="8">
        <f t="shared" si="3"/>
        <v>1.3599999999999999</v>
      </c>
      <c r="U107" s="8" t="s">
        <v>704</v>
      </c>
      <c r="V107" s="8" t="s">
        <v>704</v>
      </c>
    </row>
    <row r="108" spans="1:22" hidden="1">
      <c r="A108" s="8" t="s">
        <v>474</v>
      </c>
      <c r="B108" s="7">
        <v>46207.625</v>
      </c>
      <c r="C108" s="8">
        <v>1061.0999999999999</v>
      </c>
      <c r="D108" s="8">
        <v>15.6</v>
      </c>
      <c r="E108" s="8"/>
      <c r="F108" s="8"/>
      <c r="G108" s="8">
        <v>25.73</v>
      </c>
      <c r="H108" s="8">
        <v>25.69</v>
      </c>
      <c r="I108" s="8">
        <v>27.76</v>
      </c>
      <c r="J108" s="8">
        <v>138.85</v>
      </c>
      <c r="K108" s="8">
        <v>68.27</v>
      </c>
      <c r="L108" s="8">
        <f t="shared" si="4"/>
        <v>70.58</v>
      </c>
      <c r="M108" s="8">
        <v>50</v>
      </c>
      <c r="N108" s="8">
        <v>131</v>
      </c>
      <c r="O108" s="8">
        <v>1.28</v>
      </c>
      <c r="P108" s="8"/>
      <c r="Q108" s="8">
        <v>33</v>
      </c>
      <c r="R108" s="8">
        <v>107</v>
      </c>
      <c r="T108" s="8">
        <f t="shared" si="3"/>
        <v>-0.3</v>
      </c>
      <c r="U108" s="8" t="s">
        <v>704</v>
      </c>
      <c r="V108" s="8" t="s">
        <v>704</v>
      </c>
    </row>
    <row r="109" spans="1:22" hidden="1">
      <c r="A109" s="8" t="s">
        <v>475</v>
      </c>
      <c r="B109" s="7">
        <v>46207.625</v>
      </c>
      <c r="C109" s="8">
        <v>1060.9000000000001</v>
      </c>
      <c r="D109" s="8">
        <v>15.6</v>
      </c>
      <c r="E109" s="8"/>
      <c r="F109" s="8"/>
      <c r="G109" s="8">
        <v>25.42</v>
      </c>
      <c r="H109" s="8">
        <v>25.35</v>
      </c>
      <c r="I109" s="8">
        <v>33.229999999999997</v>
      </c>
      <c r="J109" s="8">
        <v>138.31</v>
      </c>
      <c r="K109" s="8">
        <v>66.58</v>
      </c>
      <c r="L109" s="8">
        <f t="shared" si="4"/>
        <v>71.73</v>
      </c>
      <c r="M109" s="8">
        <v>50</v>
      </c>
      <c r="N109" s="8">
        <v>132</v>
      </c>
      <c r="O109" s="8">
        <v>1.28</v>
      </c>
      <c r="P109" s="8"/>
      <c r="Q109" s="8">
        <v>41</v>
      </c>
      <c r="R109" s="8">
        <v>112</v>
      </c>
      <c r="T109" s="8">
        <f t="shared" si="3"/>
        <v>-0.3</v>
      </c>
      <c r="U109" s="8" t="s">
        <v>704</v>
      </c>
      <c r="V109" s="8" t="s">
        <v>704</v>
      </c>
    </row>
    <row r="110" spans="1:22" hidden="1">
      <c r="A110" s="8" t="s">
        <v>476</v>
      </c>
      <c r="B110" s="7">
        <v>46207.625</v>
      </c>
      <c r="C110" s="8">
        <v>1062.9000000000001</v>
      </c>
      <c r="D110" s="8">
        <v>16.100000000000001</v>
      </c>
      <c r="E110" s="8"/>
      <c r="F110" s="8"/>
      <c r="G110" s="8">
        <v>19.510000000000002</v>
      </c>
      <c r="H110" s="8">
        <v>19.39</v>
      </c>
      <c r="I110" s="8">
        <v>35.83</v>
      </c>
      <c r="J110" s="8">
        <v>136.55000000000001</v>
      </c>
      <c r="K110" s="8">
        <v>70.180000000000007</v>
      </c>
      <c r="L110" s="8">
        <f t="shared" si="4"/>
        <v>66.37</v>
      </c>
      <c r="M110" s="8">
        <v>62</v>
      </c>
      <c r="N110" s="8">
        <v>145</v>
      </c>
      <c r="O110" s="8">
        <v>0.99</v>
      </c>
      <c r="P110" s="8"/>
      <c r="Q110" s="8">
        <v>20</v>
      </c>
      <c r="R110" s="8">
        <v>101</v>
      </c>
      <c r="T110" s="8">
        <f t="shared" si="3"/>
        <v>-0.3</v>
      </c>
      <c r="U110" s="8" t="s">
        <v>704</v>
      </c>
      <c r="V110" s="8" t="s">
        <v>704</v>
      </c>
    </row>
    <row r="111" spans="1:22" hidden="1">
      <c r="A111" s="8" t="s">
        <v>477</v>
      </c>
      <c r="B111" s="7">
        <v>46238.333333333336</v>
      </c>
      <c r="C111" s="8">
        <v>1054.7</v>
      </c>
      <c r="D111" s="8">
        <v>13.9</v>
      </c>
      <c r="E111" s="8"/>
      <c r="F111" s="8"/>
      <c r="G111" s="8">
        <v>32.799999999999997</v>
      </c>
      <c r="H111" s="8">
        <v>15.21</v>
      </c>
      <c r="I111" s="8">
        <v>15.46</v>
      </c>
      <c r="J111" s="8">
        <v>131.57</v>
      </c>
      <c r="K111" s="8">
        <v>59.48</v>
      </c>
      <c r="L111" s="8">
        <f t="shared" si="4"/>
        <v>72.09</v>
      </c>
      <c r="M111" s="8">
        <v>37</v>
      </c>
      <c r="N111" s="8">
        <v>70</v>
      </c>
      <c r="O111" s="8">
        <v>2.85</v>
      </c>
      <c r="P111" s="8"/>
      <c r="Q111" s="8">
        <v>48</v>
      </c>
      <c r="R111" s="8">
        <v>106</v>
      </c>
      <c r="S111" s="44">
        <v>2.91</v>
      </c>
      <c r="T111" s="8">
        <f t="shared" si="3"/>
        <v>2.6100000000000003</v>
      </c>
      <c r="U111" s="8" t="s">
        <v>704</v>
      </c>
      <c r="V111" s="8" t="s">
        <v>704</v>
      </c>
    </row>
    <row r="112" spans="1:22" hidden="1">
      <c r="A112" s="8" t="s">
        <v>478</v>
      </c>
      <c r="B112" s="7">
        <v>46238.333333333336</v>
      </c>
      <c r="C112" s="8">
        <v>1053.5</v>
      </c>
      <c r="D112" s="8">
        <v>13.6</v>
      </c>
      <c r="E112" s="8"/>
      <c r="F112" s="8"/>
      <c r="G112" s="8">
        <v>28.96</v>
      </c>
      <c r="H112" s="8">
        <v>16.670000000000002</v>
      </c>
      <c r="I112" s="8">
        <v>13</v>
      </c>
      <c r="J112" s="8">
        <v>127.13</v>
      </c>
      <c r="K112" s="8">
        <v>56.32</v>
      </c>
      <c r="L112" s="8">
        <f t="shared" si="4"/>
        <v>70.81</v>
      </c>
      <c r="M112" s="8">
        <v>33</v>
      </c>
      <c r="N112" s="8">
        <v>63</v>
      </c>
      <c r="O112" s="8">
        <v>2.98</v>
      </c>
      <c r="P112" s="8"/>
      <c r="Q112" s="8">
        <v>52</v>
      </c>
      <c r="R112" s="8">
        <v>122</v>
      </c>
      <c r="S112" s="44">
        <v>3.15</v>
      </c>
      <c r="T112" s="8">
        <f t="shared" si="3"/>
        <v>2.85</v>
      </c>
      <c r="U112" s="8" t="s">
        <v>704</v>
      </c>
      <c r="V112" s="8" t="s">
        <v>704</v>
      </c>
    </row>
    <row r="113" spans="1:22" hidden="1">
      <c r="A113" s="8" t="s">
        <v>479</v>
      </c>
      <c r="B113" s="7">
        <v>46238.333333333336</v>
      </c>
      <c r="C113" s="8">
        <v>1058.8</v>
      </c>
      <c r="D113" s="8">
        <v>14.9</v>
      </c>
      <c r="E113" s="8"/>
      <c r="F113" s="8"/>
      <c r="G113" s="8">
        <v>24.73</v>
      </c>
      <c r="H113" s="8">
        <v>9.91</v>
      </c>
      <c r="I113" s="8">
        <v>12.73</v>
      </c>
      <c r="J113" s="8">
        <v>137.18</v>
      </c>
      <c r="K113" s="8">
        <v>65.319999999999993</v>
      </c>
      <c r="L113" s="8">
        <f t="shared" si="4"/>
        <v>71.860000000000014</v>
      </c>
      <c r="M113" s="8">
        <v>52</v>
      </c>
      <c r="N113" s="8">
        <v>114</v>
      </c>
      <c r="O113" s="8">
        <v>2.31</v>
      </c>
      <c r="P113" s="8"/>
      <c r="Q113" s="8">
        <v>40</v>
      </c>
      <c r="R113" s="8">
        <v>127</v>
      </c>
      <c r="S113" s="44">
        <v>2.52</v>
      </c>
      <c r="T113" s="8">
        <f t="shared" si="3"/>
        <v>2.2200000000000002</v>
      </c>
      <c r="U113" s="8" t="s">
        <v>704</v>
      </c>
      <c r="V113" s="8" t="s">
        <v>704</v>
      </c>
    </row>
    <row r="114" spans="1:22" hidden="1">
      <c r="A114" s="8" t="s">
        <v>480</v>
      </c>
      <c r="B114" s="7">
        <v>46238.333333333336</v>
      </c>
      <c r="C114" s="8">
        <v>1050.7</v>
      </c>
      <c r="D114" s="8">
        <v>13</v>
      </c>
      <c r="E114" s="8"/>
      <c r="F114" s="8"/>
      <c r="G114" s="8">
        <v>35.71</v>
      </c>
      <c r="H114" s="8">
        <v>17.899999999999999</v>
      </c>
      <c r="I114" s="8">
        <v>17.2</v>
      </c>
      <c r="J114" s="8">
        <v>117.71</v>
      </c>
      <c r="K114" s="8">
        <v>52.25</v>
      </c>
      <c r="L114" s="8">
        <f t="shared" si="4"/>
        <v>65.459999999999994</v>
      </c>
      <c r="M114" s="8">
        <v>29</v>
      </c>
      <c r="N114" s="8">
        <v>38</v>
      </c>
      <c r="O114" s="8">
        <v>2.9</v>
      </c>
      <c r="P114" s="8"/>
      <c r="Q114" s="8">
        <v>58</v>
      </c>
      <c r="R114" s="8">
        <v>120</v>
      </c>
      <c r="T114" s="8">
        <f t="shared" si="3"/>
        <v>-0.3</v>
      </c>
      <c r="U114" s="8" t="s">
        <v>704</v>
      </c>
      <c r="V114" s="8" t="s">
        <v>704</v>
      </c>
    </row>
    <row r="115" spans="1:22" hidden="1">
      <c r="A115" s="8" t="s">
        <v>481</v>
      </c>
      <c r="B115" s="7">
        <v>46238.333333333336</v>
      </c>
      <c r="C115" s="8">
        <v>1050.3</v>
      </c>
      <c r="D115" s="8">
        <v>12.9</v>
      </c>
      <c r="E115" s="8"/>
      <c r="F115" s="8"/>
      <c r="G115" s="8">
        <v>52.69</v>
      </c>
      <c r="H115" s="8">
        <v>31.72</v>
      </c>
      <c r="I115" s="8">
        <v>19.100000000000001</v>
      </c>
      <c r="J115" s="8">
        <v>111.41</v>
      </c>
      <c r="K115" s="8">
        <v>49.85</v>
      </c>
      <c r="L115" s="8">
        <f t="shared" si="4"/>
        <v>61.559999999999995</v>
      </c>
      <c r="M115" s="8">
        <v>27</v>
      </c>
      <c r="N115" s="8">
        <v>32</v>
      </c>
      <c r="O115" s="8">
        <v>2.87</v>
      </c>
      <c r="P115" s="8"/>
      <c r="Q115" s="8">
        <v>53</v>
      </c>
      <c r="R115" s="8">
        <v>121</v>
      </c>
      <c r="T115" s="8">
        <f t="shared" si="3"/>
        <v>-0.3</v>
      </c>
      <c r="U115" s="8" t="s">
        <v>704</v>
      </c>
      <c r="V115" s="8" t="s">
        <v>704</v>
      </c>
    </row>
    <row r="116" spans="1:22" hidden="1">
      <c r="A116" s="8" t="s">
        <v>482</v>
      </c>
      <c r="B116" s="7">
        <v>46238.333333333336</v>
      </c>
      <c r="C116" s="8">
        <v>1058.3</v>
      </c>
      <c r="D116" s="8">
        <v>14.8</v>
      </c>
      <c r="E116" s="8"/>
      <c r="F116" s="8"/>
      <c r="G116" s="8">
        <v>32.869999999999997</v>
      </c>
      <c r="H116" s="8">
        <v>14.9</v>
      </c>
      <c r="I116" s="8">
        <v>22.66</v>
      </c>
      <c r="J116" s="8">
        <v>129.96</v>
      </c>
      <c r="K116" s="8">
        <v>60.47</v>
      </c>
      <c r="L116" s="8">
        <f t="shared" si="4"/>
        <v>69.490000000000009</v>
      </c>
      <c r="M116" s="8">
        <v>46</v>
      </c>
      <c r="N116" s="8">
        <v>105</v>
      </c>
      <c r="O116" s="8">
        <v>2.34</v>
      </c>
      <c r="P116" s="8"/>
      <c r="Q116" s="8">
        <v>35</v>
      </c>
      <c r="R116" s="8">
        <v>120</v>
      </c>
      <c r="T116" s="8">
        <f t="shared" si="3"/>
        <v>-0.3</v>
      </c>
      <c r="U116" s="8" t="s">
        <v>704</v>
      </c>
      <c r="V116" s="8" t="s">
        <v>704</v>
      </c>
    </row>
    <row r="117" spans="1:22" hidden="1">
      <c r="A117" s="8" t="s">
        <v>483</v>
      </c>
      <c r="B117" s="7">
        <v>46238.625</v>
      </c>
      <c r="C117" s="8">
        <v>1049.8</v>
      </c>
      <c r="D117" s="8">
        <v>12.8</v>
      </c>
      <c r="E117" s="8"/>
      <c r="F117" s="8"/>
      <c r="G117" s="8">
        <v>39.090000000000003</v>
      </c>
      <c r="H117" s="8">
        <v>39.020000000000003</v>
      </c>
      <c r="I117" s="8">
        <v>31.83</v>
      </c>
      <c r="J117" s="8">
        <v>117.81</v>
      </c>
      <c r="K117" s="8">
        <v>51.96</v>
      </c>
      <c r="L117" s="8">
        <f t="shared" si="4"/>
        <v>65.849999999999994</v>
      </c>
      <c r="M117" s="8">
        <v>29</v>
      </c>
      <c r="N117" s="8">
        <v>27</v>
      </c>
      <c r="O117" s="8">
        <v>3.51</v>
      </c>
      <c r="P117" s="8"/>
      <c r="Q117" s="8">
        <v>36</v>
      </c>
      <c r="R117" s="8">
        <v>113</v>
      </c>
      <c r="S117" s="44">
        <v>3.63</v>
      </c>
      <c r="T117" s="8">
        <f t="shared" si="3"/>
        <v>3.33</v>
      </c>
      <c r="U117" s="8" t="s">
        <v>704</v>
      </c>
      <c r="V117" s="8" t="s">
        <v>704</v>
      </c>
    </row>
    <row r="118" spans="1:22" hidden="1">
      <c r="A118" s="8" t="s">
        <v>484</v>
      </c>
      <c r="B118" s="7">
        <v>46238.625</v>
      </c>
      <c r="C118" s="8">
        <v>1048.0999999999999</v>
      </c>
      <c r="D118" s="8">
        <v>12.4</v>
      </c>
      <c r="E118" s="8"/>
      <c r="F118" s="8"/>
      <c r="G118" s="8">
        <v>39.94</v>
      </c>
      <c r="H118" s="8">
        <v>39.94</v>
      </c>
      <c r="I118" s="8">
        <v>25.96</v>
      </c>
      <c r="J118" s="8">
        <v>112.77</v>
      </c>
      <c r="K118" s="8">
        <v>48.68</v>
      </c>
      <c r="L118" s="8">
        <f t="shared" si="4"/>
        <v>64.09</v>
      </c>
      <c r="M118" s="8">
        <v>26</v>
      </c>
      <c r="N118" s="8">
        <v>24</v>
      </c>
      <c r="O118" s="8">
        <v>3.6</v>
      </c>
      <c r="P118" s="8"/>
      <c r="Q118" s="8">
        <v>36</v>
      </c>
      <c r="R118" s="8">
        <v>135</v>
      </c>
      <c r="S118" s="44">
        <v>2.94</v>
      </c>
      <c r="T118" s="8">
        <f t="shared" si="3"/>
        <v>2.64</v>
      </c>
      <c r="U118" s="8" t="s">
        <v>704</v>
      </c>
      <c r="V118" s="8" t="s">
        <v>704</v>
      </c>
    </row>
    <row r="119" spans="1:22" hidden="1">
      <c r="A119" s="8" t="s">
        <v>485</v>
      </c>
      <c r="B119" s="7">
        <v>46238.625</v>
      </c>
      <c r="C119" s="8">
        <v>1056.4000000000001</v>
      </c>
      <c r="D119" s="8">
        <v>14.3</v>
      </c>
      <c r="E119" s="8"/>
      <c r="F119" s="8"/>
      <c r="G119" s="8">
        <v>43.24</v>
      </c>
      <c r="H119" s="8">
        <v>42.78</v>
      </c>
      <c r="I119" s="8">
        <v>33.57</v>
      </c>
      <c r="J119" s="8">
        <v>129.4</v>
      </c>
      <c r="K119" s="8">
        <v>61.91</v>
      </c>
      <c r="L119" s="8">
        <f t="shared" si="4"/>
        <v>67.490000000000009</v>
      </c>
      <c r="M119" s="8">
        <v>40</v>
      </c>
      <c r="N119" s="8">
        <v>89</v>
      </c>
      <c r="O119" s="8">
        <v>2.78</v>
      </c>
      <c r="P119" s="8"/>
      <c r="Q119" s="8">
        <v>40</v>
      </c>
      <c r="R119" s="8">
        <v>138</v>
      </c>
      <c r="S119" s="44">
        <v>3.93</v>
      </c>
      <c r="T119" s="8">
        <f t="shared" si="3"/>
        <v>3.6300000000000003</v>
      </c>
      <c r="U119" s="8" t="s">
        <v>704</v>
      </c>
      <c r="V119" s="8" t="s">
        <v>704</v>
      </c>
    </row>
    <row r="120" spans="1:22" hidden="1">
      <c r="A120" s="8" t="s">
        <v>486</v>
      </c>
      <c r="B120" s="7">
        <v>46238.625</v>
      </c>
      <c r="C120" s="8">
        <v>1044.3</v>
      </c>
      <c r="D120" s="8">
        <v>11.6</v>
      </c>
      <c r="E120" s="8"/>
      <c r="F120" s="8"/>
      <c r="G120" s="8">
        <v>59.52</v>
      </c>
      <c r="H120" s="8">
        <v>58.83</v>
      </c>
      <c r="I120" s="8">
        <v>25.68</v>
      </c>
      <c r="J120" s="8">
        <v>104.74</v>
      </c>
      <c r="K120" s="8">
        <v>45.2</v>
      </c>
      <c r="L120" s="8">
        <f t="shared" si="4"/>
        <v>59.539999999999992</v>
      </c>
      <c r="M120" s="8">
        <v>19</v>
      </c>
      <c r="N120" s="8">
        <v>0</v>
      </c>
      <c r="O120" s="8">
        <v>3.58</v>
      </c>
      <c r="P120" s="8"/>
      <c r="Q120" s="8">
        <v>52</v>
      </c>
      <c r="R120" s="8">
        <v>138</v>
      </c>
      <c r="S120" s="44">
        <v>4.17</v>
      </c>
      <c r="T120" s="8">
        <f t="shared" si="3"/>
        <v>3.87</v>
      </c>
      <c r="U120" s="8" t="s">
        <v>704</v>
      </c>
      <c r="V120" s="8" t="s">
        <v>704</v>
      </c>
    </row>
    <row r="121" spans="1:22" hidden="1">
      <c r="A121" s="8" t="s">
        <v>487</v>
      </c>
      <c r="B121" s="7">
        <v>46238.625</v>
      </c>
      <c r="C121" s="8">
        <v>1043.8</v>
      </c>
      <c r="D121" s="8">
        <v>11.5</v>
      </c>
      <c r="E121" s="8"/>
      <c r="F121" s="8"/>
      <c r="G121" s="8">
        <v>57.53</v>
      </c>
      <c r="H121" s="8">
        <v>57.22</v>
      </c>
      <c r="I121" s="8">
        <v>27.1</v>
      </c>
      <c r="J121" s="8">
        <v>104.59</v>
      </c>
      <c r="K121" s="8">
        <v>44.05</v>
      </c>
      <c r="L121" s="8">
        <f t="shared" si="4"/>
        <v>60.540000000000006</v>
      </c>
      <c r="M121" s="8">
        <v>19</v>
      </c>
      <c r="N121" s="8">
        <v>0</v>
      </c>
      <c r="O121" s="8">
        <v>3.58</v>
      </c>
      <c r="P121" s="8"/>
      <c r="Q121" s="8">
        <v>45</v>
      </c>
      <c r="R121" s="8">
        <v>141</v>
      </c>
      <c r="S121" s="44">
        <v>4.26</v>
      </c>
      <c r="T121" s="8">
        <f t="shared" si="3"/>
        <v>3.96</v>
      </c>
      <c r="U121" s="8" t="s">
        <v>704</v>
      </c>
      <c r="V121" s="8" t="s">
        <v>704</v>
      </c>
    </row>
    <row r="122" spans="1:22" hidden="1">
      <c r="A122" s="8" t="s">
        <v>488</v>
      </c>
      <c r="B122" s="7">
        <v>46238.625</v>
      </c>
      <c r="C122" s="8">
        <v>1054.3</v>
      </c>
      <c r="D122" s="8">
        <v>14</v>
      </c>
      <c r="E122" s="8"/>
      <c r="F122" s="8"/>
      <c r="G122" s="8">
        <v>41.55</v>
      </c>
      <c r="H122" s="8">
        <v>41.24</v>
      </c>
      <c r="I122" s="8">
        <v>34.200000000000003</v>
      </c>
      <c r="J122" s="8">
        <v>127.54</v>
      </c>
      <c r="K122" s="8">
        <v>61.47</v>
      </c>
      <c r="L122" s="8">
        <f t="shared" si="4"/>
        <v>66.070000000000007</v>
      </c>
      <c r="M122" s="8">
        <v>36</v>
      </c>
      <c r="N122" s="8">
        <v>80</v>
      </c>
      <c r="O122" s="8">
        <v>2.83</v>
      </c>
      <c r="P122" s="8"/>
      <c r="Q122" s="8">
        <v>44</v>
      </c>
      <c r="R122" s="8">
        <v>141</v>
      </c>
      <c r="S122" s="44">
        <v>2.97</v>
      </c>
      <c r="T122" s="8">
        <f t="shared" si="3"/>
        <v>2.6700000000000004</v>
      </c>
      <c r="U122" s="8" t="s">
        <v>704</v>
      </c>
      <c r="V122" s="8" t="s">
        <v>704</v>
      </c>
    </row>
    <row r="123" spans="1:22" hidden="1">
      <c r="A123" s="8" t="s">
        <v>489</v>
      </c>
      <c r="B123" s="7">
        <v>46269.333333333336</v>
      </c>
      <c r="C123" s="8">
        <v>1037.0999999999999</v>
      </c>
      <c r="D123" s="8">
        <v>9.6</v>
      </c>
      <c r="E123" s="8"/>
      <c r="F123" s="8"/>
      <c r="G123" s="8">
        <v>50.92</v>
      </c>
      <c r="H123" s="8">
        <v>50.46</v>
      </c>
      <c r="I123" s="8">
        <v>21.72</v>
      </c>
      <c r="J123" s="8">
        <v>88.24</v>
      </c>
      <c r="K123" s="8">
        <v>37.08</v>
      </c>
      <c r="L123" s="8">
        <f t="shared" si="4"/>
        <v>51.16</v>
      </c>
      <c r="M123" s="8">
        <v>42</v>
      </c>
      <c r="N123" s="8">
        <v>24</v>
      </c>
      <c r="O123" s="8">
        <v>4.5</v>
      </c>
      <c r="P123" s="8"/>
      <c r="Q123" s="8">
        <v>33</v>
      </c>
      <c r="R123" s="8">
        <v>77</v>
      </c>
      <c r="S123" s="44">
        <v>4.96</v>
      </c>
      <c r="T123" s="8">
        <f t="shared" si="3"/>
        <v>4.66</v>
      </c>
      <c r="U123" s="8"/>
      <c r="V123" s="8"/>
    </row>
    <row r="124" spans="1:22" hidden="1">
      <c r="A124" s="8" t="s">
        <v>490</v>
      </c>
      <c r="B124" s="7">
        <v>46269.333333333336</v>
      </c>
      <c r="C124" s="8">
        <v>1035.5999999999999</v>
      </c>
      <c r="D124" s="8">
        <v>9.3000000000000007</v>
      </c>
      <c r="E124" s="8"/>
      <c r="F124" s="8"/>
      <c r="G124" s="8">
        <v>50.15</v>
      </c>
      <c r="H124" s="8">
        <v>50.15</v>
      </c>
      <c r="I124" s="8">
        <v>19.45</v>
      </c>
      <c r="J124" s="8">
        <v>83.53</v>
      </c>
      <c r="K124" s="8">
        <v>31.62</v>
      </c>
      <c r="L124" s="8">
        <f t="shared" si="4"/>
        <v>51.91</v>
      </c>
      <c r="M124" s="8">
        <v>34</v>
      </c>
      <c r="N124" s="8">
        <v>26</v>
      </c>
      <c r="O124" s="8">
        <v>4.5</v>
      </c>
      <c r="P124" s="8"/>
      <c r="Q124" s="8">
        <v>35</v>
      </c>
      <c r="R124" s="8">
        <v>96</v>
      </c>
      <c r="S124" s="44">
        <v>4.8899999999999997</v>
      </c>
      <c r="T124" s="8">
        <f t="shared" si="3"/>
        <v>4.59</v>
      </c>
      <c r="U124" s="8"/>
      <c r="V124" s="8"/>
    </row>
    <row r="125" spans="1:22" hidden="1">
      <c r="A125" s="8" t="s">
        <v>491</v>
      </c>
      <c r="B125" s="7">
        <v>46269.333333333336</v>
      </c>
      <c r="C125" s="8">
        <v>1047.4000000000001</v>
      </c>
      <c r="D125" s="8">
        <v>12</v>
      </c>
      <c r="E125" s="8"/>
      <c r="F125" s="8"/>
      <c r="G125" s="8">
        <v>47.93</v>
      </c>
      <c r="H125" s="8">
        <v>47.85</v>
      </c>
      <c r="I125" s="8">
        <v>27.08</v>
      </c>
      <c r="J125" s="8">
        <v>108</v>
      </c>
      <c r="K125" s="8">
        <v>46.82</v>
      </c>
      <c r="L125" s="8">
        <f t="shared" si="4"/>
        <v>61.18</v>
      </c>
      <c r="M125" s="8">
        <v>29</v>
      </c>
      <c r="N125" s="8">
        <v>28</v>
      </c>
      <c r="O125" s="8">
        <v>3.57</v>
      </c>
      <c r="P125" s="8"/>
      <c r="Q125" s="8">
        <v>46</v>
      </c>
      <c r="R125" s="8">
        <v>106</v>
      </c>
      <c r="S125" s="44">
        <v>3.89</v>
      </c>
      <c r="T125" s="8">
        <f t="shared" si="3"/>
        <v>3.5900000000000003</v>
      </c>
      <c r="U125" s="8"/>
      <c r="V125" s="8"/>
    </row>
    <row r="126" spans="1:22" hidden="1">
      <c r="A126" s="8" t="s">
        <v>492</v>
      </c>
      <c r="B126" s="7">
        <v>46269.333333333336</v>
      </c>
      <c r="C126" s="8">
        <v>1032.3</v>
      </c>
      <c r="D126" s="8">
        <v>8.5</v>
      </c>
      <c r="E126" s="8"/>
      <c r="F126" s="8"/>
      <c r="G126" s="8">
        <v>57.91</v>
      </c>
      <c r="H126" s="8">
        <v>57.76</v>
      </c>
      <c r="I126" s="8">
        <v>22.81</v>
      </c>
      <c r="J126" s="8">
        <v>75.03</v>
      </c>
      <c r="K126" s="8">
        <v>26.84</v>
      </c>
      <c r="L126" s="8">
        <f t="shared" si="4"/>
        <v>48.19</v>
      </c>
      <c r="M126" s="8">
        <v>5</v>
      </c>
      <c r="N126" s="8">
        <v>0</v>
      </c>
      <c r="O126" s="8">
        <v>4.47</v>
      </c>
      <c r="P126" s="8"/>
      <c r="Q126" s="8">
        <v>35</v>
      </c>
      <c r="R126" s="8">
        <v>126</v>
      </c>
      <c r="T126" s="8">
        <f t="shared" si="3"/>
        <v>-0.3</v>
      </c>
      <c r="U126" s="8"/>
      <c r="V126" s="8"/>
    </row>
    <row r="127" spans="1:22" hidden="1">
      <c r="A127" s="8" t="s">
        <v>493</v>
      </c>
      <c r="B127" s="7">
        <v>46269.333333333336</v>
      </c>
      <c r="C127" s="8">
        <v>1031.0999999999999</v>
      </c>
      <c r="D127" s="8">
        <v>8.1999999999999993</v>
      </c>
      <c r="E127" s="8"/>
      <c r="F127" s="8"/>
      <c r="G127" s="8">
        <v>58.83</v>
      </c>
      <c r="H127" s="8">
        <v>58.76</v>
      </c>
      <c r="I127" s="8">
        <v>23.89</v>
      </c>
      <c r="J127" s="8">
        <v>73.88</v>
      </c>
      <c r="K127" s="8">
        <v>25.97</v>
      </c>
      <c r="L127" s="8">
        <f t="shared" si="4"/>
        <v>47.91</v>
      </c>
      <c r="M127" s="8">
        <v>12</v>
      </c>
      <c r="N127" s="8">
        <v>0</v>
      </c>
      <c r="O127" s="8">
        <v>4.5</v>
      </c>
      <c r="P127" s="8"/>
      <c r="Q127" s="8">
        <v>31</v>
      </c>
      <c r="R127" s="8">
        <v>121</v>
      </c>
      <c r="T127" s="8">
        <f t="shared" si="3"/>
        <v>-0.3</v>
      </c>
      <c r="U127" s="8"/>
      <c r="V127" s="8"/>
    </row>
    <row r="128" spans="1:22" hidden="1">
      <c r="A128" s="8" t="s">
        <v>494</v>
      </c>
      <c r="B128" s="7">
        <v>46269.333333333336</v>
      </c>
      <c r="C128" s="8">
        <v>1046.4000000000001</v>
      </c>
      <c r="D128" s="8">
        <v>11.9</v>
      </c>
      <c r="E128" s="8"/>
      <c r="F128" s="8"/>
      <c r="G128" s="8">
        <v>65.13</v>
      </c>
      <c r="H128" s="8">
        <v>65.05</v>
      </c>
      <c r="I128" s="8">
        <v>22.17</v>
      </c>
      <c r="J128" s="8">
        <v>105.5</v>
      </c>
      <c r="K128" s="8">
        <v>44.39</v>
      </c>
      <c r="L128" s="8">
        <f t="shared" si="4"/>
        <v>61.11</v>
      </c>
      <c r="M128" s="8">
        <v>24</v>
      </c>
      <c r="N128" s="8">
        <v>20</v>
      </c>
      <c r="O128" s="8">
        <v>3.45</v>
      </c>
      <c r="P128" s="8"/>
      <c r="Q128" s="8">
        <v>48</v>
      </c>
      <c r="R128" s="8">
        <v>120</v>
      </c>
      <c r="T128" s="8">
        <f t="shared" si="3"/>
        <v>-0.3</v>
      </c>
      <c r="U128" s="8"/>
      <c r="V128" s="8"/>
    </row>
    <row r="129" spans="1:22" hidden="1">
      <c r="A129" s="8" t="s">
        <v>495</v>
      </c>
      <c r="B129" s="7">
        <v>46269.625</v>
      </c>
      <c r="C129" s="8">
        <v>1031.8</v>
      </c>
      <c r="D129" s="8">
        <v>8.3000000000000007</v>
      </c>
      <c r="E129" s="8"/>
      <c r="F129" s="8"/>
      <c r="G129" s="8">
        <v>52.61</v>
      </c>
      <c r="H129" s="8">
        <v>53.53</v>
      </c>
      <c r="I129" s="8">
        <v>19.559999999999999</v>
      </c>
      <c r="J129" s="8">
        <v>77.61</v>
      </c>
      <c r="K129" s="8">
        <v>28.02</v>
      </c>
      <c r="L129" s="8">
        <f t="shared" si="4"/>
        <v>49.59</v>
      </c>
      <c r="M129" s="8">
        <v>28</v>
      </c>
      <c r="N129" s="8">
        <v>6</v>
      </c>
      <c r="O129" s="8">
        <v>4.7300000000000004</v>
      </c>
      <c r="P129" s="8"/>
      <c r="Q129" s="8">
        <v>30</v>
      </c>
      <c r="R129" s="8">
        <v>115</v>
      </c>
      <c r="S129" s="44">
        <v>6.02</v>
      </c>
      <c r="T129" s="8">
        <f t="shared" si="3"/>
        <v>5.72</v>
      </c>
      <c r="U129" s="8"/>
      <c r="V129" s="8"/>
    </row>
    <row r="130" spans="1:22" hidden="1">
      <c r="A130" s="8" t="s">
        <v>496</v>
      </c>
      <c r="B130" s="7">
        <v>46269.625</v>
      </c>
      <c r="C130" s="8">
        <v>1030.5</v>
      </c>
      <c r="D130" s="8">
        <v>8.1</v>
      </c>
      <c r="E130" s="8"/>
      <c r="F130" s="8"/>
      <c r="G130" s="8">
        <v>45.24</v>
      </c>
      <c r="H130" s="8">
        <v>45.08</v>
      </c>
      <c r="I130" s="8">
        <v>19.690000000000001</v>
      </c>
      <c r="J130" s="8">
        <v>72.900000000000006</v>
      </c>
      <c r="K130" s="8">
        <v>26.41</v>
      </c>
      <c r="L130" s="8">
        <f t="shared" si="4"/>
        <v>46.490000000000009</v>
      </c>
      <c r="M130" s="8">
        <v>29</v>
      </c>
      <c r="N130" s="8">
        <v>9</v>
      </c>
      <c r="O130" s="8">
        <v>4.7</v>
      </c>
      <c r="P130" s="8"/>
      <c r="Q130" s="8">
        <v>31</v>
      </c>
      <c r="R130" s="8">
        <v>145</v>
      </c>
      <c r="S130" s="44">
        <v>6.22</v>
      </c>
      <c r="T130" s="8">
        <f t="shared" si="3"/>
        <v>5.92</v>
      </c>
      <c r="U130" s="8"/>
      <c r="V130" s="8"/>
    </row>
    <row r="131" spans="1:22" hidden="1">
      <c r="A131" s="8" t="s">
        <v>497</v>
      </c>
      <c r="B131" s="7">
        <v>46269.625</v>
      </c>
      <c r="C131" s="8">
        <v>1043.3</v>
      </c>
      <c r="D131" s="8">
        <v>11.2</v>
      </c>
      <c r="E131" s="8"/>
      <c r="F131" s="8"/>
      <c r="G131" s="8">
        <v>43.55</v>
      </c>
      <c r="H131" s="8">
        <v>43.24</v>
      </c>
      <c r="I131" s="8">
        <v>26.81</v>
      </c>
      <c r="J131" s="8">
        <v>98.87</v>
      </c>
      <c r="K131" s="8">
        <v>40.950000000000003</v>
      </c>
      <c r="L131" s="8">
        <f t="shared" si="4"/>
        <v>57.92</v>
      </c>
      <c r="M131" s="8">
        <v>27</v>
      </c>
      <c r="N131" s="8">
        <v>12</v>
      </c>
      <c r="O131" s="8">
        <v>3.83</v>
      </c>
      <c r="P131" s="8"/>
      <c r="Q131" s="8">
        <v>39</v>
      </c>
      <c r="R131" s="8">
        <v>140</v>
      </c>
      <c r="S131" s="44">
        <v>4.03</v>
      </c>
      <c r="T131" s="8">
        <f t="shared" si="3"/>
        <v>3.7300000000000004</v>
      </c>
      <c r="U131" s="8"/>
      <c r="V131" s="8"/>
    </row>
    <row r="132" spans="1:22" hidden="1">
      <c r="A132" s="8" t="s">
        <v>498</v>
      </c>
      <c r="B132" s="7">
        <v>46269.625</v>
      </c>
      <c r="C132" s="8">
        <v>1022.5</v>
      </c>
      <c r="D132" s="8">
        <v>6.1</v>
      </c>
      <c r="E132" s="8"/>
      <c r="F132" s="8"/>
      <c r="G132" s="8">
        <v>56.37</v>
      </c>
      <c r="H132" s="8">
        <v>56.3</v>
      </c>
      <c r="I132" s="8">
        <v>23.02</v>
      </c>
      <c r="J132" s="8">
        <v>57.45</v>
      </c>
      <c r="K132" s="8">
        <v>18.850000000000001</v>
      </c>
      <c r="L132" s="8">
        <f t="shared" si="4"/>
        <v>38.6</v>
      </c>
      <c r="M132" s="8">
        <v>17</v>
      </c>
      <c r="N132" s="8">
        <v>23</v>
      </c>
      <c r="O132" s="8">
        <v>4.43</v>
      </c>
      <c r="P132" s="8"/>
      <c r="Q132" s="8">
        <v>37</v>
      </c>
      <c r="R132" s="8">
        <v>127</v>
      </c>
      <c r="T132" s="8">
        <f t="shared" si="3"/>
        <v>-0.3</v>
      </c>
      <c r="U132" s="8"/>
      <c r="V132" s="8"/>
    </row>
    <row r="133" spans="1:22" hidden="1">
      <c r="A133" s="8" t="s">
        <v>499</v>
      </c>
      <c r="B133" s="7">
        <v>46269.625</v>
      </c>
      <c r="C133" s="8">
        <v>1025.5</v>
      </c>
      <c r="D133" s="8">
        <v>7.1</v>
      </c>
      <c r="E133" s="8"/>
      <c r="F133" s="8"/>
      <c r="G133" s="8">
        <v>66.819999999999993</v>
      </c>
      <c r="H133" s="8">
        <v>66.59</v>
      </c>
      <c r="I133" s="8">
        <v>16.55</v>
      </c>
      <c r="J133" s="8">
        <v>63.58</v>
      </c>
      <c r="K133" s="8">
        <v>20.27</v>
      </c>
      <c r="L133" s="8">
        <f t="shared" si="4"/>
        <v>43.31</v>
      </c>
      <c r="M133" s="8">
        <v>16</v>
      </c>
      <c r="N133" s="8">
        <v>24</v>
      </c>
      <c r="O133" s="8">
        <v>4.96</v>
      </c>
      <c r="P133" s="8"/>
      <c r="Q133" s="8">
        <v>33</v>
      </c>
      <c r="R133" s="8">
        <v>136</v>
      </c>
      <c r="T133" s="8">
        <f t="shared" si="3"/>
        <v>-0.3</v>
      </c>
      <c r="U133" s="8"/>
      <c r="V133" s="8"/>
    </row>
    <row r="134" spans="1:22" hidden="1">
      <c r="A134" s="8" t="s">
        <v>500</v>
      </c>
      <c r="B134" s="7">
        <v>46269.625</v>
      </c>
      <c r="C134" s="8">
        <v>1040</v>
      </c>
      <c r="D134" s="8">
        <v>10.6</v>
      </c>
      <c r="E134" s="8"/>
      <c r="F134" s="8"/>
      <c r="G134" s="8">
        <v>46.08</v>
      </c>
      <c r="H134" s="8">
        <v>45.93</v>
      </c>
      <c r="I134" s="8">
        <v>23.33</v>
      </c>
      <c r="J134" s="8">
        <v>95</v>
      </c>
      <c r="K134" s="8">
        <v>38.909999999999997</v>
      </c>
      <c r="L134" s="8">
        <f t="shared" si="4"/>
        <v>56.09</v>
      </c>
      <c r="M134" s="8">
        <v>21</v>
      </c>
      <c r="N134" s="8">
        <v>0</v>
      </c>
      <c r="O134" s="8">
        <v>3.67</v>
      </c>
      <c r="P134" s="8"/>
      <c r="Q134" s="8">
        <v>50</v>
      </c>
      <c r="R134" s="8">
        <v>144</v>
      </c>
      <c r="T134" s="8">
        <f t="shared" ref="T134:T180" si="5">S134-0.3</f>
        <v>-0.3</v>
      </c>
      <c r="U134" s="8"/>
      <c r="V134" s="8"/>
    </row>
    <row r="135" spans="1:22" hidden="1">
      <c r="A135" s="8" t="s">
        <v>501</v>
      </c>
      <c r="B135" s="7">
        <v>46299.333333333336</v>
      </c>
      <c r="C135" s="8">
        <v>1020.3</v>
      </c>
      <c r="D135" s="8">
        <v>5.5</v>
      </c>
      <c r="E135" s="8"/>
      <c r="F135" s="8"/>
      <c r="G135" s="8">
        <v>69.66</v>
      </c>
      <c r="H135" s="8">
        <v>68.89</v>
      </c>
      <c r="I135" s="8">
        <v>20.95</v>
      </c>
      <c r="J135" s="8">
        <v>48.77</v>
      </c>
      <c r="K135" s="8">
        <v>15.5</v>
      </c>
      <c r="L135" s="8">
        <f>J135-K135</f>
        <v>33.270000000000003</v>
      </c>
      <c r="M135" s="8">
        <v>23</v>
      </c>
      <c r="N135" s="8">
        <v>0</v>
      </c>
      <c r="O135" s="8">
        <v>5.38</v>
      </c>
      <c r="P135" s="8"/>
      <c r="Q135" s="8">
        <v>19</v>
      </c>
      <c r="R135" s="8">
        <v>104</v>
      </c>
      <c r="S135" s="44">
        <v>6.91</v>
      </c>
      <c r="T135" s="8">
        <f t="shared" si="5"/>
        <v>6.61</v>
      </c>
      <c r="U135" s="8"/>
      <c r="V135" s="8"/>
    </row>
    <row r="136" spans="1:22" hidden="1">
      <c r="A136" s="8" t="s">
        <v>502</v>
      </c>
      <c r="B136" s="7">
        <v>46299.333333333336</v>
      </c>
      <c r="C136" s="8">
        <v>1019.7</v>
      </c>
      <c r="D136" s="8">
        <v>5.4</v>
      </c>
      <c r="E136" s="8"/>
      <c r="F136" s="8"/>
      <c r="G136" s="8">
        <v>41.47</v>
      </c>
      <c r="H136" s="8">
        <v>41.32</v>
      </c>
      <c r="I136" s="8">
        <v>24.26</v>
      </c>
      <c r="J136" s="8">
        <v>49.38</v>
      </c>
      <c r="K136" s="8">
        <v>25.51</v>
      </c>
      <c r="L136" s="8">
        <f t="shared" si="4"/>
        <v>23.87</v>
      </c>
      <c r="M136" s="8">
        <v>25</v>
      </c>
      <c r="N136" s="8">
        <v>0</v>
      </c>
      <c r="O136" s="8">
        <v>5.64</v>
      </c>
      <c r="P136" s="8"/>
      <c r="Q136" s="8">
        <v>33</v>
      </c>
      <c r="R136" s="8">
        <v>121</v>
      </c>
      <c r="S136" s="44">
        <v>7.33</v>
      </c>
      <c r="T136" s="8">
        <f t="shared" si="5"/>
        <v>7.03</v>
      </c>
      <c r="U136" s="8"/>
      <c r="V136" s="8"/>
    </row>
    <row r="137" spans="1:22" hidden="1">
      <c r="A137" s="8" t="s">
        <v>503</v>
      </c>
      <c r="B137" s="7">
        <v>46299.333333333336</v>
      </c>
      <c r="C137" s="8">
        <v>1014.3</v>
      </c>
      <c r="D137" s="8">
        <v>4.0999999999999996</v>
      </c>
      <c r="E137" s="8"/>
      <c r="F137" s="8"/>
      <c r="G137" s="8">
        <v>65.819999999999993</v>
      </c>
      <c r="H137" s="8">
        <v>65.209999999999994</v>
      </c>
      <c r="I137" s="8">
        <v>17.04</v>
      </c>
      <c r="J137" s="8">
        <v>36.659999999999997</v>
      </c>
      <c r="K137" s="8">
        <v>8.7200000000000006</v>
      </c>
      <c r="L137" s="8">
        <f t="shared" si="4"/>
        <v>27.939999999999998</v>
      </c>
      <c r="M137" s="8">
        <v>9</v>
      </c>
      <c r="N137" s="8">
        <v>0</v>
      </c>
      <c r="O137" s="8">
        <v>5.7</v>
      </c>
      <c r="P137" s="8"/>
      <c r="Q137" s="8">
        <v>30</v>
      </c>
      <c r="R137" s="8">
        <v>128</v>
      </c>
      <c r="S137" s="44">
        <v>8.3699999999999992</v>
      </c>
      <c r="T137" s="8">
        <f t="shared" si="5"/>
        <v>8.0699999999999985</v>
      </c>
      <c r="U137" s="8"/>
      <c r="V137" s="8"/>
    </row>
    <row r="138" spans="1:22" hidden="1">
      <c r="A138" s="8" t="s">
        <v>504</v>
      </c>
      <c r="B138" s="7">
        <v>46299.333333333336</v>
      </c>
      <c r="C138" s="8">
        <v>1014.8</v>
      </c>
      <c r="D138" s="8">
        <v>4.2</v>
      </c>
      <c r="E138" s="8"/>
      <c r="F138" s="8"/>
      <c r="G138" s="8">
        <v>61.52</v>
      </c>
      <c r="H138" s="8">
        <v>61.21</v>
      </c>
      <c r="I138" s="8">
        <v>19.350000000000001</v>
      </c>
      <c r="J138" s="8">
        <v>38.619999999999997</v>
      </c>
      <c r="K138" s="8">
        <v>9.32</v>
      </c>
      <c r="L138" s="8">
        <f t="shared" si="4"/>
        <v>29.299999999999997</v>
      </c>
      <c r="M138" s="8">
        <v>11</v>
      </c>
      <c r="N138" s="8">
        <v>0</v>
      </c>
      <c r="O138" s="8">
        <v>5.61</v>
      </c>
      <c r="P138" s="8"/>
      <c r="Q138" s="8">
        <v>30</v>
      </c>
      <c r="R138" s="8">
        <v>124</v>
      </c>
      <c r="S138" s="44">
        <v>8.15</v>
      </c>
      <c r="T138" s="8">
        <f t="shared" si="5"/>
        <v>7.8500000000000005</v>
      </c>
      <c r="U138" s="8"/>
      <c r="V138" s="8"/>
    </row>
    <row r="139" spans="1:22" hidden="1">
      <c r="A139" s="8" t="s">
        <v>505</v>
      </c>
      <c r="B139" s="7">
        <v>46299.625</v>
      </c>
      <c r="C139" s="8">
        <v>1016.3</v>
      </c>
      <c r="D139" s="8">
        <v>4.7</v>
      </c>
      <c r="E139" s="8"/>
      <c r="F139" s="8"/>
      <c r="G139" s="8">
        <v>67.36</v>
      </c>
      <c r="H139" s="8">
        <v>64.75</v>
      </c>
      <c r="I139" s="8">
        <v>14.6</v>
      </c>
      <c r="J139" s="8">
        <v>43.29</v>
      </c>
      <c r="K139" s="8">
        <v>12.96</v>
      </c>
      <c r="L139" s="8">
        <f t="shared" si="4"/>
        <v>30.33</v>
      </c>
      <c r="M139" s="8">
        <v>22</v>
      </c>
      <c r="N139" s="8">
        <v>0</v>
      </c>
      <c r="O139" s="8">
        <v>5.48</v>
      </c>
      <c r="P139" s="8"/>
      <c r="Q139" s="8">
        <v>16</v>
      </c>
      <c r="R139" s="8">
        <v>103</v>
      </c>
      <c r="S139" s="44">
        <v>8.19</v>
      </c>
      <c r="T139" s="8">
        <f t="shared" si="5"/>
        <v>7.89</v>
      </c>
      <c r="U139" s="8"/>
      <c r="V139" s="8"/>
    </row>
    <row r="140" spans="1:22" hidden="1">
      <c r="A140" s="8" t="s">
        <v>506</v>
      </c>
      <c r="B140" s="7">
        <v>46299.625</v>
      </c>
      <c r="C140" s="8">
        <v>1015.2</v>
      </c>
      <c r="D140" s="8">
        <v>4.4000000000000004</v>
      </c>
      <c r="E140" s="8"/>
      <c r="F140" s="8"/>
      <c r="G140" s="8">
        <v>70.66</v>
      </c>
      <c r="H140" s="8">
        <v>68.819999999999993</v>
      </c>
      <c r="I140" s="8">
        <v>15</v>
      </c>
      <c r="J140" s="8">
        <v>41.39</v>
      </c>
      <c r="K140" s="8">
        <v>10.220000000000001</v>
      </c>
      <c r="L140" s="8">
        <f t="shared" si="4"/>
        <v>31.17</v>
      </c>
      <c r="M140" s="8">
        <v>23</v>
      </c>
      <c r="N140" s="8">
        <v>0</v>
      </c>
      <c r="O140" s="8">
        <v>5.85</v>
      </c>
      <c r="P140" s="8"/>
      <c r="Q140" s="8">
        <v>21</v>
      </c>
      <c r="R140" s="8">
        <v>120</v>
      </c>
      <c r="S140" s="44">
        <v>8.35</v>
      </c>
      <c r="T140" s="8">
        <f t="shared" si="5"/>
        <v>8.0499999999999989</v>
      </c>
      <c r="U140" s="8"/>
      <c r="V140" s="8"/>
    </row>
    <row r="141" spans="1:22" hidden="1">
      <c r="A141" s="8" t="s">
        <v>507</v>
      </c>
      <c r="B141" s="7">
        <v>46299.625</v>
      </c>
      <c r="C141" s="8">
        <v>1028.8</v>
      </c>
      <c r="D141" s="8">
        <v>7.6</v>
      </c>
      <c r="E141" s="8"/>
      <c r="F141" s="8"/>
      <c r="G141" s="8">
        <v>75.349999999999994</v>
      </c>
      <c r="H141" s="8">
        <v>71.89</v>
      </c>
      <c r="I141" s="8">
        <v>16.21</v>
      </c>
      <c r="J141" s="8">
        <v>69.36</v>
      </c>
      <c r="K141" s="8">
        <v>24.03</v>
      </c>
      <c r="L141" s="8">
        <f t="shared" si="4"/>
        <v>45.33</v>
      </c>
      <c r="M141" s="8">
        <v>32</v>
      </c>
      <c r="N141" s="8">
        <v>5</v>
      </c>
      <c r="O141" s="8">
        <v>4.78</v>
      </c>
      <c r="P141" s="8"/>
      <c r="Q141" s="8">
        <v>25</v>
      </c>
      <c r="R141" s="8">
        <v>128</v>
      </c>
      <c r="S141" s="44">
        <v>6.65</v>
      </c>
      <c r="T141" s="8">
        <f t="shared" si="5"/>
        <v>6.3500000000000005</v>
      </c>
      <c r="U141" s="8"/>
      <c r="V141" s="8"/>
    </row>
    <row r="142" spans="1:22" hidden="1">
      <c r="A142" s="8" t="s">
        <v>508</v>
      </c>
      <c r="B142" s="7">
        <v>46299.625</v>
      </c>
      <c r="C142" s="8">
        <v>1009.3</v>
      </c>
      <c r="D142" s="8">
        <v>2.9</v>
      </c>
      <c r="E142" s="8"/>
      <c r="F142" s="8"/>
      <c r="G142" s="8">
        <v>69.510000000000005</v>
      </c>
      <c r="H142" s="8">
        <v>68.05</v>
      </c>
      <c r="I142" s="8">
        <v>9.61</v>
      </c>
      <c r="J142" s="8">
        <v>28.3</v>
      </c>
      <c r="K142" s="8">
        <v>5.28</v>
      </c>
      <c r="L142" s="8">
        <f t="shared" si="4"/>
        <v>23.02</v>
      </c>
      <c r="M142" s="8">
        <v>7</v>
      </c>
      <c r="N142" s="8">
        <v>0</v>
      </c>
      <c r="O142" s="8">
        <v>5.68</v>
      </c>
      <c r="P142" s="8"/>
      <c r="Q142" s="8">
        <v>32</v>
      </c>
      <c r="R142" s="8">
        <v>112</v>
      </c>
      <c r="T142" s="8">
        <f t="shared" si="5"/>
        <v>-0.3</v>
      </c>
      <c r="U142" s="8"/>
      <c r="V142" s="8"/>
    </row>
    <row r="143" spans="1:22" hidden="1">
      <c r="A143" s="8" t="s">
        <v>509</v>
      </c>
      <c r="B143" s="7">
        <v>46299.625</v>
      </c>
      <c r="C143" s="8">
        <v>1010.3</v>
      </c>
      <c r="D143" s="8">
        <v>3.1</v>
      </c>
      <c r="E143" s="8"/>
      <c r="F143" s="8"/>
      <c r="G143" s="8">
        <v>72.27</v>
      </c>
      <c r="H143" s="8">
        <v>71.2</v>
      </c>
      <c r="I143" s="8">
        <v>12.43</v>
      </c>
      <c r="J143" s="8">
        <v>30.68</v>
      </c>
      <c r="K143" s="8">
        <v>6.3</v>
      </c>
      <c r="L143" s="8">
        <f t="shared" si="4"/>
        <v>24.38</v>
      </c>
      <c r="M143" s="8">
        <v>10</v>
      </c>
      <c r="N143" s="8">
        <v>0</v>
      </c>
      <c r="O143" s="8">
        <v>5.87</v>
      </c>
      <c r="P143" s="8"/>
      <c r="Q143" s="8">
        <v>21</v>
      </c>
      <c r="R143" s="8">
        <v>115</v>
      </c>
      <c r="T143" s="8">
        <f t="shared" si="5"/>
        <v>-0.3</v>
      </c>
      <c r="U143" s="8"/>
      <c r="V143" s="8"/>
    </row>
    <row r="144" spans="1:22" hidden="1">
      <c r="A144" s="8" t="s">
        <v>510</v>
      </c>
      <c r="B144" s="7">
        <v>46299.625</v>
      </c>
      <c r="C144" s="8">
        <v>1026.2</v>
      </c>
      <c r="D144" s="8">
        <v>7.1</v>
      </c>
      <c r="E144" s="8"/>
      <c r="F144" s="8"/>
      <c r="G144" s="8">
        <v>79.569999999999993</v>
      </c>
      <c r="H144" s="8">
        <v>77.73</v>
      </c>
      <c r="I144" s="8">
        <v>16.12</v>
      </c>
      <c r="J144" s="8">
        <v>63.93</v>
      </c>
      <c r="K144" s="8">
        <v>20.89</v>
      </c>
      <c r="L144" s="8">
        <f t="shared" si="4"/>
        <v>43.04</v>
      </c>
      <c r="M144" s="8">
        <v>0</v>
      </c>
      <c r="N144" s="8">
        <v>0</v>
      </c>
      <c r="O144" s="8">
        <v>4.8899999999999997</v>
      </c>
      <c r="P144" s="8"/>
      <c r="Q144" s="8">
        <v>34</v>
      </c>
      <c r="R144" s="8">
        <v>118</v>
      </c>
      <c r="T144" s="8">
        <f t="shared" si="5"/>
        <v>-0.3</v>
      </c>
      <c r="U144" s="8"/>
      <c r="V144" s="8"/>
    </row>
    <row r="145" spans="1:22" hidden="1">
      <c r="A145" s="8" t="s">
        <v>511</v>
      </c>
      <c r="B145" s="7">
        <v>46330.333333333336</v>
      </c>
      <c r="C145" s="8">
        <v>1005.3</v>
      </c>
      <c r="D145" s="8">
        <v>1.9</v>
      </c>
      <c r="E145" s="8"/>
      <c r="F145" s="8"/>
      <c r="G145" s="8">
        <v>36.479999999999997</v>
      </c>
      <c r="H145" s="8">
        <v>34.25</v>
      </c>
      <c r="I145" s="8">
        <v>6.11</v>
      </c>
      <c r="J145" s="8">
        <v>20.13</v>
      </c>
      <c r="K145" s="8">
        <v>3.16</v>
      </c>
      <c r="L145" s="8">
        <f t="shared" si="4"/>
        <v>16.97</v>
      </c>
      <c r="M145" s="8">
        <v>58</v>
      </c>
      <c r="N145" s="8">
        <v>0</v>
      </c>
      <c r="O145" s="8">
        <v>6.18</v>
      </c>
      <c r="P145" s="8"/>
      <c r="Q145" s="8">
        <v>15</v>
      </c>
      <c r="R145" s="8">
        <v>97</v>
      </c>
      <c r="S145" s="44">
        <v>9.7100000000000009</v>
      </c>
      <c r="T145" s="8">
        <f t="shared" si="5"/>
        <v>9.41</v>
      </c>
      <c r="U145" s="8"/>
      <c r="V145" s="8"/>
    </row>
    <row r="146" spans="1:22" hidden="1">
      <c r="A146" s="8" t="s">
        <v>512</v>
      </c>
      <c r="B146" s="7">
        <v>46330.333333333336</v>
      </c>
      <c r="C146" s="8">
        <v>1004.7</v>
      </c>
      <c r="D146" s="8">
        <v>1.8</v>
      </c>
      <c r="E146" s="8"/>
      <c r="F146" s="8"/>
      <c r="G146" s="8">
        <v>35.18</v>
      </c>
      <c r="H146" s="8">
        <v>32.799999999999997</v>
      </c>
      <c r="I146" s="8">
        <v>8.9499999999999993</v>
      </c>
      <c r="J146" s="8">
        <v>19.27</v>
      </c>
      <c r="K146" s="8">
        <v>2.8</v>
      </c>
      <c r="L146" s="8">
        <f t="shared" si="4"/>
        <v>16.47</v>
      </c>
      <c r="M146" s="8">
        <v>67</v>
      </c>
      <c r="N146" s="8">
        <v>0</v>
      </c>
      <c r="O146" s="8">
        <v>6.16</v>
      </c>
      <c r="P146" s="8"/>
      <c r="Q146" s="8">
        <v>19</v>
      </c>
      <c r="R146" s="8">
        <v>134</v>
      </c>
      <c r="S146" s="44">
        <v>9.7899999999999991</v>
      </c>
      <c r="T146" s="8">
        <f t="shared" si="5"/>
        <v>9.4899999999999984</v>
      </c>
      <c r="U146" s="8"/>
      <c r="V146" s="8"/>
    </row>
    <row r="147" spans="1:22" hidden="1">
      <c r="A147" s="8" t="s">
        <v>513</v>
      </c>
      <c r="B147" s="7">
        <v>46330.333333333336</v>
      </c>
      <c r="C147" s="8">
        <v>1018.1</v>
      </c>
      <c r="D147" s="8">
        <v>5.0999999999999996</v>
      </c>
      <c r="E147" s="8"/>
      <c r="F147" s="8"/>
      <c r="G147" s="8">
        <v>40.630000000000003</v>
      </c>
      <c r="H147" s="8">
        <v>37.94</v>
      </c>
      <c r="I147" s="8">
        <v>10.4</v>
      </c>
      <c r="J147" s="8">
        <v>49.87</v>
      </c>
      <c r="K147" s="8">
        <v>15.05</v>
      </c>
      <c r="L147" s="8">
        <f t="shared" si="4"/>
        <v>34.819999999999993</v>
      </c>
      <c r="M147" s="8">
        <v>67</v>
      </c>
      <c r="N147" s="8">
        <v>0</v>
      </c>
      <c r="O147" s="8">
        <v>5.85</v>
      </c>
      <c r="P147" s="8"/>
      <c r="Q147" s="8">
        <v>21</v>
      </c>
      <c r="R147" s="8">
        <v>130</v>
      </c>
      <c r="S147" s="44">
        <v>7.91</v>
      </c>
      <c r="T147" s="8">
        <f t="shared" si="5"/>
        <v>7.61</v>
      </c>
      <c r="U147" s="8"/>
      <c r="V147" s="8"/>
    </row>
    <row r="148" spans="1:22" hidden="1">
      <c r="A148" s="8" t="s">
        <v>514</v>
      </c>
      <c r="B148" s="7">
        <v>46330.333333333336</v>
      </c>
      <c r="C148" s="8">
        <v>998.8</v>
      </c>
      <c r="D148" s="8">
        <v>0.3</v>
      </c>
      <c r="E148" s="8"/>
      <c r="F148" s="8"/>
      <c r="G148" s="8">
        <v>31.26</v>
      </c>
      <c r="H148" s="8">
        <v>28.96</v>
      </c>
      <c r="I148" s="8">
        <v>5.65</v>
      </c>
      <c r="J148" s="8">
        <v>6.65</v>
      </c>
      <c r="K148" s="8">
        <v>0.46</v>
      </c>
      <c r="L148" s="8">
        <f t="shared" si="4"/>
        <v>6.19</v>
      </c>
      <c r="M148" s="8">
        <v>43</v>
      </c>
      <c r="N148" s="8">
        <v>0</v>
      </c>
      <c r="O148" s="8">
        <v>6.62</v>
      </c>
      <c r="P148" s="8"/>
      <c r="Q148" s="8">
        <v>23</v>
      </c>
      <c r="R148" s="8">
        <v>104</v>
      </c>
      <c r="T148" s="8">
        <f t="shared" si="5"/>
        <v>-0.3</v>
      </c>
      <c r="U148" s="8"/>
      <c r="V148" s="8"/>
    </row>
    <row r="149" spans="1:22" hidden="1">
      <c r="A149" s="8" t="s">
        <v>515</v>
      </c>
      <c r="B149" s="7">
        <v>46330.333333333336</v>
      </c>
      <c r="C149" s="8">
        <v>999.5</v>
      </c>
      <c r="D149" s="8">
        <v>0.4</v>
      </c>
      <c r="E149" s="8"/>
      <c r="F149" s="8"/>
      <c r="G149" s="8">
        <v>36.409999999999997</v>
      </c>
      <c r="H149" s="8">
        <v>35.33</v>
      </c>
      <c r="I149" s="8">
        <v>8.23</v>
      </c>
      <c r="J149" s="8">
        <v>8.1999999999999993</v>
      </c>
      <c r="K149" s="8">
        <v>0.67</v>
      </c>
      <c r="L149" s="8">
        <f t="shared" si="4"/>
        <v>7.5299999999999994</v>
      </c>
      <c r="M149" s="8">
        <v>46</v>
      </c>
      <c r="N149" s="8">
        <v>0</v>
      </c>
      <c r="O149" s="8">
        <v>6.63</v>
      </c>
      <c r="P149" s="8"/>
      <c r="Q149" s="8">
        <v>22</v>
      </c>
      <c r="R149" s="8">
        <v>106</v>
      </c>
      <c r="T149" s="8">
        <f t="shared" si="5"/>
        <v>-0.3</v>
      </c>
      <c r="U149" s="8"/>
      <c r="V149" s="8"/>
    </row>
    <row r="150" spans="1:22" hidden="1">
      <c r="A150" s="8" t="s">
        <v>516</v>
      </c>
      <c r="B150" s="7">
        <v>46330.333333333336</v>
      </c>
      <c r="C150" s="8">
        <v>1016.1</v>
      </c>
      <c r="D150" s="8">
        <v>4.5999999999999996</v>
      </c>
      <c r="E150" s="8"/>
      <c r="F150" s="8"/>
      <c r="G150" s="8">
        <v>43.01</v>
      </c>
      <c r="H150" s="8">
        <v>41.09</v>
      </c>
      <c r="I150" s="8">
        <v>10</v>
      </c>
      <c r="J150" s="8">
        <v>43.21</v>
      </c>
      <c r="K150" s="8">
        <v>11.13</v>
      </c>
      <c r="L150" s="8">
        <f t="shared" si="4"/>
        <v>32.08</v>
      </c>
      <c r="M150" s="8">
        <v>58</v>
      </c>
      <c r="N150" s="8">
        <v>0</v>
      </c>
      <c r="O150" s="8">
        <v>5.56</v>
      </c>
      <c r="P150" s="8"/>
      <c r="Q150" s="8">
        <v>20</v>
      </c>
      <c r="R150" s="8">
        <v>120</v>
      </c>
      <c r="S150" s="44">
        <v>8.1199999999999992</v>
      </c>
      <c r="T150" s="8">
        <f t="shared" si="5"/>
        <v>7.8199999999999994</v>
      </c>
      <c r="U150" s="8"/>
      <c r="V150" s="8"/>
    </row>
    <row r="151" spans="1:22" hidden="1">
      <c r="A151" s="8" t="s">
        <v>517</v>
      </c>
      <c r="B151" s="7">
        <v>46330.625</v>
      </c>
      <c r="C151" s="8">
        <v>1001.4</v>
      </c>
      <c r="D151" s="8">
        <v>0.9</v>
      </c>
      <c r="E151" s="8"/>
      <c r="F151" s="8"/>
      <c r="G151" s="8">
        <v>51.69</v>
      </c>
      <c r="H151" s="8">
        <v>49</v>
      </c>
      <c r="I151" s="8">
        <v>10.7</v>
      </c>
      <c r="J151" s="8">
        <v>16.64</v>
      </c>
      <c r="K151" s="8">
        <v>2.13</v>
      </c>
      <c r="L151" s="8">
        <f t="shared" si="4"/>
        <v>14.510000000000002</v>
      </c>
      <c r="M151" s="8">
        <v>25</v>
      </c>
      <c r="N151" s="8">
        <v>0</v>
      </c>
      <c r="O151" s="8">
        <v>6.06</v>
      </c>
      <c r="P151" s="8"/>
      <c r="Q151" s="8">
        <v>18</v>
      </c>
      <c r="R151" s="8">
        <v>98</v>
      </c>
      <c r="S151" s="44">
        <v>10.01</v>
      </c>
      <c r="T151" s="8">
        <f t="shared" si="5"/>
        <v>9.7099999999999991</v>
      </c>
      <c r="U151" s="8"/>
      <c r="V151" s="8"/>
    </row>
    <row r="152" spans="1:22" hidden="1">
      <c r="A152" s="8" t="s">
        <v>518</v>
      </c>
      <c r="B152" s="7">
        <v>46330.625</v>
      </c>
      <c r="C152" s="8">
        <v>1000.8</v>
      </c>
      <c r="D152" s="8">
        <v>0.8</v>
      </c>
      <c r="E152" s="8"/>
      <c r="F152" s="8"/>
      <c r="G152" s="8">
        <v>50.15</v>
      </c>
      <c r="H152" s="8">
        <v>47.93</v>
      </c>
      <c r="I152" s="8">
        <v>10.57</v>
      </c>
      <c r="J152" s="8">
        <v>15.35</v>
      </c>
      <c r="K152" s="8">
        <v>1.53</v>
      </c>
      <c r="L152" s="8">
        <f t="shared" si="4"/>
        <v>13.82</v>
      </c>
      <c r="M152" s="8">
        <v>28</v>
      </c>
      <c r="N152" s="8">
        <v>0</v>
      </c>
      <c r="O152" s="8">
        <v>6.15</v>
      </c>
      <c r="P152" s="8"/>
      <c r="Q152" s="8">
        <v>20</v>
      </c>
      <c r="R152" s="8">
        <v>117</v>
      </c>
      <c r="S152" s="44">
        <v>10.07</v>
      </c>
      <c r="T152" s="8">
        <f t="shared" si="5"/>
        <v>9.77</v>
      </c>
      <c r="U152" s="8"/>
      <c r="V152" s="8"/>
    </row>
    <row r="153" spans="1:22" hidden="1">
      <c r="A153" s="8" t="s">
        <v>519</v>
      </c>
      <c r="B153" s="7">
        <v>46330.625</v>
      </c>
      <c r="C153" s="8">
        <v>1014.1</v>
      </c>
      <c r="D153" s="8">
        <v>4.0999999999999996</v>
      </c>
      <c r="E153" s="8"/>
      <c r="F153" s="8"/>
      <c r="G153" s="8">
        <v>53</v>
      </c>
      <c r="H153" s="8">
        <v>51.92</v>
      </c>
      <c r="I153" s="8">
        <v>14.2</v>
      </c>
      <c r="J153" s="8">
        <v>45.02</v>
      </c>
      <c r="K153" s="8">
        <v>12.53</v>
      </c>
      <c r="L153" s="8">
        <f t="shared" si="4"/>
        <v>32.49</v>
      </c>
      <c r="M153" s="8">
        <v>33</v>
      </c>
      <c r="N153" s="8">
        <v>0</v>
      </c>
      <c r="O153" s="8">
        <v>5.75</v>
      </c>
      <c r="P153" s="8"/>
      <c r="Q153" s="8">
        <v>16</v>
      </c>
      <c r="R153" s="8">
        <v>125</v>
      </c>
      <c r="S153" s="44">
        <v>8.25</v>
      </c>
      <c r="T153" s="8">
        <f t="shared" si="5"/>
        <v>7.95</v>
      </c>
      <c r="U153" s="8"/>
      <c r="V153" s="8"/>
    </row>
    <row r="154" spans="1:22" hidden="1">
      <c r="A154" s="8" t="s">
        <v>520</v>
      </c>
      <c r="B154" s="7">
        <v>46330.625</v>
      </c>
      <c r="C154" s="8">
        <v>994.4</v>
      </c>
      <c r="D154" s="8">
        <v>-0.9</v>
      </c>
      <c r="E154" s="8"/>
      <c r="F154" s="8"/>
      <c r="G154" s="8">
        <v>70.12</v>
      </c>
      <c r="H154" s="8">
        <v>68.05</v>
      </c>
      <c r="I154" s="8">
        <v>8.8699999999999992</v>
      </c>
      <c r="J154" s="8">
        <v>3.69</v>
      </c>
      <c r="K154" s="8">
        <v>0.15</v>
      </c>
      <c r="L154" s="8">
        <f t="shared" si="4"/>
        <v>3.54</v>
      </c>
      <c r="M154" s="8">
        <v>11</v>
      </c>
      <c r="N154" s="8">
        <v>0</v>
      </c>
      <c r="O154" s="8">
        <v>6.4</v>
      </c>
      <c r="P154" s="8"/>
      <c r="Q154" s="8">
        <v>21</v>
      </c>
      <c r="R154" s="8">
        <v>107</v>
      </c>
      <c r="T154" s="8">
        <f t="shared" si="5"/>
        <v>-0.3</v>
      </c>
      <c r="U154" s="8"/>
      <c r="V154" s="8"/>
    </row>
    <row r="155" spans="1:22" hidden="1">
      <c r="A155" s="8" t="s">
        <v>521</v>
      </c>
      <c r="B155" s="7">
        <v>46330.625</v>
      </c>
      <c r="C155" s="8">
        <v>995.5</v>
      </c>
      <c r="D155" s="8">
        <v>-0.6</v>
      </c>
      <c r="E155" s="8"/>
      <c r="F155" s="8"/>
      <c r="G155" s="8">
        <v>71.12</v>
      </c>
      <c r="H155" s="8">
        <v>68.89</v>
      </c>
      <c r="I155" s="8">
        <v>10.69</v>
      </c>
      <c r="J155" s="8">
        <v>5</v>
      </c>
      <c r="K155" s="8">
        <v>0.27</v>
      </c>
      <c r="L155" s="8">
        <f t="shared" si="4"/>
        <v>4.7300000000000004</v>
      </c>
      <c r="M155" s="8">
        <v>14</v>
      </c>
      <c r="N155" s="8">
        <v>0</v>
      </c>
      <c r="O155" s="8">
        <v>6.3</v>
      </c>
      <c r="P155" s="8"/>
      <c r="Q155" s="8">
        <v>19</v>
      </c>
      <c r="R155" s="8">
        <v>109</v>
      </c>
      <c r="T155" s="8">
        <f t="shared" si="5"/>
        <v>-0.3</v>
      </c>
      <c r="U155" s="8"/>
      <c r="V155" s="8"/>
    </row>
    <row r="156" spans="1:22" hidden="1">
      <c r="A156" s="8" t="s">
        <v>522</v>
      </c>
      <c r="B156" s="7">
        <v>46330.625</v>
      </c>
      <c r="C156" s="8">
        <v>1011.7</v>
      </c>
      <c r="D156" s="8">
        <v>3.6</v>
      </c>
      <c r="E156" s="8"/>
      <c r="F156" s="8"/>
      <c r="G156" s="8">
        <v>63.67</v>
      </c>
      <c r="H156" s="8">
        <v>60.52</v>
      </c>
      <c r="I156" s="8">
        <v>8.56</v>
      </c>
      <c r="J156" s="8">
        <v>38.71</v>
      </c>
      <c r="K156" s="8">
        <v>9.4600000000000009</v>
      </c>
      <c r="L156" s="8">
        <f t="shared" si="4"/>
        <v>29.25</v>
      </c>
      <c r="M156" s="8">
        <v>27</v>
      </c>
      <c r="N156" s="8">
        <v>0</v>
      </c>
      <c r="O156" s="8">
        <v>5.75</v>
      </c>
      <c r="P156" s="8"/>
      <c r="Q156" s="8">
        <v>26</v>
      </c>
      <c r="R156" s="1">
        <v>119</v>
      </c>
      <c r="T156" s="8">
        <f t="shared" si="5"/>
        <v>-0.3</v>
      </c>
      <c r="U156" s="8"/>
      <c r="V156" s="8"/>
    </row>
    <row r="157" spans="1:22" hidden="1">
      <c r="A157" s="8" t="s">
        <v>523</v>
      </c>
      <c r="B157" s="7">
        <v>46360.333333333336</v>
      </c>
      <c r="C157" s="8">
        <v>1003.6</v>
      </c>
      <c r="D157" s="8">
        <v>1.4</v>
      </c>
      <c r="E157" s="8"/>
      <c r="F157" s="8"/>
      <c r="G157" s="8">
        <v>56.53</v>
      </c>
      <c r="H157" s="8">
        <v>53.15</v>
      </c>
      <c r="I157" s="8">
        <v>7.61</v>
      </c>
      <c r="J157" s="8">
        <v>27.41</v>
      </c>
      <c r="K157" s="8">
        <v>5.29</v>
      </c>
      <c r="L157" s="8">
        <f t="shared" si="4"/>
        <v>22.12</v>
      </c>
      <c r="M157" s="8">
        <v>45</v>
      </c>
      <c r="N157" s="8">
        <v>0</v>
      </c>
      <c r="O157" s="8">
        <v>6.23</v>
      </c>
      <c r="P157" s="8"/>
      <c r="Q157" s="8">
        <v>20</v>
      </c>
      <c r="R157" s="8">
        <v>117</v>
      </c>
      <c r="S157" s="44">
        <v>9.3800000000000008</v>
      </c>
      <c r="T157" s="8">
        <f t="shared" si="5"/>
        <v>9.08</v>
      </c>
      <c r="U157" s="8"/>
      <c r="V157" s="8"/>
    </row>
    <row r="158" spans="1:22" hidden="1">
      <c r="A158" s="8" t="s">
        <v>524</v>
      </c>
      <c r="B158" s="7">
        <v>46360.333333333336</v>
      </c>
      <c r="C158" s="8">
        <v>1006.9</v>
      </c>
      <c r="D158" s="8">
        <v>2.2000000000000002</v>
      </c>
      <c r="E158" s="8"/>
      <c r="F158" s="8"/>
      <c r="G158" s="8">
        <v>64.44</v>
      </c>
      <c r="H158" s="8">
        <v>62.14</v>
      </c>
      <c r="I158" s="8">
        <v>7.15</v>
      </c>
      <c r="J158" s="8">
        <v>21.27</v>
      </c>
      <c r="K158" s="8">
        <v>2.4500000000000002</v>
      </c>
      <c r="L158" s="8">
        <f t="shared" ref="L158:L215" si="6">J158-K158</f>
        <v>18.82</v>
      </c>
      <c r="M158" s="8">
        <v>39</v>
      </c>
      <c r="N158" s="8">
        <v>0</v>
      </c>
      <c r="O158" s="8">
        <v>6.24</v>
      </c>
      <c r="P158" s="8"/>
      <c r="Q158" s="8">
        <v>21</v>
      </c>
      <c r="R158" s="8">
        <v>123</v>
      </c>
      <c r="T158" s="8">
        <f t="shared" si="5"/>
        <v>-0.3</v>
      </c>
      <c r="U158" s="8"/>
      <c r="V158" s="8"/>
    </row>
    <row r="159" spans="1:22" hidden="1">
      <c r="A159" s="8" t="s">
        <v>525</v>
      </c>
      <c r="B159" s="7">
        <v>46360.625</v>
      </c>
      <c r="C159" s="8">
        <v>996.6</v>
      </c>
      <c r="D159" s="8">
        <v>-0.3</v>
      </c>
      <c r="E159" s="8"/>
      <c r="F159" s="8"/>
      <c r="G159" s="8">
        <v>36.020000000000003</v>
      </c>
      <c r="H159" s="8">
        <v>33.49</v>
      </c>
      <c r="I159" s="8">
        <v>6.61</v>
      </c>
      <c r="J159" s="8">
        <v>3.44</v>
      </c>
      <c r="K159" s="8">
        <v>0.13</v>
      </c>
      <c r="L159" s="8">
        <f t="shared" si="6"/>
        <v>3.31</v>
      </c>
      <c r="M159" s="8">
        <v>38</v>
      </c>
      <c r="N159" s="8">
        <v>0</v>
      </c>
      <c r="O159" s="8">
        <v>6.2</v>
      </c>
      <c r="P159" s="8"/>
      <c r="Q159" s="8">
        <v>13</v>
      </c>
      <c r="R159" s="8">
        <v>96</v>
      </c>
      <c r="S159" s="44">
        <v>10.82</v>
      </c>
      <c r="T159" s="8">
        <f t="shared" si="5"/>
        <v>10.52</v>
      </c>
      <c r="U159" s="8"/>
      <c r="V159" s="8"/>
    </row>
    <row r="160" spans="1:22" hidden="1">
      <c r="A160" s="8" t="s">
        <v>526</v>
      </c>
      <c r="B160" s="7">
        <v>46360.625</v>
      </c>
      <c r="C160" s="8">
        <v>996.3</v>
      </c>
      <c r="D160" s="8">
        <v>-0.4</v>
      </c>
      <c r="E160" s="8"/>
      <c r="F160" s="8"/>
      <c r="G160" s="8">
        <v>41.63</v>
      </c>
      <c r="H160" s="8">
        <v>39.479999999999997</v>
      </c>
      <c r="I160" s="8">
        <v>8.67</v>
      </c>
      <c r="J160" s="8">
        <v>3</v>
      </c>
      <c r="K160" s="8">
        <v>0.1</v>
      </c>
      <c r="L160" s="8">
        <f t="shared" si="6"/>
        <v>2.9</v>
      </c>
      <c r="M160" s="8">
        <v>40</v>
      </c>
      <c r="N160" s="8">
        <v>0</v>
      </c>
      <c r="O160" s="8">
        <v>6.16</v>
      </c>
      <c r="P160" s="8"/>
      <c r="Q160" s="8">
        <v>17</v>
      </c>
      <c r="R160" s="8">
        <v>114</v>
      </c>
      <c r="S160" s="44">
        <v>10.91</v>
      </c>
      <c r="T160" s="8">
        <f t="shared" si="5"/>
        <v>10.61</v>
      </c>
      <c r="U160" s="8"/>
      <c r="V160" s="8"/>
    </row>
    <row r="161" spans="1:22" hidden="1">
      <c r="A161" s="8" t="s">
        <v>527</v>
      </c>
      <c r="B161" s="7">
        <v>46360.625</v>
      </c>
      <c r="C161" s="8">
        <v>1005.8</v>
      </c>
      <c r="D161" s="8">
        <v>2</v>
      </c>
      <c r="E161" s="8"/>
      <c r="F161" s="8"/>
      <c r="G161" s="8">
        <v>37.020000000000003</v>
      </c>
      <c r="H161" s="8">
        <v>34.49</v>
      </c>
      <c r="I161" s="8">
        <v>6.02</v>
      </c>
      <c r="J161" s="8">
        <v>21.19</v>
      </c>
      <c r="K161" s="8">
        <v>3.89</v>
      </c>
      <c r="L161" s="8">
        <f t="shared" si="6"/>
        <v>17.3</v>
      </c>
      <c r="M161" s="8">
        <v>47</v>
      </c>
      <c r="N161" s="8">
        <v>0</v>
      </c>
      <c r="O161" s="8">
        <v>5.78</v>
      </c>
      <c r="P161" s="8"/>
      <c r="Q161" s="8">
        <v>18</v>
      </c>
      <c r="R161" s="8">
        <v>120</v>
      </c>
      <c r="S161" s="44">
        <v>9.3800000000000008</v>
      </c>
      <c r="T161" s="8">
        <f t="shared" si="5"/>
        <v>9.08</v>
      </c>
      <c r="U161" s="8"/>
      <c r="V161" s="8"/>
    </row>
    <row r="162" spans="1:22" hidden="1">
      <c r="A162" s="8" t="s">
        <v>528</v>
      </c>
      <c r="B162" s="7">
        <v>46360.625</v>
      </c>
      <c r="C162" s="8">
        <v>994.9</v>
      </c>
      <c r="D162" s="8">
        <v>22.6</v>
      </c>
      <c r="E162" s="8"/>
      <c r="F162" s="8"/>
      <c r="G162" s="49"/>
      <c r="H162" s="49"/>
      <c r="I162" s="49"/>
      <c r="J162" s="8">
        <v>0.15</v>
      </c>
      <c r="K162" s="8">
        <v>0.04</v>
      </c>
      <c r="L162" s="8">
        <f t="shared" si="6"/>
        <v>0.10999999999999999</v>
      </c>
      <c r="M162" s="8">
        <v>25</v>
      </c>
      <c r="N162" s="8">
        <v>0</v>
      </c>
      <c r="O162" s="8">
        <v>6.15</v>
      </c>
      <c r="P162" s="8"/>
      <c r="Q162" s="8">
        <v>19</v>
      </c>
      <c r="R162" s="8">
        <v>106</v>
      </c>
      <c r="S162" s="44">
        <v>10.88</v>
      </c>
      <c r="T162" s="8">
        <f t="shared" si="5"/>
        <v>10.58</v>
      </c>
      <c r="U162" s="8"/>
      <c r="V162" s="8"/>
    </row>
    <row r="163" spans="1:22" hidden="1">
      <c r="A163" s="8" t="s">
        <v>529</v>
      </c>
      <c r="B163" s="7">
        <v>46360.625</v>
      </c>
      <c r="C163" s="8">
        <v>994.9</v>
      </c>
      <c r="D163" s="8">
        <v>22.8</v>
      </c>
      <c r="E163" s="8"/>
      <c r="F163" s="8"/>
      <c r="G163" s="49"/>
      <c r="H163" s="49"/>
      <c r="I163" s="49"/>
      <c r="J163" s="8">
        <v>0.12</v>
      </c>
      <c r="K163" s="8">
        <v>0.03</v>
      </c>
      <c r="L163" s="8">
        <f t="shared" si="6"/>
        <v>0.09</v>
      </c>
      <c r="M163" s="8">
        <v>27</v>
      </c>
      <c r="N163" s="8">
        <v>0</v>
      </c>
      <c r="O163" s="8">
        <v>6.22</v>
      </c>
      <c r="P163" s="8"/>
      <c r="Q163" s="8">
        <v>20</v>
      </c>
      <c r="R163" s="8">
        <v>111</v>
      </c>
      <c r="S163" s="44">
        <v>10.94</v>
      </c>
      <c r="T163" s="8">
        <f t="shared" si="5"/>
        <v>10.639999999999999</v>
      </c>
      <c r="U163" s="8"/>
      <c r="V163" s="8"/>
    </row>
    <row r="164" spans="1:22" hidden="1">
      <c r="A164" s="8" t="s">
        <v>530</v>
      </c>
      <c r="B164" s="7">
        <v>46360.625</v>
      </c>
      <c r="C164" s="8">
        <v>1001.5</v>
      </c>
      <c r="D164" s="8">
        <v>22.5</v>
      </c>
      <c r="E164" s="8"/>
      <c r="F164" s="8"/>
      <c r="G164" s="49"/>
      <c r="H164" s="49"/>
      <c r="I164" s="49"/>
      <c r="J164" s="8">
        <v>13.71</v>
      </c>
      <c r="K164" s="8">
        <v>1.33</v>
      </c>
      <c r="L164" s="8">
        <f t="shared" si="6"/>
        <v>12.38</v>
      </c>
      <c r="M164" s="8">
        <v>41</v>
      </c>
      <c r="N164" s="8">
        <v>0</v>
      </c>
      <c r="O164" s="8">
        <v>6.01</v>
      </c>
      <c r="P164" s="8"/>
      <c r="Q164" s="1">
        <v>20</v>
      </c>
      <c r="R164" s="8">
        <v>123</v>
      </c>
      <c r="S164" s="44">
        <v>10.07</v>
      </c>
      <c r="T164" s="8">
        <f t="shared" si="5"/>
        <v>9.77</v>
      </c>
      <c r="U164" s="8"/>
      <c r="V164" s="8"/>
    </row>
    <row r="165" spans="1:22" hidden="1">
      <c r="A165" s="8" t="s">
        <v>531</v>
      </c>
      <c r="B165" s="7" t="s">
        <v>532</v>
      </c>
      <c r="C165" s="8">
        <v>994.8</v>
      </c>
      <c r="D165" s="8">
        <v>-0.8</v>
      </c>
      <c r="E165" s="8"/>
      <c r="F165" s="8"/>
      <c r="G165" s="8">
        <v>45.93</v>
      </c>
      <c r="H165" s="8">
        <v>44.47</v>
      </c>
      <c r="I165" s="8">
        <v>14.38</v>
      </c>
      <c r="J165" s="8">
        <v>0.4</v>
      </c>
      <c r="K165" s="8">
        <v>0.05</v>
      </c>
      <c r="L165" s="8">
        <f t="shared" si="6"/>
        <v>0.35000000000000003</v>
      </c>
      <c r="M165" s="8">
        <v>41</v>
      </c>
      <c r="N165" s="8">
        <v>3</v>
      </c>
      <c r="O165" s="8">
        <v>6.48</v>
      </c>
      <c r="P165" s="8"/>
      <c r="Q165" s="8">
        <v>15</v>
      </c>
      <c r="R165" s="8">
        <v>114</v>
      </c>
      <c r="S165" s="44">
        <v>10.88</v>
      </c>
      <c r="T165" s="8">
        <f t="shared" si="5"/>
        <v>10.58</v>
      </c>
      <c r="U165" s="8"/>
      <c r="V165" s="8"/>
    </row>
    <row r="166" spans="1:22" hidden="1">
      <c r="A166" s="8" t="s">
        <v>533</v>
      </c>
      <c r="B166" s="7" t="s">
        <v>532</v>
      </c>
      <c r="C166" s="8">
        <v>994.4</v>
      </c>
      <c r="D166" s="8">
        <v>-0.9</v>
      </c>
      <c r="E166" s="8"/>
      <c r="F166" s="8"/>
      <c r="G166" s="8">
        <v>42.01</v>
      </c>
      <c r="H166" s="8">
        <v>41.55</v>
      </c>
      <c r="I166" s="8">
        <v>20.48</v>
      </c>
      <c r="J166" s="8">
        <v>0.32</v>
      </c>
      <c r="K166" s="8">
        <v>0</v>
      </c>
      <c r="L166" s="8">
        <f t="shared" si="6"/>
        <v>0.32</v>
      </c>
      <c r="M166" s="8">
        <v>42</v>
      </c>
      <c r="N166" s="8">
        <v>3</v>
      </c>
      <c r="O166" s="8">
        <v>6.49</v>
      </c>
      <c r="P166" s="8"/>
      <c r="Q166" s="8">
        <v>11</v>
      </c>
      <c r="R166" s="8">
        <v>128</v>
      </c>
      <c r="S166" s="44">
        <v>10.93</v>
      </c>
      <c r="T166" s="8">
        <f t="shared" si="5"/>
        <v>10.629999999999999</v>
      </c>
      <c r="U166" s="8"/>
      <c r="V166" s="8"/>
    </row>
    <row r="167" spans="1:22" hidden="1">
      <c r="A167" s="8" t="s">
        <v>534</v>
      </c>
      <c r="B167" s="7" t="s">
        <v>532</v>
      </c>
      <c r="C167" s="8">
        <v>994.9</v>
      </c>
      <c r="D167" s="8">
        <v>-0.8</v>
      </c>
      <c r="E167" s="8"/>
      <c r="F167" s="8"/>
      <c r="G167" s="8">
        <v>71.430000000000007</v>
      </c>
      <c r="H167" s="8">
        <v>70.89</v>
      </c>
      <c r="I167" s="8">
        <v>19.89</v>
      </c>
      <c r="J167" s="8">
        <v>0.06</v>
      </c>
      <c r="K167" s="8">
        <v>0</v>
      </c>
      <c r="L167" s="8">
        <f>J167-K167</f>
        <v>0.06</v>
      </c>
      <c r="M167" s="8">
        <v>26</v>
      </c>
      <c r="N167" s="8">
        <v>3</v>
      </c>
      <c r="O167" s="8">
        <v>6.28</v>
      </c>
      <c r="P167" s="8"/>
      <c r="Q167" s="8">
        <v>22</v>
      </c>
      <c r="R167" s="1">
        <v>93</v>
      </c>
      <c r="S167" s="44">
        <v>10.74</v>
      </c>
      <c r="T167" s="8">
        <f t="shared" si="5"/>
        <v>10.44</v>
      </c>
      <c r="U167" s="8"/>
      <c r="V167" s="8"/>
    </row>
    <row r="168" spans="1:22" hidden="1">
      <c r="A168" s="8" t="s">
        <v>535</v>
      </c>
      <c r="B168" s="7" t="s">
        <v>532</v>
      </c>
      <c r="C168" s="8">
        <v>995</v>
      </c>
      <c r="D168" s="8">
        <v>-0.8</v>
      </c>
      <c r="E168" s="8"/>
      <c r="F168" s="8"/>
      <c r="G168" s="8">
        <v>61.44</v>
      </c>
      <c r="H168" s="8">
        <v>61.14</v>
      </c>
      <c r="I168" s="8">
        <v>22.75</v>
      </c>
      <c r="J168" s="8">
        <v>0.01</v>
      </c>
      <c r="K168" s="8">
        <v>0</v>
      </c>
      <c r="L168" s="8">
        <f t="shared" si="6"/>
        <v>0.01</v>
      </c>
      <c r="M168" s="8">
        <v>29</v>
      </c>
      <c r="N168" s="8">
        <v>4</v>
      </c>
      <c r="O168" s="8">
        <v>6.17</v>
      </c>
      <c r="P168" s="8"/>
      <c r="Q168" s="8">
        <v>16</v>
      </c>
      <c r="R168" s="1">
        <v>87</v>
      </c>
      <c r="S168" s="44">
        <v>10.52</v>
      </c>
      <c r="T168" s="8">
        <f t="shared" si="5"/>
        <v>10.219999999999999</v>
      </c>
      <c r="U168" s="8"/>
      <c r="V168" s="8"/>
    </row>
    <row r="169" spans="1:22" hidden="1">
      <c r="A169" s="8" t="s">
        <v>536</v>
      </c>
      <c r="B169" s="7" t="s">
        <v>537</v>
      </c>
      <c r="C169" s="8"/>
      <c r="D169" s="8"/>
      <c r="E169" s="8"/>
      <c r="F169" s="8"/>
      <c r="G169" s="8"/>
      <c r="H169" s="8"/>
      <c r="I169" s="8"/>
      <c r="J169" s="8"/>
      <c r="K169" s="8"/>
      <c r="L169" s="8">
        <f t="shared" si="6"/>
        <v>0</v>
      </c>
      <c r="M169" s="8"/>
      <c r="N169" s="8"/>
      <c r="O169" s="8"/>
      <c r="P169" s="8"/>
      <c r="Q169" s="8"/>
      <c r="R169" s="8"/>
      <c r="T169" s="8">
        <f t="shared" si="5"/>
        <v>-0.3</v>
      </c>
      <c r="U169" s="8"/>
      <c r="V169" s="8"/>
    </row>
    <row r="170" spans="1:22" hidden="1">
      <c r="A170" s="8" t="s">
        <v>538</v>
      </c>
      <c r="B170" s="7" t="s">
        <v>537</v>
      </c>
      <c r="C170" s="8"/>
      <c r="D170" s="8"/>
      <c r="E170" s="8"/>
      <c r="F170" s="8"/>
      <c r="G170" s="8"/>
      <c r="H170" s="8"/>
      <c r="I170" s="8"/>
      <c r="J170" s="8"/>
      <c r="K170" s="8"/>
      <c r="L170" s="8">
        <f t="shared" si="6"/>
        <v>0</v>
      </c>
      <c r="M170" s="8"/>
      <c r="N170" s="8"/>
      <c r="O170" s="8"/>
      <c r="P170" s="8"/>
      <c r="Q170" s="8"/>
      <c r="R170" s="8"/>
      <c r="T170" s="8">
        <f t="shared" si="5"/>
        <v>-0.3</v>
      </c>
      <c r="U170" s="8"/>
      <c r="V170" s="8"/>
    </row>
    <row r="171" spans="1:22" hidden="1">
      <c r="A171" s="8" t="s">
        <v>539</v>
      </c>
      <c r="B171" s="7" t="s">
        <v>537</v>
      </c>
      <c r="C171" s="8">
        <v>999</v>
      </c>
      <c r="D171" s="8">
        <v>0.3</v>
      </c>
      <c r="E171" s="8"/>
      <c r="F171" s="8"/>
      <c r="G171" s="8">
        <v>40.71</v>
      </c>
      <c r="H171" s="8">
        <v>39.71</v>
      </c>
      <c r="I171" s="8">
        <v>15.47</v>
      </c>
      <c r="J171" s="8">
        <v>8.4</v>
      </c>
      <c r="K171" s="8">
        <v>0.72</v>
      </c>
      <c r="L171" s="8">
        <f t="shared" si="6"/>
        <v>7.6800000000000006</v>
      </c>
      <c r="M171" s="8">
        <v>47</v>
      </c>
      <c r="N171" s="8">
        <v>7</v>
      </c>
      <c r="O171" s="8">
        <v>6.07</v>
      </c>
      <c r="P171" s="8"/>
      <c r="Q171" s="8">
        <v>12</v>
      </c>
      <c r="R171" s="1">
        <v>94</v>
      </c>
      <c r="S171" s="44">
        <v>10.46</v>
      </c>
      <c r="T171" s="8">
        <f t="shared" si="5"/>
        <v>10.16</v>
      </c>
      <c r="U171" s="8"/>
      <c r="V171" s="8"/>
    </row>
    <row r="172" spans="1:22" hidden="1">
      <c r="A172" s="8" t="s">
        <v>542</v>
      </c>
      <c r="B172" s="7" t="s">
        <v>537</v>
      </c>
      <c r="C172" s="8">
        <v>996.7</v>
      </c>
      <c r="D172" s="8">
        <v>-0.2</v>
      </c>
      <c r="E172" s="8"/>
      <c r="F172" s="8"/>
      <c r="G172" s="8">
        <v>49.77</v>
      </c>
      <c r="H172" s="8">
        <v>49.16</v>
      </c>
      <c r="I172" s="8">
        <v>17.440000000000001</v>
      </c>
      <c r="J172" s="8">
        <v>4.6900000000000004</v>
      </c>
      <c r="K172" s="8">
        <v>0.19</v>
      </c>
      <c r="L172" s="8">
        <f t="shared" si="6"/>
        <v>4.5</v>
      </c>
      <c r="M172" s="8">
        <v>39</v>
      </c>
      <c r="N172" s="8">
        <v>7</v>
      </c>
      <c r="O172" s="8">
        <v>5.78</v>
      </c>
      <c r="P172" s="8"/>
      <c r="Q172" s="8">
        <v>17</v>
      </c>
      <c r="R172" s="1">
        <v>104</v>
      </c>
      <c r="T172" s="8">
        <f t="shared" si="5"/>
        <v>-0.3</v>
      </c>
      <c r="U172" s="8"/>
      <c r="V172" s="8"/>
    </row>
    <row r="173" spans="1:22" hidden="1">
      <c r="A173" s="8" t="s">
        <v>543</v>
      </c>
      <c r="B173" s="7" t="s">
        <v>544</v>
      </c>
      <c r="C173" s="8"/>
      <c r="D173" s="8"/>
      <c r="E173" s="8"/>
      <c r="F173" s="8"/>
      <c r="G173" s="8"/>
      <c r="H173" s="8"/>
      <c r="I173" s="8"/>
      <c r="J173" s="8"/>
      <c r="K173" s="8"/>
      <c r="L173" s="8">
        <f t="shared" si="6"/>
        <v>0</v>
      </c>
      <c r="M173" s="8"/>
      <c r="N173" s="8"/>
      <c r="O173" s="8"/>
      <c r="P173" s="8"/>
      <c r="Q173" s="8"/>
      <c r="R173" s="8"/>
      <c r="T173" s="8">
        <f t="shared" si="5"/>
        <v>-0.3</v>
      </c>
      <c r="U173" s="8"/>
      <c r="V173" s="8"/>
    </row>
    <row r="174" spans="1:22" hidden="1">
      <c r="A174" s="8" t="s">
        <v>545</v>
      </c>
      <c r="B174" s="7" t="s">
        <v>544</v>
      </c>
      <c r="C174" s="8"/>
      <c r="D174" s="8"/>
      <c r="E174" s="8"/>
      <c r="F174" s="8"/>
      <c r="G174" s="8"/>
      <c r="H174" s="8"/>
      <c r="I174" s="8"/>
      <c r="J174" s="8"/>
      <c r="K174" s="8"/>
      <c r="L174" s="8">
        <f t="shared" si="6"/>
        <v>0</v>
      </c>
      <c r="M174" s="8"/>
      <c r="N174" s="8"/>
      <c r="O174" s="8"/>
      <c r="P174" s="8"/>
      <c r="Q174" s="8"/>
      <c r="R174" s="8"/>
      <c r="T174" s="8">
        <f t="shared" si="5"/>
        <v>-0.3</v>
      </c>
      <c r="U174" s="8"/>
      <c r="V174" s="8"/>
    </row>
    <row r="175" spans="1:22" hidden="1">
      <c r="A175" s="8" t="s">
        <v>548</v>
      </c>
      <c r="B175" s="7" t="s">
        <v>549</v>
      </c>
      <c r="C175" s="8"/>
      <c r="D175" s="8"/>
      <c r="E175" s="8"/>
      <c r="F175" s="8"/>
      <c r="G175" s="8"/>
      <c r="H175" s="8"/>
      <c r="I175" s="8"/>
      <c r="J175" s="8"/>
      <c r="K175" s="8"/>
      <c r="L175" s="8">
        <f t="shared" si="6"/>
        <v>0</v>
      </c>
      <c r="M175" s="8"/>
      <c r="N175" s="8"/>
      <c r="O175" s="8"/>
      <c r="P175" s="8"/>
      <c r="Q175" s="8"/>
      <c r="R175" s="8"/>
      <c r="T175" s="8">
        <f t="shared" si="5"/>
        <v>-0.3</v>
      </c>
      <c r="U175" s="8"/>
      <c r="V175" s="8"/>
    </row>
    <row r="176" spans="1:22" hidden="1">
      <c r="A176" s="8" t="s">
        <v>550</v>
      </c>
      <c r="B176" s="7" t="s">
        <v>549</v>
      </c>
      <c r="C176" s="8"/>
      <c r="D176" s="8"/>
      <c r="E176" s="8"/>
      <c r="F176" s="8"/>
      <c r="G176" s="8"/>
      <c r="H176" s="8"/>
      <c r="I176" s="8"/>
      <c r="J176" s="8"/>
      <c r="K176" s="8"/>
      <c r="L176" s="8">
        <f t="shared" si="6"/>
        <v>0</v>
      </c>
      <c r="M176" s="8"/>
      <c r="N176" s="8"/>
      <c r="O176" s="8"/>
      <c r="P176" s="8"/>
      <c r="Q176" s="8"/>
      <c r="R176" s="8"/>
      <c r="T176" s="8">
        <f t="shared" si="5"/>
        <v>-0.3</v>
      </c>
      <c r="U176" s="8"/>
      <c r="V176" s="8"/>
    </row>
    <row r="177" spans="1:22" hidden="1">
      <c r="A177" s="8" t="s">
        <v>551</v>
      </c>
      <c r="B177" s="7" t="s">
        <v>549</v>
      </c>
      <c r="C177" s="8">
        <v>996.7</v>
      </c>
      <c r="D177" s="8">
        <v>-0.5</v>
      </c>
      <c r="E177" s="8"/>
      <c r="F177" s="8"/>
      <c r="G177" s="8">
        <v>39.71</v>
      </c>
      <c r="H177" s="8">
        <v>39.020000000000003</v>
      </c>
      <c r="I177" s="8">
        <v>16.440000000000001</v>
      </c>
      <c r="J177" s="8">
        <v>1.77</v>
      </c>
      <c r="K177" s="8">
        <v>0</v>
      </c>
      <c r="L177" s="8">
        <f t="shared" si="6"/>
        <v>1.77</v>
      </c>
      <c r="M177" s="8">
        <v>46</v>
      </c>
      <c r="N177" s="8">
        <v>2</v>
      </c>
      <c r="O177" s="8">
        <v>6</v>
      </c>
      <c r="P177" s="8"/>
      <c r="Q177" s="8">
        <v>7</v>
      </c>
      <c r="R177" s="1">
        <v>106</v>
      </c>
      <c r="S177" s="44">
        <v>10.97</v>
      </c>
      <c r="T177" s="8">
        <f t="shared" si="5"/>
        <v>10.67</v>
      </c>
      <c r="U177" s="8"/>
      <c r="V177" s="8"/>
    </row>
    <row r="178" spans="1:22" hidden="1">
      <c r="A178" s="8" t="s">
        <v>554</v>
      </c>
      <c r="B178" s="7" t="s">
        <v>549</v>
      </c>
      <c r="C178" s="8">
        <v>996</v>
      </c>
      <c r="D178" s="8">
        <v>-0.5</v>
      </c>
      <c r="E178" s="8"/>
      <c r="F178" s="8"/>
      <c r="G178" s="8">
        <v>57.07</v>
      </c>
      <c r="H178" s="8">
        <v>56.68</v>
      </c>
      <c r="I178" s="8">
        <v>19.649999999999999</v>
      </c>
      <c r="J178" s="8">
        <v>0.88</v>
      </c>
      <c r="K178" s="8">
        <v>0</v>
      </c>
      <c r="L178" s="8">
        <f t="shared" si="6"/>
        <v>0.88</v>
      </c>
      <c r="M178" s="8">
        <v>40</v>
      </c>
      <c r="N178" s="8">
        <v>2</v>
      </c>
      <c r="O178" s="8">
        <v>5.62</v>
      </c>
      <c r="P178" s="8"/>
      <c r="Q178" s="8">
        <v>17</v>
      </c>
      <c r="R178" s="1">
        <v>111</v>
      </c>
      <c r="T178" s="8">
        <f t="shared" si="5"/>
        <v>-0.3</v>
      </c>
      <c r="U178" s="8"/>
      <c r="V178" s="8"/>
    </row>
    <row r="179" spans="1:22" hidden="1">
      <c r="A179" s="8" t="s">
        <v>555</v>
      </c>
      <c r="B179" s="7" t="s">
        <v>556</v>
      </c>
      <c r="C179" s="8">
        <v>995.7</v>
      </c>
      <c r="D179" s="8">
        <v>-0.7</v>
      </c>
      <c r="E179" s="67"/>
      <c r="F179" s="8"/>
      <c r="G179" s="8">
        <v>52</v>
      </c>
      <c r="H179" s="8">
        <v>51.54</v>
      </c>
      <c r="I179" s="8">
        <v>17.73</v>
      </c>
      <c r="J179" s="8">
        <v>0.18</v>
      </c>
      <c r="K179" s="8">
        <v>0</v>
      </c>
      <c r="L179" s="8">
        <f t="shared" si="6"/>
        <v>0.18</v>
      </c>
      <c r="M179" s="8">
        <v>39</v>
      </c>
      <c r="N179" s="8">
        <v>0</v>
      </c>
      <c r="O179" s="8">
        <v>6.56</v>
      </c>
      <c r="P179" s="8"/>
      <c r="Q179" s="8">
        <v>12</v>
      </c>
      <c r="R179" s="1">
        <v>103</v>
      </c>
      <c r="S179" s="44">
        <v>10.94</v>
      </c>
      <c r="T179" s="8">
        <f t="shared" si="5"/>
        <v>10.639999999999999</v>
      </c>
      <c r="U179" s="8"/>
      <c r="V179" s="8"/>
    </row>
    <row r="180" spans="1:22" hidden="1">
      <c r="A180" s="35" t="s">
        <v>557</v>
      </c>
      <c r="B180" s="34" t="s">
        <v>556</v>
      </c>
      <c r="C180" s="35">
        <v>995.4</v>
      </c>
      <c r="D180" s="35">
        <v>-0.7</v>
      </c>
      <c r="E180" s="35"/>
      <c r="F180" s="35"/>
      <c r="G180" s="35">
        <v>83.72</v>
      </c>
      <c r="H180" s="35">
        <v>83.49</v>
      </c>
      <c r="I180" s="35">
        <v>18.440000000000001</v>
      </c>
      <c r="J180" s="35">
        <v>0.17</v>
      </c>
      <c r="K180" s="35">
        <v>0</v>
      </c>
      <c r="L180" s="35">
        <f t="shared" si="6"/>
        <v>0.17</v>
      </c>
      <c r="M180" s="35">
        <v>32</v>
      </c>
      <c r="N180" s="35">
        <v>0</v>
      </c>
      <c r="O180" s="35">
        <v>6.34</v>
      </c>
      <c r="P180" s="35"/>
      <c r="Q180" s="35">
        <v>15</v>
      </c>
      <c r="R180" s="78">
        <v>101</v>
      </c>
      <c r="S180" s="65">
        <v>10.78</v>
      </c>
      <c r="T180" s="35">
        <f t="shared" si="5"/>
        <v>10.479999999999999</v>
      </c>
      <c r="U180" s="35"/>
      <c r="V180" s="35"/>
    </row>
    <row r="181" spans="1:22" ht="15" hidden="1" customHeight="1">
      <c r="A181" s="8" t="s">
        <v>828</v>
      </c>
      <c r="B181" s="7">
        <v>46129.666666666664</v>
      </c>
      <c r="C181" s="66">
        <v>1068.3</v>
      </c>
      <c r="D181" s="67">
        <v>17.100000000000001</v>
      </c>
      <c r="E181" s="67"/>
      <c r="F181" s="67"/>
      <c r="G181" s="67">
        <v>3.42</v>
      </c>
      <c r="H181" s="67">
        <v>2.57</v>
      </c>
      <c r="I181" s="67">
        <v>15.73</v>
      </c>
      <c r="J181" s="67">
        <v>156.29</v>
      </c>
      <c r="K181" s="67">
        <v>78.72</v>
      </c>
      <c r="L181" s="8">
        <f t="shared" si="6"/>
        <v>77.569999999999993</v>
      </c>
      <c r="M181" s="67">
        <v>100</v>
      </c>
      <c r="N181" s="67">
        <v>169</v>
      </c>
      <c r="O181" s="67">
        <v>0.98</v>
      </c>
      <c r="P181" s="67">
        <v>7.0000000000000007E-2</v>
      </c>
      <c r="Q181" s="67">
        <v>0</v>
      </c>
      <c r="R181" s="67">
        <v>0</v>
      </c>
      <c r="S181" s="44">
        <v>1.55</v>
      </c>
      <c r="T181" s="8">
        <f>S181-0.3</f>
        <v>1.25</v>
      </c>
    </row>
    <row r="182" spans="1:22" ht="15" hidden="1" customHeight="1">
      <c r="A182" s="8" t="s">
        <v>829</v>
      </c>
      <c r="B182" s="7">
        <v>46129.666666666664</v>
      </c>
      <c r="C182" s="67">
        <v>1068.5</v>
      </c>
      <c r="D182" s="67">
        <v>17.100000000000001</v>
      </c>
      <c r="E182" s="67"/>
      <c r="F182" s="67"/>
      <c r="G182" s="67">
        <v>2.69</v>
      </c>
      <c r="H182" s="67">
        <v>2.19</v>
      </c>
      <c r="I182" s="67">
        <v>31.43</v>
      </c>
      <c r="J182" s="67">
        <v>159.84</v>
      </c>
      <c r="K182" s="67">
        <v>79.959999999999994</v>
      </c>
      <c r="L182" s="8">
        <f t="shared" si="6"/>
        <v>79.88000000000001</v>
      </c>
      <c r="M182" s="67">
        <v>100</v>
      </c>
      <c r="N182" s="67">
        <v>172</v>
      </c>
      <c r="O182" s="67">
        <v>0.82</v>
      </c>
      <c r="P182" s="67">
        <v>7.0000000000000007E-2</v>
      </c>
      <c r="Q182" s="67">
        <v>0</v>
      </c>
      <c r="R182" s="67">
        <v>0</v>
      </c>
      <c r="S182" s="44">
        <v>1.52</v>
      </c>
      <c r="T182" s="8">
        <f t="shared" ref="T182:T245" si="7">S182-0.3</f>
        <v>1.22</v>
      </c>
    </row>
    <row r="183" spans="1:22" ht="15" hidden="1" customHeight="1">
      <c r="A183" s="8" t="s">
        <v>830</v>
      </c>
      <c r="B183" s="7">
        <v>46129.666666666664</v>
      </c>
      <c r="C183" s="67">
        <v>1067.9000000000001</v>
      </c>
      <c r="D183" s="67">
        <v>17.100000000000001</v>
      </c>
      <c r="F183" s="67"/>
      <c r="G183" s="67">
        <v>3.76</v>
      </c>
      <c r="H183" s="67">
        <v>3.38</v>
      </c>
      <c r="I183" s="67">
        <v>29.59</v>
      </c>
      <c r="J183" s="67">
        <v>157.53</v>
      </c>
      <c r="K183" s="67">
        <v>78.8</v>
      </c>
      <c r="L183" s="8">
        <f t="shared" si="6"/>
        <v>78.73</v>
      </c>
      <c r="M183" s="67">
        <v>104</v>
      </c>
      <c r="N183" s="67">
        <v>171</v>
      </c>
      <c r="O183" s="67">
        <v>0.82</v>
      </c>
      <c r="P183" s="67">
        <v>7.0000000000000007E-2</v>
      </c>
      <c r="Q183" s="67">
        <v>0</v>
      </c>
      <c r="R183" s="67">
        <v>0</v>
      </c>
      <c r="S183" s="44">
        <v>1.52</v>
      </c>
      <c r="T183" s="8">
        <f t="shared" si="7"/>
        <v>1.22</v>
      </c>
    </row>
    <row r="184" spans="1:22" ht="15" hidden="1" customHeight="1">
      <c r="A184" s="8" t="s">
        <v>831</v>
      </c>
      <c r="B184" s="7">
        <v>46129.666666666664</v>
      </c>
      <c r="C184" s="67"/>
      <c r="D184" s="67"/>
      <c r="E184" s="67">
        <v>3.06</v>
      </c>
      <c r="F184" s="67">
        <v>1.41</v>
      </c>
      <c r="G184" s="67">
        <v>9.75</v>
      </c>
      <c r="H184" s="67">
        <v>9.7200000000000006</v>
      </c>
      <c r="I184" s="67">
        <v>12.99</v>
      </c>
      <c r="J184" s="67">
        <v>152.07</v>
      </c>
      <c r="K184" s="67">
        <v>77.52</v>
      </c>
      <c r="L184" s="8">
        <f t="shared" si="6"/>
        <v>74.55</v>
      </c>
      <c r="M184" s="67">
        <v>98</v>
      </c>
      <c r="N184" s="67">
        <v>172</v>
      </c>
      <c r="O184" s="67">
        <v>0.89</v>
      </c>
      <c r="P184" s="67">
        <v>7.0000000000000007E-2</v>
      </c>
      <c r="Q184" s="67">
        <v>0</v>
      </c>
      <c r="R184" s="67">
        <v>0</v>
      </c>
      <c r="S184" s="44">
        <v>1.79</v>
      </c>
      <c r="T184" s="8">
        <f t="shared" si="7"/>
        <v>1.49</v>
      </c>
    </row>
    <row r="185" spans="1:22" ht="15" hidden="1" customHeight="1">
      <c r="A185" s="8" t="s">
        <v>832</v>
      </c>
      <c r="B185" s="7">
        <v>46129.666666666664</v>
      </c>
      <c r="C185" s="67"/>
      <c r="D185" s="67"/>
      <c r="E185" s="67">
        <v>3.05</v>
      </c>
      <c r="F185" s="67">
        <v>1.1599999999999999</v>
      </c>
      <c r="G185" s="67">
        <v>8.56</v>
      </c>
      <c r="H185" s="67">
        <v>8.4499999999999993</v>
      </c>
      <c r="I185" s="67">
        <v>22.42</v>
      </c>
      <c r="J185" s="67">
        <v>151.1</v>
      </c>
      <c r="K185" s="67">
        <v>76.209999999999994</v>
      </c>
      <c r="L185" s="8">
        <f t="shared" si="6"/>
        <v>74.89</v>
      </c>
      <c r="M185" s="67">
        <v>99</v>
      </c>
      <c r="N185" s="67">
        <v>171</v>
      </c>
      <c r="O185" s="67">
        <v>0.85</v>
      </c>
      <c r="P185" s="67">
        <v>0.09</v>
      </c>
      <c r="Q185" s="67">
        <v>4</v>
      </c>
      <c r="R185" s="67">
        <v>0</v>
      </c>
      <c r="S185" s="44">
        <v>1.47</v>
      </c>
      <c r="T185" s="8">
        <f t="shared" si="7"/>
        <v>1.17</v>
      </c>
    </row>
    <row r="186" spans="1:22" ht="15" hidden="1" customHeight="1">
      <c r="A186" s="8" t="s">
        <v>833</v>
      </c>
      <c r="B186" s="7">
        <v>46129.666666666664</v>
      </c>
      <c r="C186" s="67"/>
      <c r="D186" s="67"/>
      <c r="E186" s="67">
        <v>3.07</v>
      </c>
      <c r="F186" s="67">
        <v>1.65</v>
      </c>
      <c r="G186" s="67">
        <v>12.04</v>
      </c>
      <c r="H186" s="67">
        <v>12.01</v>
      </c>
      <c r="I186" s="67">
        <v>15.94</v>
      </c>
      <c r="J186" s="67">
        <v>152.43</v>
      </c>
      <c r="K186" s="67">
        <v>75.75</v>
      </c>
      <c r="L186" s="8">
        <f t="shared" si="6"/>
        <v>76.680000000000007</v>
      </c>
      <c r="M186" s="67">
        <v>98</v>
      </c>
      <c r="N186" s="67">
        <v>170</v>
      </c>
      <c r="O186" s="67">
        <v>0.75</v>
      </c>
      <c r="P186" s="67">
        <v>0.09</v>
      </c>
      <c r="Q186" s="67">
        <v>0</v>
      </c>
      <c r="R186" s="67">
        <v>0</v>
      </c>
      <c r="S186" s="44">
        <v>1.53</v>
      </c>
      <c r="T186" s="8">
        <f t="shared" si="7"/>
        <v>1.23</v>
      </c>
    </row>
    <row r="187" spans="1:22" ht="15" hidden="1" customHeight="1">
      <c r="A187" s="8" t="s">
        <v>834</v>
      </c>
      <c r="B187" s="7">
        <v>46130.333333333336</v>
      </c>
      <c r="C187" s="67">
        <v>1067.2</v>
      </c>
      <c r="D187" s="67">
        <v>16.899999999999999</v>
      </c>
      <c r="E187" s="67">
        <v>3.05</v>
      </c>
      <c r="F187" s="67">
        <v>1.58</v>
      </c>
      <c r="G187" s="67">
        <v>9.75</v>
      </c>
      <c r="H187" s="67">
        <v>9.4499999999999993</v>
      </c>
      <c r="I187" s="67">
        <v>33.86</v>
      </c>
      <c r="J187" s="67">
        <v>151.08000000000001</v>
      </c>
      <c r="K187" s="67">
        <v>73.7</v>
      </c>
      <c r="L187" s="8">
        <f t="shared" si="6"/>
        <v>77.38000000000001</v>
      </c>
      <c r="M187" s="67">
        <v>95</v>
      </c>
      <c r="N187" s="67">
        <v>159</v>
      </c>
      <c r="O187" s="67">
        <v>1.23</v>
      </c>
      <c r="P187" s="67">
        <v>0.13</v>
      </c>
      <c r="Q187" s="67">
        <v>38</v>
      </c>
      <c r="R187" s="67">
        <v>81</v>
      </c>
      <c r="S187" s="44">
        <v>1.62</v>
      </c>
      <c r="T187" s="8">
        <f t="shared" si="7"/>
        <v>1.32</v>
      </c>
    </row>
    <row r="188" spans="1:22" ht="15" hidden="1" customHeight="1">
      <c r="A188" s="8" t="s">
        <v>835</v>
      </c>
      <c r="B188" s="7">
        <v>46130.333333333336</v>
      </c>
      <c r="C188" s="67">
        <v>1067.5</v>
      </c>
      <c r="D188" s="67">
        <v>16.899999999999999</v>
      </c>
      <c r="E188" s="67">
        <v>3.04</v>
      </c>
      <c r="F188" s="67">
        <v>1.61</v>
      </c>
      <c r="G188" s="67">
        <v>8.68</v>
      </c>
      <c r="H188" s="67">
        <v>8.41</v>
      </c>
      <c r="I188" s="67">
        <v>28.32</v>
      </c>
      <c r="J188" s="67">
        <v>150.34</v>
      </c>
      <c r="K188" s="67">
        <v>74.180000000000007</v>
      </c>
      <c r="L188" s="8">
        <f t="shared" si="6"/>
        <v>76.16</v>
      </c>
      <c r="M188" s="67">
        <v>92</v>
      </c>
      <c r="N188" s="67">
        <v>158</v>
      </c>
      <c r="O188" s="67">
        <v>1.18</v>
      </c>
      <c r="P188" s="67">
        <v>0.1</v>
      </c>
      <c r="Q188" s="67">
        <v>28</v>
      </c>
      <c r="R188" s="67">
        <v>84</v>
      </c>
      <c r="S188" s="44">
        <v>1.59</v>
      </c>
      <c r="T188" s="8">
        <f t="shared" si="7"/>
        <v>1.29</v>
      </c>
    </row>
    <row r="189" spans="1:22" ht="15" hidden="1" customHeight="1">
      <c r="A189" s="8" t="s">
        <v>836</v>
      </c>
      <c r="B189" s="7">
        <v>46130.333333333336</v>
      </c>
      <c r="C189" s="67">
        <v>1066</v>
      </c>
      <c r="D189" s="67">
        <v>16.600000000000001</v>
      </c>
      <c r="E189" s="67">
        <v>3.03</v>
      </c>
      <c r="F189" s="67">
        <v>1.2</v>
      </c>
      <c r="G189" s="67">
        <v>11.83</v>
      </c>
      <c r="H189" s="67">
        <v>11.52</v>
      </c>
      <c r="I189" s="67">
        <v>44.16</v>
      </c>
      <c r="J189" s="67">
        <v>147.15</v>
      </c>
      <c r="K189" s="67">
        <v>72.930000000000007</v>
      </c>
      <c r="L189" s="8">
        <f t="shared" si="6"/>
        <v>74.22</v>
      </c>
      <c r="M189" s="67">
        <v>84</v>
      </c>
      <c r="N189" s="67">
        <v>148</v>
      </c>
      <c r="O189" s="67">
        <v>1.23</v>
      </c>
      <c r="P189" s="67">
        <v>0.14000000000000001</v>
      </c>
      <c r="Q189" s="67">
        <v>30</v>
      </c>
      <c r="R189" s="67">
        <v>90</v>
      </c>
      <c r="S189" s="44">
        <v>1.72</v>
      </c>
      <c r="T189" s="8">
        <f t="shared" si="7"/>
        <v>1.42</v>
      </c>
    </row>
    <row r="190" spans="1:22" ht="15" hidden="1" customHeight="1">
      <c r="A190" s="8" t="s">
        <v>837</v>
      </c>
      <c r="B190" s="7">
        <v>46130.333333333336</v>
      </c>
      <c r="C190" s="67">
        <v>1062.5999999999999</v>
      </c>
      <c r="D190" s="67">
        <v>15.9</v>
      </c>
      <c r="E190" s="67">
        <v>3.03</v>
      </c>
      <c r="F190" s="67">
        <v>1.03</v>
      </c>
      <c r="G190" s="67">
        <v>21.31</v>
      </c>
      <c r="H190" s="67">
        <v>21.04</v>
      </c>
      <c r="I190" s="67">
        <v>36.4</v>
      </c>
      <c r="J190" s="67">
        <v>142.97999999999999</v>
      </c>
      <c r="K190" s="67">
        <v>70.58</v>
      </c>
      <c r="L190" s="8">
        <f t="shared" si="6"/>
        <v>72.399999999999991</v>
      </c>
      <c r="M190" s="67">
        <v>74</v>
      </c>
      <c r="N190" s="67">
        <v>142</v>
      </c>
      <c r="O190" s="67">
        <v>1.5</v>
      </c>
      <c r="P190" s="67">
        <v>0.15</v>
      </c>
      <c r="Q190" s="67">
        <v>18</v>
      </c>
      <c r="R190" s="67">
        <v>103</v>
      </c>
      <c r="T190" s="8">
        <f t="shared" si="7"/>
        <v>-0.3</v>
      </c>
    </row>
    <row r="191" spans="1:22" ht="15" hidden="1" customHeight="1">
      <c r="A191" s="8" t="s">
        <v>838</v>
      </c>
      <c r="B191" s="7">
        <v>46130.333333333336</v>
      </c>
      <c r="C191" s="67">
        <v>1063.7</v>
      </c>
      <c r="D191" s="67">
        <v>16</v>
      </c>
      <c r="E191" s="67">
        <v>3.02</v>
      </c>
      <c r="F191" s="67">
        <v>1.37</v>
      </c>
      <c r="G191" s="67">
        <v>22.39</v>
      </c>
      <c r="H191" s="67">
        <v>22.31</v>
      </c>
      <c r="I191" s="67">
        <v>42.37</v>
      </c>
      <c r="J191" s="67">
        <v>141.37</v>
      </c>
      <c r="K191" s="67">
        <v>69.44</v>
      </c>
      <c r="L191" s="8">
        <f t="shared" si="6"/>
        <v>71.930000000000007</v>
      </c>
      <c r="M191" s="67">
        <v>71</v>
      </c>
      <c r="N191" s="67">
        <v>139</v>
      </c>
      <c r="O191" s="67">
        <v>1.51</v>
      </c>
      <c r="P191" s="67">
        <v>0.17</v>
      </c>
      <c r="Q191" s="67">
        <v>20</v>
      </c>
      <c r="R191" s="67">
        <v>94</v>
      </c>
      <c r="T191" s="8">
        <f t="shared" si="7"/>
        <v>-0.3</v>
      </c>
    </row>
    <row r="192" spans="1:22" ht="15" hidden="1" customHeight="1">
      <c r="A192" s="8" t="s">
        <v>839</v>
      </c>
      <c r="B192" s="7">
        <v>46130.333333333336</v>
      </c>
      <c r="C192" s="67">
        <v>1062.3</v>
      </c>
      <c r="D192" s="67">
        <v>15.8</v>
      </c>
      <c r="E192" s="67">
        <v>2.97</v>
      </c>
      <c r="F192" s="67">
        <v>0.8</v>
      </c>
      <c r="G192" s="67">
        <v>29.53</v>
      </c>
      <c r="H192" s="67">
        <v>29.22</v>
      </c>
      <c r="I192" s="67">
        <v>32.380000000000003</v>
      </c>
      <c r="J192" s="67">
        <v>139.66</v>
      </c>
      <c r="K192" s="67">
        <v>67.56</v>
      </c>
      <c r="L192" s="8">
        <f t="shared" si="6"/>
        <v>72.099999999999994</v>
      </c>
      <c r="M192" s="67">
        <v>67</v>
      </c>
      <c r="N192" s="67">
        <v>122</v>
      </c>
      <c r="O192" s="67">
        <v>1.84</v>
      </c>
      <c r="P192" s="67">
        <v>0.2</v>
      </c>
      <c r="Q192" s="67">
        <v>26</v>
      </c>
      <c r="R192" s="67">
        <v>106</v>
      </c>
      <c r="T192" s="8">
        <f t="shared" si="7"/>
        <v>-0.3</v>
      </c>
    </row>
    <row r="193" spans="1:20" ht="15" hidden="1" customHeight="1">
      <c r="A193" s="8" t="s">
        <v>840</v>
      </c>
      <c r="B193" s="7">
        <v>46130.666666666664</v>
      </c>
      <c r="C193" s="67">
        <v>1065</v>
      </c>
      <c r="D193" s="67">
        <v>16.3</v>
      </c>
      <c r="E193" s="67">
        <v>3.04</v>
      </c>
      <c r="F193" s="67">
        <v>1.66</v>
      </c>
      <c r="G193" s="67">
        <v>12.94</v>
      </c>
      <c r="H193" s="67">
        <v>12.83</v>
      </c>
      <c r="I193" s="67">
        <v>31.75</v>
      </c>
      <c r="J193" s="67">
        <v>149.61000000000001</v>
      </c>
      <c r="K193" s="67">
        <v>74.42</v>
      </c>
      <c r="L193" s="8">
        <f t="shared" si="6"/>
        <v>75.190000000000012</v>
      </c>
      <c r="M193" s="67">
        <v>85</v>
      </c>
      <c r="N193" s="67">
        <v>149</v>
      </c>
      <c r="O193" s="67">
        <v>1.1299999999999999</v>
      </c>
      <c r="P193" s="67">
        <v>0.09</v>
      </c>
      <c r="Q193" s="67">
        <v>11</v>
      </c>
      <c r="R193" s="67">
        <v>97</v>
      </c>
      <c r="S193" s="44">
        <v>1.7</v>
      </c>
      <c r="T193" s="8">
        <f t="shared" si="7"/>
        <v>1.4</v>
      </c>
    </row>
    <row r="194" spans="1:20" ht="15" hidden="1" customHeight="1">
      <c r="A194" s="8" t="s">
        <v>841</v>
      </c>
      <c r="B194" s="7">
        <v>46130.666666666664</v>
      </c>
      <c r="C194" s="67">
        <v>1064.5999999999999</v>
      </c>
      <c r="D194" s="67">
        <v>16.3</v>
      </c>
      <c r="E194" s="67">
        <v>30.3</v>
      </c>
      <c r="F194" s="67">
        <v>1.62</v>
      </c>
      <c r="G194" s="67">
        <v>8.99</v>
      </c>
      <c r="H194" s="67">
        <v>8.99</v>
      </c>
      <c r="I194" s="67">
        <v>42.31</v>
      </c>
      <c r="J194" s="67">
        <v>147.81</v>
      </c>
      <c r="K194" s="67">
        <v>72.540000000000006</v>
      </c>
      <c r="L194" s="8">
        <f t="shared" si="6"/>
        <v>75.27</v>
      </c>
      <c r="M194" s="67">
        <v>85</v>
      </c>
      <c r="N194" s="67">
        <v>150</v>
      </c>
      <c r="O194" s="67">
        <v>1.0900000000000001</v>
      </c>
      <c r="P194" s="67">
        <v>0.16</v>
      </c>
      <c r="Q194" s="67">
        <v>17</v>
      </c>
      <c r="R194" s="67">
        <v>94</v>
      </c>
      <c r="S194" s="44">
        <v>1.65</v>
      </c>
      <c r="T194" s="8">
        <f t="shared" si="7"/>
        <v>1.3499999999999999</v>
      </c>
    </row>
    <row r="195" spans="1:20" ht="15" hidden="1" customHeight="1">
      <c r="A195" s="8" t="s">
        <v>842</v>
      </c>
      <c r="B195" s="7">
        <v>46130.666666666664</v>
      </c>
      <c r="C195" s="67">
        <v>1054.4000000000001</v>
      </c>
      <c r="D195" s="67">
        <v>13.9</v>
      </c>
      <c r="E195" s="67">
        <v>2.87</v>
      </c>
      <c r="F195" s="67">
        <v>0.49</v>
      </c>
      <c r="G195" s="67">
        <v>35.29</v>
      </c>
      <c r="H195" s="67">
        <v>35.29</v>
      </c>
      <c r="I195" s="67">
        <v>29.71</v>
      </c>
      <c r="J195" s="67">
        <v>127.36</v>
      </c>
      <c r="K195" s="67">
        <v>58.6</v>
      </c>
      <c r="L195" s="8">
        <f t="shared" si="6"/>
        <v>68.759999999999991</v>
      </c>
      <c r="M195" s="67">
        <v>45</v>
      </c>
      <c r="N195" s="67">
        <v>50</v>
      </c>
      <c r="O195" s="67">
        <v>2.31</v>
      </c>
      <c r="P195" s="67">
        <v>0.17</v>
      </c>
      <c r="Q195" s="67">
        <v>49</v>
      </c>
      <c r="R195" s="67">
        <v>111</v>
      </c>
      <c r="S195" s="44">
        <v>2.89</v>
      </c>
      <c r="T195" s="8">
        <f t="shared" si="7"/>
        <v>2.5900000000000003</v>
      </c>
    </row>
    <row r="196" spans="1:20" ht="15" hidden="1" customHeight="1">
      <c r="A196" s="8" t="s">
        <v>843</v>
      </c>
      <c r="B196" s="7">
        <v>46130.666666666664</v>
      </c>
      <c r="C196" s="67">
        <v>1062.5</v>
      </c>
      <c r="D196" s="67">
        <v>15.8</v>
      </c>
      <c r="E196" s="67">
        <v>2.99</v>
      </c>
      <c r="F196" s="67">
        <v>1.18</v>
      </c>
      <c r="G196" s="67">
        <v>24.5</v>
      </c>
      <c r="H196" s="67">
        <v>24.46</v>
      </c>
      <c r="I196" s="67">
        <v>39.81</v>
      </c>
      <c r="J196" s="67">
        <v>147.91</v>
      </c>
      <c r="K196" s="67">
        <v>71.45</v>
      </c>
      <c r="L196" s="8">
        <f t="shared" si="6"/>
        <v>76.459999999999994</v>
      </c>
      <c r="M196" s="67">
        <v>67</v>
      </c>
      <c r="N196" s="67">
        <v>135</v>
      </c>
      <c r="O196" s="67">
        <v>1.46</v>
      </c>
      <c r="P196" s="67">
        <v>0.12</v>
      </c>
      <c r="Q196" s="67">
        <v>20</v>
      </c>
      <c r="R196" s="67">
        <v>101</v>
      </c>
      <c r="S196" s="44">
        <v>3.02</v>
      </c>
      <c r="T196" s="8">
        <f t="shared" si="7"/>
        <v>2.72</v>
      </c>
    </row>
    <row r="197" spans="1:20" ht="15" hidden="1" customHeight="1">
      <c r="A197" s="8" t="s">
        <v>844</v>
      </c>
      <c r="B197" s="7">
        <v>46130.666666666664</v>
      </c>
      <c r="C197" s="67">
        <v>1062.3</v>
      </c>
      <c r="D197" s="67">
        <v>15.7</v>
      </c>
      <c r="E197" s="67">
        <v>3.01</v>
      </c>
      <c r="F197" s="67">
        <v>1.2</v>
      </c>
      <c r="G197" s="67">
        <v>24.92</v>
      </c>
      <c r="H197" s="67">
        <v>24.92</v>
      </c>
      <c r="I197" s="67">
        <v>40.22</v>
      </c>
      <c r="J197" s="67">
        <v>145.62</v>
      </c>
      <c r="K197" s="67">
        <v>70.84</v>
      </c>
      <c r="L197" s="8">
        <f t="shared" si="6"/>
        <v>74.78</v>
      </c>
      <c r="M197" s="67">
        <v>69</v>
      </c>
      <c r="N197" s="67">
        <v>134</v>
      </c>
      <c r="O197" s="67">
        <v>1.42</v>
      </c>
      <c r="P197" s="67">
        <v>0.16</v>
      </c>
      <c r="Q197" s="67">
        <v>21</v>
      </c>
      <c r="R197" s="67">
        <v>97</v>
      </c>
      <c r="S197" s="44">
        <v>2.94</v>
      </c>
      <c r="T197" s="8">
        <f t="shared" si="7"/>
        <v>2.64</v>
      </c>
    </row>
    <row r="198" spans="1:20" ht="15" hidden="1" customHeight="1">
      <c r="A198" s="8" t="s">
        <v>845</v>
      </c>
      <c r="B198" s="7">
        <v>46130.666666666664</v>
      </c>
      <c r="C198" s="67">
        <v>1059.9000000000001</v>
      </c>
      <c r="D198" s="67">
        <v>15.1</v>
      </c>
      <c r="E198" s="67">
        <v>2.96</v>
      </c>
      <c r="F198" s="67">
        <v>0.88</v>
      </c>
      <c r="G198" s="67">
        <v>27.84</v>
      </c>
      <c r="H198" s="67">
        <v>27.76</v>
      </c>
      <c r="I198" s="67">
        <v>31.86</v>
      </c>
      <c r="J198" s="67">
        <v>141.38</v>
      </c>
      <c r="K198" s="67">
        <v>66.45</v>
      </c>
      <c r="L198" s="8">
        <f t="shared" si="6"/>
        <v>74.929999999999993</v>
      </c>
      <c r="M198" s="67">
        <v>57</v>
      </c>
      <c r="N198" s="67">
        <v>111</v>
      </c>
      <c r="O198" s="67">
        <v>1.79</v>
      </c>
      <c r="P198" s="67">
        <v>0.17</v>
      </c>
      <c r="Q198" s="67">
        <v>32</v>
      </c>
      <c r="R198" s="67">
        <v>96</v>
      </c>
      <c r="T198" s="8">
        <f t="shared" si="7"/>
        <v>-0.3</v>
      </c>
    </row>
    <row r="199" spans="1:20" ht="15" hidden="1" customHeight="1">
      <c r="A199" s="8" t="s">
        <v>846</v>
      </c>
      <c r="B199" s="7">
        <v>46131.333333333336</v>
      </c>
      <c r="C199" s="67">
        <v>1054.7</v>
      </c>
      <c r="D199" s="67">
        <v>13.8</v>
      </c>
      <c r="E199" s="67">
        <v>2.9</v>
      </c>
      <c r="F199" s="67">
        <v>0.53</v>
      </c>
      <c r="G199" s="67">
        <v>38.56</v>
      </c>
      <c r="H199" s="67">
        <v>38.44</v>
      </c>
      <c r="I199" s="67">
        <v>24.3</v>
      </c>
      <c r="J199" s="67">
        <v>126.55</v>
      </c>
      <c r="K199" s="67">
        <v>62.41</v>
      </c>
      <c r="L199" s="8">
        <f t="shared" si="6"/>
        <v>64.14</v>
      </c>
      <c r="M199" s="67">
        <v>44</v>
      </c>
      <c r="N199" s="67">
        <v>64</v>
      </c>
      <c r="O199" s="67">
        <v>2.77</v>
      </c>
      <c r="P199" s="67">
        <v>0.18</v>
      </c>
      <c r="Q199" s="67">
        <v>36</v>
      </c>
      <c r="R199" s="67">
        <v>96</v>
      </c>
      <c r="T199" s="8">
        <f t="shared" si="7"/>
        <v>-0.3</v>
      </c>
    </row>
    <row r="200" spans="1:20" ht="15" hidden="1" customHeight="1">
      <c r="A200" s="8" t="s">
        <v>847</v>
      </c>
      <c r="B200" s="7">
        <v>46131.333333333336</v>
      </c>
      <c r="C200" s="67">
        <v>1054.5</v>
      </c>
      <c r="D200" s="67">
        <v>13.8</v>
      </c>
      <c r="E200" s="67">
        <v>2.89</v>
      </c>
      <c r="F200" s="67">
        <v>0.92</v>
      </c>
      <c r="G200" s="67">
        <v>34.950000000000003</v>
      </c>
      <c r="H200" s="67">
        <v>34.869999999999997</v>
      </c>
      <c r="I200" s="67">
        <v>27.8</v>
      </c>
      <c r="J200" s="67">
        <v>124.94</v>
      </c>
      <c r="K200" s="67">
        <v>62.07</v>
      </c>
      <c r="L200" s="8">
        <f t="shared" si="6"/>
        <v>62.87</v>
      </c>
      <c r="M200" s="67">
        <v>43</v>
      </c>
      <c r="N200" s="67">
        <v>68</v>
      </c>
      <c r="O200" s="67">
        <v>2.61</v>
      </c>
      <c r="P200" s="67">
        <v>0.19</v>
      </c>
      <c r="Q200" s="67">
        <v>41</v>
      </c>
      <c r="R200" s="67">
        <v>97</v>
      </c>
      <c r="T200" s="8">
        <f t="shared" si="7"/>
        <v>-0.3</v>
      </c>
    </row>
    <row r="201" spans="1:20" ht="15" hidden="1" customHeight="1">
      <c r="A201" s="8" t="s">
        <v>848</v>
      </c>
      <c r="B201" s="7">
        <v>46131.333333333336</v>
      </c>
      <c r="C201" s="67">
        <v>1041.2</v>
      </c>
      <c r="D201" s="67">
        <v>10.7</v>
      </c>
      <c r="E201" s="67">
        <v>2.8</v>
      </c>
      <c r="F201" s="67">
        <v>0.41</v>
      </c>
      <c r="G201" s="67">
        <v>43.24</v>
      </c>
      <c r="H201" s="67">
        <v>43.24</v>
      </c>
      <c r="I201" s="67">
        <v>21.94</v>
      </c>
      <c r="J201" s="67">
        <v>97.07</v>
      </c>
      <c r="K201" s="67">
        <v>43.65</v>
      </c>
      <c r="L201" s="8">
        <f t="shared" si="6"/>
        <v>53.419999999999995</v>
      </c>
      <c r="M201" s="67">
        <v>29</v>
      </c>
      <c r="N201" s="67">
        <v>0</v>
      </c>
      <c r="O201" s="67">
        <v>3.89</v>
      </c>
      <c r="P201" s="67">
        <v>0.22</v>
      </c>
      <c r="Q201" s="67">
        <v>32</v>
      </c>
      <c r="R201" s="67">
        <v>90</v>
      </c>
      <c r="S201" s="44">
        <v>4.71</v>
      </c>
      <c r="T201" s="8">
        <f t="shared" si="7"/>
        <v>4.41</v>
      </c>
    </row>
    <row r="202" spans="1:20" ht="15" hidden="1" customHeight="1">
      <c r="A202" s="8" t="s">
        <v>849</v>
      </c>
      <c r="B202" s="7">
        <v>46131.333333333336</v>
      </c>
      <c r="C202" s="67">
        <v>1052</v>
      </c>
      <c r="D202" s="67">
        <v>13.2</v>
      </c>
      <c r="E202" s="67">
        <v>2.83</v>
      </c>
      <c r="F202" s="67">
        <v>0.8</v>
      </c>
      <c r="G202" s="67">
        <v>41.71</v>
      </c>
      <c r="H202" s="67">
        <v>41.59</v>
      </c>
      <c r="I202" s="67">
        <v>28.64</v>
      </c>
      <c r="J202" s="67">
        <v>121.21</v>
      </c>
      <c r="K202" s="67">
        <v>56.1</v>
      </c>
      <c r="L202" s="8">
        <f t="shared" si="6"/>
        <v>65.109999999999985</v>
      </c>
      <c r="M202" s="67">
        <v>36</v>
      </c>
      <c r="N202" s="67">
        <v>32</v>
      </c>
      <c r="O202" s="67">
        <v>3.37</v>
      </c>
      <c r="P202" s="67">
        <v>0.23</v>
      </c>
      <c r="Q202" s="67">
        <v>60</v>
      </c>
      <c r="R202" s="67">
        <v>113</v>
      </c>
      <c r="T202" s="8">
        <f t="shared" si="7"/>
        <v>-0.3</v>
      </c>
    </row>
    <row r="203" spans="1:20" ht="15" hidden="1" customHeight="1">
      <c r="A203" s="8" t="s">
        <v>850</v>
      </c>
      <c r="B203" s="7">
        <v>46131.333333333336</v>
      </c>
      <c r="C203" s="67">
        <v>1051.2</v>
      </c>
      <c r="D203" s="67">
        <v>13.1</v>
      </c>
      <c r="E203" s="67">
        <v>2.85</v>
      </c>
      <c r="F203" s="67">
        <v>1.22</v>
      </c>
      <c r="G203" s="67">
        <v>42.13</v>
      </c>
      <c r="H203" s="67">
        <v>41.94</v>
      </c>
      <c r="I203" s="67">
        <v>24.25</v>
      </c>
      <c r="J203" s="67">
        <v>119.44</v>
      </c>
      <c r="K203" s="67">
        <v>57.24</v>
      </c>
      <c r="L203" s="8">
        <f t="shared" si="6"/>
        <v>62.199999999999996</v>
      </c>
      <c r="M203" s="67">
        <v>36</v>
      </c>
      <c r="N203" s="67">
        <v>34</v>
      </c>
      <c r="O203" s="67">
        <v>3.23</v>
      </c>
      <c r="P203" s="67">
        <v>0.23</v>
      </c>
      <c r="Q203" s="67">
        <v>41</v>
      </c>
      <c r="R203" s="67">
        <v>108</v>
      </c>
      <c r="T203" s="8">
        <f t="shared" si="7"/>
        <v>-0.3</v>
      </c>
    </row>
    <row r="204" spans="1:20" ht="15" hidden="1" customHeight="1">
      <c r="A204" s="8" t="s">
        <v>851</v>
      </c>
      <c r="B204" s="7">
        <v>46131.333333333336</v>
      </c>
      <c r="C204" s="67">
        <v>1041.2</v>
      </c>
      <c r="D204" s="67">
        <v>10.7</v>
      </c>
      <c r="E204" s="67">
        <v>2.8</v>
      </c>
      <c r="F204" s="67">
        <v>0.6</v>
      </c>
      <c r="G204" s="67">
        <v>52.42</v>
      </c>
      <c r="H204" s="67">
        <v>52.27</v>
      </c>
      <c r="I204" s="67">
        <v>19.34</v>
      </c>
      <c r="J204" s="67">
        <v>99.28</v>
      </c>
      <c r="K204" s="67">
        <v>43.64</v>
      </c>
      <c r="L204" s="8">
        <f t="shared" si="6"/>
        <v>55.64</v>
      </c>
      <c r="M204" s="67">
        <v>21</v>
      </c>
      <c r="N204" s="67">
        <v>0</v>
      </c>
      <c r="O204" s="67">
        <v>4.13</v>
      </c>
      <c r="P204" s="67">
        <v>0.25</v>
      </c>
      <c r="Q204" s="67">
        <v>40</v>
      </c>
      <c r="R204" s="67">
        <v>108</v>
      </c>
      <c r="T204" s="8">
        <f t="shared" si="7"/>
        <v>-0.3</v>
      </c>
    </row>
    <row r="205" spans="1:20" ht="15" hidden="1" customHeight="1">
      <c r="A205" s="8" t="s">
        <v>852</v>
      </c>
      <c r="B205" s="7">
        <v>46131.666666666664</v>
      </c>
      <c r="C205" s="67">
        <v>1050.9000000000001</v>
      </c>
      <c r="D205" s="67">
        <v>12.9</v>
      </c>
      <c r="E205" s="67">
        <v>2.85</v>
      </c>
      <c r="F205" s="67">
        <v>0.75</v>
      </c>
      <c r="G205" s="67">
        <v>44.05</v>
      </c>
      <c r="H205" s="67">
        <v>43.97</v>
      </c>
      <c r="I205" s="67">
        <v>22.93</v>
      </c>
      <c r="J205" s="67">
        <v>124.33</v>
      </c>
      <c r="K205" s="67">
        <v>60.61</v>
      </c>
      <c r="L205" s="8">
        <f t="shared" si="6"/>
        <v>63.72</v>
      </c>
      <c r="M205" s="67">
        <v>41</v>
      </c>
      <c r="N205" s="67">
        <v>45</v>
      </c>
      <c r="O205" s="67">
        <v>2.67</v>
      </c>
      <c r="P205" s="67">
        <v>0.17</v>
      </c>
      <c r="Q205" s="67">
        <v>40</v>
      </c>
      <c r="R205" s="67">
        <v>113</v>
      </c>
      <c r="S205" s="44">
        <v>3.59</v>
      </c>
      <c r="T205" s="8">
        <f t="shared" si="7"/>
        <v>3.29</v>
      </c>
    </row>
    <row r="206" spans="1:20" ht="15" hidden="1" customHeight="1">
      <c r="A206" s="8" t="s">
        <v>853</v>
      </c>
      <c r="B206" s="7">
        <v>46131.666666666664</v>
      </c>
      <c r="C206" s="67">
        <v>1050.4000000000001</v>
      </c>
      <c r="D206" s="67">
        <v>13</v>
      </c>
      <c r="E206" s="67">
        <v>2.87</v>
      </c>
      <c r="F206" s="67">
        <v>0.65</v>
      </c>
      <c r="G206" s="67">
        <v>39.9</v>
      </c>
      <c r="H206" s="67">
        <v>39.86</v>
      </c>
      <c r="I206" s="67">
        <v>24.06</v>
      </c>
      <c r="J206" s="67">
        <v>99.82</v>
      </c>
      <c r="K206" s="67">
        <v>49.65</v>
      </c>
      <c r="L206" s="8">
        <f t="shared" si="6"/>
        <v>50.169999999999995</v>
      </c>
      <c r="M206" s="67">
        <v>44</v>
      </c>
      <c r="N206" s="67">
        <v>51</v>
      </c>
      <c r="O206" s="67">
        <v>2.21</v>
      </c>
      <c r="P206" s="67">
        <v>0.15</v>
      </c>
      <c r="Q206" s="67">
        <v>58</v>
      </c>
      <c r="R206" s="67">
        <v>116</v>
      </c>
      <c r="S206" s="44">
        <v>3.49</v>
      </c>
      <c r="T206" s="8">
        <f t="shared" si="7"/>
        <v>3.1900000000000004</v>
      </c>
    </row>
    <row r="207" spans="1:20" ht="15" hidden="1" customHeight="1">
      <c r="A207" s="8" t="s">
        <v>854</v>
      </c>
      <c r="B207" s="7">
        <v>46131.666666666664</v>
      </c>
      <c r="C207" s="67">
        <v>1036.5999999999999</v>
      </c>
      <c r="D207" s="67">
        <v>9.6999999999999993</v>
      </c>
      <c r="E207" s="67">
        <v>2.9</v>
      </c>
      <c r="F207" s="67">
        <v>0.64</v>
      </c>
      <c r="G207" s="67">
        <v>48.39</v>
      </c>
      <c r="H207" s="67">
        <v>48.39</v>
      </c>
      <c r="I207" s="67">
        <v>19.68</v>
      </c>
      <c r="J207" s="67">
        <v>75.19</v>
      </c>
      <c r="K207" s="67">
        <v>32.880000000000003</v>
      </c>
      <c r="L207" s="8">
        <f t="shared" si="6"/>
        <v>42.309999999999995</v>
      </c>
      <c r="M207" s="67">
        <v>52</v>
      </c>
      <c r="N207" s="67">
        <v>87</v>
      </c>
      <c r="O207" s="67">
        <v>3.48</v>
      </c>
      <c r="P207" s="67">
        <v>0.2</v>
      </c>
      <c r="Q207" s="67">
        <v>24</v>
      </c>
      <c r="R207" s="67">
        <v>107</v>
      </c>
      <c r="S207" s="44">
        <v>5.37</v>
      </c>
      <c r="T207" s="8">
        <f t="shared" si="7"/>
        <v>5.07</v>
      </c>
    </row>
    <row r="208" spans="1:20" ht="15" hidden="1" customHeight="1">
      <c r="A208" s="8" t="s">
        <v>855</v>
      </c>
      <c r="B208" s="7">
        <v>46131.666666666664</v>
      </c>
      <c r="C208" s="67">
        <v>1046.7</v>
      </c>
      <c r="D208" s="67">
        <v>11.8</v>
      </c>
      <c r="E208" s="67">
        <v>2.78</v>
      </c>
      <c r="F208" s="67">
        <v>0.63</v>
      </c>
      <c r="G208" s="67">
        <v>47.08</v>
      </c>
      <c r="H208" s="67">
        <v>47.08</v>
      </c>
      <c r="I208" s="67">
        <v>25.69</v>
      </c>
      <c r="J208" s="67">
        <v>105.17</v>
      </c>
      <c r="K208" s="67">
        <v>49.74</v>
      </c>
      <c r="L208" s="8">
        <f t="shared" si="6"/>
        <v>55.43</v>
      </c>
      <c r="M208" s="67">
        <v>35</v>
      </c>
      <c r="N208" s="67">
        <v>5</v>
      </c>
      <c r="O208" s="67">
        <v>3.36</v>
      </c>
      <c r="P208" s="67">
        <v>0.22</v>
      </c>
      <c r="Q208" s="67">
        <v>44</v>
      </c>
      <c r="R208" s="67">
        <v>123</v>
      </c>
      <c r="S208" s="44">
        <v>4.1399999999999997</v>
      </c>
      <c r="T208" s="8">
        <f t="shared" si="7"/>
        <v>3.84</v>
      </c>
    </row>
    <row r="209" spans="1:20" ht="15" hidden="1" customHeight="1">
      <c r="A209" s="8" t="s">
        <v>856</v>
      </c>
      <c r="B209" s="7">
        <v>46131.666666666664</v>
      </c>
      <c r="C209" s="67">
        <v>1047</v>
      </c>
      <c r="D209" s="67">
        <v>12.1</v>
      </c>
      <c r="E209" s="67">
        <v>2.8</v>
      </c>
      <c r="F209" s="67">
        <v>0.74</v>
      </c>
      <c r="G209" s="67">
        <v>49.39</v>
      </c>
      <c r="H209" s="67">
        <v>49.31</v>
      </c>
      <c r="I209" s="67">
        <v>23.09</v>
      </c>
      <c r="J209" s="67">
        <v>105.5</v>
      </c>
      <c r="K209" s="67">
        <v>50.13</v>
      </c>
      <c r="L209" s="8">
        <f t="shared" si="6"/>
        <v>55.37</v>
      </c>
      <c r="M209" s="67">
        <v>33</v>
      </c>
      <c r="N209" s="67">
        <v>5</v>
      </c>
      <c r="O209" s="67">
        <v>3.3</v>
      </c>
      <c r="P209" s="67">
        <v>0.19</v>
      </c>
      <c r="Q209" s="67">
        <v>41</v>
      </c>
      <c r="R209" s="67">
        <v>127</v>
      </c>
      <c r="S209" s="44">
        <v>4.1100000000000003</v>
      </c>
      <c r="T209" s="8">
        <f t="shared" si="7"/>
        <v>3.8100000000000005</v>
      </c>
    </row>
    <row r="210" spans="1:20" ht="15" hidden="1" customHeight="1">
      <c r="A210" s="8" t="s">
        <v>857</v>
      </c>
      <c r="B210" s="7">
        <v>46131.666666666664</v>
      </c>
      <c r="C210" s="67">
        <v>1036</v>
      </c>
      <c r="D210" s="67">
        <v>9.6</v>
      </c>
      <c r="E210" s="67">
        <v>2.84</v>
      </c>
      <c r="F210" s="67">
        <v>0.3</v>
      </c>
      <c r="G210" s="67">
        <v>57.3</v>
      </c>
      <c r="H210" s="67">
        <v>57.3</v>
      </c>
      <c r="I210" s="67">
        <v>23.46</v>
      </c>
      <c r="J210" s="67">
        <v>74.430000000000007</v>
      </c>
      <c r="K210" s="67">
        <v>31.9</v>
      </c>
      <c r="L210" s="8">
        <f t="shared" si="6"/>
        <v>42.530000000000008</v>
      </c>
      <c r="M210" s="67">
        <v>33</v>
      </c>
      <c r="N210" s="67">
        <v>46</v>
      </c>
      <c r="O210" s="67">
        <v>4.07</v>
      </c>
      <c r="P210" s="67">
        <v>0.23</v>
      </c>
      <c r="Q210" s="67">
        <v>32</v>
      </c>
      <c r="R210" s="67">
        <v>123</v>
      </c>
      <c r="S210" s="44">
        <v>5.24</v>
      </c>
      <c r="T210" s="8">
        <f t="shared" si="7"/>
        <v>4.9400000000000004</v>
      </c>
    </row>
    <row r="211" spans="1:20" ht="15" hidden="1" customHeight="1">
      <c r="A211" s="8" t="s">
        <v>858</v>
      </c>
      <c r="B211" s="7">
        <v>46132.333333333336</v>
      </c>
      <c r="C211" s="67">
        <v>1039.0999999999999</v>
      </c>
      <c r="D211" s="67">
        <v>10.199999999999999</v>
      </c>
      <c r="E211" s="67">
        <v>2.81</v>
      </c>
      <c r="F211" s="67">
        <v>0.47</v>
      </c>
      <c r="G211">
        <v>42.7</v>
      </c>
      <c r="H211">
        <v>42.47</v>
      </c>
      <c r="I211">
        <v>21.04</v>
      </c>
      <c r="J211" s="67">
        <v>90.98</v>
      </c>
      <c r="K211" s="67">
        <v>37.31</v>
      </c>
      <c r="L211" s="8">
        <f t="shared" si="6"/>
        <v>53.67</v>
      </c>
      <c r="M211" s="67">
        <v>26</v>
      </c>
      <c r="N211" s="67">
        <v>0</v>
      </c>
      <c r="O211" s="67">
        <v>3.58</v>
      </c>
      <c r="P211" s="67">
        <v>0.3</v>
      </c>
      <c r="Q211" s="67">
        <v>35</v>
      </c>
      <c r="R211" s="67">
        <v>105</v>
      </c>
      <c r="S211" s="44">
        <v>4.95</v>
      </c>
      <c r="T211" s="8">
        <f t="shared" si="7"/>
        <v>4.6500000000000004</v>
      </c>
    </row>
    <row r="212" spans="1:20" ht="15" hidden="1" customHeight="1">
      <c r="A212" s="8" t="s">
        <v>859</v>
      </c>
      <c r="B212" s="7">
        <v>46132.333333333336</v>
      </c>
      <c r="C212" s="67">
        <v>1039.7</v>
      </c>
      <c r="D212" s="67">
        <v>10.4</v>
      </c>
      <c r="E212" s="67">
        <v>2.82</v>
      </c>
      <c r="F212" s="67">
        <v>0.66</v>
      </c>
      <c r="G212">
        <v>41.94</v>
      </c>
      <c r="H212">
        <v>41.78</v>
      </c>
      <c r="I212">
        <v>20.7</v>
      </c>
      <c r="J212" s="67">
        <v>94.18</v>
      </c>
      <c r="K212" s="67">
        <v>38.450000000000003</v>
      </c>
      <c r="L212" s="8">
        <f t="shared" si="6"/>
        <v>55.730000000000004</v>
      </c>
      <c r="M212" s="67">
        <v>28</v>
      </c>
      <c r="N212" s="67">
        <v>0</v>
      </c>
      <c r="O212" s="67">
        <v>3.65</v>
      </c>
      <c r="P212" s="67">
        <v>0.4</v>
      </c>
      <c r="Q212" s="67">
        <v>36</v>
      </c>
      <c r="R212" s="67">
        <v>106</v>
      </c>
      <c r="S212" s="44">
        <v>4.6100000000000003</v>
      </c>
      <c r="T212" s="8">
        <f t="shared" si="7"/>
        <v>4.3100000000000005</v>
      </c>
    </row>
    <row r="213" spans="1:20" ht="15" hidden="1" customHeight="1">
      <c r="A213" s="8" t="s">
        <v>860</v>
      </c>
      <c r="B213" s="7">
        <v>46132.333333333336</v>
      </c>
      <c r="C213" s="67">
        <v>1022.2</v>
      </c>
      <c r="D213" s="67">
        <v>6.2</v>
      </c>
      <c r="E213" s="67">
        <v>2.88</v>
      </c>
      <c r="F213" s="67">
        <v>0.59</v>
      </c>
      <c r="G213">
        <v>49.85</v>
      </c>
      <c r="H213">
        <v>49.46</v>
      </c>
      <c r="I213">
        <v>19.260000000000002</v>
      </c>
      <c r="J213" s="67">
        <v>57.52</v>
      </c>
      <c r="K213" s="67">
        <v>18.170000000000002</v>
      </c>
      <c r="L213" s="8">
        <f t="shared" si="6"/>
        <v>39.35</v>
      </c>
      <c r="M213" s="67">
        <v>5</v>
      </c>
      <c r="N213" s="67">
        <v>44</v>
      </c>
      <c r="O213" s="67">
        <v>4.62</v>
      </c>
      <c r="P213" s="67">
        <v>0.44</v>
      </c>
      <c r="Q213" s="67">
        <v>35</v>
      </c>
      <c r="R213" s="67">
        <v>91</v>
      </c>
      <c r="S213" s="44">
        <v>7.17</v>
      </c>
      <c r="T213" s="8">
        <f t="shared" si="7"/>
        <v>6.87</v>
      </c>
    </row>
    <row r="214" spans="1:20" ht="15" hidden="1" customHeight="1">
      <c r="A214" s="8" t="s">
        <v>861</v>
      </c>
      <c r="B214" s="7">
        <v>46132.333333333336</v>
      </c>
      <c r="C214" s="67">
        <v>1033.7</v>
      </c>
      <c r="D214" s="67">
        <v>8.8000000000000007</v>
      </c>
      <c r="E214" s="67">
        <v>2.76</v>
      </c>
      <c r="F214" s="67">
        <v>0.79</v>
      </c>
      <c r="G214">
        <v>56.99</v>
      </c>
      <c r="H214">
        <v>56.68</v>
      </c>
      <c r="I214">
        <v>21.16</v>
      </c>
      <c r="J214" s="67">
        <v>81.62</v>
      </c>
      <c r="K214" s="67">
        <v>29.71</v>
      </c>
      <c r="L214" s="8">
        <f t="shared" si="6"/>
        <v>51.910000000000004</v>
      </c>
      <c r="M214" s="67">
        <v>2</v>
      </c>
      <c r="N214" s="67">
        <v>0</v>
      </c>
      <c r="O214" s="67">
        <v>4.17</v>
      </c>
      <c r="P214" s="67">
        <v>0.39</v>
      </c>
      <c r="Q214" s="67">
        <v>32</v>
      </c>
      <c r="R214" s="67">
        <v>104</v>
      </c>
      <c r="T214" s="8">
        <f t="shared" si="7"/>
        <v>-0.3</v>
      </c>
    </row>
    <row r="215" spans="1:20" ht="15" hidden="1" customHeight="1">
      <c r="A215" s="8" t="s">
        <v>862</v>
      </c>
      <c r="B215" s="7">
        <v>46132.333333333336</v>
      </c>
      <c r="C215" s="67">
        <v>1034.2</v>
      </c>
      <c r="D215" s="67">
        <v>9</v>
      </c>
      <c r="E215" s="67">
        <v>2.79</v>
      </c>
      <c r="F215" s="67">
        <v>0.76</v>
      </c>
      <c r="G215">
        <v>62.52</v>
      </c>
      <c r="H215">
        <v>62.37</v>
      </c>
      <c r="I215">
        <v>22.48</v>
      </c>
      <c r="J215" s="67">
        <v>81.2</v>
      </c>
      <c r="K215" s="67">
        <v>29.88</v>
      </c>
      <c r="L215" s="8">
        <f t="shared" si="6"/>
        <v>51.320000000000007</v>
      </c>
      <c r="M215" s="67">
        <v>11</v>
      </c>
      <c r="N215" s="67">
        <v>0</v>
      </c>
      <c r="O215" s="67">
        <v>4.16</v>
      </c>
      <c r="P215" s="67">
        <v>0.36</v>
      </c>
      <c r="Q215" s="67">
        <v>37</v>
      </c>
      <c r="R215" s="67">
        <v>102</v>
      </c>
      <c r="T215" s="8">
        <f t="shared" si="7"/>
        <v>-0.3</v>
      </c>
    </row>
    <row r="216" spans="1:20" ht="15" hidden="1" customHeight="1">
      <c r="A216" s="8" t="s">
        <v>863</v>
      </c>
      <c r="B216" s="7">
        <v>46132.333333333336</v>
      </c>
      <c r="C216" s="67">
        <v>1018.5</v>
      </c>
      <c r="D216" s="67">
        <v>5.2</v>
      </c>
      <c r="E216" s="67">
        <v>2.81</v>
      </c>
      <c r="F216" s="67">
        <v>0.34</v>
      </c>
      <c r="G216">
        <v>65.06</v>
      </c>
      <c r="H216">
        <v>64.290000000000006</v>
      </c>
      <c r="I216">
        <v>22.43</v>
      </c>
      <c r="J216" s="67">
        <v>45.91</v>
      </c>
      <c r="K216" s="67">
        <v>12.94</v>
      </c>
      <c r="L216" s="8">
        <f t="shared" ref="L216:L279" si="8">J216-K216</f>
        <v>32.97</v>
      </c>
      <c r="M216" s="67">
        <v>19</v>
      </c>
      <c r="N216" s="67">
        <v>0</v>
      </c>
      <c r="O216" s="67">
        <v>5</v>
      </c>
      <c r="P216" s="67">
        <v>0.41</v>
      </c>
      <c r="Q216" s="67">
        <v>39</v>
      </c>
      <c r="R216" s="67">
        <v>99</v>
      </c>
      <c r="S216" s="44">
        <v>7.58</v>
      </c>
      <c r="T216" s="8">
        <f t="shared" si="7"/>
        <v>7.28</v>
      </c>
    </row>
    <row r="217" spans="1:20" ht="15" hidden="1" customHeight="1">
      <c r="A217" s="8" t="s">
        <v>864</v>
      </c>
      <c r="B217" s="7">
        <v>46132.666666666664</v>
      </c>
      <c r="C217" s="67">
        <v>1036.5999999999999</v>
      </c>
      <c r="D217" s="67">
        <v>9.6</v>
      </c>
      <c r="E217" s="67">
        <v>2.87</v>
      </c>
      <c r="F217" s="67">
        <v>0.63</v>
      </c>
      <c r="G217">
        <v>37.1</v>
      </c>
      <c r="H217">
        <v>36.94</v>
      </c>
      <c r="I217">
        <v>15.94</v>
      </c>
      <c r="J217" s="67">
        <v>88.79</v>
      </c>
      <c r="K217" s="67">
        <v>35.090000000000003</v>
      </c>
      <c r="L217" s="8">
        <f t="shared" si="8"/>
        <v>53.7</v>
      </c>
      <c r="M217" s="67">
        <v>42</v>
      </c>
      <c r="N217" s="67">
        <v>39</v>
      </c>
      <c r="O217" s="67">
        <v>2.96</v>
      </c>
      <c r="P217" s="67">
        <v>0.33</v>
      </c>
      <c r="Q217" s="67">
        <v>28</v>
      </c>
      <c r="R217" s="67">
        <v>111</v>
      </c>
      <c r="S217" s="44">
        <v>5.48</v>
      </c>
      <c r="T217" s="8">
        <f t="shared" si="7"/>
        <v>5.1800000000000006</v>
      </c>
    </row>
    <row r="218" spans="1:20" ht="15" hidden="1" customHeight="1">
      <c r="A218" s="8" t="s">
        <v>865</v>
      </c>
      <c r="B218" s="7">
        <v>46132.666666666664</v>
      </c>
      <c r="C218" s="67">
        <v>1037.5999999999999</v>
      </c>
      <c r="D218" s="67">
        <v>9.8000000000000007</v>
      </c>
      <c r="E218" s="67">
        <v>2.87</v>
      </c>
      <c r="F218" s="67">
        <v>0.36</v>
      </c>
      <c r="G218">
        <v>43.7</v>
      </c>
      <c r="H218">
        <v>43.7</v>
      </c>
      <c r="I218">
        <v>24.6</v>
      </c>
      <c r="J218" s="67">
        <v>90.82</v>
      </c>
      <c r="K218" s="67">
        <v>36.479999999999997</v>
      </c>
      <c r="L218" s="8">
        <f t="shared" si="8"/>
        <v>54.339999999999996</v>
      </c>
      <c r="M218" s="67">
        <v>44</v>
      </c>
      <c r="N218" s="67">
        <v>40</v>
      </c>
      <c r="O218" s="67">
        <v>3.04</v>
      </c>
      <c r="P218" s="67">
        <v>0.32</v>
      </c>
      <c r="Q218" s="67">
        <v>33</v>
      </c>
      <c r="R218" s="67">
        <v>117</v>
      </c>
      <c r="S218" s="44">
        <v>5.34</v>
      </c>
      <c r="T218" s="8">
        <f t="shared" si="7"/>
        <v>5.04</v>
      </c>
    </row>
    <row r="219" spans="1:20" ht="15" hidden="1" customHeight="1">
      <c r="A219" s="8" t="s">
        <v>866</v>
      </c>
      <c r="B219" s="7">
        <v>46132.666666666664</v>
      </c>
      <c r="C219" s="67">
        <v>1019.3</v>
      </c>
      <c r="D219" s="67">
        <v>5.4</v>
      </c>
      <c r="E219" s="67">
        <v>2.88</v>
      </c>
      <c r="F219" s="67">
        <v>0.4</v>
      </c>
      <c r="G219">
        <v>47</v>
      </c>
      <c r="H219">
        <v>46.47</v>
      </c>
      <c r="I219">
        <v>15.2</v>
      </c>
      <c r="J219" s="67">
        <v>51.8</v>
      </c>
      <c r="K219" s="67">
        <v>15.19</v>
      </c>
      <c r="L219" s="8">
        <f t="shared" si="8"/>
        <v>36.61</v>
      </c>
      <c r="M219" s="67">
        <v>35</v>
      </c>
      <c r="N219" s="67">
        <v>37</v>
      </c>
      <c r="O219" s="67">
        <v>4.03</v>
      </c>
      <c r="P219" s="67">
        <v>0.44</v>
      </c>
      <c r="Q219" s="67">
        <v>45</v>
      </c>
      <c r="R219" s="67">
        <v>97</v>
      </c>
      <c r="S219" s="44">
        <v>7.48</v>
      </c>
      <c r="T219" s="8">
        <f t="shared" si="7"/>
        <v>7.1800000000000006</v>
      </c>
    </row>
    <row r="220" spans="1:20" ht="15" hidden="1" customHeight="1">
      <c r="A220" s="8" t="s">
        <v>867</v>
      </c>
      <c r="B220" s="7">
        <v>46132.666666666664</v>
      </c>
      <c r="C220" s="67">
        <v>1026.0999999999999</v>
      </c>
      <c r="D220" s="67">
        <v>7.1</v>
      </c>
      <c r="E220" s="67">
        <v>2.84</v>
      </c>
      <c r="F220" s="67">
        <v>0.33</v>
      </c>
      <c r="G220">
        <v>56.99</v>
      </c>
      <c r="H220">
        <v>56.68</v>
      </c>
      <c r="I220">
        <v>22.64</v>
      </c>
      <c r="J220" s="67">
        <v>70.17</v>
      </c>
      <c r="K220" s="67">
        <v>24.29</v>
      </c>
      <c r="L220" s="8">
        <f t="shared" si="8"/>
        <v>45.88</v>
      </c>
      <c r="M220" s="67">
        <v>24</v>
      </c>
      <c r="N220" s="67">
        <v>29</v>
      </c>
      <c r="O220" s="67">
        <v>3.6</v>
      </c>
      <c r="P220" s="67">
        <v>0.3</v>
      </c>
      <c r="Q220" s="67">
        <v>35</v>
      </c>
      <c r="R220" s="67">
        <v>122</v>
      </c>
      <c r="T220" s="8">
        <f t="shared" si="7"/>
        <v>-0.3</v>
      </c>
    </row>
    <row r="221" spans="1:20" ht="15" hidden="1" customHeight="1">
      <c r="A221" s="8" t="s">
        <v>868</v>
      </c>
      <c r="B221" s="7">
        <v>46132.666666666664</v>
      </c>
      <c r="C221" s="67">
        <v>1026.8</v>
      </c>
      <c r="D221" s="67">
        <v>7.3</v>
      </c>
      <c r="E221" s="67">
        <v>2.85</v>
      </c>
      <c r="F221" s="67">
        <v>0.31</v>
      </c>
      <c r="G221">
        <v>51.92</v>
      </c>
      <c r="H221">
        <v>51.69</v>
      </c>
      <c r="I221">
        <v>27.81</v>
      </c>
      <c r="J221" s="67">
        <v>69.33</v>
      </c>
      <c r="K221" s="67">
        <v>23.94</v>
      </c>
      <c r="L221" s="8">
        <f t="shared" si="8"/>
        <v>45.39</v>
      </c>
      <c r="M221" s="67">
        <v>24</v>
      </c>
      <c r="N221" s="67">
        <v>29</v>
      </c>
      <c r="O221" s="67">
        <v>3.53</v>
      </c>
      <c r="P221" s="67">
        <v>0.31</v>
      </c>
      <c r="Q221" s="67">
        <v>42</v>
      </c>
      <c r="R221" s="67">
        <v>118</v>
      </c>
      <c r="T221" s="8">
        <f t="shared" si="7"/>
        <v>-0.3</v>
      </c>
    </row>
    <row r="222" spans="1:20" ht="15" hidden="1" customHeight="1">
      <c r="A222" s="8" t="s">
        <v>869</v>
      </c>
      <c r="B222" s="7">
        <v>46132.666666666664</v>
      </c>
      <c r="C222" s="67">
        <v>1012.2</v>
      </c>
      <c r="D222" s="67">
        <v>3.7</v>
      </c>
      <c r="E222" s="67">
        <v>2.81</v>
      </c>
      <c r="F222" s="67">
        <v>0.56999999999999995</v>
      </c>
      <c r="G222">
        <v>60.68</v>
      </c>
      <c r="H222">
        <v>60.6</v>
      </c>
      <c r="I222">
        <v>22.66</v>
      </c>
      <c r="J222" s="67">
        <v>43.97</v>
      </c>
      <c r="K222" s="67">
        <v>9.42</v>
      </c>
      <c r="L222" s="8">
        <f t="shared" si="8"/>
        <v>34.549999999999997</v>
      </c>
      <c r="M222" s="67">
        <v>17</v>
      </c>
      <c r="N222" s="67">
        <v>0</v>
      </c>
      <c r="O222" s="67">
        <v>4.38</v>
      </c>
      <c r="P222" s="67">
        <v>0.36</v>
      </c>
      <c r="Q222" s="67">
        <v>31</v>
      </c>
      <c r="R222" s="67">
        <v>103</v>
      </c>
      <c r="T222" s="8">
        <f t="shared" si="7"/>
        <v>-0.3</v>
      </c>
    </row>
    <row r="223" spans="1:20" ht="15" hidden="1" customHeight="1">
      <c r="A223" s="8" t="s">
        <v>870</v>
      </c>
      <c r="B223" s="7">
        <v>46133.333333333336</v>
      </c>
      <c r="C223" s="67">
        <v>1022.6</v>
      </c>
      <c r="D223" s="67">
        <v>6.2</v>
      </c>
      <c r="E223" s="67">
        <v>2.83</v>
      </c>
      <c r="F223" s="67">
        <v>0.46</v>
      </c>
      <c r="G223">
        <v>46.24</v>
      </c>
      <c r="H223">
        <v>45.78</v>
      </c>
      <c r="I223">
        <v>18.440000000000001</v>
      </c>
      <c r="J223" s="67">
        <v>62.97</v>
      </c>
      <c r="K223" s="67">
        <v>23.28</v>
      </c>
      <c r="L223" s="8">
        <f t="shared" si="8"/>
        <v>39.69</v>
      </c>
      <c r="M223" s="67">
        <v>40</v>
      </c>
      <c r="N223" s="67">
        <v>4</v>
      </c>
      <c r="O223" s="67">
        <v>4.96</v>
      </c>
      <c r="P223" s="67">
        <v>0.34</v>
      </c>
      <c r="Q223" s="67">
        <v>26</v>
      </c>
      <c r="R223" s="67">
        <v>95</v>
      </c>
      <c r="S223" s="44">
        <v>7.15</v>
      </c>
      <c r="T223" s="8">
        <f t="shared" si="7"/>
        <v>6.8500000000000005</v>
      </c>
    </row>
    <row r="224" spans="1:20" ht="15" hidden="1" customHeight="1">
      <c r="A224" s="8" t="s">
        <v>871</v>
      </c>
      <c r="B224" s="7">
        <v>46133.333333333336</v>
      </c>
      <c r="C224" s="67">
        <v>1024.3</v>
      </c>
      <c r="D224" s="67">
        <v>6.6</v>
      </c>
      <c r="E224" s="67">
        <v>2.84</v>
      </c>
      <c r="F224" s="67">
        <v>0.63</v>
      </c>
      <c r="G224">
        <v>46.16</v>
      </c>
      <c r="H224">
        <v>45.85</v>
      </c>
      <c r="I224">
        <v>23.63</v>
      </c>
      <c r="J224" s="67">
        <v>66.989999999999995</v>
      </c>
      <c r="K224" s="67">
        <v>25.95</v>
      </c>
      <c r="L224" s="8">
        <f t="shared" si="8"/>
        <v>41.039999999999992</v>
      </c>
      <c r="M224" s="67">
        <v>42</v>
      </c>
      <c r="N224" s="67">
        <v>6</v>
      </c>
      <c r="O224" s="67">
        <v>4.71</v>
      </c>
      <c r="P224" s="67">
        <v>0.28000000000000003</v>
      </c>
      <c r="Q224" s="67">
        <v>28</v>
      </c>
      <c r="R224" s="67">
        <v>97</v>
      </c>
      <c r="S224" s="44">
        <v>6.96</v>
      </c>
      <c r="T224" s="8">
        <f t="shared" si="7"/>
        <v>6.66</v>
      </c>
    </row>
    <row r="225" spans="1:20" ht="15" hidden="1" customHeight="1">
      <c r="A225" s="8" t="s">
        <v>872</v>
      </c>
      <c r="B225" s="7">
        <v>46133.333333333336</v>
      </c>
      <c r="C225" s="67">
        <v>1010.2</v>
      </c>
      <c r="D225" s="67">
        <v>2.9</v>
      </c>
      <c r="E225" s="67">
        <v>2.88</v>
      </c>
      <c r="F225" s="67">
        <v>0.66</v>
      </c>
      <c r="G225">
        <v>45.24</v>
      </c>
      <c r="H225">
        <v>45.16</v>
      </c>
      <c r="I225">
        <v>21.22</v>
      </c>
      <c r="J225" s="67">
        <v>33.4</v>
      </c>
      <c r="K225" s="67">
        <v>10.199999999999999</v>
      </c>
      <c r="L225" s="8">
        <f t="shared" si="8"/>
        <v>23.2</v>
      </c>
      <c r="M225" s="67">
        <v>41</v>
      </c>
      <c r="N225" s="67">
        <v>30</v>
      </c>
      <c r="O225" s="67">
        <v>5.26</v>
      </c>
      <c r="P225" s="67">
        <v>0.39</v>
      </c>
      <c r="Q225" s="67">
        <v>14</v>
      </c>
      <c r="R225" s="67">
        <v>80</v>
      </c>
      <c r="S225" s="44">
        <v>8.8800000000000008</v>
      </c>
      <c r="T225" s="8">
        <f t="shared" si="7"/>
        <v>8.58</v>
      </c>
    </row>
    <row r="226" spans="1:20" ht="15" hidden="1" customHeight="1">
      <c r="A226" s="8" t="s">
        <v>873</v>
      </c>
      <c r="B226" s="7">
        <v>46133.333333333336</v>
      </c>
      <c r="C226" s="67">
        <v>1013.6</v>
      </c>
      <c r="D226" s="67">
        <v>4</v>
      </c>
      <c r="E226" s="67">
        <v>2.82</v>
      </c>
      <c r="F226" s="67">
        <v>0.5</v>
      </c>
      <c r="G226">
        <v>65.209999999999994</v>
      </c>
      <c r="H226">
        <v>64.819999999999993</v>
      </c>
      <c r="I226">
        <v>22.61</v>
      </c>
      <c r="J226" s="67">
        <v>37.770000000000003</v>
      </c>
      <c r="K226" s="67">
        <v>11.91</v>
      </c>
      <c r="L226" s="8">
        <f t="shared" si="8"/>
        <v>25.860000000000003</v>
      </c>
      <c r="M226" s="67">
        <v>19</v>
      </c>
      <c r="N226" s="67">
        <v>0</v>
      </c>
      <c r="O226" s="67">
        <v>5.42</v>
      </c>
      <c r="P226" s="67">
        <v>0.28000000000000003</v>
      </c>
      <c r="Q226" s="67">
        <v>18</v>
      </c>
      <c r="R226" s="67">
        <v>106</v>
      </c>
      <c r="S226" s="44">
        <v>8.34</v>
      </c>
      <c r="T226" s="8">
        <f t="shared" si="7"/>
        <v>8.0399999999999991</v>
      </c>
    </row>
    <row r="227" spans="1:20" ht="15" hidden="1" customHeight="1">
      <c r="A227" s="8" t="s">
        <v>874</v>
      </c>
      <c r="B227" s="7">
        <v>46133.333333333336</v>
      </c>
      <c r="C227" s="67">
        <v>1014.2</v>
      </c>
      <c r="D227" s="67">
        <v>4</v>
      </c>
      <c r="E227" s="67">
        <v>2.8</v>
      </c>
      <c r="F227" s="67">
        <v>0.47</v>
      </c>
      <c r="G227">
        <v>59.37</v>
      </c>
      <c r="H227">
        <v>58.99</v>
      </c>
      <c r="I227">
        <v>21.86</v>
      </c>
      <c r="J227" s="67">
        <v>37.29</v>
      </c>
      <c r="K227" s="67">
        <v>11.46</v>
      </c>
      <c r="L227" s="8">
        <f t="shared" si="8"/>
        <v>25.83</v>
      </c>
      <c r="M227" s="67">
        <v>18</v>
      </c>
      <c r="N227" s="67">
        <v>0</v>
      </c>
      <c r="O227" s="67">
        <v>5.27</v>
      </c>
      <c r="P227" s="67">
        <v>0.3</v>
      </c>
      <c r="Q227" s="67">
        <v>37</v>
      </c>
      <c r="R227" s="67">
        <v>102</v>
      </c>
      <c r="S227" s="44">
        <v>8.17</v>
      </c>
      <c r="T227" s="8">
        <f t="shared" si="7"/>
        <v>7.87</v>
      </c>
    </row>
    <row r="228" spans="1:20" ht="15" hidden="1" customHeight="1">
      <c r="A228" s="8" t="s">
        <v>875</v>
      </c>
      <c r="B228" s="7">
        <v>46133.333333333336</v>
      </c>
      <c r="C228" s="67">
        <v>1006.2</v>
      </c>
      <c r="D228" s="67">
        <v>2</v>
      </c>
      <c r="E228" s="67">
        <v>2.82</v>
      </c>
      <c r="F228" s="67">
        <v>0.43</v>
      </c>
      <c r="G228">
        <v>59.52</v>
      </c>
      <c r="H228">
        <v>59.06</v>
      </c>
      <c r="I228">
        <v>19.350000000000001</v>
      </c>
      <c r="J228" s="67">
        <v>18.7</v>
      </c>
      <c r="K228" s="67">
        <v>4.38</v>
      </c>
      <c r="L228" s="8">
        <f t="shared" si="8"/>
        <v>14.32</v>
      </c>
      <c r="M228" s="67">
        <v>17</v>
      </c>
      <c r="N228" s="67">
        <v>0</v>
      </c>
      <c r="O228" s="67">
        <v>5.59</v>
      </c>
      <c r="P228" s="67">
        <v>0.36</v>
      </c>
      <c r="Q228" s="67">
        <v>31</v>
      </c>
      <c r="R228" s="67">
        <v>82</v>
      </c>
      <c r="T228" s="8">
        <f t="shared" si="7"/>
        <v>-0.3</v>
      </c>
    </row>
    <row r="229" spans="1:20" ht="15" hidden="1" customHeight="1">
      <c r="A229" s="8" t="s">
        <v>876</v>
      </c>
      <c r="B229" s="7">
        <v>46133.666666666664</v>
      </c>
      <c r="C229" s="67">
        <v>1020.6</v>
      </c>
      <c r="D229" s="67">
        <v>5.8</v>
      </c>
      <c r="E229" s="67">
        <v>2.83</v>
      </c>
      <c r="F229" s="67">
        <v>0.66</v>
      </c>
      <c r="G229">
        <v>45.16</v>
      </c>
      <c r="H229">
        <v>44.85</v>
      </c>
      <c r="I229">
        <v>22.96</v>
      </c>
      <c r="J229" s="67">
        <v>53.02</v>
      </c>
      <c r="K229" s="67">
        <v>20.92</v>
      </c>
      <c r="L229" s="8">
        <f t="shared" si="8"/>
        <v>32.1</v>
      </c>
      <c r="M229" s="67">
        <v>36</v>
      </c>
      <c r="N229" s="67">
        <v>0</v>
      </c>
      <c r="O229" s="67">
        <v>4.75</v>
      </c>
      <c r="P229" s="67">
        <v>0.31</v>
      </c>
      <c r="Q229" s="67">
        <v>24</v>
      </c>
      <c r="R229" s="67">
        <v>108</v>
      </c>
      <c r="S229" s="44">
        <v>7.36</v>
      </c>
      <c r="T229" s="8">
        <f t="shared" si="7"/>
        <v>7.0600000000000005</v>
      </c>
    </row>
    <row r="230" spans="1:20" ht="15" hidden="1" customHeight="1">
      <c r="A230" s="8" t="s">
        <v>877</v>
      </c>
      <c r="B230" s="7">
        <v>46133.666666666664</v>
      </c>
      <c r="C230" s="67">
        <v>1022</v>
      </c>
      <c r="D230" s="67">
        <v>6.1</v>
      </c>
      <c r="E230" s="67">
        <v>2.83</v>
      </c>
      <c r="F230" s="67">
        <v>0.36</v>
      </c>
      <c r="G230">
        <v>44.32</v>
      </c>
      <c r="H230">
        <v>44.24</v>
      </c>
      <c r="I230">
        <v>24.44</v>
      </c>
      <c r="J230" s="67">
        <v>54.83</v>
      </c>
      <c r="K230" s="67">
        <v>20.73</v>
      </c>
      <c r="L230" s="8">
        <f t="shared" si="8"/>
        <v>34.099999999999994</v>
      </c>
      <c r="M230" s="67">
        <v>39</v>
      </c>
      <c r="N230" s="67">
        <v>0</v>
      </c>
      <c r="O230" s="67">
        <v>4.5</v>
      </c>
      <c r="P230" s="67">
        <v>0.34</v>
      </c>
      <c r="Q230" s="67">
        <v>30</v>
      </c>
      <c r="R230" s="67">
        <v>101</v>
      </c>
      <c r="S230" s="44">
        <v>7.16</v>
      </c>
      <c r="T230" s="8">
        <f t="shared" si="7"/>
        <v>6.86</v>
      </c>
    </row>
    <row r="231" spans="1:20" ht="15" hidden="1" customHeight="1">
      <c r="A231" s="8" t="s">
        <v>878</v>
      </c>
      <c r="B231" s="7">
        <v>46133.666666666664</v>
      </c>
      <c r="C231" s="67">
        <v>1008.6</v>
      </c>
      <c r="D231" s="67">
        <v>2.7</v>
      </c>
      <c r="E231" s="67">
        <v>2.89</v>
      </c>
      <c r="F231" s="67">
        <v>0.57999999999999996</v>
      </c>
      <c r="G231">
        <v>54.99</v>
      </c>
      <c r="H231">
        <v>54.84</v>
      </c>
      <c r="I231">
        <v>24.02</v>
      </c>
      <c r="J231" s="67">
        <v>26.74</v>
      </c>
      <c r="K231" s="67">
        <v>8.16</v>
      </c>
      <c r="L231" s="8">
        <f t="shared" si="8"/>
        <v>18.579999999999998</v>
      </c>
      <c r="M231" s="67">
        <v>38</v>
      </c>
      <c r="N231" s="67">
        <v>29</v>
      </c>
      <c r="O231" s="67">
        <v>5.13</v>
      </c>
      <c r="P231" s="67">
        <v>0.36</v>
      </c>
      <c r="Q231" s="67">
        <v>32</v>
      </c>
      <c r="R231" s="67">
        <v>85</v>
      </c>
      <c r="S231" s="44">
        <v>9</v>
      </c>
      <c r="T231" s="8">
        <f t="shared" si="7"/>
        <v>8.6999999999999993</v>
      </c>
    </row>
    <row r="232" spans="1:20" ht="15" hidden="1" customHeight="1">
      <c r="A232" s="8" t="s">
        <v>879</v>
      </c>
      <c r="B232" s="7">
        <v>46133.666666666664</v>
      </c>
      <c r="C232" s="67">
        <v>1010</v>
      </c>
      <c r="D232" s="67">
        <v>3.1</v>
      </c>
      <c r="E232" s="67">
        <v>2.84</v>
      </c>
      <c r="F232" s="67">
        <v>0.34</v>
      </c>
      <c r="G232">
        <v>56.84</v>
      </c>
      <c r="H232">
        <v>56.53</v>
      </c>
      <c r="I232">
        <v>24.05</v>
      </c>
      <c r="J232" s="67">
        <v>31.01</v>
      </c>
      <c r="K232" s="67">
        <v>7.07</v>
      </c>
      <c r="L232" s="8">
        <f t="shared" si="8"/>
        <v>23.94</v>
      </c>
      <c r="M232" s="67">
        <v>30</v>
      </c>
      <c r="N232" s="67">
        <v>0</v>
      </c>
      <c r="O232" s="67">
        <v>5.35</v>
      </c>
      <c r="P232" s="67">
        <v>0.36</v>
      </c>
      <c r="Q232" s="67">
        <v>31</v>
      </c>
      <c r="R232" s="67">
        <v>95</v>
      </c>
      <c r="T232" s="8">
        <f t="shared" si="7"/>
        <v>-0.3</v>
      </c>
    </row>
    <row r="233" spans="1:20" ht="15" hidden="1" customHeight="1">
      <c r="A233" s="8" t="s">
        <v>880</v>
      </c>
      <c r="B233" s="7">
        <v>46133.666666666664</v>
      </c>
      <c r="C233" s="67">
        <v>1009.4</v>
      </c>
      <c r="D233" s="67">
        <v>2.9</v>
      </c>
      <c r="E233" s="67">
        <v>2.82</v>
      </c>
      <c r="F233" s="67">
        <v>0.35</v>
      </c>
      <c r="G233">
        <v>62.6</v>
      </c>
      <c r="H233">
        <v>61.98</v>
      </c>
      <c r="I233">
        <v>23.93</v>
      </c>
      <c r="J233" s="67">
        <v>30.5</v>
      </c>
      <c r="K233" s="67">
        <v>6.84</v>
      </c>
      <c r="L233" s="8">
        <f t="shared" si="8"/>
        <v>23.66</v>
      </c>
      <c r="M233" s="67">
        <v>20</v>
      </c>
      <c r="N233" s="67">
        <v>0</v>
      </c>
      <c r="O233" s="67">
        <v>5.33</v>
      </c>
      <c r="P233" s="67">
        <v>0.36</v>
      </c>
      <c r="Q233" s="67">
        <v>36</v>
      </c>
      <c r="R233" s="67">
        <v>90</v>
      </c>
      <c r="T233" s="8">
        <f t="shared" si="7"/>
        <v>-0.3</v>
      </c>
    </row>
    <row r="234" spans="1:20" ht="15" hidden="1" customHeight="1">
      <c r="A234" s="8" t="s">
        <v>881</v>
      </c>
      <c r="B234" s="7">
        <v>46133.666666666664</v>
      </c>
      <c r="C234" s="67">
        <v>1002.8</v>
      </c>
      <c r="D234" s="67">
        <v>1.2</v>
      </c>
      <c r="E234" s="67">
        <v>2.83</v>
      </c>
      <c r="F234" s="67">
        <v>0.44</v>
      </c>
      <c r="G234">
        <v>60.83</v>
      </c>
      <c r="H234">
        <v>59.75</v>
      </c>
      <c r="I234">
        <v>17.05</v>
      </c>
      <c r="J234" s="67">
        <v>16.39</v>
      </c>
      <c r="K234" s="67">
        <v>2.69</v>
      </c>
      <c r="L234" s="8">
        <f t="shared" si="8"/>
        <v>13.700000000000001</v>
      </c>
      <c r="M234" s="67">
        <v>19</v>
      </c>
      <c r="N234" s="67">
        <v>0</v>
      </c>
      <c r="O234" s="67">
        <v>6.58</v>
      </c>
      <c r="P234" s="67">
        <v>0.35</v>
      </c>
      <c r="Q234" s="67">
        <v>28</v>
      </c>
      <c r="R234" s="67">
        <v>90</v>
      </c>
      <c r="T234" s="8">
        <f t="shared" si="7"/>
        <v>-0.3</v>
      </c>
    </row>
    <row r="235" spans="1:20" ht="15" hidden="1" customHeight="1">
      <c r="A235" s="8" t="s">
        <v>882</v>
      </c>
      <c r="B235" s="7">
        <v>46134.333333333336</v>
      </c>
      <c r="C235" s="67">
        <v>1008.8</v>
      </c>
      <c r="D235" s="67">
        <v>2.8</v>
      </c>
      <c r="E235" s="67">
        <v>2.86</v>
      </c>
      <c r="F235" s="67">
        <v>0.62</v>
      </c>
      <c r="G235">
        <v>44.62</v>
      </c>
      <c r="H235">
        <v>43.78</v>
      </c>
      <c r="I235">
        <v>16.87</v>
      </c>
      <c r="J235" s="67">
        <v>29.07</v>
      </c>
      <c r="K235" s="67">
        <v>5.55</v>
      </c>
      <c r="L235" s="8">
        <f t="shared" si="8"/>
        <v>23.52</v>
      </c>
      <c r="M235" s="67">
        <v>24</v>
      </c>
      <c r="N235" s="67">
        <v>0</v>
      </c>
      <c r="O235" s="67">
        <v>5.26</v>
      </c>
      <c r="P235" s="67">
        <v>0.42</v>
      </c>
      <c r="Q235" s="67">
        <v>15</v>
      </c>
      <c r="R235" s="67">
        <v>87</v>
      </c>
      <c r="S235" s="44">
        <v>9.0399999999999991</v>
      </c>
      <c r="T235" s="8">
        <f t="shared" si="7"/>
        <v>8.7399999999999984</v>
      </c>
    </row>
    <row r="236" spans="1:20" ht="15" hidden="1" customHeight="1">
      <c r="A236" s="8" t="s">
        <v>883</v>
      </c>
      <c r="B236" s="7">
        <v>46134.333333333336</v>
      </c>
      <c r="C236" s="67">
        <v>1010.4</v>
      </c>
      <c r="D236" s="67">
        <v>3.2</v>
      </c>
      <c r="E236" s="67">
        <v>2.87</v>
      </c>
      <c r="F236" s="67">
        <v>0.52</v>
      </c>
      <c r="G236">
        <v>41.01</v>
      </c>
      <c r="H236">
        <v>40.71</v>
      </c>
      <c r="I236">
        <v>22.1</v>
      </c>
      <c r="J236" s="67">
        <v>33.56</v>
      </c>
      <c r="K236" s="67">
        <v>7.37</v>
      </c>
      <c r="L236" s="8">
        <f t="shared" si="8"/>
        <v>26.19</v>
      </c>
      <c r="M236" s="67">
        <v>26</v>
      </c>
      <c r="N236" s="67">
        <v>0</v>
      </c>
      <c r="O236" s="67">
        <v>5.29</v>
      </c>
      <c r="P236" s="67">
        <v>0.45</v>
      </c>
      <c r="Q236" s="67">
        <v>19</v>
      </c>
      <c r="R236" s="67">
        <v>93</v>
      </c>
      <c r="S236" s="44">
        <v>8.64</v>
      </c>
      <c r="T236" s="8">
        <f t="shared" si="7"/>
        <v>8.34</v>
      </c>
    </row>
    <row r="237" spans="1:20" ht="15" hidden="1" customHeight="1">
      <c r="A237" s="8" t="s">
        <v>884</v>
      </c>
      <c r="B237" s="7">
        <v>46134.333333333336</v>
      </c>
      <c r="C237" s="67">
        <v>999.6</v>
      </c>
      <c r="D237" s="67">
        <v>0.5</v>
      </c>
      <c r="E237" s="67">
        <v>2.84</v>
      </c>
      <c r="F237" s="67">
        <v>0.39</v>
      </c>
      <c r="G237">
        <v>60.29</v>
      </c>
      <c r="H237">
        <v>59.83</v>
      </c>
      <c r="I237">
        <v>22.17</v>
      </c>
      <c r="J237" s="67">
        <v>7</v>
      </c>
      <c r="K237" s="67">
        <v>0.48</v>
      </c>
      <c r="L237" s="8">
        <f t="shared" si="8"/>
        <v>6.52</v>
      </c>
      <c r="M237" s="67">
        <v>6</v>
      </c>
      <c r="N237" s="67">
        <v>0</v>
      </c>
      <c r="O237" s="67">
        <v>5.76</v>
      </c>
      <c r="P237" s="67">
        <v>0.41</v>
      </c>
      <c r="Q237" s="67">
        <v>18</v>
      </c>
      <c r="R237" s="67">
        <v>89</v>
      </c>
      <c r="T237" s="8">
        <f t="shared" si="7"/>
        <v>-0.3</v>
      </c>
    </row>
    <row r="238" spans="1:20" ht="15" hidden="1" customHeight="1">
      <c r="A238" s="8" t="s">
        <v>885</v>
      </c>
      <c r="B238" s="7">
        <v>46134.333333333336</v>
      </c>
      <c r="C238" s="67">
        <v>999.2</v>
      </c>
      <c r="D238" s="67">
        <v>0.3</v>
      </c>
      <c r="E238" s="67">
        <v>2.86</v>
      </c>
      <c r="F238" s="67">
        <v>0.34</v>
      </c>
      <c r="G238">
        <v>63.9</v>
      </c>
      <c r="H238">
        <v>63.44</v>
      </c>
      <c r="I238">
        <v>22.96</v>
      </c>
      <c r="J238" s="67">
        <v>6.41</v>
      </c>
      <c r="K238" s="67">
        <v>0.36</v>
      </c>
      <c r="L238" s="8">
        <f t="shared" si="8"/>
        <v>6.05</v>
      </c>
      <c r="M238" s="67">
        <v>5</v>
      </c>
      <c r="N238" s="67">
        <v>0</v>
      </c>
      <c r="O238" s="67">
        <v>5.67</v>
      </c>
      <c r="P238" s="67">
        <v>0.37</v>
      </c>
      <c r="Q238" s="67">
        <v>21</v>
      </c>
      <c r="R238" s="67">
        <v>89</v>
      </c>
      <c r="T238" s="8">
        <f t="shared" si="7"/>
        <v>-0.3</v>
      </c>
    </row>
    <row r="239" spans="1:20" ht="15" hidden="1" customHeight="1">
      <c r="A239" s="8" t="s">
        <v>886</v>
      </c>
      <c r="B239" s="7">
        <v>46134.666666666664</v>
      </c>
      <c r="C239" s="67">
        <v>1006</v>
      </c>
      <c r="D239" s="67">
        <v>2.2000000000000002</v>
      </c>
      <c r="E239" s="67">
        <v>2.88</v>
      </c>
      <c r="F239" s="67">
        <v>0.77</v>
      </c>
      <c r="G239">
        <v>49.46</v>
      </c>
      <c r="H239">
        <v>48.85</v>
      </c>
      <c r="I239">
        <v>13.35</v>
      </c>
      <c r="J239" s="67">
        <v>24.23</v>
      </c>
      <c r="K239" s="67">
        <v>4.3499999999999996</v>
      </c>
      <c r="L239" s="8">
        <f t="shared" si="8"/>
        <v>19.880000000000003</v>
      </c>
      <c r="M239" s="67">
        <v>26</v>
      </c>
      <c r="N239" s="67">
        <v>0</v>
      </c>
      <c r="O239" s="67">
        <v>5.22</v>
      </c>
      <c r="P239" s="67">
        <v>0.42</v>
      </c>
      <c r="Q239" s="67">
        <v>13</v>
      </c>
      <c r="R239" s="67">
        <v>87</v>
      </c>
      <c r="S239" s="44">
        <v>8.8000000000000007</v>
      </c>
      <c r="T239" s="8">
        <f t="shared" si="7"/>
        <v>8.5</v>
      </c>
    </row>
    <row r="240" spans="1:20" ht="15" hidden="1" customHeight="1">
      <c r="A240" s="8" t="s">
        <v>887</v>
      </c>
      <c r="B240" s="7">
        <v>46134.666666666664</v>
      </c>
      <c r="C240" s="67">
        <v>1008</v>
      </c>
      <c r="D240" s="67">
        <v>2.6</v>
      </c>
      <c r="E240" s="67">
        <v>2.89</v>
      </c>
      <c r="F240" s="67">
        <v>0.82</v>
      </c>
      <c r="G240">
        <v>42.09</v>
      </c>
      <c r="H240">
        <v>41.78</v>
      </c>
      <c r="I240">
        <v>18.98</v>
      </c>
      <c r="J240" s="67">
        <v>27.68</v>
      </c>
      <c r="K240" s="67">
        <v>5.41</v>
      </c>
      <c r="L240" s="8">
        <f t="shared" si="8"/>
        <v>22.27</v>
      </c>
      <c r="M240" s="67">
        <v>28</v>
      </c>
      <c r="N240" s="67">
        <v>0</v>
      </c>
      <c r="O240" s="67">
        <v>4.93</v>
      </c>
      <c r="P240" s="67">
        <v>0.39</v>
      </c>
      <c r="Q240" s="67">
        <v>23</v>
      </c>
      <c r="R240" s="67">
        <v>85</v>
      </c>
      <c r="S240" s="44">
        <v>8.85</v>
      </c>
      <c r="T240" s="8">
        <f t="shared" si="7"/>
        <v>8.5499999999999989</v>
      </c>
    </row>
    <row r="241" spans="1:20" ht="15" hidden="1" customHeight="1">
      <c r="A241" s="8" t="s">
        <v>888</v>
      </c>
      <c r="B241" s="7">
        <v>46134.666666666664</v>
      </c>
      <c r="C241" s="67">
        <v>1000.4</v>
      </c>
      <c r="D241" s="67">
        <v>0.6</v>
      </c>
      <c r="E241" s="67">
        <v>2.9</v>
      </c>
      <c r="F241" s="67">
        <v>0.55000000000000004</v>
      </c>
      <c r="G241">
        <v>36.25</v>
      </c>
      <c r="H241">
        <v>35.869999999999997</v>
      </c>
      <c r="I241">
        <v>14.41</v>
      </c>
      <c r="J241" s="67">
        <v>11.08</v>
      </c>
      <c r="K241" s="67">
        <v>0.66</v>
      </c>
      <c r="L241" s="8">
        <f t="shared" si="8"/>
        <v>10.42</v>
      </c>
      <c r="M241" s="67">
        <v>27</v>
      </c>
      <c r="N241" s="67">
        <v>25</v>
      </c>
      <c r="O241" s="67">
        <v>5.54</v>
      </c>
      <c r="P241" s="67">
        <v>0.42</v>
      </c>
      <c r="Q241" s="67">
        <v>16</v>
      </c>
      <c r="R241" s="67">
        <v>76</v>
      </c>
      <c r="S241" s="44">
        <v>9.86</v>
      </c>
      <c r="T241" s="8">
        <f t="shared" si="7"/>
        <v>9.5599999999999987</v>
      </c>
    </row>
    <row r="242" spans="1:20" ht="15" hidden="1" customHeight="1">
      <c r="A242" s="8" t="s">
        <v>889</v>
      </c>
      <c r="B242" s="7">
        <v>46134.666666666664</v>
      </c>
      <c r="C242" s="67">
        <v>997.4</v>
      </c>
      <c r="D242" s="67">
        <v>-0.1</v>
      </c>
      <c r="E242" s="67">
        <v>2.88</v>
      </c>
      <c r="F242" s="67">
        <v>0.35</v>
      </c>
      <c r="G242">
        <v>59.45</v>
      </c>
      <c r="H242">
        <v>58.91</v>
      </c>
      <c r="I242">
        <v>21.58</v>
      </c>
      <c r="J242" s="67">
        <v>3.42</v>
      </c>
      <c r="K242" s="67">
        <v>0.08</v>
      </c>
      <c r="L242" s="8">
        <f t="shared" si="8"/>
        <v>3.34</v>
      </c>
      <c r="M242" s="67">
        <v>6</v>
      </c>
      <c r="N242" s="67">
        <v>0</v>
      </c>
      <c r="O242" s="67">
        <v>5.69</v>
      </c>
      <c r="P242" s="67">
        <v>0.36</v>
      </c>
      <c r="Q242" s="67">
        <v>20</v>
      </c>
      <c r="R242" s="67">
        <v>90</v>
      </c>
      <c r="T242" s="8">
        <f t="shared" si="7"/>
        <v>-0.3</v>
      </c>
    </row>
    <row r="243" spans="1:20" ht="15" hidden="1" customHeight="1">
      <c r="A243" s="8" t="s">
        <v>890</v>
      </c>
      <c r="B243" s="7">
        <v>46134.666666666664</v>
      </c>
      <c r="C243" s="67">
        <v>997.1</v>
      </c>
      <c r="D243" s="67">
        <v>-0.2</v>
      </c>
      <c r="E243" s="67">
        <v>2.86</v>
      </c>
      <c r="F243" s="67">
        <v>0.52</v>
      </c>
      <c r="G243">
        <v>59.06</v>
      </c>
      <c r="H243">
        <v>58.06</v>
      </c>
      <c r="I243">
        <v>23.54</v>
      </c>
      <c r="J243" s="67">
        <v>2.89</v>
      </c>
      <c r="K243" s="67">
        <v>0.05</v>
      </c>
      <c r="L243" s="8">
        <f t="shared" si="8"/>
        <v>2.8400000000000003</v>
      </c>
      <c r="M243" s="67">
        <v>6</v>
      </c>
      <c r="N243" s="67">
        <v>0</v>
      </c>
      <c r="O243" s="67">
        <v>5.48</v>
      </c>
      <c r="P243" s="67">
        <v>0.34</v>
      </c>
      <c r="Q243" s="67">
        <v>20</v>
      </c>
      <c r="R243" s="67">
        <v>87</v>
      </c>
      <c r="T243" s="8">
        <f t="shared" si="7"/>
        <v>-0.3</v>
      </c>
    </row>
    <row r="244" spans="1:20" ht="15" hidden="1" customHeight="1">
      <c r="A244" s="8" t="s">
        <v>891</v>
      </c>
      <c r="B244" s="7">
        <v>46134.666666666664</v>
      </c>
      <c r="C244" s="67">
        <v>997.5</v>
      </c>
      <c r="D244" s="67">
        <v>-0.2</v>
      </c>
      <c r="E244" s="67">
        <v>2.86</v>
      </c>
      <c r="F244" s="67">
        <v>0.65</v>
      </c>
      <c r="G244">
        <v>62.83</v>
      </c>
      <c r="H244">
        <v>62.44</v>
      </c>
      <c r="I244">
        <v>24.69</v>
      </c>
      <c r="J244" s="67">
        <v>3.4</v>
      </c>
      <c r="K244" s="67">
        <v>0.08</v>
      </c>
      <c r="L244" s="8">
        <f t="shared" si="8"/>
        <v>3.32</v>
      </c>
      <c r="M244" s="67">
        <v>5</v>
      </c>
      <c r="N244" s="67">
        <v>0</v>
      </c>
      <c r="O244" s="67">
        <v>5.95</v>
      </c>
      <c r="P244" s="67">
        <v>0.35</v>
      </c>
      <c r="Q244" s="67">
        <v>16</v>
      </c>
      <c r="R244" s="67">
        <v>80</v>
      </c>
      <c r="T244" s="8">
        <f t="shared" si="7"/>
        <v>-0.3</v>
      </c>
    </row>
    <row r="245" spans="1:20" ht="15" hidden="1" customHeight="1">
      <c r="A245" s="8" t="s">
        <v>892</v>
      </c>
      <c r="B245" s="7">
        <v>46135.666666666664</v>
      </c>
      <c r="C245" s="67">
        <v>998.8</v>
      </c>
      <c r="D245" s="67">
        <v>0.2</v>
      </c>
      <c r="E245" s="67">
        <v>2.91</v>
      </c>
      <c r="F245" s="67">
        <v>1.41</v>
      </c>
      <c r="G245">
        <v>42.93</v>
      </c>
      <c r="H245">
        <v>42.55</v>
      </c>
      <c r="I245">
        <v>14.67</v>
      </c>
      <c r="J245" s="67">
        <v>7.64</v>
      </c>
      <c r="K245" s="67">
        <v>0.59</v>
      </c>
      <c r="L245" s="8">
        <f t="shared" si="8"/>
        <v>7.05</v>
      </c>
      <c r="M245" s="67">
        <v>47</v>
      </c>
      <c r="N245" s="67">
        <v>0</v>
      </c>
      <c r="O245" s="67">
        <v>5.63</v>
      </c>
      <c r="P245" s="67">
        <v>0.37</v>
      </c>
      <c r="Q245" s="67">
        <v>14</v>
      </c>
      <c r="R245" s="67">
        <v>81</v>
      </c>
      <c r="S245" s="44">
        <v>10.53</v>
      </c>
      <c r="T245" s="8">
        <f t="shared" si="7"/>
        <v>10.229999999999999</v>
      </c>
    </row>
    <row r="246" spans="1:20" ht="15" hidden="1" customHeight="1">
      <c r="A246" s="8" t="s">
        <v>893</v>
      </c>
      <c r="B246" s="7">
        <v>46135.666666666664</v>
      </c>
      <c r="C246" s="67">
        <v>999.8</v>
      </c>
      <c r="D246" s="67">
        <v>0.5</v>
      </c>
      <c r="E246" s="67">
        <v>2.91</v>
      </c>
      <c r="F246" s="67">
        <v>0.44</v>
      </c>
      <c r="G246">
        <v>33.64</v>
      </c>
      <c r="H246">
        <v>33.18</v>
      </c>
      <c r="I246">
        <v>14.61</v>
      </c>
      <c r="J246" s="67">
        <v>10</v>
      </c>
      <c r="K246" s="67">
        <v>1.04</v>
      </c>
      <c r="L246" s="8">
        <f t="shared" si="8"/>
        <v>8.9600000000000009</v>
      </c>
      <c r="M246" s="67">
        <v>48</v>
      </c>
      <c r="N246" s="67">
        <v>0</v>
      </c>
      <c r="O246" s="67">
        <v>5.71</v>
      </c>
      <c r="P246" s="67">
        <v>0.38</v>
      </c>
      <c r="Q246" s="67">
        <v>4</v>
      </c>
      <c r="R246" s="67">
        <v>79</v>
      </c>
      <c r="S246" s="44">
        <v>10.33</v>
      </c>
      <c r="T246" s="8">
        <f t="shared" ref="T246:T259" si="9">S246-0.3</f>
        <v>10.029999999999999</v>
      </c>
    </row>
    <row r="247" spans="1:20" ht="15" hidden="1" customHeight="1">
      <c r="A247" s="8" t="s">
        <v>894</v>
      </c>
      <c r="B247" s="7">
        <v>46135.666666666664</v>
      </c>
      <c r="C247" s="67">
        <v>996.5</v>
      </c>
      <c r="D247" s="67">
        <v>-0.4</v>
      </c>
      <c r="E247" s="67">
        <v>2.92</v>
      </c>
      <c r="F247" s="67">
        <v>0.59</v>
      </c>
      <c r="G247">
        <v>45.78</v>
      </c>
      <c r="H247">
        <v>45.39</v>
      </c>
      <c r="I247">
        <v>15.6</v>
      </c>
      <c r="J247" s="67">
        <v>2.79</v>
      </c>
      <c r="K247" s="67">
        <v>0.06</v>
      </c>
      <c r="L247" s="8">
        <f t="shared" si="8"/>
        <v>2.73</v>
      </c>
      <c r="M247" s="67">
        <v>48</v>
      </c>
      <c r="N247" s="67">
        <v>22</v>
      </c>
      <c r="O247" s="67">
        <v>5.84</v>
      </c>
      <c r="P247" s="67">
        <v>0.38</v>
      </c>
      <c r="Q247" s="67">
        <v>4</v>
      </c>
      <c r="R247" s="67">
        <v>70</v>
      </c>
      <c r="S247" s="44">
        <v>10.83</v>
      </c>
      <c r="T247" s="8">
        <f t="shared" si="9"/>
        <v>10.53</v>
      </c>
    </row>
    <row r="248" spans="1:20" ht="15" hidden="1" customHeight="1">
      <c r="A248" s="8" t="s">
        <v>895</v>
      </c>
      <c r="B248" s="7">
        <v>46135.666666666664</v>
      </c>
      <c r="C248" s="67">
        <v>995.4</v>
      </c>
      <c r="D248" s="67">
        <v>-0.6</v>
      </c>
      <c r="E248" s="67">
        <v>2.9</v>
      </c>
      <c r="F248" s="67">
        <v>1.07</v>
      </c>
      <c r="G248">
        <v>60.83</v>
      </c>
      <c r="H248">
        <v>59.91</v>
      </c>
      <c r="I248">
        <v>21.46</v>
      </c>
      <c r="J248" s="67">
        <v>0.03</v>
      </c>
      <c r="K248" s="67">
        <v>0</v>
      </c>
      <c r="L248" s="8">
        <f t="shared" si="8"/>
        <v>0.03</v>
      </c>
      <c r="M248" s="67">
        <v>27</v>
      </c>
      <c r="N248" s="67">
        <v>0</v>
      </c>
      <c r="O248" s="67">
        <v>6.06</v>
      </c>
      <c r="P248" s="67">
        <v>0.39</v>
      </c>
      <c r="Q248" s="67">
        <v>3</v>
      </c>
      <c r="R248" s="67">
        <v>76</v>
      </c>
      <c r="S248" s="44">
        <v>10.74</v>
      </c>
      <c r="T248" s="8">
        <f t="shared" si="9"/>
        <v>10.44</v>
      </c>
    </row>
    <row r="249" spans="1:20" ht="15" hidden="1" customHeight="1">
      <c r="A249" s="8" t="s">
        <v>896</v>
      </c>
      <c r="B249" s="7">
        <v>46135.666666666664</v>
      </c>
      <c r="C249" s="67">
        <v>995.4</v>
      </c>
      <c r="D249" s="53">
        <v>-0.6</v>
      </c>
      <c r="E249" s="53">
        <v>2.89</v>
      </c>
      <c r="F249" s="53">
        <v>1.9</v>
      </c>
      <c r="G249">
        <v>64.44</v>
      </c>
      <c r="H249">
        <v>63.44</v>
      </c>
      <c r="I249">
        <v>17.88</v>
      </c>
      <c r="J249" s="67">
        <v>0.03</v>
      </c>
      <c r="K249" s="67">
        <v>0</v>
      </c>
      <c r="L249" s="8">
        <f t="shared" si="8"/>
        <v>0.03</v>
      </c>
      <c r="M249" s="67">
        <v>27</v>
      </c>
      <c r="N249" s="67">
        <v>0</v>
      </c>
      <c r="O249" s="67">
        <v>5.82</v>
      </c>
      <c r="P249" s="67">
        <v>0.35</v>
      </c>
      <c r="Q249" s="67">
        <v>6</v>
      </c>
      <c r="R249" s="67">
        <v>77</v>
      </c>
      <c r="S249" s="44">
        <v>10.74</v>
      </c>
      <c r="T249" s="8">
        <f t="shared" si="9"/>
        <v>10.44</v>
      </c>
    </row>
    <row r="250" spans="1:20" ht="15" hidden="1" customHeight="1">
      <c r="A250" s="8" t="s">
        <v>897</v>
      </c>
      <c r="B250" s="7">
        <v>46135.666666666664</v>
      </c>
      <c r="C250" s="67">
        <v>995.8</v>
      </c>
      <c r="D250" s="53">
        <v>-0.5</v>
      </c>
      <c r="E250" s="53">
        <v>2.86</v>
      </c>
      <c r="F250" s="53">
        <v>1.9</v>
      </c>
      <c r="G250">
        <v>58.99</v>
      </c>
      <c r="H250">
        <v>57.3</v>
      </c>
      <c r="I250">
        <v>19.010000000000002</v>
      </c>
      <c r="J250" s="67">
        <v>0.2</v>
      </c>
      <c r="K250" s="67">
        <v>0</v>
      </c>
      <c r="L250" s="8">
        <f t="shared" si="8"/>
        <v>0.2</v>
      </c>
      <c r="M250" s="67">
        <v>25</v>
      </c>
      <c r="N250" s="67">
        <v>0</v>
      </c>
      <c r="O250" s="67">
        <v>5.63</v>
      </c>
      <c r="P250" s="67">
        <v>0.3</v>
      </c>
      <c r="Q250" s="67">
        <v>7</v>
      </c>
      <c r="R250" s="67">
        <v>76</v>
      </c>
      <c r="S250" s="44">
        <v>10.23</v>
      </c>
      <c r="T250" s="8">
        <f t="shared" si="9"/>
        <v>9.93</v>
      </c>
    </row>
    <row r="251" spans="1:20" ht="15" hidden="1" customHeight="1">
      <c r="A251" s="8" t="s">
        <v>898</v>
      </c>
      <c r="B251" s="7">
        <v>46136.333333333336</v>
      </c>
      <c r="C251">
        <v>996.2</v>
      </c>
      <c r="D251">
        <v>-0.5</v>
      </c>
      <c r="E251">
        <v>2.9</v>
      </c>
      <c r="F251">
        <v>0.62</v>
      </c>
      <c r="G251">
        <v>7.6</v>
      </c>
      <c r="H251">
        <v>5.91</v>
      </c>
      <c r="I251">
        <v>2.02</v>
      </c>
      <c r="J251" s="67">
        <v>2.1800000000000002</v>
      </c>
      <c r="K251" s="67">
        <v>0.01</v>
      </c>
      <c r="L251" s="8">
        <f t="shared" si="8"/>
        <v>2.1700000000000004</v>
      </c>
      <c r="M251" s="67">
        <v>36</v>
      </c>
      <c r="N251" s="67">
        <v>1</v>
      </c>
      <c r="O251" s="67">
        <v>5.63</v>
      </c>
      <c r="P251" s="67">
        <v>0.37</v>
      </c>
      <c r="Q251" s="67">
        <v>15</v>
      </c>
      <c r="R251" s="67">
        <v>86</v>
      </c>
      <c r="S251" s="44">
        <v>10.77</v>
      </c>
      <c r="T251" s="8">
        <f t="shared" si="9"/>
        <v>10.469999999999999</v>
      </c>
    </row>
    <row r="252" spans="1:20" ht="15" hidden="1" customHeight="1">
      <c r="A252" s="8" t="s">
        <v>899</v>
      </c>
      <c r="B252" s="7">
        <v>46136.333333333336</v>
      </c>
      <c r="C252">
        <v>996.7</v>
      </c>
      <c r="D252">
        <v>-0.4</v>
      </c>
      <c r="E252">
        <v>2.9</v>
      </c>
      <c r="F252">
        <v>0.78</v>
      </c>
      <c r="G252">
        <v>7.22</v>
      </c>
      <c r="H252">
        <v>5.84</v>
      </c>
      <c r="I252">
        <v>2.13</v>
      </c>
      <c r="J252" s="67">
        <v>3.76</v>
      </c>
      <c r="K252" s="67">
        <v>0.11</v>
      </c>
      <c r="L252" s="8">
        <f t="shared" si="8"/>
        <v>3.65</v>
      </c>
      <c r="M252" s="67">
        <v>38</v>
      </c>
      <c r="N252" s="67">
        <v>0</v>
      </c>
      <c r="O252" s="67">
        <v>5.64</v>
      </c>
      <c r="P252" s="67">
        <v>0.39</v>
      </c>
      <c r="Q252" s="67">
        <v>16</v>
      </c>
      <c r="R252" s="67">
        <v>84</v>
      </c>
      <c r="S252" s="44">
        <v>10.56</v>
      </c>
      <c r="T252" s="8">
        <f t="shared" si="9"/>
        <v>10.26</v>
      </c>
    </row>
    <row r="253" spans="1:20" ht="15" hidden="1" customHeight="1">
      <c r="A253" s="8" t="s">
        <v>900</v>
      </c>
      <c r="B253" s="7">
        <v>46136.333333333336</v>
      </c>
      <c r="C253">
        <v>994.9</v>
      </c>
      <c r="D253">
        <v>-0.7</v>
      </c>
      <c r="E253">
        <v>2.92</v>
      </c>
      <c r="F253">
        <v>1.2</v>
      </c>
      <c r="G253">
        <v>24.27</v>
      </c>
      <c r="H253">
        <v>22.12</v>
      </c>
      <c r="I253">
        <v>8.5399999999999991</v>
      </c>
      <c r="J253" s="67">
        <v>0.41</v>
      </c>
      <c r="K253" s="67">
        <v>0.08</v>
      </c>
      <c r="L253" s="8">
        <f t="shared" si="8"/>
        <v>0.32999999999999996</v>
      </c>
      <c r="M253" s="67">
        <v>38</v>
      </c>
      <c r="N253" s="67">
        <v>25</v>
      </c>
      <c r="O253" s="67">
        <v>5.55</v>
      </c>
      <c r="P253" s="67">
        <v>0.38</v>
      </c>
      <c r="Q253" s="67">
        <v>2</v>
      </c>
      <c r="R253" s="67">
        <v>75</v>
      </c>
      <c r="S253" s="44">
        <v>10.92</v>
      </c>
      <c r="T253" s="8">
        <f t="shared" si="9"/>
        <v>10.62</v>
      </c>
    </row>
    <row r="254" spans="1:20" ht="15" hidden="1" customHeight="1">
      <c r="A254" s="8" t="s">
        <v>901</v>
      </c>
      <c r="B254" s="7">
        <v>46136.333333333336</v>
      </c>
      <c r="C254">
        <v>995.6</v>
      </c>
      <c r="D254">
        <v>-0.6</v>
      </c>
      <c r="E254">
        <v>2.88</v>
      </c>
      <c r="F254">
        <v>1.31</v>
      </c>
      <c r="G254">
        <v>41.32</v>
      </c>
      <c r="H254">
        <v>29.88</v>
      </c>
      <c r="I254">
        <v>5.39</v>
      </c>
      <c r="J254" s="67">
        <v>0.01</v>
      </c>
      <c r="K254" s="67">
        <v>0</v>
      </c>
      <c r="L254" s="8">
        <f t="shared" si="8"/>
        <v>0.01</v>
      </c>
      <c r="M254" s="67">
        <v>16</v>
      </c>
      <c r="N254" s="67">
        <v>0</v>
      </c>
      <c r="O254" s="67">
        <v>5.85</v>
      </c>
      <c r="P254" s="67">
        <v>0.33</v>
      </c>
      <c r="Q254" s="67">
        <v>12</v>
      </c>
      <c r="R254" s="67">
        <v>78</v>
      </c>
      <c r="S254" s="44">
        <v>10.6</v>
      </c>
      <c r="T254" s="8">
        <f t="shared" si="9"/>
        <v>10.299999999999999</v>
      </c>
    </row>
    <row r="255" spans="1:20" ht="15" hidden="1" customHeight="1">
      <c r="A255" s="8" t="s">
        <v>902</v>
      </c>
      <c r="B255" s="7">
        <v>46136.333333333336</v>
      </c>
      <c r="C255">
        <v>994.5</v>
      </c>
      <c r="D255">
        <v>-0.8</v>
      </c>
      <c r="E255">
        <v>2.88</v>
      </c>
      <c r="F255">
        <v>1.71</v>
      </c>
      <c r="G255">
        <v>31.26</v>
      </c>
      <c r="H255">
        <v>20.43</v>
      </c>
      <c r="I255">
        <v>6.14</v>
      </c>
      <c r="J255" s="67">
        <v>0</v>
      </c>
      <c r="K255" s="67">
        <v>0</v>
      </c>
      <c r="L255" s="8">
        <f t="shared" si="8"/>
        <v>0</v>
      </c>
      <c r="M255" s="67">
        <v>15</v>
      </c>
      <c r="N255" s="67">
        <v>0</v>
      </c>
      <c r="O255" s="67">
        <v>5.87</v>
      </c>
      <c r="P255" s="67">
        <v>0.32</v>
      </c>
      <c r="Q255" s="67">
        <v>0</v>
      </c>
      <c r="R255" s="67">
        <v>80</v>
      </c>
      <c r="S255" s="44">
        <v>10.68</v>
      </c>
      <c r="T255" s="8">
        <f t="shared" si="9"/>
        <v>10.379999999999999</v>
      </c>
    </row>
    <row r="256" spans="1:20" ht="15" hidden="1" customHeight="1">
      <c r="A256" s="8" t="s">
        <v>903</v>
      </c>
      <c r="B256" s="7">
        <v>46136.333333333336</v>
      </c>
      <c r="C256">
        <v>995.8</v>
      </c>
      <c r="D256">
        <v>-0.6</v>
      </c>
      <c r="E256">
        <v>2.86</v>
      </c>
      <c r="F256">
        <v>1.83</v>
      </c>
      <c r="G256">
        <v>6.76</v>
      </c>
      <c r="H256">
        <v>4.6100000000000003</v>
      </c>
      <c r="I256">
        <v>0</v>
      </c>
      <c r="J256" s="67">
        <v>0.02</v>
      </c>
      <c r="K256" s="67">
        <v>0</v>
      </c>
      <c r="L256" s="8">
        <f t="shared" si="8"/>
        <v>0.02</v>
      </c>
      <c r="M256" s="67">
        <v>0</v>
      </c>
      <c r="N256" s="67">
        <v>0</v>
      </c>
      <c r="O256" s="67">
        <v>5.81</v>
      </c>
      <c r="P256" s="67">
        <v>0.34</v>
      </c>
      <c r="Q256" s="67">
        <v>5</v>
      </c>
      <c r="R256" s="67">
        <v>79</v>
      </c>
      <c r="S256" s="44">
        <v>10.55</v>
      </c>
      <c r="T256" s="8">
        <f t="shared" si="9"/>
        <v>10.25</v>
      </c>
    </row>
    <row r="257" spans="1:20" ht="15" hidden="1" customHeight="1">
      <c r="A257" s="8" t="s">
        <v>904</v>
      </c>
      <c r="B257" s="7">
        <v>46137.458333333336</v>
      </c>
      <c r="C257" s="84">
        <v>996.2</v>
      </c>
      <c r="D257">
        <v>-0.7</v>
      </c>
      <c r="E257">
        <v>2.92</v>
      </c>
      <c r="F257">
        <v>1.06</v>
      </c>
      <c r="G257">
        <v>30.95</v>
      </c>
      <c r="H257">
        <v>28.88</v>
      </c>
      <c r="I257">
        <v>5.71</v>
      </c>
      <c r="J257" s="67">
        <v>0.73</v>
      </c>
      <c r="K257" s="67">
        <v>0.36</v>
      </c>
      <c r="L257" s="8">
        <f t="shared" si="8"/>
        <v>0.37</v>
      </c>
      <c r="M257" s="67">
        <v>33</v>
      </c>
      <c r="N257" s="67">
        <v>0</v>
      </c>
      <c r="O257" s="67">
        <v>5.54</v>
      </c>
      <c r="P257" s="67">
        <v>0.41</v>
      </c>
      <c r="Q257" s="67">
        <v>3</v>
      </c>
      <c r="R257" s="80"/>
      <c r="S257" s="44">
        <v>10.87</v>
      </c>
      <c r="T257" s="8">
        <f t="shared" si="9"/>
        <v>10.569999999999999</v>
      </c>
    </row>
    <row r="258" spans="1:20" ht="15" hidden="1" customHeight="1">
      <c r="A258" s="8" t="s">
        <v>905</v>
      </c>
      <c r="B258" s="7">
        <v>46137.458333333336</v>
      </c>
      <c r="C258" s="84">
        <v>996.5</v>
      </c>
      <c r="D258">
        <v>-0.6</v>
      </c>
      <c r="E258">
        <v>2.93</v>
      </c>
      <c r="F258">
        <v>0.95</v>
      </c>
      <c r="G258">
        <v>37.1</v>
      </c>
      <c r="H258">
        <v>34.33</v>
      </c>
      <c r="I258">
        <v>4.97</v>
      </c>
      <c r="J258" s="67">
        <v>1.04</v>
      </c>
      <c r="K258" s="67">
        <v>0.35</v>
      </c>
      <c r="L258" s="8">
        <f t="shared" si="8"/>
        <v>0.69000000000000006</v>
      </c>
      <c r="M258" s="67">
        <v>36</v>
      </c>
      <c r="N258" s="67">
        <v>0</v>
      </c>
      <c r="O258" s="67">
        <v>5.47</v>
      </c>
      <c r="P258" s="67">
        <v>0.42</v>
      </c>
      <c r="Q258" s="67">
        <v>4</v>
      </c>
      <c r="R258" s="81"/>
      <c r="S258" s="44">
        <v>10.72</v>
      </c>
      <c r="T258" s="8">
        <f t="shared" si="9"/>
        <v>10.42</v>
      </c>
    </row>
    <row r="259" spans="1:20" s="116" customFormat="1" ht="15" hidden="1" customHeight="1">
      <c r="A259" s="117" t="s">
        <v>906</v>
      </c>
      <c r="B259" s="115">
        <v>46137.458333333336</v>
      </c>
      <c r="C259" s="118">
        <v>996.9</v>
      </c>
      <c r="D259" s="116">
        <v>-0.6</v>
      </c>
      <c r="E259" s="116">
        <v>2.93</v>
      </c>
      <c r="F259" s="116">
        <v>1.08</v>
      </c>
      <c r="G259" s="116">
        <v>49.69</v>
      </c>
      <c r="H259" s="116">
        <v>46.08</v>
      </c>
      <c r="I259" s="116">
        <v>7.57</v>
      </c>
      <c r="J259" s="119">
        <v>0.66</v>
      </c>
      <c r="K259" s="119">
        <v>0.34</v>
      </c>
      <c r="L259" s="117">
        <f t="shared" si="8"/>
        <v>0.32</v>
      </c>
      <c r="M259" s="119">
        <v>36</v>
      </c>
      <c r="N259" s="119">
        <v>24</v>
      </c>
      <c r="O259" s="119">
        <v>5.42</v>
      </c>
      <c r="P259" s="119">
        <v>0.42</v>
      </c>
      <c r="Q259" s="119">
        <v>2</v>
      </c>
      <c r="R259" s="120"/>
      <c r="S259" s="121">
        <v>10.89</v>
      </c>
      <c r="T259" s="117">
        <f t="shared" si="9"/>
        <v>10.59</v>
      </c>
    </row>
    <row r="260" spans="1:20" ht="15" hidden="1" customHeight="1">
      <c r="A260" t="s">
        <v>589</v>
      </c>
      <c r="B260" s="110" t="s">
        <v>907</v>
      </c>
      <c r="C260">
        <v>1067.4000000000001</v>
      </c>
      <c r="D260">
        <v>17</v>
      </c>
      <c r="E260">
        <v>3.15</v>
      </c>
      <c r="F260">
        <v>10.71</v>
      </c>
      <c r="G260">
        <v>35.79</v>
      </c>
      <c r="H260">
        <v>32.03</v>
      </c>
      <c r="I260">
        <v>13.52</v>
      </c>
      <c r="J260" s="67">
        <v>155.54</v>
      </c>
      <c r="K260" s="67">
        <v>78.489999999999995</v>
      </c>
      <c r="L260" s="8">
        <f t="shared" si="8"/>
        <v>77.05</v>
      </c>
      <c r="M260" s="67">
        <v>115</v>
      </c>
      <c r="N260" s="67">
        <v>135</v>
      </c>
      <c r="O260" s="67">
        <v>1.25</v>
      </c>
      <c r="P260" s="67">
        <v>0.18</v>
      </c>
      <c r="Q260" s="67">
        <v>0</v>
      </c>
      <c r="R260" s="67"/>
    </row>
    <row r="261" spans="1:20" ht="15" hidden="1" customHeight="1">
      <c r="A261" t="s">
        <v>592</v>
      </c>
      <c r="B261" s="110" t="s">
        <v>907</v>
      </c>
      <c r="C261">
        <v>1066.5</v>
      </c>
      <c r="D261">
        <v>16.8</v>
      </c>
      <c r="E261">
        <v>3.17</v>
      </c>
      <c r="F261">
        <v>11.02</v>
      </c>
      <c r="G261">
        <v>36.79</v>
      </c>
      <c r="H261">
        <v>35.520000000000003</v>
      </c>
      <c r="I261">
        <v>10.75</v>
      </c>
      <c r="J261" s="67">
        <v>152.28</v>
      </c>
      <c r="K261" s="67">
        <v>75.61</v>
      </c>
      <c r="L261" s="8">
        <f t="shared" si="8"/>
        <v>76.67</v>
      </c>
      <c r="M261" s="67">
        <v>112</v>
      </c>
      <c r="N261" s="67">
        <v>132</v>
      </c>
      <c r="O261" s="67">
        <v>1.25</v>
      </c>
      <c r="P261" s="67">
        <v>0.17</v>
      </c>
      <c r="Q261" s="67">
        <v>0</v>
      </c>
      <c r="R261" s="67"/>
    </row>
    <row r="262" spans="1:20" ht="15" customHeight="1">
      <c r="A262" t="s">
        <v>593</v>
      </c>
      <c r="B262" s="110" t="s">
        <v>907</v>
      </c>
      <c r="C262">
        <v>1066.5999999999999</v>
      </c>
      <c r="D262">
        <v>16.8</v>
      </c>
      <c r="E262">
        <v>3.15</v>
      </c>
      <c r="F262">
        <v>11.52</v>
      </c>
      <c r="G262">
        <v>32.409999999999997</v>
      </c>
      <c r="H262">
        <v>28.38</v>
      </c>
      <c r="I262">
        <v>13.98</v>
      </c>
      <c r="J262" s="67">
        <v>154.88</v>
      </c>
      <c r="K262" s="67">
        <v>75</v>
      </c>
      <c r="L262" s="8">
        <f t="shared" si="8"/>
        <v>79.88</v>
      </c>
      <c r="M262" s="67">
        <v>113</v>
      </c>
      <c r="N262" s="67">
        <v>133</v>
      </c>
      <c r="O262" s="67">
        <v>1.27</v>
      </c>
      <c r="P262" s="67">
        <v>0.18</v>
      </c>
      <c r="Q262" s="67">
        <v>0</v>
      </c>
      <c r="R262" s="67"/>
    </row>
    <row r="263" spans="1:20" ht="15" hidden="1" customHeight="1">
      <c r="A263" t="s">
        <v>594</v>
      </c>
      <c r="B263" s="110">
        <v>46155.416666666664</v>
      </c>
      <c r="C263">
        <v>1067.5999999999999</v>
      </c>
      <c r="D263">
        <v>16.899999999999999</v>
      </c>
      <c r="E263">
        <v>3.13</v>
      </c>
      <c r="F263">
        <v>1.44</v>
      </c>
      <c r="G263">
        <v>32.33</v>
      </c>
      <c r="H263">
        <v>31.64</v>
      </c>
      <c r="I263">
        <v>20.9</v>
      </c>
      <c r="J263" s="67"/>
      <c r="K263" s="67"/>
      <c r="L263" s="8">
        <f t="shared" si="8"/>
        <v>0</v>
      </c>
      <c r="M263" s="67"/>
      <c r="N263" s="67"/>
      <c r="O263" s="67"/>
      <c r="P263" s="67"/>
      <c r="Q263" s="67"/>
      <c r="R263" s="67"/>
    </row>
    <row r="264" spans="1:20" ht="15" hidden="1" customHeight="1">
      <c r="A264" t="s">
        <v>597</v>
      </c>
      <c r="B264" s="110">
        <v>46155.416666666664</v>
      </c>
      <c r="C264">
        <v>1067.2</v>
      </c>
      <c r="D264">
        <v>16.899999999999999</v>
      </c>
      <c r="E264">
        <v>3.14</v>
      </c>
      <c r="F264">
        <v>1.39</v>
      </c>
      <c r="G264">
        <v>25.42</v>
      </c>
      <c r="H264">
        <v>25.12</v>
      </c>
      <c r="I264">
        <v>18.43</v>
      </c>
      <c r="J264" s="67">
        <v>156.49</v>
      </c>
      <c r="K264" s="67">
        <v>68.25</v>
      </c>
      <c r="L264" s="8">
        <f t="shared" si="8"/>
        <v>88.240000000000009</v>
      </c>
      <c r="M264" s="67">
        <v>115</v>
      </c>
      <c r="N264" s="67">
        <v>132</v>
      </c>
      <c r="O264" s="67">
        <v>1.32</v>
      </c>
      <c r="P264" s="67">
        <v>0.2</v>
      </c>
      <c r="Q264" s="67">
        <v>4</v>
      </c>
      <c r="R264" s="67"/>
    </row>
    <row r="265" spans="1:20" ht="15" customHeight="1">
      <c r="A265" t="s">
        <v>598</v>
      </c>
      <c r="B265" s="110">
        <v>46155.416666666664</v>
      </c>
      <c r="C265">
        <v>1066.8</v>
      </c>
      <c r="D265">
        <v>16.7</v>
      </c>
      <c r="E265">
        <v>3.14</v>
      </c>
      <c r="F265">
        <v>2.2799999999999998</v>
      </c>
      <c r="G265">
        <v>32.4</v>
      </c>
      <c r="H265">
        <v>31.91</v>
      </c>
      <c r="I265">
        <v>20.04</v>
      </c>
      <c r="J265" s="67"/>
      <c r="K265" s="67"/>
      <c r="L265" s="8">
        <f t="shared" si="8"/>
        <v>0</v>
      </c>
      <c r="M265" s="67"/>
      <c r="N265" s="67"/>
      <c r="O265" s="67"/>
      <c r="P265" s="67"/>
      <c r="Q265" s="67"/>
      <c r="R265" s="67"/>
    </row>
    <row r="266" spans="1:20" ht="15" hidden="1" customHeight="1">
      <c r="A266" t="s">
        <v>599</v>
      </c>
      <c r="B266" s="110" t="s">
        <v>908</v>
      </c>
      <c r="C266">
        <v>1066.5</v>
      </c>
      <c r="D266">
        <v>16.7</v>
      </c>
      <c r="E266">
        <v>3.1</v>
      </c>
      <c r="F266">
        <v>1.76</v>
      </c>
      <c r="G266">
        <v>43.32</v>
      </c>
      <c r="H266">
        <v>42.63</v>
      </c>
      <c r="I266">
        <v>18.62</v>
      </c>
      <c r="J266" s="67"/>
      <c r="K266" s="67"/>
      <c r="L266" s="8">
        <f t="shared" si="8"/>
        <v>0</v>
      </c>
      <c r="M266" s="67"/>
      <c r="N266" s="67"/>
      <c r="O266" s="67"/>
      <c r="P266" s="67"/>
      <c r="Q266" s="67"/>
      <c r="R266" s="67"/>
    </row>
    <row r="267" spans="1:20" ht="15" hidden="1" customHeight="1">
      <c r="A267" t="s">
        <v>601</v>
      </c>
      <c r="B267" s="110" t="s">
        <v>909</v>
      </c>
      <c r="C267">
        <v>1065.4000000000001</v>
      </c>
      <c r="D267">
        <v>16.5</v>
      </c>
      <c r="E267">
        <v>3.13</v>
      </c>
      <c r="F267">
        <v>2.72</v>
      </c>
      <c r="G267">
        <v>25.19</v>
      </c>
      <c r="H267">
        <v>24.96</v>
      </c>
      <c r="I267">
        <v>24.7</v>
      </c>
      <c r="J267" s="67"/>
      <c r="K267" s="67"/>
      <c r="L267" s="8">
        <f t="shared" si="8"/>
        <v>0</v>
      </c>
      <c r="M267" s="67"/>
      <c r="N267" s="67"/>
      <c r="O267" s="67"/>
      <c r="P267" s="67"/>
      <c r="Q267" s="67"/>
      <c r="R267" s="67"/>
    </row>
    <row r="268" spans="1:20" ht="15" customHeight="1">
      <c r="A268" t="s">
        <v>603</v>
      </c>
      <c r="B268" s="110" t="s">
        <v>910</v>
      </c>
      <c r="C268">
        <v>1066.2</v>
      </c>
      <c r="D268">
        <v>16.7</v>
      </c>
      <c r="E268">
        <v>3.16</v>
      </c>
      <c r="F268">
        <v>2.64</v>
      </c>
      <c r="G268">
        <v>32.950000000000003</v>
      </c>
      <c r="H268">
        <v>32.6</v>
      </c>
      <c r="I268">
        <v>19</v>
      </c>
      <c r="J268" s="67"/>
      <c r="K268" s="67"/>
      <c r="L268" s="8">
        <f t="shared" si="8"/>
        <v>0</v>
      </c>
      <c r="M268" s="67"/>
      <c r="N268" s="67"/>
      <c r="O268" s="67"/>
      <c r="P268" s="67"/>
      <c r="Q268" s="67"/>
      <c r="R268" s="67"/>
    </row>
    <row r="269" spans="1:20" ht="15" hidden="1" customHeight="1">
      <c r="A269" t="s">
        <v>606</v>
      </c>
      <c r="B269" s="110">
        <v>46156.416666666664</v>
      </c>
      <c r="C269">
        <v>1065.3</v>
      </c>
      <c r="D269">
        <v>16.399999999999999</v>
      </c>
      <c r="E269">
        <v>3.09</v>
      </c>
      <c r="F269">
        <v>1.1599999999999999</v>
      </c>
      <c r="G269">
        <v>26.23</v>
      </c>
      <c r="H269">
        <v>26.15</v>
      </c>
      <c r="I269">
        <v>28.4</v>
      </c>
      <c r="J269" s="67"/>
      <c r="K269" s="67"/>
      <c r="L269" s="8">
        <f t="shared" si="8"/>
        <v>0</v>
      </c>
      <c r="M269" s="67"/>
      <c r="N269" s="67"/>
      <c r="O269" s="67"/>
      <c r="P269" s="67"/>
      <c r="Q269" s="67"/>
      <c r="R269" s="67"/>
    </row>
    <row r="270" spans="1:20" ht="15" hidden="1" customHeight="1">
      <c r="A270" t="s">
        <v>604</v>
      </c>
      <c r="B270" s="110">
        <v>46156.416666666664</v>
      </c>
      <c r="C270">
        <v>1063.5999999999999</v>
      </c>
      <c r="D270">
        <v>16</v>
      </c>
      <c r="E270">
        <v>3.1</v>
      </c>
      <c r="F270">
        <v>1.76</v>
      </c>
      <c r="G270">
        <v>32.799999999999997</v>
      </c>
      <c r="H270">
        <v>32.57</v>
      </c>
      <c r="I270">
        <v>26.93</v>
      </c>
      <c r="J270" s="67"/>
      <c r="K270" s="67"/>
      <c r="L270" s="8">
        <f t="shared" si="8"/>
        <v>0</v>
      </c>
      <c r="M270" s="67"/>
      <c r="N270" s="67"/>
      <c r="O270" s="67"/>
      <c r="P270" s="67"/>
      <c r="Q270" s="67"/>
      <c r="R270" s="67"/>
    </row>
    <row r="271" spans="1:20" ht="15" customHeight="1">
      <c r="A271" t="s">
        <v>608</v>
      </c>
      <c r="B271" s="110">
        <v>46156.416666666664</v>
      </c>
      <c r="C271">
        <v>1065.5999999999999</v>
      </c>
      <c r="D271">
        <v>16.399999999999999</v>
      </c>
      <c r="E271">
        <v>3.17</v>
      </c>
      <c r="F271">
        <v>3.09</v>
      </c>
      <c r="G271">
        <v>39.94</v>
      </c>
      <c r="H271">
        <v>39.82</v>
      </c>
      <c r="I271">
        <v>22.12</v>
      </c>
      <c r="J271" s="67"/>
      <c r="K271" s="67"/>
      <c r="L271" s="8">
        <f t="shared" si="8"/>
        <v>0</v>
      </c>
      <c r="M271" s="67"/>
      <c r="N271" s="67"/>
      <c r="O271" s="67"/>
      <c r="P271" s="67"/>
      <c r="Q271" s="67"/>
      <c r="R271" s="67"/>
    </row>
    <row r="272" spans="1:20" ht="15" hidden="1" customHeight="1">
      <c r="A272" s="139" t="s">
        <v>621</v>
      </c>
      <c r="B272" s="110" t="s">
        <v>910</v>
      </c>
      <c r="C272" s="139">
        <v>1065.2</v>
      </c>
      <c r="D272">
        <v>16.3</v>
      </c>
      <c r="E272">
        <v>3.11</v>
      </c>
      <c r="F272">
        <v>1.75</v>
      </c>
      <c r="G272">
        <v>31.49</v>
      </c>
      <c r="H272">
        <v>31.26</v>
      </c>
      <c r="I272">
        <v>23.66</v>
      </c>
      <c r="J272" s="67"/>
      <c r="K272" s="67"/>
      <c r="L272" s="8">
        <f t="shared" si="8"/>
        <v>0</v>
      </c>
      <c r="M272" s="67"/>
      <c r="N272" s="67"/>
      <c r="O272" s="67"/>
      <c r="P272" s="67"/>
      <c r="Q272" s="67"/>
      <c r="R272" s="67"/>
    </row>
    <row r="273" spans="1:18" ht="15" hidden="1" customHeight="1">
      <c r="A273" t="s">
        <v>610</v>
      </c>
      <c r="B273" s="110" t="s">
        <v>909</v>
      </c>
      <c r="C273">
        <v>1062.8</v>
      </c>
      <c r="D273">
        <v>15.9</v>
      </c>
      <c r="E273">
        <v>3.03</v>
      </c>
      <c r="F273">
        <v>1.74</v>
      </c>
      <c r="G273">
        <v>36.14</v>
      </c>
      <c r="H273">
        <v>35.83</v>
      </c>
      <c r="I273">
        <v>21.25</v>
      </c>
      <c r="J273" s="67">
        <v>144.38</v>
      </c>
      <c r="K273" s="67">
        <v>62.97</v>
      </c>
      <c r="L273" s="8">
        <f t="shared" si="8"/>
        <v>81.41</v>
      </c>
      <c r="M273" s="67">
        <v>87</v>
      </c>
      <c r="N273" s="67">
        <v>114</v>
      </c>
      <c r="O273" s="67">
        <v>1.92</v>
      </c>
      <c r="P273" s="67">
        <v>0.31</v>
      </c>
      <c r="Q273" s="67">
        <v>43</v>
      </c>
      <c r="R273" s="67"/>
    </row>
    <row r="274" spans="1:18" ht="15" customHeight="1">
      <c r="A274" t="s">
        <v>614</v>
      </c>
      <c r="B274" s="110" t="s">
        <v>909</v>
      </c>
      <c r="C274">
        <v>1065.4000000000001</v>
      </c>
      <c r="D274">
        <v>16.5</v>
      </c>
      <c r="E274">
        <v>3.16</v>
      </c>
      <c r="F274">
        <v>2.0099999999999998</v>
      </c>
      <c r="G274">
        <v>39.32</v>
      </c>
      <c r="H274">
        <v>39.130000000000003</v>
      </c>
      <c r="I274">
        <v>21.68</v>
      </c>
      <c r="J274" s="67">
        <v>144.29</v>
      </c>
      <c r="K274" s="67">
        <v>63.23</v>
      </c>
      <c r="L274" s="8">
        <f t="shared" si="8"/>
        <v>81.06</v>
      </c>
      <c r="M274" s="67">
        <v>166</v>
      </c>
      <c r="N274" s="67">
        <v>136</v>
      </c>
      <c r="O274" s="67">
        <v>1.74</v>
      </c>
      <c r="P274" s="67">
        <v>0.27</v>
      </c>
      <c r="Q274" s="67">
        <v>35</v>
      </c>
      <c r="R274" s="67"/>
    </row>
    <row r="275" spans="1:18" ht="15" hidden="1" customHeight="1">
      <c r="A275" t="s">
        <v>628</v>
      </c>
      <c r="B275" s="110">
        <v>46157.416666666664</v>
      </c>
      <c r="C275">
        <v>1060.8</v>
      </c>
      <c r="D275">
        <v>15.2</v>
      </c>
      <c r="E275">
        <v>3.07</v>
      </c>
      <c r="F275">
        <v>0.77</v>
      </c>
      <c r="G275">
        <v>40.25</v>
      </c>
      <c r="H275">
        <v>39.479999999999997</v>
      </c>
      <c r="I275">
        <v>24.43</v>
      </c>
      <c r="J275" s="67">
        <v>141.54</v>
      </c>
      <c r="K275" s="67">
        <v>59.59</v>
      </c>
      <c r="L275" s="8">
        <f t="shared" si="8"/>
        <v>81.949999999999989</v>
      </c>
      <c r="M275" s="67">
        <v>77</v>
      </c>
      <c r="N275" s="67">
        <v>91</v>
      </c>
      <c r="O275" s="67">
        <v>2.0499999999999998</v>
      </c>
      <c r="P275" s="67">
        <v>0.23</v>
      </c>
      <c r="Q275" s="67">
        <v>28</v>
      </c>
      <c r="R275" s="67"/>
    </row>
    <row r="276" spans="1:18" ht="15" hidden="1" customHeight="1">
      <c r="A276" t="s">
        <v>616</v>
      </c>
      <c r="B276" s="110">
        <v>46157.416666666664</v>
      </c>
      <c r="C276">
        <v>1056.2</v>
      </c>
      <c r="D276">
        <v>14.3</v>
      </c>
      <c r="E276">
        <v>3.05</v>
      </c>
      <c r="F276">
        <v>0.41</v>
      </c>
      <c r="G276">
        <v>46.24</v>
      </c>
      <c r="H276">
        <v>45.81</v>
      </c>
      <c r="I276">
        <v>23.34</v>
      </c>
      <c r="J276" s="67">
        <v>133</v>
      </c>
      <c r="K276" s="67">
        <v>53.99</v>
      </c>
      <c r="L276" s="8">
        <f t="shared" si="8"/>
        <v>79.009999999999991</v>
      </c>
      <c r="M276" s="67">
        <v>63</v>
      </c>
      <c r="N276" s="67">
        <v>67</v>
      </c>
      <c r="O276" s="67">
        <v>2.34</v>
      </c>
      <c r="P276" s="67">
        <v>0.23</v>
      </c>
      <c r="Q276" s="67">
        <v>40</v>
      </c>
      <c r="R276" s="67"/>
    </row>
    <row r="277" spans="1:18" ht="15" customHeight="1">
      <c r="A277" t="s">
        <v>619</v>
      </c>
      <c r="B277" s="110">
        <v>46157.416666666664</v>
      </c>
      <c r="C277">
        <v>1059.2</v>
      </c>
      <c r="D277">
        <v>15.1</v>
      </c>
      <c r="E277">
        <v>3.12</v>
      </c>
      <c r="F277">
        <v>0.36</v>
      </c>
      <c r="G277">
        <v>50.65</v>
      </c>
      <c r="H277">
        <v>49.88</v>
      </c>
      <c r="I277">
        <v>23.88</v>
      </c>
      <c r="J277" s="67">
        <v>133.03</v>
      </c>
      <c r="K277" s="67">
        <v>55.44</v>
      </c>
      <c r="L277" s="8">
        <f t="shared" si="8"/>
        <v>77.59</v>
      </c>
      <c r="M277" s="67">
        <v>153</v>
      </c>
      <c r="N277" s="67">
        <v>99</v>
      </c>
      <c r="O277" s="67">
        <v>2.16</v>
      </c>
      <c r="P277" s="67">
        <v>0.24</v>
      </c>
      <c r="Q277" s="67">
        <v>43</v>
      </c>
      <c r="R277" s="67"/>
    </row>
    <row r="278" spans="1:18" ht="15" hidden="1" customHeight="1">
      <c r="A278" t="s">
        <v>635</v>
      </c>
      <c r="B278" s="110">
        <v>46160.416666666664</v>
      </c>
      <c r="C278">
        <v>1015.1</v>
      </c>
      <c r="D278">
        <v>4.4000000000000004</v>
      </c>
      <c r="E278">
        <v>2.99</v>
      </c>
      <c r="F278">
        <v>0.55000000000000004</v>
      </c>
      <c r="G278">
        <v>111.83</v>
      </c>
      <c r="H278">
        <v>111.21</v>
      </c>
      <c r="I278">
        <v>20.88</v>
      </c>
      <c r="J278" s="67"/>
      <c r="K278" s="67"/>
      <c r="L278" s="8">
        <f t="shared" si="8"/>
        <v>0</v>
      </c>
      <c r="M278" s="67"/>
      <c r="N278" s="67"/>
      <c r="O278" s="67"/>
      <c r="P278" s="67"/>
      <c r="Q278" s="67"/>
      <c r="R278" s="67"/>
    </row>
    <row r="279" spans="1:18" ht="15" hidden="1" customHeight="1">
      <c r="A279" t="s">
        <v>624</v>
      </c>
      <c r="B279" s="110">
        <v>46160.416666666664</v>
      </c>
      <c r="C279">
        <v>997.4</v>
      </c>
      <c r="D279">
        <v>0</v>
      </c>
      <c r="E279">
        <v>3.07</v>
      </c>
      <c r="F279">
        <v>0.91</v>
      </c>
      <c r="G279">
        <v>83.18</v>
      </c>
      <c r="H279">
        <v>82.57</v>
      </c>
      <c r="I279">
        <v>17.73</v>
      </c>
      <c r="J279" s="67"/>
      <c r="K279" s="67"/>
      <c r="L279" s="8">
        <f t="shared" si="8"/>
        <v>0</v>
      </c>
      <c r="M279" s="67"/>
      <c r="N279" s="67"/>
      <c r="O279" s="67"/>
      <c r="P279" s="67"/>
      <c r="Q279" s="67"/>
      <c r="R279" s="67"/>
    </row>
    <row r="280" spans="1:18" ht="15" customHeight="1">
      <c r="A280" t="s">
        <v>626</v>
      </c>
      <c r="B280" s="110">
        <v>46160.416666666664</v>
      </c>
      <c r="C280">
        <v>1001.7</v>
      </c>
      <c r="D280">
        <v>1.1000000000000001</v>
      </c>
      <c r="E280">
        <v>3.09</v>
      </c>
      <c r="F280">
        <v>1.47</v>
      </c>
      <c r="G280">
        <v>97.77</v>
      </c>
      <c r="H280">
        <v>97.08</v>
      </c>
      <c r="I280">
        <v>12.88</v>
      </c>
      <c r="J280" s="67"/>
      <c r="K280" s="67"/>
      <c r="L280" s="8">
        <f t="shared" ref="L280:L284" si="10">J280-K280</f>
        <v>0</v>
      </c>
      <c r="M280" s="67"/>
      <c r="N280" s="67"/>
      <c r="O280" s="67"/>
      <c r="P280" s="67"/>
      <c r="Q280" s="67"/>
      <c r="R280" s="67"/>
    </row>
    <row r="281" spans="1:18" ht="15" hidden="1" customHeight="1">
      <c r="A281" t="s">
        <v>638</v>
      </c>
      <c r="B281" s="110">
        <v>46161.416666666664</v>
      </c>
      <c r="C281">
        <v>1004.7</v>
      </c>
      <c r="D281">
        <v>1.6</v>
      </c>
      <c r="E281">
        <v>2.95</v>
      </c>
      <c r="F281">
        <v>0.88</v>
      </c>
      <c r="G281">
        <v>86.18</v>
      </c>
      <c r="H281">
        <v>85.79</v>
      </c>
      <c r="I281">
        <v>18.36</v>
      </c>
      <c r="J281" s="67">
        <v>15.69</v>
      </c>
      <c r="K281" s="67">
        <v>0.3</v>
      </c>
      <c r="L281" s="8">
        <f t="shared" si="10"/>
        <v>15.389999999999999</v>
      </c>
      <c r="M281" s="67">
        <v>16</v>
      </c>
      <c r="N281" s="67">
        <v>0</v>
      </c>
      <c r="O281" s="67">
        <v>5.49</v>
      </c>
      <c r="P281" s="67">
        <v>0.45</v>
      </c>
      <c r="Q281" s="67">
        <v>40</v>
      </c>
      <c r="R281" s="67"/>
    </row>
    <row r="282" spans="1:18" ht="15" hidden="1" customHeight="1">
      <c r="A282" t="s">
        <v>641</v>
      </c>
      <c r="B282" s="110">
        <v>46161.416666666664</v>
      </c>
      <c r="C282">
        <v>996.1</v>
      </c>
      <c r="D282">
        <v>-0.4</v>
      </c>
      <c r="E282">
        <v>3.1</v>
      </c>
      <c r="F282">
        <v>1.47</v>
      </c>
      <c r="G282">
        <v>96.85</v>
      </c>
      <c r="H282">
        <v>95.7</v>
      </c>
      <c r="I282">
        <v>15.94</v>
      </c>
      <c r="J282" s="67">
        <v>0.14000000000000001</v>
      </c>
      <c r="K282" s="67">
        <v>0.02</v>
      </c>
      <c r="L282" s="8">
        <f t="shared" si="10"/>
        <v>0.12000000000000001</v>
      </c>
      <c r="M282" s="67">
        <v>24</v>
      </c>
      <c r="N282" s="67">
        <v>2</v>
      </c>
      <c r="O282" s="67">
        <v>5.75</v>
      </c>
      <c r="P282" s="67">
        <v>0.41</v>
      </c>
      <c r="Q282" s="67">
        <v>29</v>
      </c>
      <c r="R282" s="67"/>
    </row>
    <row r="283" spans="1:18" ht="15" customHeight="1">
      <c r="A283" t="s">
        <v>631</v>
      </c>
      <c r="B283" s="110">
        <v>46161.416666666664</v>
      </c>
      <c r="C283">
        <v>997.4</v>
      </c>
      <c r="D283">
        <v>-0.1</v>
      </c>
      <c r="E283">
        <v>3.16</v>
      </c>
      <c r="F283">
        <v>0.7</v>
      </c>
      <c r="G283">
        <v>103.76</v>
      </c>
      <c r="H283">
        <v>103.61</v>
      </c>
      <c r="I283">
        <v>16.21</v>
      </c>
      <c r="J283" s="67">
        <v>0.09</v>
      </c>
      <c r="K283" s="67">
        <v>0</v>
      </c>
      <c r="L283" s="8">
        <f t="shared" si="10"/>
        <v>0.09</v>
      </c>
      <c r="M283" s="67">
        <v>114</v>
      </c>
      <c r="N283" s="67">
        <v>14</v>
      </c>
      <c r="O283" s="67">
        <v>5.68</v>
      </c>
      <c r="P283" s="67">
        <v>0.42</v>
      </c>
      <c r="Q283" s="67">
        <v>32</v>
      </c>
      <c r="R283" s="67"/>
    </row>
    <row r="284" spans="1:18" ht="15" hidden="1" customHeight="1">
      <c r="A284" t="s">
        <v>646</v>
      </c>
      <c r="B284" s="110">
        <v>46162.416666666664</v>
      </c>
      <c r="C284">
        <v>998.3</v>
      </c>
      <c r="D284">
        <v>0</v>
      </c>
      <c r="E284">
        <v>2.98</v>
      </c>
      <c r="F284">
        <v>0.54</v>
      </c>
      <c r="G284">
        <v>114.36</v>
      </c>
      <c r="H284">
        <v>114.13</v>
      </c>
      <c r="I284">
        <v>16.920000000000002</v>
      </c>
      <c r="J284" s="67">
        <v>3.25</v>
      </c>
      <c r="K284" s="67">
        <v>0.25</v>
      </c>
      <c r="L284" s="8">
        <f t="shared" si="10"/>
        <v>3</v>
      </c>
      <c r="M284" s="67">
        <v>20</v>
      </c>
      <c r="N284" s="67">
        <v>0</v>
      </c>
      <c r="O284" s="67">
        <v>5.66</v>
      </c>
      <c r="P284" s="67">
        <v>0.46</v>
      </c>
      <c r="Q284" s="67">
        <v>38</v>
      </c>
      <c r="R284" s="67"/>
    </row>
    <row r="285" spans="1:18" ht="15" hidden="1" customHeight="1">
      <c r="A285" t="s">
        <v>648</v>
      </c>
      <c r="B285" s="110">
        <v>46167.416666666664</v>
      </c>
      <c r="C285" s="110"/>
      <c r="J285" s="67"/>
      <c r="K285" s="67"/>
      <c r="L285" s="67"/>
      <c r="M285" s="67"/>
      <c r="N285" s="67"/>
      <c r="O285" s="67"/>
      <c r="P285" s="67"/>
      <c r="Q285" s="67"/>
      <c r="R285" s="67"/>
    </row>
    <row r="286" spans="1:18" ht="15" hidden="1" customHeight="1">
      <c r="A286" t="s">
        <v>650</v>
      </c>
      <c r="B286" s="110">
        <v>46167.416666666664</v>
      </c>
      <c r="C286" s="110"/>
      <c r="J286" s="67"/>
      <c r="K286" s="67"/>
      <c r="L286" s="67"/>
      <c r="M286" s="67"/>
      <c r="N286" s="67"/>
      <c r="O286" s="67"/>
      <c r="P286" s="67"/>
      <c r="Q286" s="67"/>
      <c r="R286" s="67"/>
    </row>
    <row r="287" spans="1:18" ht="15" hidden="1" customHeight="1">
      <c r="A287" t="s">
        <v>651</v>
      </c>
      <c r="B287" s="110">
        <v>46167.416666666664</v>
      </c>
      <c r="C287" s="110"/>
      <c r="J287" s="67"/>
      <c r="K287" s="67"/>
      <c r="L287" s="67"/>
      <c r="M287" s="67"/>
      <c r="N287" s="67"/>
      <c r="O287" s="67"/>
      <c r="P287" s="67"/>
      <c r="Q287" s="67"/>
      <c r="R287" s="67"/>
    </row>
    <row r="288" spans="1:18" ht="15" hidden="1" customHeight="1">
      <c r="A288" t="s">
        <v>652</v>
      </c>
      <c r="B288" s="110">
        <v>46167.916666666664</v>
      </c>
      <c r="C288" s="110"/>
      <c r="J288" s="67"/>
      <c r="K288" s="67"/>
      <c r="L288" s="67"/>
      <c r="M288" s="67"/>
      <c r="N288" s="67"/>
      <c r="O288" s="67"/>
      <c r="P288" s="67"/>
      <c r="Q288" s="67"/>
      <c r="R288" s="67"/>
    </row>
    <row r="289" spans="1:18" ht="15" hidden="1" customHeight="1">
      <c r="A289" t="s">
        <v>653</v>
      </c>
      <c r="B289" s="110">
        <v>46167.916666666664</v>
      </c>
      <c r="C289" s="110"/>
      <c r="J289" s="67"/>
      <c r="K289" s="67"/>
      <c r="L289" s="67"/>
      <c r="M289" s="67"/>
      <c r="N289" s="67"/>
      <c r="O289" s="67"/>
      <c r="P289" s="67"/>
      <c r="Q289" s="67"/>
      <c r="R289" s="67"/>
    </row>
    <row r="290" spans="1:18" ht="15" hidden="1" customHeight="1">
      <c r="A290" t="s">
        <v>654</v>
      </c>
      <c r="B290" s="110">
        <v>46167.916666666664</v>
      </c>
      <c r="C290" s="110"/>
      <c r="J290" s="67"/>
      <c r="K290" s="67"/>
      <c r="L290" s="67"/>
      <c r="M290" s="67"/>
      <c r="N290" s="67"/>
      <c r="O290" s="67"/>
      <c r="P290" s="67"/>
      <c r="Q290" s="67"/>
      <c r="R290" s="67"/>
    </row>
    <row r="291" spans="1:18" ht="15" hidden="1" customHeight="1">
      <c r="A291" t="s">
        <v>655</v>
      </c>
      <c r="B291" s="110">
        <v>46168.416666666664</v>
      </c>
      <c r="C291" s="110"/>
      <c r="J291" s="67"/>
      <c r="K291" s="67"/>
      <c r="L291" s="67"/>
      <c r="M291" s="67"/>
      <c r="N291" s="67"/>
      <c r="O291" s="67"/>
      <c r="P291" s="67"/>
      <c r="Q291" s="67"/>
      <c r="R291" s="67"/>
    </row>
    <row r="292" spans="1:18" ht="15" hidden="1" customHeight="1">
      <c r="A292" t="s">
        <v>657</v>
      </c>
      <c r="B292" s="110">
        <v>46168.416666666664</v>
      </c>
      <c r="C292" s="110"/>
      <c r="J292" s="67"/>
      <c r="K292" s="67"/>
      <c r="L292" s="67"/>
      <c r="M292" s="67"/>
      <c r="N292" s="67"/>
      <c r="O292" s="67"/>
      <c r="P292" s="67"/>
      <c r="Q292" s="67"/>
      <c r="R292" s="67"/>
    </row>
    <row r="293" spans="1:18" ht="15" hidden="1" customHeight="1">
      <c r="A293" t="s">
        <v>660</v>
      </c>
      <c r="B293" s="110">
        <v>46168.416666666664</v>
      </c>
      <c r="C293" s="110"/>
      <c r="J293" s="67"/>
      <c r="K293" s="67"/>
      <c r="L293" s="67"/>
      <c r="M293" s="67"/>
      <c r="N293" s="67"/>
      <c r="O293" s="67"/>
      <c r="P293" s="67"/>
      <c r="Q293" s="67"/>
      <c r="R293" s="67"/>
    </row>
    <row r="294" spans="1:18" ht="15" hidden="1" customHeight="1">
      <c r="A294" t="s">
        <v>662</v>
      </c>
      <c r="B294" s="110">
        <v>46168.916666666664</v>
      </c>
      <c r="C294" s="110"/>
      <c r="J294" s="67"/>
      <c r="K294" s="67"/>
      <c r="L294" s="67"/>
      <c r="M294" s="67"/>
      <c r="N294" s="67"/>
      <c r="O294" s="67"/>
      <c r="P294" s="67"/>
      <c r="Q294" s="67"/>
      <c r="R294" s="67"/>
    </row>
    <row r="295" spans="1:18" ht="15" hidden="1" customHeight="1">
      <c r="A295" t="s">
        <v>664</v>
      </c>
      <c r="B295" s="110">
        <v>46168.916666666664</v>
      </c>
      <c r="C295" s="110"/>
    </row>
    <row r="296" spans="1:18" ht="15" hidden="1" customHeight="1">
      <c r="A296" t="s">
        <v>666</v>
      </c>
      <c r="B296" s="110">
        <v>46169.166666666664</v>
      </c>
      <c r="C296" s="110"/>
    </row>
    <row r="297" spans="1:18" ht="15" hidden="1" customHeight="1">
      <c r="A297" t="s">
        <v>669</v>
      </c>
      <c r="B297" s="110">
        <v>46169.166666666664</v>
      </c>
      <c r="C297" s="110"/>
    </row>
    <row r="298" spans="1:18" ht="15" hidden="1" customHeight="1">
      <c r="A298" t="s">
        <v>672</v>
      </c>
      <c r="B298" s="110">
        <v>46170.416666666664</v>
      </c>
      <c r="C298" s="110"/>
    </row>
    <row r="299" spans="1:18" ht="15" hidden="1" customHeight="1">
      <c r="A299" t="s">
        <v>674</v>
      </c>
      <c r="B299" s="110">
        <v>46170.416666666664</v>
      </c>
      <c r="C299" s="110"/>
    </row>
    <row r="300" spans="1:18" ht="15" hidden="1" customHeight="1">
      <c r="A300" t="s">
        <v>675</v>
      </c>
      <c r="B300" s="110">
        <v>46170.416666666664</v>
      </c>
      <c r="C300" s="110"/>
    </row>
    <row r="301" spans="1:18" ht="15" hidden="1" customHeight="1">
      <c r="A301" t="s">
        <v>676</v>
      </c>
      <c r="B301" s="110">
        <v>46171.416666666664</v>
      </c>
      <c r="C301" s="110"/>
    </row>
    <row r="302" spans="1:18" ht="15" hidden="1" customHeight="1">
      <c r="A302" t="s">
        <v>678</v>
      </c>
      <c r="B302" s="110">
        <v>46171.416666666664</v>
      </c>
      <c r="C302" s="110"/>
    </row>
    <row r="303" spans="1:18" ht="15" hidden="1" customHeight="1">
      <c r="A303" t="s">
        <v>679</v>
      </c>
      <c r="B303" s="110">
        <v>46171.416666666664</v>
      </c>
      <c r="C303" s="110"/>
    </row>
    <row r="304" spans="1:18" ht="15" hidden="1" customHeight="1">
      <c r="A304" t="s">
        <v>680</v>
      </c>
      <c r="B304" s="110">
        <v>46173.416666666664</v>
      </c>
      <c r="C304" s="110"/>
    </row>
    <row r="305" spans="1:3" ht="15" hidden="1" customHeight="1">
      <c r="A305" t="s">
        <v>681</v>
      </c>
      <c r="B305" s="110">
        <v>46173.416666666664</v>
      </c>
      <c r="C305" s="110"/>
    </row>
    <row r="306" spans="1:3" ht="15" hidden="1" customHeight="1">
      <c r="A306" t="s">
        <v>682</v>
      </c>
      <c r="B306" s="110">
        <v>46173.416666666664</v>
      </c>
      <c r="C306" s="110"/>
    </row>
    <row r="307" spans="1:3" ht="15" hidden="1" customHeight="1">
      <c r="A307" t="s">
        <v>683</v>
      </c>
      <c r="B307" s="110">
        <v>46174.416666666664</v>
      </c>
      <c r="C307" s="110"/>
    </row>
    <row r="308" spans="1:3" ht="15" hidden="1" customHeight="1">
      <c r="A308" t="s">
        <v>685</v>
      </c>
      <c r="B308" s="110">
        <v>46174.416666666664</v>
      </c>
      <c r="C308" s="110"/>
    </row>
    <row r="309" spans="1:3" ht="15" hidden="1" customHeight="1">
      <c r="A309" t="s">
        <v>686</v>
      </c>
      <c r="B309" s="110">
        <v>46174.416666666664</v>
      </c>
      <c r="C309" s="110"/>
    </row>
  </sheetData>
  <autoFilter ref="A4:V309" xr:uid="{00000000-0001-0000-0600-000000000000}">
    <filterColumn colId="0">
      <filters>
        <filter val="ING26-LAB012-L-01"/>
        <filter val="ING26-LAB012-L-02"/>
        <filter val="ING26-LAB012-L-03"/>
        <filter val="ING26-LAB012-L-04"/>
        <filter val="ING26-LAB012-L-05"/>
        <filter val="ING26-LAB012-L-06"/>
        <filter val="ING26-LAB012-L-07"/>
        <filter val="ING26-LAB012-L-08"/>
      </filters>
    </filterColumn>
    <sortState xmlns:xlrd2="http://schemas.microsoft.com/office/spreadsheetml/2017/richdata2" ref="A5:V210">
      <sortCondition ref="B4"/>
    </sortState>
  </autoFilter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ED7D31"/>
  </sheetPr>
  <dimension ref="A1:N139"/>
  <sheetViews>
    <sheetView showGridLines="0" tabSelected="1" workbookViewId="0">
      <selection activeCell="E156" sqref="E156"/>
    </sheetView>
  </sheetViews>
  <sheetFormatPr defaultColWidth="9.140625" defaultRowHeight="15" customHeight="1"/>
  <cols>
    <col min="1" max="2" width="18" customWidth="1"/>
    <col min="3" max="3" width="14" customWidth="1"/>
    <col min="4" max="5" width="18" customWidth="1"/>
    <col min="6" max="9" width="14" customWidth="1"/>
    <col min="10" max="10" width="16" customWidth="1"/>
    <col min="11" max="11" width="17.28515625" customWidth="1"/>
    <col min="12" max="12" width="10" customWidth="1"/>
    <col min="13" max="13" width="16" customWidth="1"/>
    <col min="14" max="14" width="26" customWidth="1"/>
  </cols>
  <sheetData>
    <row r="1" spans="1:14" ht="24" customHeight="1">
      <c r="A1" s="140" t="s">
        <v>911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4" ht="36" customHeight="1">
      <c r="A2" s="141" t="s">
        <v>912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4" spans="1:14" ht="33.950000000000003" customHeight="1">
      <c r="A4" s="14" t="s">
        <v>343</v>
      </c>
      <c r="B4" s="14" t="s">
        <v>167</v>
      </c>
      <c r="C4" s="14" t="s">
        <v>345</v>
      </c>
      <c r="D4" s="14" t="s">
        <v>825</v>
      </c>
      <c r="E4" s="14" t="s">
        <v>913</v>
      </c>
      <c r="F4" s="14" t="s">
        <v>914</v>
      </c>
      <c r="G4" s="14" t="s">
        <v>915</v>
      </c>
      <c r="H4" s="14" t="s">
        <v>916</v>
      </c>
      <c r="I4" s="14" t="s">
        <v>917</v>
      </c>
      <c r="J4" s="14" t="s">
        <v>918</v>
      </c>
      <c r="K4" s="14" t="s">
        <v>919</v>
      </c>
      <c r="L4" s="14" t="s">
        <v>920</v>
      </c>
      <c r="M4" s="14" t="s">
        <v>827</v>
      </c>
      <c r="N4" s="14" t="s">
        <v>94</v>
      </c>
    </row>
    <row r="5" spans="1:14" ht="30" hidden="1">
      <c r="A5" s="8" t="s">
        <v>349</v>
      </c>
      <c r="B5" s="9">
        <v>46106.666666666664</v>
      </c>
      <c r="C5" s="8" t="s">
        <v>42</v>
      </c>
      <c r="D5" s="8">
        <f>'06_Resultados_primarios'!T5</f>
        <v>1.24</v>
      </c>
      <c r="E5" s="27">
        <v>9.8221000000000007</v>
      </c>
      <c r="F5" s="8">
        <v>10.0814</v>
      </c>
      <c r="G5" s="47">
        <f>F5-E5</f>
        <v>0.25929999999999964</v>
      </c>
      <c r="H5" s="8" t="s">
        <v>38</v>
      </c>
      <c r="I5" s="8" t="s">
        <v>921</v>
      </c>
      <c r="J5" s="8" t="s">
        <v>39</v>
      </c>
      <c r="K5" s="8" t="s">
        <v>704</v>
      </c>
      <c r="L5" s="8" t="s">
        <v>704</v>
      </c>
      <c r="M5" s="8" t="s">
        <v>704</v>
      </c>
      <c r="N5" s="8" t="s">
        <v>704</v>
      </c>
    </row>
    <row r="6" spans="1:14" ht="30" hidden="1">
      <c r="A6" s="8" t="s">
        <v>354</v>
      </c>
      <c r="B6" s="9">
        <v>46106.666666666664</v>
      </c>
      <c r="C6" s="8" t="s">
        <v>42</v>
      </c>
      <c r="D6" s="8">
        <f>'06_Resultados_primarios'!T6</f>
        <v>1.24</v>
      </c>
      <c r="E6" s="27">
        <v>9.8248999999999995</v>
      </c>
      <c r="F6" s="8">
        <v>10.120799999999999</v>
      </c>
      <c r="G6" s="47">
        <f t="shared" ref="G5:G41" si="0">F6-E6</f>
        <v>0.29589999999999961</v>
      </c>
      <c r="H6" s="8" t="s">
        <v>38</v>
      </c>
      <c r="I6" s="8" t="s">
        <v>921</v>
      </c>
      <c r="J6" s="8" t="s">
        <v>39</v>
      </c>
      <c r="K6" s="8" t="s">
        <v>704</v>
      </c>
      <c r="L6" s="8" t="s">
        <v>704</v>
      </c>
      <c r="M6" s="8" t="s">
        <v>704</v>
      </c>
      <c r="N6" s="8" t="s">
        <v>704</v>
      </c>
    </row>
    <row r="7" spans="1:14" ht="30" hidden="1">
      <c r="A7" s="8" t="s">
        <v>355</v>
      </c>
      <c r="B7" s="9">
        <v>46106.666666666664</v>
      </c>
      <c r="C7" s="8" t="s">
        <v>42</v>
      </c>
      <c r="D7" s="8">
        <f>'06_Resultados_primarios'!T7</f>
        <v>1.25</v>
      </c>
      <c r="E7" s="27">
        <v>9.8104999999999993</v>
      </c>
      <c r="F7" s="8">
        <v>10.215299999999999</v>
      </c>
      <c r="G7" s="47">
        <f>F7-E7</f>
        <v>0.40479999999999983</v>
      </c>
      <c r="H7" s="8" t="s">
        <v>38</v>
      </c>
      <c r="I7" s="8" t="s">
        <v>921</v>
      </c>
      <c r="J7" s="8" t="s">
        <v>39</v>
      </c>
      <c r="K7" s="8" t="s">
        <v>704</v>
      </c>
      <c r="L7" s="8" t="s">
        <v>704</v>
      </c>
      <c r="M7" s="8" t="s">
        <v>704</v>
      </c>
      <c r="N7" s="8" t="s">
        <v>704</v>
      </c>
    </row>
    <row r="8" spans="1:14" hidden="1">
      <c r="A8" s="8" t="s">
        <v>356</v>
      </c>
      <c r="B8" s="9">
        <v>46106.666666666664</v>
      </c>
      <c r="C8" s="8" t="s">
        <v>42</v>
      </c>
      <c r="D8" s="8">
        <f>'06_Resultados_primarios'!T8</f>
        <v>1.1399999999999999</v>
      </c>
      <c r="E8" s="27">
        <v>5.4333</v>
      </c>
      <c r="F8" s="8">
        <v>5.4943999999999997</v>
      </c>
      <c r="G8" s="47">
        <f t="shared" si="0"/>
        <v>6.109999999999971E-2</v>
      </c>
      <c r="H8" s="8" t="s">
        <v>38</v>
      </c>
      <c r="I8" s="8" t="s">
        <v>922</v>
      </c>
      <c r="J8" s="8" t="s">
        <v>46</v>
      </c>
      <c r="K8" s="8" t="s">
        <v>704</v>
      </c>
      <c r="L8" s="8" t="s">
        <v>704</v>
      </c>
      <c r="M8" s="8" t="s">
        <v>704</v>
      </c>
      <c r="N8" s="8" t="s">
        <v>704</v>
      </c>
    </row>
    <row r="9" spans="1:14" hidden="1">
      <c r="A9" s="8" t="s">
        <v>360</v>
      </c>
      <c r="B9" s="9">
        <v>46106.666666666664</v>
      </c>
      <c r="C9" s="8" t="s">
        <v>42</v>
      </c>
      <c r="D9" s="8">
        <f>'06_Resultados_primarios'!T9</f>
        <v>1.26</v>
      </c>
      <c r="E9" s="27">
        <v>5.4729999999999999</v>
      </c>
      <c r="F9" s="8">
        <v>5.5644</v>
      </c>
      <c r="G9" s="47">
        <f t="shared" si="0"/>
        <v>9.1400000000000148E-2</v>
      </c>
      <c r="H9" s="8" t="s">
        <v>38</v>
      </c>
      <c r="I9" s="8" t="s">
        <v>922</v>
      </c>
      <c r="J9" s="8" t="s">
        <v>46</v>
      </c>
      <c r="K9" s="8" t="s">
        <v>704</v>
      </c>
      <c r="L9" s="8" t="s">
        <v>704</v>
      </c>
      <c r="M9" s="8" t="s">
        <v>704</v>
      </c>
      <c r="N9" s="8" t="s">
        <v>704</v>
      </c>
    </row>
    <row r="10" spans="1:14" hidden="1">
      <c r="A10" s="8" t="s">
        <v>361</v>
      </c>
      <c r="B10" s="9">
        <v>46106.666666666664</v>
      </c>
      <c r="C10" s="8" t="s">
        <v>42</v>
      </c>
      <c r="D10" s="8">
        <f>'06_Resultados_primarios'!T10</f>
        <v>1.17</v>
      </c>
      <c r="E10" s="27">
        <v>5.4539</v>
      </c>
      <c r="F10" s="8">
        <v>5.5736999999999997</v>
      </c>
      <c r="G10" s="47">
        <f t="shared" si="0"/>
        <v>0.11979999999999968</v>
      </c>
      <c r="H10" s="8" t="s">
        <v>38</v>
      </c>
      <c r="I10" s="8" t="s">
        <v>922</v>
      </c>
      <c r="J10" s="8" t="s">
        <v>46</v>
      </c>
      <c r="K10" s="8" t="s">
        <v>704</v>
      </c>
      <c r="L10" s="8" t="s">
        <v>704</v>
      </c>
      <c r="M10" s="8" t="s">
        <v>704</v>
      </c>
      <c r="N10" s="8" t="s">
        <v>704</v>
      </c>
    </row>
    <row r="11" spans="1:14" ht="30" hidden="1">
      <c r="A11" s="8" t="s">
        <v>385</v>
      </c>
      <c r="B11" s="9">
        <v>46108.666666666664</v>
      </c>
      <c r="C11" s="8" t="s">
        <v>42</v>
      </c>
      <c r="D11" s="8">
        <f>'06_Resultados_primarios'!T29</f>
        <v>3.5900000000000003</v>
      </c>
      <c r="E11" s="27">
        <v>10.5</v>
      </c>
      <c r="F11" s="8">
        <v>10.6442</v>
      </c>
      <c r="G11" s="47">
        <f t="shared" si="0"/>
        <v>0.14419999999999966</v>
      </c>
      <c r="H11" s="8" t="s">
        <v>38</v>
      </c>
      <c r="I11" s="8" t="s">
        <v>921</v>
      </c>
      <c r="J11" s="8" t="s">
        <v>39</v>
      </c>
      <c r="K11" s="8" t="s">
        <v>704</v>
      </c>
      <c r="L11" s="8" t="s">
        <v>704</v>
      </c>
      <c r="M11" s="8" t="s">
        <v>704</v>
      </c>
      <c r="N11" s="8" t="s">
        <v>704</v>
      </c>
    </row>
    <row r="12" spans="1:14" ht="30" hidden="1">
      <c r="A12" s="8" t="s">
        <v>387</v>
      </c>
      <c r="B12" s="9">
        <v>46108.666666666664</v>
      </c>
      <c r="C12" s="8" t="s">
        <v>42</v>
      </c>
      <c r="D12" s="8">
        <f>'06_Resultados_primarios'!T30</f>
        <v>3.4000000000000004</v>
      </c>
      <c r="E12" s="27">
        <v>10.42</v>
      </c>
      <c r="F12" s="8">
        <v>10.5932</v>
      </c>
      <c r="G12" s="47">
        <f t="shared" si="0"/>
        <v>0.17319999999999958</v>
      </c>
      <c r="H12" s="8" t="s">
        <v>38</v>
      </c>
      <c r="I12" s="8" t="s">
        <v>921</v>
      </c>
      <c r="J12" s="8" t="s">
        <v>39</v>
      </c>
      <c r="K12" s="8" t="s">
        <v>704</v>
      </c>
      <c r="L12" s="8" t="s">
        <v>704</v>
      </c>
      <c r="M12" s="8" t="s">
        <v>704</v>
      </c>
      <c r="N12" s="8" t="s">
        <v>704</v>
      </c>
    </row>
    <row r="13" spans="1:14" ht="30" hidden="1">
      <c r="A13" s="8" t="s">
        <v>388</v>
      </c>
      <c r="B13" s="9">
        <v>46108.666666666664</v>
      </c>
      <c r="C13" s="8" t="s">
        <v>42</v>
      </c>
      <c r="D13" s="8">
        <f>'06_Resultados_primarios'!T31</f>
        <v>4.79</v>
      </c>
      <c r="E13" s="27">
        <v>10.63</v>
      </c>
      <c r="F13" s="8">
        <v>10.871</v>
      </c>
      <c r="G13" s="47">
        <f t="shared" si="0"/>
        <v>0.24099999999999966</v>
      </c>
      <c r="H13" s="8" t="s">
        <v>38</v>
      </c>
      <c r="I13" s="8" t="s">
        <v>921</v>
      </c>
      <c r="J13" s="8" t="s">
        <v>39</v>
      </c>
      <c r="K13" s="8" t="s">
        <v>704</v>
      </c>
      <c r="L13" s="8" t="s">
        <v>704</v>
      </c>
      <c r="M13" s="8" t="s">
        <v>704</v>
      </c>
      <c r="N13" s="8" t="s">
        <v>704</v>
      </c>
    </row>
    <row r="14" spans="1:14" hidden="1">
      <c r="A14" s="8" t="s">
        <v>389</v>
      </c>
      <c r="B14" s="9">
        <v>46108.666666666664</v>
      </c>
      <c r="C14" s="8" t="s">
        <v>42</v>
      </c>
      <c r="D14" s="8">
        <f>'06_Resultados_primarios'!T32</f>
        <v>3.84</v>
      </c>
      <c r="E14" s="27">
        <v>5.57</v>
      </c>
      <c r="F14" s="8">
        <v>5.6759000000000004</v>
      </c>
      <c r="G14" s="47">
        <f t="shared" si="0"/>
        <v>0.10590000000000011</v>
      </c>
      <c r="H14" s="8" t="s">
        <v>923</v>
      </c>
      <c r="I14" s="8" t="s">
        <v>922</v>
      </c>
      <c r="J14" s="8" t="s">
        <v>46</v>
      </c>
      <c r="K14" s="8" t="s">
        <v>704</v>
      </c>
      <c r="L14" s="8" t="s">
        <v>704</v>
      </c>
      <c r="M14" s="8" t="s">
        <v>704</v>
      </c>
      <c r="N14" s="8" t="s">
        <v>704</v>
      </c>
    </row>
    <row r="15" spans="1:14" hidden="1">
      <c r="A15" s="8" t="s">
        <v>391</v>
      </c>
      <c r="B15" s="9">
        <v>46108.666666666664</v>
      </c>
      <c r="C15" s="8" t="s">
        <v>42</v>
      </c>
      <c r="D15" s="8">
        <f>'06_Resultados_primarios'!T33</f>
        <v>3.5500000000000003</v>
      </c>
      <c r="E15" s="27">
        <v>5.6</v>
      </c>
      <c r="F15" s="8">
        <v>5.6920000000000002</v>
      </c>
      <c r="G15" s="47">
        <f t="shared" si="0"/>
        <v>9.2000000000000526E-2</v>
      </c>
      <c r="H15" s="8" t="s">
        <v>923</v>
      </c>
      <c r="I15" s="8" t="s">
        <v>922</v>
      </c>
      <c r="J15" s="8" t="s">
        <v>46</v>
      </c>
      <c r="K15" s="8" t="s">
        <v>704</v>
      </c>
      <c r="L15" s="8" t="s">
        <v>704</v>
      </c>
      <c r="M15" s="8" t="s">
        <v>704</v>
      </c>
      <c r="N15" s="8" t="s">
        <v>704</v>
      </c>
    </row>
    <row r="16" spans="1:14" hidden="1">
      <c r="A16" s="8" t="s">
        <v>392</v>
      </c>
      <c r="B16" s="9">
        <v>46108.666666666664</v>
      </c>
      <c r="C16" s="8" t="s">
        <v>42</v>
      </c>
      <c r="D16" s="8">
        <f>'06_Resultados_primarios'!T34</f>
        <v>5.09</v>
      </c>
      <c r="E16" s="27">
        <v>5.57</v>
      </c>
      <c r="F16" s="8">
        <v>5.6626000000000003</v>
      </c>
      <c r="G16" s="47">
        <f t="shared" si="0"/>
        <v>9.2600000000000016E-2</v>
      </c>
      <c r="H16" s="8" t="s">
        <v>923</v>
      </c>
      <c r="I16" s="8" t="s">
        <v>922</v>
      </c>
      <c r="J16" s="8" t="s">
        <v>46</v>
      </c>
      <c r="K16" s="8" t="s">
        <v>704</v>
      </c>
      <c r="L16" s="8" t="s">
        <v>704</v>
      </c>
      <c r="M16" s="8" t="s">
        <v>704</v>
      </c>
      <c r="N16" s="8" t="s">
        <v>704</v>
      </c>
    </row>
    <row r="17" spans="1:14" ht="30" hidden="1">
      <c r="A17" s="8" t="s">
        <v>395</v>
      </c>
      <c r="B17" s="9">
        <v>46109.333333333336</v>
      </c>
      <c r="C17" s="8" t="s">
        <v>42</v>
      </c>
      <c r="D17" s="8">
        <f>'06_Resultados_primarios'!T37</f>
        <v>7.34</v>
      </c>
      <c r="E17" s="27">
        <v>10.55</v>
      </c>
      <c r="F17" s="8">
        <v>10.793900000000001</v>
      </c>
      <c r="G17" s="47">
        <f t="shared" si="0"/>
        <v>0.24390000000000001</v>
      </c>
      <c r="H17" s="8" t="s">
        <v>38</v>
      </c>
      <c r="I17" s="8" t="s">
        <v>921</v>
      </c>
      <c r="J17" s="8" t="s">
        <v>39</v>
      </c>
      <c r="K17" s="8" t="s">
        <v>704</v>
      </c>
      <c r="L17" s="8" t="s">
        <v>704</v>
      </c>
      <c r="M17" s="8" t="s">
        <v>704</v>
      </c>
      <c r="N17" s="8" t="s">
        <v>704</v>
      </c>
    </row>
    <row r="18" spans="1:14" hidden="1">
      <c r="A18" s="8" t="s">
        <v>399</v>
      </c>
      <c r="B18" s="9">
        <v>46109.333333333336</v>
      </c>
      <c r="C18" s="8" t="s">
        <v>42</v>
      </c>
      <c r="D18" s="8">
        <f>'06_Resultados_primarios'!T40</f>
        <v>7.22</v>
      </c>
      <c r="E18" s="27">
        <v>5.59</v>
      </c>
      <c r="F18" s="8">
        <v>5.6822999999999997</v>
      </c>
      <c r="G18" s="47">
        <f t="shared" si="0"/>
        <v>9.2299999999999827E-2</v>
      </c>
      <c r="H18" s="8" t="s">
        <v>923</v>
      </c>
      <c r="I18" s="8" t="s">
        <v>922</v>
      </c>
      <c r="J18" s="8" t="s">
        <v>46</v>
      </c>
      <c r="K18" s="8" t="s">
        <v>704</v>
      </c>
      <c r="L18" s="8" t="s">
        <v>704</v>
      </c>
      <c r="M18" s="8" t="s">
        <v>704</v>
      </c>
      <c r="N18" s="8" t="s">
        <v>704</v>
      </c>
    </row>
    <row r="19" spans="1:14" ht="30" hidden="1">
      <c r="A19" s="8" t="s">
        <v>407</v>
      </c>
      <c r="B19" s="9">
        <v>46110.333333333336</v>
      </c>
      <c r="C19" s="8" t="s">
        <v>42</v>
      </c>
      <c r="D19" s="8">
        <f>'06_Resultados_primarios'!T47</f>
        <v>7.7</v>
      </c>
      <c r="E19" s="52">
        <v>10.496</v>
      </c>
      <c r="F19" s="8">
        <v>10.7333</v>
      </c>
      <c r="G19" s="47">
        <f t="shared" si="0"/>
        <v>0.2372999999999994</v>
      </c>
      <c r="H19" s="8" t="s">
        <v>38</v>
      </c>
      <c r="I19" s="8" t="s">
        <v>921</v>
      </c>
      <c r="J19" s="8" t="s">
        <v>39</v>
      </c>
      <c r="K19" s="8" t="s">
        <v>704</v>
      </c>
      <c r="L19" s="8" t="s">
        <v>704</v>
      </c>
      <c r="M19" s="8" t="s">
        <v>704</v>
      </c>
      <c r="N19" s="8" t="s">
        <v>704</v>
      </c>
    </row>
    <row r="20" spans="1:14" ht="30" hidden="1">
      <c r="A20" s="8" t="s">
        <v>408</v>
      </c>
      <c r="B20" s="9">
        <v>46110.333333333336</v>
      </c>
      <c r="C20" s="8" t="s">
        <v>42</v>
      </c>
      <c r="D20" s="8">
        <f>'06_Resultados_primarios'!T48</f>
        <v>6.82</v>
      </c>
      <c r="E20" s="52">
        <v>10.637</v>
      </c>
      <c r="F20" s="8">
        <v>10.8276</v>
      </c>
      <c r="G20" s="47">
        <f t="shared" si="0"/>
        <v>0.19059999999999988</v>
      </c>
      <c r="H20" s="8" t="s">
        <v>38</v>
      </c>
      <c r="I20" s="8" t="s">
        <v>921</v>
      </c>
      <c r="J20" s="8" t="s">
        <v>39</v>
      </c>
      <c r="K20" s="8" t="s">
        <v>704</v>
      </c>
      <c r="L20" s="8" t="s">
        <v>704</v>
      </c>
      <c r="M20" s="8" t="s">
        <v>704</v>
      </c>
      <c r="N20" s="8" t="s">
        <v>704</v>
      </c>
    </row>
    <row r="21" spans="1:14" ht="30" hidden="1">
      <c r="A21" s="8" t="s">
        <v>409</v>
      </c>
      <c r="B21" s="9">
        <v>46110.333333333336</v>
      </c>
      <c r="C21" s="8" t="s">
        <v>42</v>
      </c>
      <c r="D21" s="8">
        <f>'06_Resultados_primarios'!T49</f>
        <v>8.69</v>
      </c>
      <c r="E21" s="52">
        <v>10.56</v>
      </c>
      <c r="F21" s="8">
        <v>10.821</v>
      </c>
      <c r="G21" s="47">
        <f t="shared" si="0"/>
        <v>0.26099999999999923</v>
      </c>
      <c r="H21" s="8" t="s">
        <v>38</v>
      </c>
      <c r="I21" s="8" t="s">
        <v>921</v>
      </c>
      <c r="J21" s="8" t="s">
        <v>39</v>
      </c>
      <c r="K21" s="8" t="s">
        <v>704</v>
      </c>
      <c r="L21" s="8" t="s">
        <v>704</v>
      </c>
      <c r="M21" s="8" t="s">
        <v>704</v>
      </c>
      <c r="N21" s="8" t="s">
        <v>704</v>
      </c>
    </row>
    <row r="22" spans="1:14" hidden="1">
      <c r="A22" s="8" t="s">
        <v>411</v>
      </c>
      <c r="B22" s="9">
        <v>46110.333333333336</v>
      </c>
      <c r="C22" s="8" t="s">
        <v>42</v>
      </c>
      <c r="D22" s="8">
        <f>'06_Resultados_primarios'!T50</f>
        <v>8.7399999999999984</v>
      </c>
      <c r="E22" s="52">
        <v>5.5890000000000004</v>
      </c>
      <c r="F22" s="8">
        <v>5.7222</v>
      </c>
      <c r="G22" s="47">
        <f t="shared" si="0"/>
        <v>0.13319999999999954</v>
      </c>
      <c r="H22" s="8" t="s">
        <v>923</v>
      </c>
      <c r="I22" s="8" t="s">
        <v>922</v>
      </c>
      <c r="J22" s="8" t="s">
        <v>46</v>
      </c>
      <c r="K22" s="8" t="s">
        <v>704</v>
      </c>
      <c r="L22" s="8" t="s">
        <v>704</v>
      </c>
      <c r="M22" s="8" t="s">
        <v>704</v>
      </c>
      <c r="N22" s="8" t="s">
        <v>704</v>
      </c>
    </row>
    <row r="23" spans="1:14" hidden="1">
      <c r="A23" s="8" t="s">
        <v>412</v>
      </c>
      <c r="B23" s="9">
        <v>46110.333333333336</v>
      </c>
      <c r="C23" s="8" t="s">
        <v>42</v>
      </c>
      <c r="D23" s="8">
        <f>'06_Resultados_primarios'!T51</f>
        <v>8.33</v>
      </c>
      <c r="E23" s="52">
        <v>5.5529999999999999</v>
      </c>
      <c r="F23" s="8">
        <v>5.6630000000000003</v>
      </c>
      <c r="G23" s="47">
        <f t="shared" si="0"/>
        <v>0.11000000000000032</v>
      </c>
      <c r="H23" s="8" t="s">
        <v>923</v>
      </c>
      <c r="I23" s="8" t="s">
        <v>922</v>
      </c>
      <c r="J23" s="8" t="s">
        <v>46</v>
      </c>
      <c r="K23" s="8" t="s">
        <v>704</v>
      </c>
      <c r="L23" s="8" t="s">
        <v>704</v>
      </c>
      <c r="M23" s="8" t="s">
        <v>704</v>
      </c>
      <c r="N23" s="8" t="s">
        <v>704</v>
      </c>
    </row>
    <row r="24" spans="1:14" ht="30" hidden="1">
      <c r="A24" s="8" t="s">
        <v>423</v>
      </c>
      <c r="B24" s="9">
        <v>46111.333333333336</v>
      </c>
      <c r="C24" s="8" t="s">
        <v>42</v>
      </c>
      <c r="D24" s="8">
        <f>'06_Resultados_primarios'!T59</f>
        <v>9.2999999999999989</v>
      </c>
      <c r="E24" s="27">
        <v>9.8178999999999998</v>
      </c>
      <c r="F24" s="8">
        <v>10.109400000000001</v>
      </c>
      <c r="G24" s="47">
        <f t="shared" si="0"/>
        <v>0.29150000000000098</v>
      </c>
      <c r="H24" s="8" t="s">
        <v>38</v>
      </c>
      <c r="I24" s="8" t="s">
        <v>921</v>
      </c>
      <c r="J24" s="8" t="s">
        <v>39</v>
      </c>
      <c r="K24" s="8" t="s">
        <v>704</v>
      </c>
      <c r="L24" s="8" t="s">
        <v>704</v>
      </c>
      <c r="M24" s="8" t="s">
        <v>704</v>
      </c>
      <c r="N24" s="8" t="s">
        <v>704</v>
      </c>
    </row>
    <row r="25" spans="1:14" ht="30" hidden="1">
      <c r="A25" s="8" t="s">
        <v>424</v>
      </c>
      <c r="B25" s="9">
        <v>46111.333333333336</v>
      </c>
      <c r="C25" s="8" t="s">
        <v>42</v>
      </c>
      <c r="D25" s="8">
        <f>'06_Resultados_primarios'!T60</f>
        <v>8.9499999999999993</v>
      </c>
      <c r="E25" s="27">
        <v>9.8322000000000003</v>
      </c>
      <c r="F25" s="8">
        <v>10.0924</v>
      </c>
      <c r="G25" s="47">
        <f t="shared" si="0"/>
        <v>0.26019999999999932</v>
      </c>
      <c r="H25" s="8" t="s">
        <v>38</v>
      </c>
      <c r="I25" s="8" t="s">
        <v>921</v>
      </c>
      <c r="J25" s="8" t="s">
        <v>39</v>
      </c>
      <c r="K25" s="8" t="s">
        <v>704</v>
      </c>
      <c r="L25" s="8" t="s">
        <v>704</v>
      </c>
      <c r="M25" s="8" t="s">
        <v>704</v>
      </c>
      <c r="N25" s="8" t="s">
        <v>704</v>
      </c>
    </row>
    <row r="26" spans="1:14" ht="30" hidden="1">
      <c r="A26" s="8" t="s">
        <v>433</v>
      </c>
      <c r="B26" s="9">
        <v>46112.666666666664</v>
      </c>
      <c r="C26" s="8" t="s">
        <v>42</v>
      </c>
      <c r="D26" s="8">
        <f>'06_Resultados_primarios'!T69</f>
        <v>10.66</v>
      </c>
      <c r="E26" s="27">
        <v>10.64387</v>
      </c>
      <c r="F26" s="8">
        <v>10.927</v>
      </c>
      <c r="G26" s="47">
        <f t="shared" si="0"/>
        <v>0.28312999999999988</v>
      </c>
      <c r="H26" s="8" t="s">
        <v>38</v>
      </c>
      <c r="I26" s="8" t="s">
        <v>921</v>
      </c>
      <c r="J26" s="8" t="s">
        <v>39</v>
      </c>
      <c r="K26" s="8" t="s">
        <v>704</v>
      </c>
      <c r="L26" s="8" t="s">
        <v>704</v>
      </c>
      <c r="M26" s="8" t="s">
        <v>704</v>
      </c>
      <c r="N26" s="8" t="s">
        <v>704</v>
      </c>
    </row>
    <row r="27" spans="1:14" ht="30" hidden="1">
      <c r="A27" s="8" t="s">
        <v>434</v>
      </c>
      <c r="B27" s="9">
        <v>46112.666666666664</v>
      </c>
      <c r="C27" s="8" t="s">
        <v>42</v>
      </c>
      <c r="D27" s="8">
        <f>'06_Resultados_primarios'!T70</f>
        <v>10.53</v>
      </c>
      <c r="E27" s="27">
        <v>10.403549999999999</v>
      </c>
      <c r="F27" s="8">
        <v>10.669</v>
      </c>
      <c r="G27" s="47">
        <f t="shared" si="0"/>
        <v>0.2654500000000013</v>
      </c>
      <c r="H27" s="8" t="s">
        <v>38</v>
      </c>
      <c r="I27" s="8" t="s">
        <v>921</v>
      </c>
      <c r="J27" s="8" t="s">
        <v>39</v>
      </c>
      <c r="K27" s="8" t="s">
        <v>704</v>
      </c>
      <c r="L27" s="8" t="s">
        <v>704</v>
      </c>
      <c r="M27" s="8" t="s">
        <v>704</v>
      </c>
      <c r="N27" s="8" t="s">
        <v>704</v>
      </c>
    </row>
    <row r="28" spans="1:14" ht="30" hidden="1">
      <c r="A28" s="8" t="s">
        <v>435</v>
      </c>
      <c r="B28" s="9">
        <v>46112.666666666664</v>
      </c>
      <c r="C28" s="8" t="s">
        <v>42</v>
      </c>
      <c r="D28" s="8">
        <f>'06_Resultados_primarios'!T71</f>
        <v>10.62</v>
      </c>
      <c r="E28" s="27">
        <v>10.640919999999999</v>
      </c>
      <c r="F28" s="8">
        <v>10.906000000000001</v>
      </c>
      <c r="G28" s="47">
        <f t="shared" si="0"/>
        <v>0.26508000000000109</v>
      </c>
      <c r="H28" s="8" t="s">
        <v>38</v>
      </c>
      <c r="I28" s="8" t="s">
        <v>921</v>
      </c>
      <c r="J28" s="8" t="s">
        <v>39</v>
      </c>
      <c r="K28" s="8" t="s">
        <v>704</v>
      </c>
      <c r="L28" s="8" t="s">
        <v>704</v>
      </c>
      <c r="M28" s="8" t="s">
        <v>704</v>
      </c>
      <c r="N28" s="8" t="s">
        <v>704</v>
      </c>
    </row>
    <row r="29" spans="1:14" hidden="1">
      <c r="A29" s="8" t="s">
        <v>436</v>
      </c>
      <c r="B29" s="9">
        <v>46112.666666666664</v>
      </c>
      <c r="C29" s="8" t="s">
        <v>42</v>
      </c>
      <c r="D29" s="8">
        <f>'06_Resultados_primarios'!T72</f>
        <v>10.36</v>
      </c>
      <c r="E29" s="27">
        <v>5.5583799999999997</v>
      </c>
      <c r="F29" s="8">
        <v>5.7039999999999997</v>
      </c>
      <c r="G29" s="47">
        <f t="shared" si="0"/>
        <v>0.14562000000000008</v>
      </c>
      <c r="H29" s="8" t="s">
        <v>923</v>
      </c>
      <c r="I29" s="8" t="s">
        <v>922</v>
      </c>
      <c r="J29" s="8" t="s">
        <v>46</v>
      </c>
      <c r="K29" s="8" t="s">
        <v>704</v>
      </c>
      <c r="L29" s="8" t="s">
        <v>704</v>
      </c>
      <c r="M29" s="8" t="s">
        <v>704</v>
      </c>
      <c r="N29" s="8" t="s">
        <v>704</v>
      </c>
    </row>
    <row r="30" spans="1:14" hidden="1">
      <c r="A30" s="8" t="s">
        <v>438</v>
      </c>
      <c r="B30" s="9">
        <v>46112.666666666664</v>
      </c>
      <c r="C30" s="8" t="s">
        <v>42</v>
      </c>
      <c r="D30" s="8">
        <f>'06_Resultados_primarios'!T73</f>
        <v>10.559999999999999</v>
      </c>
      <c r="E30" s="27">
        <v>5.5440100000000001</v>
      </c>
      <c r="F30" s="8">
        <v>5.657</v>
      </c>
      <c r="G30" s="47">
        <f t="shared" si="0"/>
        <v>0.11298999999999992</v>
      </c>
      <c r="H30" s="8" t="s">
        <v>923</v>
      </c>
      <c r="I30" s="8" t="s">
        <v>922</v>
      </c>
      <c r="J30" s="8" t="s">
        <v>46</v>
      </c>
      <c r="K30" s="8" t="s">
        <v>704</v>
      </c>
      <c r="L30" s="8" t="s">
        <v>704</v>
      </c>
      <c r="M30" s="8" t="s">
        <v>704</v>
      </c>
      <c r="N30" s="8" t="s">
        <v>704</v>
      </c>
    </row>
    <row r="31" spans="1:14" hidden="1">
      <c r="A31" s="8" t="s">
        <v>439</v>
      </c>
      <c r="B31" s="9">
        <v>46112.666666666664</v>
      </c>
      <c r="C31" s="8" t="s">
        <v>42</v>
      </c>
      <c r="D31" s="8">
        <f>'06_Resultados_primarios'!T74</f>
        <v>10.45</v>
      </c>
      <c r="E31" s="27">
        <v>5.62324</v>
      </c>
      <c r="F31" s="8">
        <v>5.7510000000000003</v>
      </c>
      <c r="G31" s="47">
        <f t="shared" si="0"/>
        <v>0.12776000000000032</v>
      </c>
      <c r="H31" s="8" t="s">
        <v>923</v>
      </c>
      <c r="I31" s="8" t="s">
        <v>922</v>
      </c>
      <c r="J31" s="8" t="s">
        <v>46</v>
      </c>
      <c r="K31" s="8" t="s">
        <v>704</v>
      </c>
      <c r="L31" s="8" t="s">
        <v>704</v>
      </c>
      <c r="M31" s="8" t="s">
        <v>704</v>
      </c>
      <c r="N31" s="8" t="s">
        <v>704</v>
      </c>
    </row>
    <row r="32" spans="1:14" ht="30" hidden="1">
      <c r="A32" s="8" t="s">
        <v>440</v>
      </c>
      <c r="B32" s="9">
        <v>46113.333333333336</v>
      </c>
      <c r="C32" s="8" t="s">
        <v>42</v>
      </c>
      <c r="D32" s="8">
        <f>'06_Resultados_primarios'!T75</f>
        <v>10.77</v>
      </c>
      <c r="E32" s="27">
        <v>10.67</v>
      </c>
      <c r="F32" s="8">
        <v>10.958</v>
      </c>
      <c r="G32" s="47">
        <f t="shared" si="0"/>
        <v>0.28800000000000026</v>
      </c>
      <c r="H32" s="8" t="s">
        <v>38</v>
      </c>
      <c r="I32" s="8" t="s">
        <v>921</v>
      </c>
      <c r="J32" s="8" t="s">
        <v>39</v>
      </c>
      <c r="K32" s="8" t="s">
        <v>704</v>
      </c>
      <c r="L32" s="8" t="s">
        <v>704</v>
      </c>
      <c r="M32" s="8" t="s">
        <v>704</v>
      </c>
      <c r="N32" s="8" t="s">
        <v>704</v>
      </c>
    </row>
    <row r="33" spans="1:14" ht="30" hidden="1">
      <c r="A33" s="8" t="s">
        <v>441</v>
      </c>
      <c r="B33" s="9">
        <v>46113.333333333336</v>
      </c>
      <c r="C33" s="8" t="s">
        <v>42</v>
      </c>
      <c r="D33" s="8">
        <f>'06_Resultados_primarios'!T76</f>
        <v>10.75</v>
      </c>
      <c r="E33" s="27">
        <v>10.43</v>
      </c>
      <c r="F33" s="8">
        <v>10.706</v>
      </c>
      <c r="G33" s="47">
        <f t="shared" si="0"/>
        <v>0.2759999999999998</v>
      </c>
      <c r="H33" s="8" t="s">
        <v>38</v>
      </c>
      <c r="I33" s="8" t="s">
        <v>921</v>
      </c>
      <c r="J33" s="8" t="s">
        <v>39</v>
      </c>
      <c r="K33" s="8" t="s">
        <v>704</v>
      </c>
      <c r="L33" s="8" t="s">
        <v>704</v>
      </c>
      <c r="M33" s="8" t="s">
        <v>704</v>
      </c>
      <c r="N33" s="8" t="s">
        <v>704</v>
      </c>
    </row>
    <row r="34" spans="1:14" ht="30" hidden="1">
      <c r="A34" s="8" t="s">
        <v>442</v>
      </c>
      <c r="B34" s="9">
        <v>46113.333333333336</v>
      </c>
      <c r="C34" s="8" t="s">
        <v>42</v>
      </c>
      <c r="D34" s="8">
        <f>'06_Resultados_primarios'!T77</f>
        <v>10.719999999999999</v>
      </c>
      <c r="E34" s="27">
        <v>10.58</v>
      </c>
      <c r="F34" s="8">
        <v>10.855</v>
      </c>
      <c r="G34" s="47">
        <f t="shared" si="0"/>
        <v>0.27500000000000036</v>
      </c>
      <c r="H34" s="8" t="s">
        <v>38</v>
      </c>
      <c r="I34" s="8" t="s">
        <v>921</v>
      </c>
      <c r="J34" s="8" t="s">
        <v>39</v>
      </c>
      <c r="K34" s="8" t="s">
        <v>704</v>
      </c>
      <c r="L34" s="8" t="s">
        <v>704</v>
      </c>
      <c r="M34" s="8" t="s">
        <v>704</v>
      </c>
      <c r="N34" s="8" t="s">
        <v>704</v>
      </c>
    </row>
    <row r="35" spans="1:14" hidden="1">
      <c r="A35" s="8" t="s">
        <v>443</v>
      </c>
      <c r="B35" s="9">
        <v>46113.333333333336</v>
      </c>
      <c r="C35" s="8" t="s">
        <v>42</v>
      </c>
      <c r="D35" s="8">
        <f>'06_Resultados_primarios'!T78</f>
        <v>10.319999999999999</v>
      </c>
      <c r="E35" s="27">
        <v>5.58</v>
      </c>
      <c r="F35" s="8">
        <v>5.7279999999999998</v>
      </c>
      <c r="G35" s="47">
        <f t="shared" si="0"/>
        <v>0.14799999999999969</v>
      </c>
      <c r="H35" s="8" t="s">
        <v>923</v>
      </c>
      <c r="I35" s="8" t="s">
        <v>922</v>
      </c>
      <c r="J35" s="8" t="s">
        <v>46</v>
      </c>
      <c r="K35" s="8" t="s">
        <v>704</v>
      </c>
      <c r="L35" s="8" t="s">
        <v>704</v>
      </c>
      <c r="M35" s="8" t="s">
        <v>704</v>
      </c>
      <c r="N35" s="8" t="s">
        <v>704</v>
      </c>
    </row>
    <row r="36" spans="1:14" hidden="1">
      <c r="A36" s="8" t="s">
        <v>444</v>
      </c>
      <c r="B36" s="9">
        <v>46113.333333333336</v>
      </c>
      <c r="C36" s="8" t="s">
        <v>42</v>
      </c>
      <c r="D36" s="8">
        <f>'06_Resultados_primarios'!T79</f>
        <v>10.559999999999999</v>
      </c>
      <c r="E36" s="27">
        <v>5.55</v>
      </c>
      <c r="F36" s="8">
        <v>5.6619999999999999</v>
      </c>
      <c r="G36" s="47">
        <f t="shared" si="0"/>
        <v>0.1120000000000001</v>
      </c>
      <c r="H36" s="8" t="s">
        <v>923</v>
      </c>
      <c r="I36" s="8" t="s">
        <v>922</v>
      </c>
      <c r="J36" s="8" t="s">
        <v>46</v>
      </c>
      <c r="K36" s="8" t="s">
        <v>704</v>
      </c>
      <c r="L36" s="8" t="s">
        <v>704</v>
      </c>
      <c r="M36" s="8" t="s">
        <v>704</v>
      </c>
      <c r="N36" s="8" t="s">
        <v>704</v>
      </c>
    </row>
    <row r="37" spans="1:14" hidden="1">
      <c r="A37" s="8" t="s">
        <v>445</v>
      </c>
      <c r="B37" s="9">
        <v>46113.333333333336</v>
      </c>
      <c r="C37" s="8" t="s">
        <v>42</v>
      </c>
      <c r="D37" s="8">
        <f>'06_Resultados_primarios'!T80</f>
        <v>10.549999999999999</v>
      </c>
      <c r="E37" s="27">
        <v>5.52</v>
      </c>
      <c r="F37" s="8">
        <v>5.6239999999999997</v>
      </c>
      <c r="G37" s="47">
        <f t="shared" si="0"/>
        <v>0.10400000000000009</v>
      </c>
      <c r="H37" s="8" t="s">
        <v>923</v>
      </c>
      <c r="I37" s="8" t="s">
        <v>922</v>
      </c>
      <c r="J37" s="8" t="s">
        <v>46</v>
      </c>
      <c r="K37" s="8" t="s">
        <v>704</v>
      </c>
      <c r="L37" s="8" t="s">
        <v>704</v>
      </c>
      <c r="M37" s="8" t="s">
        <v>704</v>
      </c>
      <c r="N37" s="8" t="s">
        <v>704</v>
      </c>
    </row>
    <row r="38" spans="1:14" ht="30" hidden="1">
      <c r="A38" s="8" t="s">
        <v>453</v>
      </c>
      <c r="B38" s="9">
        <v>46114.333333333336</v>
      </c>
      <c r="C38" s="8" t="s">
        <v>42</v>
      </c>
      <c r="D38" s="8">
        <f>'06_Resultados_primarios'!T87</f>
        <v>10.69</v>
      </c>
      <c r="E38" s="27">
        <v>10.4315</v>
      </c>
      <c r="F38" s="8">
        <v>10.708</v>
      </c>
      <c r="G38" s="47">
        <f t="shared" si="0"/>
        <v>0.27650000000000041</v>
      </c>
      <c r="H38" s="8" t="s">
        <v>38</v>
      </c>
      <c r="I38" s="8" t="s">
        <v>921</v>
      </c>
      <c r="J38" s="8" t="s">
        <v>39</v>
      </c>
      <c r="K38" s="8" t="s">
        <v>704</v>
      </c>
      <c r="L38" s="8" t="s">
        <v>704</v>
      </c>
      <c r="M38" s="8" t="s">
        <v>704</v>
      </c>
      <c r="N38" s="8" t="s">
        <v>704</v>
      </c>
    </row>
    <row r="39" spans="1:14" ht="30" hidden="1">
      <c r="A39" s="8" t="s">
        <v>454</v>
      </c>
      <c r="B39" s="9">
        <v>46114.333333333336</v>
      </c>
      <c r="C39" s="8" t="s">
        <v>42</v>
      </c>
      <c r="D39" s="8">
        <f>'06_Resultados_primarios'!T88</f>
        <v>10.809999999999999</v>
      </c>
      <c r="E39" s="27">
        <v>10.7323</v>
      </c>
      <c r="F39" s="8">
        <v>11.013999999999999</v>
      </c>
      <c r="G39" s="47">
        <f t="shared" si="0"/>
        <v>0.28169999999999895</v>
      </c>
      <c r="H39" s="8" t="s">
        <v>38</v>
      </c>
      <c r="I39" s="8" t="s">
        <v>921</v>
      </c>
      <c r="J39" s="8" t="s">
        <v>39</v>
      </c>
      <c r="K39" s="8" t="s">
        <v>704</v>
      </c>
      <c r="L39" s="8" t="s">
        <v>704</v>
      </c>
      <c r="M39" s="8" t="s">
        <v>704</v>
      </c>
      <c r="N39" s="8" t="s">
        <v>704</v>
      </c>
    </row>
    <row r="40" spans="1:14" ht="30" hidden="1">
      <c r="A40" s="35" t="s">
        <v>455</v>
      </c>
      <c r="B40" s="36">
        <v>46114.333333333336</v>
      </c>
      <c r="C40" s="35" t="s">
        <v>42</v>
      </c>
      <c r="D40" s="35">
        <f>'06_Resultados_primarios'!T89</f>
        <v>10.75</v>
      </c>
      <c r="E40" s="37">
        <v>10.4847</v>
      </c>
      <c r="F40" s="35">
        <v>10.75</v>
      </c>
      <c r="G40" s="48">
        <f t="shared" si="0"/>
        <v>0.26529999999999987</v>
      </c>
      <c r="H40" s="35" t="s">
        <v>38</v>
      </c>
      <c r="I40" s="35" t="s">
        <v>921</v>
      </c>
      <c r="J40" s="35" t="s">
        <v>39</v>
      </c>
      <c r="K40" s="8" t="s">
        <v>704</v>
      </c>
      <c r="L40" s="8" t="s">
        <v>704</v>
      </c>
      <c r="M40" s="8" t="s">
        <v>704</v>
      </c>
      <c r="N40" s="8" t="s">
        <v>704</v>
      </c>
    </row>
    <row r="41" spans="1:14" ht="30" hidden="1">
      <c r="A41" s="8" t="s">
        <v>459</v>
      </c>
      <c r="B41" s="9">
        <v>46177.541666666664</v>
      </c>
      <c r="C41" s="8" t="s">
        <v>42</v>
      </c>
      <c r="D41" s="8">
        <f>'06_Resultados_primarios'!T93</f>
        <v>1.25</v>
      </c>
      <c r="E41" s="27">
        <v>9.7927</v>
      </c>
      <c r="F41" s="8">
        <v>9.9009999999999998</v>
      </c>
      <c r="G41" s="47">
        <f t="shared" si="0"/>
        <v>0.10829999999999984</v>
      </c>
      <c r="H41" s="8" t="s">
        <v>38</v>
      </c>
      <c r="I41" s="8" t="s">
        <v>921</v>
      </c>
      <c r="J41" s="8" t="s">
        <v>39</v>
      </c>
      <c r="K41" s="8"/>
      <c r="L41" s="8"/>
      <c r="M41" s="8"/>
      <c r="N41" s="8"/>
    </row>
    <row r="42" spans="1:14" ht="30" hidden="1">
      <c r="A42" s="8" t="s">
        <v>460</v>
      </c>
      <c r="B42" s="9">
        <v>46177.541666666664</v>
      </c>
      <c r="C42" s="8" t="s">
        <v>42</v>
      </c>
      <c r="D42" s="8">
        <f>'06_Resultados_primarios'!T94</f>
        <v>1.25</v>
      </c>
      <c r="E42" s="27">
        <v>9.7880000000000003</v>
      </c>
      <c r="F42" s="8">
        <v>9.9030000000000005</v>
      </c>
      <c r="G42" s="47"/>
      <c r="H42" s="8" t="s">
        <v>38</v>
      </c>
      <c r="I42" s="8" t="s">
        <v>921</v>
      </c>
      <c r="J42" s="8" t="s">
        <v>39</v>
      </c>
      <c r="K42" s="8"/>
      <c r="L42" s="8"/>
      <c r="M42" s="8"/>
      <c r="N42" s="8"/>
    </row>
    <row r="43" spans="1:14" ht="30" hidden="1">
      <c r="A43" s="8" t="s">
        <v>461</v>
      </c>
      <c r="B43" s="9">
        <v>46177.541666666664</v>
      </c>
      <c r="C43" s="8" t="s">
        <v>42</v>
      </c>
      <c r="D43" s="8">
        <f>'06_Resultados_primarios'!T95</f>
        <v>1.25</v>
      </c>
      <c r="E43" s="27">
        <v>9.7805999999999997</v>
      </c>
      <c r="F43" s="8">
        <v>9.9049999999999994</v>
      </c>
      <c r="G43" s="47">
        <f t="shared" ref="G43:G74" si="1">F43-E43</f>
        <v>0.12439999999999962</v>
      </c>
      <c r="H43" s="8" t="s">
        <v>38</v>
      </c>
      <c r="I43" s="8" t="s">
        <v>921</v>
      </c>
      <c r="J43" s="8" t="s">
        <v>39</v>
      </c>
      <c r="K43" s="8"/>
      <c r="L43" s="8"/>
      <c r="M43" s="8"/>
      <c r="N43" s="8"/>
    </row>
    <row r="44" spans="1:14" ht="30" hidden="1">
      <c r="A44" s="8" t="s">
        <v>462</v>
      </c>
      <c r="B44" s="9">
        <v>46177.541666666664</v>
      </c>
      <c r="C44" s="8" t="s">
        <v>42</v>
      </c>
      <c r="D44" s="8">
        <f>'06_Resultados_primarios'!T96</f>
        <v>1.23</v>
      </c>
      <c r="E44" s="27">
        <v>5.4302999999999999</v>
      </c>
      <c r="F44" s="8">
        <v>5.4980000000000002</v>
      </c>
      <c r="G44" s="47">
        <f t="shared" si="1"/>
        <v>6.7700000000000315E-2</v>
      </c>
      <c r="H44" s="8" t="s">
        <v>38</v>
      </c>
      <c r="I44" s="8" t="s">
        <v>921</v>
      </c>
      <c r="J44" s="8" t="s">
        <v>39</v>
      </c>
      <c r="K44" s="8"/>
      <c r="L44" s="8"/>
      <c r="M44" s="8"/>
      <c r="N44" s="8"/>
    </row>
    <row r="45" spans="1:14" ht="30" hidden="1">
      <c r="A45" s="8" t="s">
        <v>463</v>
      </c>
      <c r="B45" s="9">
        <v>46177.541666666664</v>
      </c>
      <c r="C45" s="8" t="s">
        <v>42</v>
      </c>
      <c r="D45" s="8">
        <f>'06_Resultados_primarios'!T97</f>
        <v>1.24</v>
      </c>
      <c r="E45" s="27">
        <v>5.4591000000000003</v>
      </c>
      <c r="F45" s="8">
        <v>5.5190000000000001</v>
      </c>
      <c r="G45" s="47">
        <f t="shared" si="1"/>
        <v>5.9899999999999842E-2</v>
      </c>
      <c r="H45" s="8" t="s">
        <v>38</v>
      </c>
      <c r="I45" s="8" t="s">
        <v>921</v>
      </c>
      <c r="J45" s="8" t="s">
        <v>39</v>
      </c>
      <c r="K45" s="8"/>
      <c r="L45" s="8"/>
      <c r="M45" s="8"/>
      <c r="N45" s="8"/>
    </row>
    <row r="46" spans="1:14" ht="30" hidden="1">
      <c r="A46" s="8" t="s">
        <v>464</v>
      </c>
      <c r="B46" s="9">
        <v>46177.541666666664</v>
      </c>
      <c r="C46" s="8" t="s">
        <v>42</v>
      </c>
      <c r="D46" s="8">
        <f>'06_Resultados_primarios'!T98</f>
        <v>1.25</v>
      </c>
      <c r="E46" s="27">
        <v>5.4573999999999998</v>
      </c>
      <c r="F46" s="8">
        <v>5.5010000000000003</v>
      </c>
      <c r="G46" s="47">
        <f t="shared" si="1"/>
        <v>4.3600000000000527E-2</v>
      </c>
      <c r="H46" s="8" t="s">
        <v>38</v>
      </c>
      <c r="I46" s="8" t="s">
        <v>921</v>
      </c>
      <c r="J46" s="8" t="s">
        <v>39</v>
      </c>
      <c r="K46" s="8"/>
      <c r="L46" s="8"/>
      <c r="M46" s="8"/>
      <c r="N46" s="8"/>
    </row>
    <row r="47" spans="1:14" ht="30" hidden="1">
      <c r="A47" s="8" t="s">
        <v>483</v>
      </c>
      <c r="B47" s="9">
        <v>46238.625</v>
      </c>
      <c r="C47" s="8" t="s">
        <v>42</v>
      </c>
      <c r="D47" s="8">
        <f>'06_Resultados_primarios'!T117</f>
        <v>3.33</v>
      </c>
      <c r="E47" s="27">
        <v>10.321999999999999</v>
      </c>
      <c r="F47" s="8">
        <v>10.61</v>
      </c>
      <c r="G47" s="47">
        <f t="shared" si="1"/>
        <v>0.28800000000000026</v>
      </c>
      <c r="H47" s="8" t="s">
        <v>38</v>
      </c>
      <c r="I47" s="8" t="s">
        <v>921</v>
      </c>
      <c r="J47" s="8" t="s">
        <v>39</v>
      </c>
      <c r="K47" s="8"/>
      <c r="L47" s="8"/>
      <c r="M47" s="8"/>
      <c r="N47" s="8"/>
    </row>
    <row r="48" spans="1:14" ht="30" hidden="1">
      <c r="A48" s="8" t="s">
        <v>484</v>
      </c>
      <c r="B48" s="9">
        <v>46238.625</v>
      </c>
      <c r="C48" s="8" t="s">
        <v>42</v>
      </c>
      <c r="D48" s="8">
        <f>'06_Resultados_primarios'!T118</f>
        <v>2.64</v>
      </c>
      <c r="E48" s="27">
        <v>10.492900000000001</v>
      </c>
      <c r="F48" s="8">
        <v>10.696</v>
      </c>
      <c r="G48" s="47">
        <f t="shared" si="1"/>
        <v>0.20309999999999917</v>
      </c>
      <c r="H48" s="8" t="s">
        <v>38</v>
      </c>
      <c r="I48" s="8" t="s">
        <v>921</v>
      </c>
      <c r="J48" s="8" t="s">
        <v>39</v>
      </c>
      <c r="K48" s="8"/>
      <c r="L48" s="8"/>
      <c r="M48" s="8"/>
      <c r="N48" s="8"/>
    </row>
    <row r="49" spans="1:14" ht="30" hidden="1">
      <c r="A49" s="8" t="s">
        <v>485</v>
      </c>
      <c r="B49" s="9">
        <v>46238.625</v>
      </c>
      <c r="C49" s="8" t="s">
        <v>42</v>
      </c>
      <c r="D49" s="8">
        <f>'06_Resultados_primarios'!T119</f>
        <v>3.6300000000000003</v>
      </c>
      <c r="E49" s="27">
        <v>10.4533</v>
      </c>
      <c r="F49" s="8">
        <v>10.627000000000001</v>
      </c>
      <c r="G49" s="47">
        <f t="shared" si="1"/>
        <v>0.17370000000000019</v>
      </c>
      <c r="H49" s="8" t="s">
        <v>38</v>
      </c>
      <c r="I49" s="8" t="s">
        <v>921</v>
      </c>
      <c r="J49" s="8" t="s">
        <v>39</v>
      </c>
      <c r="K49" s="8"/>
      <c r="L49" s="8"/>
      <c r="M49" s="8"/>
      <c r="N49" s="8"/>
    </row>
    <row r="50" spans="1:14" ht="30" hidden="1">
      <c r="A50" s="8" t="s">
        <v>486</v>
      </c>
      <c r="B50" s="9">
        <v>46238.625</v>
      </c>
      <c r="C50" s="8" t="s">
        <v>42</v>
      </c>
      <c r="D50" s="8">
        <f>'06_Resultados_primarios'!T120</f>
        <v>3.87</v>
      </c>
      <c r="E50" s="27">
        <v>5.5206999999999997</v>
      </c>
      <c r="F50" s="8">
        <v>5.5839999999999996</v>
      </c>
      <c r="G50" s="47">
        <f t="shared" si="1"/>
        <v>6.3299999999999912E-2</v>
      </c>
      <c r="H50" s="8" t="s">
        <v>38</v>
      </c>
      <c r="I50" s="8" t="s">
        <v>921</v>
      </c>
      <c r="J50" s="8" t="s">
        <v>39</v>
      </c>
      <c r="K50" s="8"/>
      <c r="L50" s="8"/>
      <c r="M50" s="8"/>
      <c r="N50" s="8"/>
    </row>
    <row r="51" spans="1:14" ht="30" hidden="1">
      <c r="A51" s="8" t="s">
        <v>487</v>
      </c>
      <c r="B51" s="9">
        <v>46238.625</v>
      </c>
      <c r="C51" s="8" t="s">
        <v>42</v>
      </c>
      <c r="D51" s="8">
        <f>'06_Resultados_primarios'!T121</f>
        <v>3.96</v>
      </c>
      <c r="E51" s="27">
        <v>5.5354999999999999</v>
      </c>
      <c r="F51" s="8">
        <v>5.6580000000000004</v>
      </c>
      <c r="G51" s="47">
        <f t="shared" si="1"/>
        <v>0.1225000000000005</v>
      </c>
      <c r="H51" s="8" t="s">
        <v>38</v>
      </c>
      <c r="I51" s="8" t="s">
        <v>921</v>
      </c>
      <c r="J51" s="8" t="s">
        <v>39</v>
      </c>
      <c r="K51" s="8"/>
      <c r="L51" s="8"/>
      <c r="M51" s="8"/>
      <c r="N51" s="8"/>
    </row>
    <row r="52" spans="1:14" ht="30" hidden="1">
      <c r="A52" s="8" t="s">
        <v>488</v>
      </c>
      <c r="B52" s="9">
        <v>46238.625</v>
      </c>
      <c r="C52" s="8" t="s">
        <v>42</v>
      </c>
      <c r="D52" s="8">
        <f>'06_Resultados_primarios'!T122</f>
        <v>2.6700000000000004</v>
      </c>
      <c r="E52" s="27">
        <v>5.6052999999999997</v>
      </c>
      <c r="F52" s="8">
        <v>5.7050000000000001</v>
      </c>
      <c r="G52" s="47">
        <f t="shared" si="1"/>
        <v>9.9700000000000344E-2</v>
      </c>
      <c r="H52" s="8" t="s">
        <v>38</v>
      </c>
      <c r="I52" s="8" t="s">
        <v>921</v>
      </c>
      <c r="J52" s="8" t="s">
        <v>39</v>
      </c>
      <c r="K52" s="8"/>
      <c r="L52" s="8"/>
      <c r="M52" s="8"/>
      <c r="N52" s="8"/>
    </row>
    <row r="53" spans="1:14" ht="30" hidden="1">
      <c r="A53" s="8" t="s">
        <v>501</v>
      </c>
      <c r="B53" s="9">
        <v>46299.333333333336</v>
      </c>
      <c r="C53" s="8" t="s">
        <v>42</v>
      </c>
      <c r="D53" s="8">
        <f>'06_Resultados_primarios'!T135</f>
        <v>6.61</v>
      </c>
      <c r="E53" s="27">
        <v>10.50488</v>
      </c>
      <c r="F53" s="8">
        <v>10.776</v>
      </c>
      <c r="G53" s="47">
        <f t="shared" si="1"/>
        <v>0.27111999999999981</v>
      </c>
      <c r="H53" s="8" t="s">
        <v>38</v>
      </c>
      <c r="I53" s="8" t="s">
        <v>921</v>
      </c>
      <c r="J53" s="8" t="s">
        <v>39</v>
      </c>
    </row>
    <row r="54" spans="1:14" ht="30" hidden="1">
      <c r="A54" s="8" t="s">
        <v>502</v>
      </c>
      <c r="B54" s="9">
        <v>46299.333333333336</v>
      </c>
      <c r="C54" s="8" t="s">
        <v>42</v>
      </c>
      <c r="D54" s="8">
        <f>'06_Resultados_primarios'!T136</f>
        <v>7.03</v>
      </c>
      <c r="E54" s="27">
        <v>9.8199799999999993</v>
      </c>
      <c r="F54" s="8">
        <v>10.117000000000001</v>
      </c>
      <c r="G54" s="47">
        <f t="shared" si="1"/>
        <v>0.29702000000000162</v>
      </c>
      <c r="H54" s="8" t="s">
        <v>38</v>
      </c>
      <c r="I54" s="8" t="s">
        <v>921</v>
      </c>
      <c r="J54" s="8" t="s">
        <v>39</v>
      </c>
    </row>
    <row r="55" spans="1:14" ht="30" hidden="1">
      <c r="A55" s="8" t="s">
        <v>503</v>
      </c>
      <c r="B55" s="9">
        <v>46299.333333333336</v>
      </c>
      <c r="C55" s="8" t="s">
        <v>42</v>
      </c>
      <c r="D55" s="8">
        <f>'06_Resultados_primarios'!T137</f>
        <v>8.0699999999999985</v>
      </c>
      <c r="E55" s="8">
        <v>5.5430700000000002</v>
      </c>
      <c r="F55" s="79">
        <v>5.6479999999999997</v>
      </c>
      <c r="G55" s="47">
        <f t="shared" si="1"/>
        <v>0.10492999999999952</v>
      </c>
      <c r="H55" s="8" t="s">
        <v>38</v>
      </c>
      <c r="I55" s="8" t="s">
        <v>921</v>
      </c>
      <c r="J55" s="8" t="s">
        <v>39</v>
      </c>
    </row>
    <row r="56" spans="1:14" ht="30" hidden="1">
      <c r="A56" s="8" t="s">
        <v>504</v>
      </c>
      <c r="B56" s="9">
        <v>46299.333333333336</v>
      </c>
      <c r="C56" s="8" t="s">
        <v>42</v>
      </c>
      <c r="D56" s="8">
        <f>'06_Resultados_primarios'!T138</f>
        <v>7.8500000000000005</v>
      </c>
      <c r="E56" s="27">
        <v>5.5284500000000003</v>
      </c>
      <c r="F56" s="8">
        <v>5.6429999999999998</v>
      </c>
      <c r="G56" s="47">
        <f t="shared" si="1"/>
        <v>0.11454999999999949</v>
      </c>
      <c r="H56" s="8" t="s">
        <v>38</v>
      </c>
      <c r="I56" s="8" t="s">
        <v>921</v>
      </c>
      <c r="J56" s="8" t="s">
        <v>39</v>
      </c>
    </row>
    <row r="57" spans="1:14" ht="30" hidden="1">
      <c r="A57" s="8" t="s">
        <v>511</v>
      </c>
      <c r="B57" s="9">
        <v>46330.333333333336</v>
      </c>
      <c r="C57" s="8" t="s">
        <v>42</v>
      </c>
      <c r="D57" s="8">
        <f>'06_Resultados_primarios'!T145</f>
        <v>9.41</v>
      </c>
      <c r="E57" s="27">
        <v>10.41</v>
      </c>
      <c r="F57" s="8">
        <v>10.66</v>
      </c>
      <c r="G57" s="47">
        <f t="shared" si="1"/>
        <v>0.25</v>
      </c>
      <c r="H57" s="8" t="s">
        <v>38</v>
      </c>
      <c r="I57" s="8" t="s">
        <v>921</v>
      </c>
      <c r="J57" s="8" t="s">
        <v>39</v>
      </c>
    </row>
    <row r="58" spans="1:14" ht="30" hidden="1">
      <c r="A58" s="8" t="s">
        <v>512</v>
      </c>
      <c r="B58" s="9">
        <v>46330.333333333336</v>
      </c>
      <c r="C58" s="8" t="s">
        <v>42</v>
      </c>
      <c r="D58" s="8">
        <f>'06_Resultados_primarios'!T146</f>
        <v>9.4899999999999984</v>
      </c>
      <c r="E58" s="27">
        <v>10.48</v>
      </c>
      <c r="F58" s="8">
        <v>10.717000000000001</v>
      </c>
      <c r="G58" s="47">
        <f t="shared" si="1"/>
        <v>0.2370000000000001</v>
      </c>
      <c r="H58" s="8" t="s">
        <v>38</v>
      </c>
      <c r="I58" s="8" t="s">
        <v>921</v>
      </c>
      <c r="J58" s="8" t="s">
        <v>39</v>
      </c>
    </row>
    <row r="59" spans="1:14" ht="30" hidden="1">
      <c r="A59" s="8" t="s">
        <v>513</v>
      </c>
      <c r="B59" s="9">
        <v>46330.333333333336</v>
      </c>
      <c r="C59" s="8" t="s">
        <v>42</v>
      </c>
      <c r="D59" s="8">
        <f>'06_Resultados_primarios'!T147</f>
        <v>7.61</v>
      </c>
      <c r="E59" s="27">
        <v>10.46</v>
      </c>
      <c r="F59" s="8">
        <v>10.69</v>
      </c>
      <c r="G59" s="47">
        <f t="shared" si="1"/>
        <v>0.22999999999999865</v>
      </c>
      <c r="H59" s="8" t="s">
        <v>38</v>
      </c>
      <c r="I59" s="8" t="s">
        <v>921</v>
      </c>
      <c r="J59" s="8" t="s">
        <v>39</v>
      </c>
    </row>
    <row r="60" spans="1:14" ht="30" hidden="1">
      <c r="A60" s="8" t="s">
        <v>516</v>
      </c>
      <c r="B60" s="9">
        <v>46330.333333333336</v>
      </c>
      <c r="C60" s="8" t="s">
        <v>42</v>
      </c>
      <c r="D60" s="8">
        <f>'06_Resultados_primarios'!T150</f>
        <v>7.8199999999999994</v>
      </c>
      <c r="E60" s="27">
        <v>5.65</v>
      </c>
      <c r="F60" s="8">
        <v>5.7380000000000004</v>
      </c>
      <c r="G60" s="47">
        <f t="shared" si="1"/>
        <v>8.8000000000000078E-2</v>
      </c>
      <c r="H60" s="8" t="s">
        <v>38</v>
      </c>
      <c r="I60" s="8" t="s">
        <v>921</v>
      </c>
      <c r="J60" s="8" t="s">
        <v>39</v>
      </c>
    </row>
    <row r="61" spans="1:14" ht="30" hidden="1">
      <c r="A61" s="8" t="s">
        <v>523</v>
      </c>
      <c r="B61" s="9">
        <v>46360.333333333336</v>
      </c>
      <c r="C61" s="8" t="s">
        <v>42</v>
      </c>
      <c r="D61" s="8">
        <f>'06_Resultados_primarios'!T157</f>
        <v>9.08</v>
      </c>
      <c r="E61" s="27">
        <v>10.45</v>
      </c>
      <c r="F61" s="8">
        <v>10.693</v>
      </c>
      <c r="G61" s="47">
        <f t="shared" si="1"/>
        <v>0.24300000000000033</v>
      </c>
      <c r="H61" s="8" t="s">
        <v>38</v>
      </c>
      <c r="I61" s="8" t="s">
        <v>921</v>
      </c>
      <c r="J61" s="8" t="s">
        <v>39</v>
      </c>
    </row>
    <row r="62" spans="1:14" ht="30" hidden="1">
      <c r="A62" s="8" t="s">
        <v>525</v>
      </c>
      <c r="B62" s="9">
        <v>46360.625</v>
      </c>
      <c r="C62" s="8" t="s">
        <v>42</v>
      </c>
      <c r="D62" s="8">
        <f>'06_Resultados_primarios'!T159</f>
        <v>10.52</v>
      </c>
      <c r="E62" s="27">
        <v>9.8000000000000007</v>
      </c>
      <c r="F62" s="8">
        <v>10.06</v>
      </c>
      <c r="G62" s="47">
        <f t="shared" si="1"/>
        <v>0.25999999999999979</v>
      </c>
      <c r="H62" s="8" t="s">
        <v>38</v>
      </c>
      <c r="I62" s="8" t="s">
        <v>921</v>
      </c>
      <c r="J62" s="8" t="s">
        <v>39</v>
      </c>
    </row>
    <row r="63" spans="1:14" ht="30" hidden="1">
      <c r="A63" s="8" t="s">
        <v>526</v>
      </c>
      <c r="B63" s="9">
        <v>46360.625</v>
      </c>
      <c r="C63" s="8" t="s">
        <v>42</v>
      </c>
      <c r="D63" s="8">
        <f>'06_Resultados_primarios'!T160</f>
        <v>10.61</v>
      </c>
      <c r="E63" s="27">
        <v>9.7799999999999994</v>
      </c>
      <c r="F63" s="8">
        <v>10.042</v>
      </c>
      <c r="G63" s="47">
        <f t="shared" si="1"/>
        <v>0.26200000000000045</v>
      </c>
      <c r="H63" s="8" t="s">
        <v>38</v>
      </c>
      <c r="I63" s="8" t="s">
        <v>921</v>
      </c>
      <c r="J63" s="8" t="s">
        <v>39</v>
      </c>
    </row>
    <row r="64" spans="1:14" ht="30" hidden="1">
      <c r="A64" s="8" t="s">
        <v>527</v>
      </c>
      <c r="B64" s="9">
        <v>46360.625</v>
      </c>
      <c r="C64" s="8" t="s">
        <v>42</v>
      </c>
      <c r="D64" s="8">
        <f>'06_Resultados_primarios'!T161</f>
        <v>9.08</v>
      </c>
      <c r="E64" s="27">
        <v>9.8000000000000007</v>
      </c>
      <c r="F64" s="8">
        <v>10.055999999999999</v>
      </c>
      <c r="G64" s="47">
        <f t="shared" si="1"/>
        <v>0.25599999999999845</v>
      </c>
      <c r="H64" s="8" t="s">
        <v>38</v>
      </c>
      <c r="I64" s="8" t="s">
        <v>921</v>
      </c>
      <c r="J64" s="8" t="s">
        <v>39</v>
      </c>
    </row>
    <row r="65" spans="1:14" ht="30" hidden="1">
      <c r="A65" s="8" t="s">
        <v>528</v>
      </c>
      <c r="B65" s="9">
        <v>46360.625</v>
      </c>
      <c r="C65" s="8" t="s">
        <v>42</v>
      </c>
      <c r="D65" s="8">
        <f>'06_Resultados_primarios'!T162</f>
        <v>10.58</v>
      </c>
      <c r="E65" s="27">
        <v>5.56</v>
      </c>
      <c r="F65" s="8">
        <v>5.66</v>
      </c>
      <c r="G65" s="47">
        <f t="shared" si="1"/>
        <v>0.10000000000000053</v>
      </c>
      <c r="H65" s="8" t="s">
        <v>38</v>
      </c>
      <c r="I65" s="8" t="s">
        <v>921</v>
      </c>
      <c r="J65" s="8" t="s">
        <v>39</v>
      </c>
    </row>
    <row r="66" spans="1:14" ht="30" hidden="1">
      <c r="A66" s="8" t="s">
        <v>529</v>
      </c>
      <c r="B66" s="9">
        <v>46360.625</v>
      </c>
      <c r="C66" s="8" t="s">
        <v>42</v>
      </c>
      <c r="D66" s="8">
        <f>'06_Resultados_primarios'!T163</f>
        <v>10.639999999999999</v>
      </c>
      <c r="E66" s="27">
        <v>5.53</v>
      </c>
      <c r="F66" s="8">
        <v>5.6369999999999996</v>
      </c>
      <c r="G66" s="47">
        <f t="shared" si="1"/>
        <v>0.10699999999999932</v>
      </c>
      <c r="H66" s="8" t="s">
        <v>38</v>
      </c>
      <c r="I66" s="8" t="s">
        <v>921</v>
      </c>
      <c r="J66" s="8" t="s">
        <v>39</v>
      </c>
    </row>
    <row r="67" spans="1:14" ht="30" hidden="1">
      <c r="A67" s="8" t="s">
        <v>530</v>
      </c>
      <c r="B67" s="9">
        <v>46360.625</v>
      </c>
      <c r="C67" s="8" t="s">
        <v>42</v>
      </c>
      <c r="D67" s="8">
        <f>'06_Resultados_primarios'!T164</f>
        <v>9.77</v>
      </c>
      <c r="E67" s="27">
        <v>5.54</v>
      </c>
      <c r="F67" s="8">
        <v>5.6459999999999999</v>
      </c>
      <c r="G67" s="47">
        <f t="shared" si="1"/>
        <v>0.10599999999999987</v>
      </c>
      <c r="H67" s="8" t="s">
        <v>38</v>
      </c>
      <c r="I67" s="8" t="s">
        <v>921</v>
      </c>
      <c r="J67" s="8" t="s">
        <v>39</v>
      </c>
    </row>
    <row r="68" spans="1:14" ht="30" hidden="1">
      <c r="A68" s="8" t="s">
        <v>531</v>
      </c>
      <c r="B68" s="9" t="s">
        <v>532</v>
      </c>
      <c r="C68" s="8" t="s">
        <v>42</v>
      </c>
      <c r="D68" s="8">
        <f>'06_Resultados_primarios'!T165</f>
        <v>10.58</v>
      </c>
      <c r="E68" s="27">
        <v>9.7680000000000007</v>
      </c>
      <c r="F68" s="8">
        <v>10.887</v>
      </c>
      <c r="G68" s="47">
        <f t="shared" si="1"/>
        <v>1.1189999999999998</v>
      </c>
      <c r="H68" s="8" t="s">
        <v>38</v>
      </c>
      <c r="I68" s="8" t="s">
        <v>921</v>
      </c>
      <c r="J68" s="8" t="s">
        <v>39</v>
      </c>
    </row>
    <row r="69" spans="1:14" ht="30" hidden="1">
      <c r="A69" s="8" t="s">
        <v>533</v>
      </c>
      <c r="B69" s="9" t="s">
        <v>532</v>
      </c>
      <c r="C69" s="8" t="s">
        <v>42</v>
      </c>
      <c r="D69" s="8">
        <f>'06_Resultados_primarios'!T166</f>
        <v>10.629999999999999</v>
      </c>
      <c r="E69" s="27">
        <v>9.8260000000000005</v>
      </c>
      <c r="F69" s="8">
        <v>10.065</v>
      </c>
      <c r="G69" s="47">
        <f t="shared" si="1"/>
        <v>0.23899999999999899</v>
      </c>
      <c r="H69" s="8" t="s">
        <v>38</v>
      </c>
      <c r="I69" s="8" t="s">
        <v>921</v>
      </c>
      <c r="J69" s="8" t="s">
        <v>39</v>
      </c>
    </row>
    <row r="70" spans="1:14" ht="30" hidden="1">
      <c r="A70" s="8" t="s">
        <v>534</v>
      </c>
      <c r="B70" s="9" t="s">
        <v>532</v>
      </c>
      <c r="C70" s="8" t="s">
        <v>42</v>
      </c>
      <c r="D70" s="8">
        <f>'06_Resultados_primarios'!T167</f>
        <v>10.44</v>
      </c>
      <c r="E70" s="27">
        <v>5.556</v>
      </c>
      <c r="F70" s="8">
        <v>5.6449999999999996</v>
      </c>
      <c r="G70" s="47">
        <f t="shared" si="1"/>
        <v>8.8999999999999524E-2</v>
      </c>
      <c r="H70" s="8" t="s">
        <v>38</v>
      </c>
      <c r="I70" s="8" t="s">
        <v>921</v>
      </c>
      <c r="J70" s="8" t="s">
        <v>39</v>
      </c>
    </row>
    <row r="71" spans="1:14" ht="30" hidden="1">
      <c r="A71" s="8" t="s">
        <v>535</v>
      </c>
      <c r="B71" s="9" t="s">
        <v>532</v>
      </c>
      <c r="C71" s="8" t="s">
        <v>42</v>
      </c>
      <c r="D71" s="8">
        <f>'06_Resultados_primarios'!T168</f>
        <v>10.219999999999999</v>
      </c>
      <c r="E71" s="27">
        <v>5.6239999999999997</v>
      </c>
      <c r="F71" s="8">
        <v>5.7169999999999996</v>
      </c>
      <c r="G71" s="47">
        <f t="shared" si="1"/>
        <v>9.2999999999999972E-2</v>
      </c>
      <c r="H71" s="8" t="s">
        <v>38</v>
      </c>
      <c r="I71" s="8" t="s">
        <v>921</v>
      </c>
      <c r="J71" s="8" t="s">
        <v>39</v>
      </c>
    </row>
    <row r="72" spans="1:14" ht="30" hidden="1">
      <c r="A72" s="8" t="s">
        <v>555</v>
      </c>
      <c r="B72" s="9" t="s">
        <v>556</v>
      </c>
      <c r="C72" s="8" t="s">
        <v>42</v>
      </c>
      <c r="D72" s="8">
        <f>'06_Resultados_primarios'!T179</f>
        <v>10.639999999999999</v>
      </c>
      <c r="E72" s="27">
        <v>10.445</v>
      </c>
      <c r="F72" s="8">
        <v>10.667999999999999</v>
      </c>
      <c r="G72" s="47">
        <f t="shared" si="1"/>
        <v>0.22299999999999898</v>
      </c>
      <c r="H72" s="8" t="s">
        <v>38</v>
      </c>
      <c r="I72" s="8" t="s">
        <v>921</v>
      </c>
      <c r="J72" s="8" t="s">
        <v>39</v>
      </c>
    </row>
    <row r="73" spans="1:14" ht="30" hidden="1">
      <c r="A73" s="35" t="s">
        <v>557</v>
      </c>
      <c r="B73" s="36" t="s">
        <v>556</v>
      </c>
      <c r="C73" s="35" t="s">
        <v>42</v>
      </c>
      <c r="D73" s="35">
        <f>'06_Resultados_primarios'!T180</f>
        <v>10.479999999999999</v>
      </c>
      <c r="E73" s="37">
        <v>5.5279999999999996</v>
      </c>
      <c r="F73" s="35">
        <v>5.6230000000000002</v>
      </c>
      <c r="G73" s="48">
        <f t="shared" si="1"/>
        <v>9.5000000000000639E-2</v>
      </c>
      <c r="H73" s="35" t="s">
        <v>38</v>
      </c>
      <c r="I73" s="35" t="s">
        <v>921</v>
      </c>
      <c r="J73" s="35" t="s">
        <v>39</v>
      </c>
    </row>
    <row r="74" spans="1:14" ht="15" hidden="1" customHeight="1">
      <c r="A74" s="8" t="s">
        <v>828</v>
      </c>
      <c r="B74" s="9">
        <v>46129.666666666664</v>
      </c>
      <c r="C74" s="8" t="s">
        <v>42</v>
      </c>
      <c r="D74" s="8">
        <f>'06_Resultados_primarios'!T181</f>
        <v>1.25</v>
      </c>
      <c r="E74" s="27">
        <v>10.6</v>
      </c>
      <c r="F74" s="8">
        <v>10.712999999999999</v>
      </c>
      <c r="G74" s="47">
        <f t="shared" si="1"/>
        <v>0.11299999999999955</v>
      </c>
      <c r="H74" s="8" t="s">
        <v>38</v>
      </c>
      <c r="I74" s="8" t="s">
        <v>921</v>
      </c>
      <c r="J74" s="8" t="s">
        <v>39</v>
      </c>
      <c r="K74" s="9"/>
      <c r="L74" s="8"/>
      <c r="M74" s="8" t="s">
        <v>704</v>
      </c>
      <c r="N74" s="8" t="s">
        <v>704</v>
      </c>
    </row>
    <row r="75" spans="1:14" ht="15" hidden="1" customHeight="1">
      <c r="A75" s="8" t="s">
        <v>829</v>
      </c>
      <c r="B75" s="9">
        <v>46129.666666666664</v>
      </c>
      <c r="C75" s="8" t="s">
        <v>42</v>
      </c>
      <c r="D75" s="8">
        <f>'06_Resultados_primarios'!T182</f>
        <v>1.22</v>
      </c>
      <c r="E75" s="27">
        <v>10.73</v>
      </c>
      <c r="F75" s="8">
        <v>10.87</v>
      </c>
      <c r="G75" s="47">
        <f t="shared" ref="G75:G106" si="2">F75-E75</f>
        <v>0.13999999999999879</v>
      </c>
      <c r="H75" s="8" t="s">
        <v>38</v>
      </c>
      <c r="I75" s="8" t="s">
        <v>921</v>
      </c>
      <c r="J75" s="8" t="s">
        <v>39</v>
      </c>
      <c r="K75" s="9"/>
      <c r="L75" s="8" t="s">
        <v>704</v>
      </c>
      <c r="M75" s="8" t="s">
        <v>704</v>
      </c>
      <c r="N75" s="8" t="s">
        <v>704</v>
      </c>
    </row>
    <row r="76" spans="1:14" ht="15" hidden="1" customHeight="1">
      <c r="A76" s="8" t="s">
        <v>830</v>
      </c>
      <c r="B76" s="9">
        <v>46129.666666666664</v>
      </c>
      <c r="C76" s="8" t="s">
        <v>42</v>
      </c>
      <c r="D76" s="8">
        <f>'06_Resultados_primarios'!T183</f>
        <v>1.22</v>
      </c>
      <c r="E76" s="27">
        <v>10.57</v>
      </c>
      <c r="F76" s="8">
        <v>10.68</v>
      </c>
      <c r="G76" s="47">
        <f t="shared" si="2"/>
        <v>0.10999999999999943</v>
      </c>
      <c r="H76" s="8" t="s">
        <v>38</v>
      </c>
      <c r="I76" s="8" t="s">
        <v>921</v>
      </c>
      <c r="J76" s="8" t="s">
        <v>39</v>
      </c>
      <c r="K76" s="9"/>
      <c r="L76" s="8" t="s">
        <v>704</v>
      </c>
      <c r="M76" s="8" t="s">
        <v>704</v>
      </c>
      <c r="N76" s="8" t="s">
        <v>704</v>
      </c>
    </row>
    <row r="77" spans="1:14" ht="15" hidden="1" customHeight="1">
      <c r="A77" s="8" t="s">
        <v>831</v>
      </c>
      <c r="B77" s="9">
        <v>46129.666666666664</v>
      </c>
      <c r="C77" s="8" t="s">
        <v>42</v>
      </c>
      <c r="D77" s="8">
        <f>'06_Resultados_primarios'!T184</f>
        <v>1.49</v>
      </c>
      <c r="E77" s="27">
        <v>5.56</v>
      </c>
      <c r="F77" s="8">
        <v>5.609</v>
      </c>
      <c r="G77" s="47">
        <f t="shared" si="2"/>
        <v>4.9000000000000377E-2</v>
      </c>
      <c r="H77" s="8" t="s">
        <v>38</v>
      </c>
      <c r="I77" s="8" t="s">
        <v>922</v>
      </c>
      <c r="J77" s="8" t="s">
        <v>46</v>
      </c>
      <c r="K77" s="9"/>
      <c r="L77" s="8" t="s">
        <v>704</v>
      </c>
      <c r="M77" s="8" t="s">
        <v>704</v>
      </c>
      <c r="N77" s="8" t="s">
        <v>704</v>
      </c>
    </row>
    <row r="78" spans="1:14" ht="15" hidden="1" customHeight="1">
      <c r="A78" s="8" t="s">
        <v>832</v>
      </c>
      <c r="B78" s="9">
        <v>46129.666666666664</v>
      </c>
      <c r="C78" s="8" t="s">
        <v>42</v>
      </c>
      <c r="D78" s="8">
        <f>'06_Resultados_primarios'!T185</f>
        <v>1.17</v>
      </c>
      <c r="E78" s="27">
        <v>5.64</v>
      </c>
      <c r="F78" s="104">
        <v>5.6970000000000001</v>
      </c>
      <c r="G78" s="105">
        <f t="shared" si="2"/>
        <v>5.7000000000000384E-2</v>
      </c>
      <c r="H78" s="8" t="s">
        <v>38</v>
      </c>
      <c r="I78" s="8" t="s">
        <v>922</v>
      </c>
      <c r="J78" s="8" t="s">
        <v>46</v>
      </c>
      <c r="K78" s="9"/>
      <c r="L78" s="8" t="s">
        <v>704</v>
      </c>
      <c r="M78" s="8" t="s">
        <v>704</v>
      </c>
      <c r="N78" s="8" t="s">
        <v>704</v>
      </c>
    </row>
    <row r="79" spans="1:14" ht="15" hidden="1" customHeight="1">
      <c r="A79" s="8" t="s">
        <v>833</v>
      </c>
      <c r="B79" s="9">
        <v>46129.666666666664</v>
      </c>
      <c r="C79" s="8" t="s">
        <v>42</v>
      </c>
      <c r="D79" s="8">
        <f>'06_Resultados_primarios'!T186</f>
        <v>1.23</v>
      </c>
      <c r="E79" s="27">
        <v>5.63</v>
      </c>
      <c r="F79" s="104">
        <v>5.6970000000000001</v>
      </c>
      <c r="G79" s="105">
        <f t="shared" si="2"/>
        <v>6.7000000000000171E-2</v>
      </c>
      <c r="H79" s="8" t="s">
        <v>38</v>
      </c>
      <c r="I79" s="8" t="s">
        <v>922</v>
      </c>
      <c r="J79" s="8" t="s">
        <v>46</v>
      </c>
      <c r="K79" s="9"/>
      <c r="L79" s="8" t="s">
        <v>704</v>
      </c>
      <c r="M79" s="8" t="s">
        <v>704</v>
      </c>
      <c r="N79" s="8" t="s">
        <v>704</v>
      </c>
    </row>
    <row r="80" spans="1:14" ht="15" hidden="1" customHeight="1">
      <c r="A80" s="8" t="s">
        <v>852</v>
      </c>
      <c r="B80" s="9">
        <v>46131.666666666664</v>
      </c>
      <c r="C80" s="8" t="s">
        <v>42</v>
      </c>
      <c r="D80" s="8">
        <f>'06_Resultados_primarios'!T205</f>
        <v>3.29</v>
      </c>
      <c r="E80" s="27">
        <v>10.494</v>
      </c>
      <c r="F80" s="8">
        <v>10.65</v>
      </c>
      <c r="G80" s="47">
        <f t="shared" si="2"/>
        <v>0.15600000000000058</v>
      </c>
      <c r="H80" s="8" t="s">
        <v>38</v>
      </c>
      <c r="I80" s="8" t="s">
        <v>921</v>
      </c>
      <c r="J80" s="8" t="s">
        <v>39</v>
      </c>
      <c r="K80" s="9"/>
      <c r="L80" s="8" t="s">
        <v>704</v>
      </c>
      <c r="M80" s="8" t="s">
        <v>704</v>
      </c>
      <c r="N80" s="8" t="s">
        <v>704</v>
      </c>
    </row>
    <row r="81" spans="1:14" ht="15" hidden="1" customHeight="1">
      <c r="A81" s="8" t="s">
        <v>853</v>
      </c>
      <c r="B81" s="9">
        <v>46131.666666666664</v>
      </c>
      <c r="C81" s="8" t="s">
        <v>42</v>
      </c>
      <c r="D81" s="8">
        <f>'06_Resultados_primarios'!T206</f>
        <v>3.1900000000000004</v>
      </c>
      <c r="E81" s="27">
        <v>10.611000000000001</v>
      </c>
      <c r="F81" s="8">
        <v>10.768000000000001</v>
      </c>
      <c r="G81" s="47">
        <f t="shared" si="2"/>
        <v>0.15700000000000003</v>
      </c>
      <c r="H81" s="8" t="s">
        <v>38</v>
      </c>
      <c r="I81" s="8" t="s">
        <v>921</v>
      </c>
      <c r="J81" s="8" t="s">
        <v>39</v>
      </c>
      <c r="K81" s="9"/>
      <c r="L81" s="8" t="s">
        <v>704</v>
      </c>
      <c r="M81" s="8" t="s">
        <v>704</v>
      </c>
      <c r="N81" s="8" t="s">
        <v>704</v>
      </c>
    </row>
    <row r="82" spans="1:14" ht="15" hidden="1" customHeight="1">
      <c r="A82" s="8" t="s">
        <v>854</v>
      </c>
      <c r="B82" s="9">
        <v>46131.666666666664</v>
      </c>
      <c r="C82" s="8" t="s">
        <v>42</v>
      </c>
      <c r="D82" s="8">
        <f>'06_Resultados_primarios'!T207</f>
        <v>5.07</v>
      </c>
      <c r="E82" s="27">
        <v>10.473000000000001</v>
      </c>
      <c r="F82" s="8">
        <v>10.686999999999999</v>
      </c>
      <c r="G82" s="47">
        <f t="shared" si="2"/>
        <v>0.21399999999999864</v>
      </c>
      <c r="H82" s="8" t="s">
        <v>38</v>
      </c>
      <c r="I82" s="8" t="s">
        <v>921</v>
      </c>
      <c r="J82" s="8" t="s">
        <v>39</v>
      </c>
      <c r="K82" s="9"/>
      <c r="L82" s="8" t="s">
        <v>704</v>
      </c>
      <c r="M82" s="8" t="s">
        <v>704</v>
      </c>
      <c r="N82" s="8" t="s">
        <v>704</v>
      </c>
    </row>
    <row r="83" spans="1:14" ht="15" hidden="1" customHeight="1">
      <c r="A83" s="8" t="s">
        <v>855</v>
      </c>
      <c r="B83" s="9">
        <v>46131.666666666664</v>
      </c>
      <c r="C83" s="8" t="s">
        <v>42</v>
      </c>
      <c r="D83" s="8">
        <f>'06_Resultados_primarios'!T208</f>
        <v>3.84</v>
      </c>
      <c r="E83" s="27">
        <v>5.5839999999999996</v>
      </c>
      <c r="F83" s="8">
        <v>5.66</v>
      </c>
      <c r="G83" s="47">
        <f t="shared" si="2"/>
        <v>7.6000000000000512E-2</v>
      </c>
      <c r="H83" s="8" t="s">
        <v>923</v>
      </c>
      <c r="I83" s="8" t="s">
        <v>922</v>
      </c>
      <c r="J83" s="8" t="s">
        <v>46</v>
      </c>
      <c r="K83" s="9"/>
      <c r="L83" s="8" t="s">
        <v>704</v>
      </c>
      <c r="M83" s="8" t="s">
        <v>704</v>
      </c>
      <c r="N83" s="8" t="s">
        <v>704</v>
      </c>
    </row>
    <row r="84" spans="1:14" ht="15" hidden="1" customHeight="1">
      <c r="A84" s="8" t="s">
        <v>856</v>
      </c>
      <c r="B84" s="9">
        <v>46131.666666666664</v>
      </c>
      <c r="C84" s="8" t="s">
        <v>42</v>
      </c>
      <c r="D84" s="8">
        <f>'06_Resultados_primarios'!T209</f>
        <v>3.8100000000000005</v>
      </c>
      <c r="E84" s="27">
        <v>5.53</v>
      </c>
      <c r="F84" s="8">
        <v>5.6139999999999999</v>
      </c>
      <c r="G84" s="47">
        <f t="shared" si="2"/>
        <v>8.3999999999999631E-2</v>
      </c>
      <c r="H84" s="8" t="s">
        <v>923</v>
      </c>
      <c r="I84" s="8" t="s">
        <v>922</v>
      </c>
      <c r="J84" s="8" t="s">
        <v>46</v>
      </c>
      <c r="K84" s="9"/>
      <c r="L84" s="8" t="s">
        <v>704</v>
      </c>
      <c r="M84" s="8" t="s">
        <v>704</v>
      </c>
      <c r="N84" s="8" t="s">
        <v>704</v>
      </c>
    </row>
    <row r="85" spans="1:14" ht="15" hidden="1" customHeight="1">
      <c r="A85" s="8" t="s">
        <v>857</v>
      </c>
      <c r="B85" s="9">
        <v>46131.666666666664</v>
      </c>
      <c r="C85" s="8" t="s">
        <v>42</v>
      </c>
      <c r="D85" s="8">
        <f>'06_Resultados_primarios'!T210</f>
        <v>4.9400000000000004</v>
      </c>
      <c r="E85" s="27">
        <v>5.6230000000000002</v>
      </c>
      <c r="F85" s="8">
        <v>5.7050000000000001</v>
      </c>
      <c r="G85" s="47">
        <f t="shared" si="2"/>
        <v>8.1999999999999851E-2</v>
      </c>
      <c r="H85" s="8" t="s">
        <v>923</v>
      </c>
      <c r="I85" s="8" t="s">
        <v>922</v>
      </c>
      <c r="J85" s="8" t="s">
        <v>46</v>
      </c>
      <c r="K85" s="9"/>
      <c r="L85" s="8" t="s">
        <v>704</v>
      </c>
      <c r="M85" s="8" t="s">
        <v>704</v>
      </c>
      <c r="N85" s="8" t="s">
        <v>704</v>
      </c>
    </row>
    <row r="86" spans="1:14" ht="15" hidden="1" customHeight="1">
      <c r="A86" s="8" t="s">
        <v>860</v>
      </c>
      <c r="B86" s="9">
        <v>46132.333333333336</v>
      </c>
      <c r="C86" s="8" t="s">
        <v>42</v>
      </c>
      <c r="D86" s="8">
        <f>'06_Resultados_primarios'!T213</f>
        <v>6.87</v>
      </c>
      <c r="E86" s="27">
        <v>10.503</v>
      </c>
      <c r="F86" s="8">
        <v>10.773999999999999</v>
      </c>
      <c r="G86" s="47">
        <f t="shared" si="2"/>
        <v>0.27099999999999902</v>
      </c>
      <c r="H86" s="8" t="s">
        <v>38</v>
      </c>
      <c r="I86" s="8" t="s">
        <v>921</v>
      </c>
      <c r="J86" s="8" t="s">
        <v>39</v>
      </c>
      <c r="K86" s="9"/>
      <c r="L86" s="8" t="s">
        <v>704</v>
      </c>
      <c r="M86" s="8" t="s">
        <v>704</v>
      </c>
      <c r="N86" s="8" t="s">
        <v>704</v>
      </c>
    </row>
    <row r="87" spans="1:14" ht="15" hidden="1" customHeight="1">
      <c r="A87" s="8" t="s">
        <v>863</v>
      </c>
      <c r="B87" s="9">
        <v>46132.333333333336</v>
      </c>
      <c r="C87" s="8" t="s">
        <v>42</v>
      </c>
      <c r="D87" s="8">
        <f>'06_Resultados_primarios'!T216</f>
        <v>7.28</v>
      </c>
      <c r="E87" s="27">
        <v>5.5484</v>
      </c>
      <c r="F87" s="8">
        <v>5.56</v>
      </c>
      <c r="G87" s="47">
        <f t="shared" si="2"/>
        <v>1.1599999999999611E-2</v>
      </c>
      <c r="H87" s="8" t="s">
        <v>923</v>
      </c>
      <c r="I87" s="8" t="s">
        <v>922</v>
      </c>
      <c r="J87" s="8" t="s">
        <v>46</v>
      </c>
      <c r="K87" s="9"/>
      <c r="L87" s="8" t="s">
        <v>704</v>
      </c>
      <c r="M87" s="8" t="s">
        <v>704</v>
      </c>
      <c r="N87" s="8" t="s">
        <v>704</v>
      </c>
    </row>
    <row r="88" spans="1:14" ht="15" hidden="1" customHeight="1">
      <c r="A88" s="8" t="s">
        <v>870</v>
      </c>
      <c r="B88" s="9">
        <v>46133.333333333336</v>
      </c>
      <c r="C88" s="8" t="s">
        <v>42</v>
      </c>
      <c r="D88" s="8">
        <f>'06_Resultados_primarios'!T223</f>
        <v>6.8500000000000005</v>
      </c>
      <c r="E88" s="52">
        <v>9.7899999999999991</v>
      </c>
      <c r="F88" s="8">
        <v>10.031000000000001</v>
      </c>
      <c r="G88" s="47">
        <f t="shared" si="2"/>
        <v>0.24100000000000144</v>
      </c>
      <c r="H88" s="8" t="s">
        <v>38</v>
      </c>
      <c r="I88" s="8" t="s">
        <v>921</v>
      </c>
      <c r="J88" s="8" t="s">
        <v>39</v>
      </c>
      <c r="K88" s="9"/>
      <c r="L88" s="8" t="s">
        <v>704</v>
      </c>
      <c r="M88" s="8" t="s">
        <v>704</v>
      </c>
      <c r="N88" s="8" t="s">
        <v>704</v>
      </c>
    </row>
    <row r="89" spans="1:14" ht="15" hidden="1" customHeight="1">
      <c r="A89" s="8" t="s">
        <v>871</v>
      </c>
      <c r="B89" s="9">
        <v>46133.333333333336</v>
      </c>
      <c r="C89" s="8" t="s">
        <v>42</v>
      </c>
      <c r="D89" s="8">
        <f>'06_Resultados_primarios'!T224</f>
        <v>6.66</v>
      </c>
      <c r="E89" s="52">
        <v>9.8019999999999996</v>
      </c>
      <c r="F89" s="8">
        <v>10.016</v>
      </c>
      <c r="G89" s="47">
        <f t="shared" si="2"/>
        <v>0.21400000000000041</v>
      </c>
      <c r="H89" s="8" t="s">
        <v>38</v>
      </c>
      <c r="I89" s="8" t="s">
        <v>921</v>
      </c>
      <c r="J89" s="8" t="s">
        <v>39</v>
      </c>
      <c r="K89" s="9"/>
      <c r="L89" s="8" t="s">
        <v>704</v>
      </c>
      <c r="M89" s="8" t="s">
        <v>704</v>
      </c>
      <c r="N89" s="8" t="s">
        <v>704</v>
      </c>
    </row>
    <row r="90" spans="1:14" ht="15" hidden="1" customHeight="1">
      <c r="A90" s="8" t="s">
        <v>872</v>
      </c>
      <c r="B90" s="9">
        <v>46133.333333333336</v>
      </c>
      <c r="C90" s="8" t="s">
        <v>42</v>
      </c>
      <c r="D90" s="8">
        <f>'06_Resultados_primarios'!T225</f>
        <v>8.58</v>
      </c>
      <c r="E90" s="52">
        <v>9.7729999999999997</v>
      </c>
      <c r="F90" s="8">
        <v>10.025</v>
      </c>
      <c r="G90" s="47">
        <f t="shared" si="2"/>
        <v>0.25200000000000067</v>
      </c>
      <c r="H90" s="8" t="s">
        <v>38</v>
      </c>
      <c r="I90" s="8" t="s">
        <v>921</v>
      </c>
      <c r="J90" s="8" t="s">
        <v>39</v>
      </c>
      <c r="K90" s="9"/>
      <c r="L90" s="8" t="s">
        <v>704</v>
      </c>
      <c r="M90" s="8" t="s">
        <v>704</v>
      </c>
      <c r="N90" s="8" t="s">
        <v>704</v>
      </c>
    </row>
    <row r="91" spans="1:14" ht="15" hidden="1" customHeight="1">
      <c r="A91" s="8" t="s">
        <v>873</v>
      </c>
      <c r="B91" s="9">
        <v>46133.333333333336</v>
      </c>
      <c r="C91" s="8" t="s">
        <v>42</v>
      </c>
      <c r="D91" s="8">
        <f>'06_Resultados_primarios'!T226</f>
        <v>8.0399999999999991</v>
      </c>
      <c r="E91" s="52">
        <v>5.5469999999999997</v>
      </c>
      <c r="F91" s="8">
        <v>5.6529999999999996</v>
      </c>
      <c r="G91" s="47">
        <f t="shared" si="2"/>
        <v>0.10599999999999987</v>
      </c>
      <c r="H91" s="8" t="s">
        <v>923</v>
      </c>
      <c r="I91" s="8" t="s">
        <v>922</v>
      </c>
      <c r="J91" s="8" t="s">
        <v>46</v>
      </c>
      <c r="K91" s="9"/>
      <c r="L91" s="8" t="s">
        <v>704</v>
      </c>
      <c r="M91" s="8" t="s">
        <v>704</v>
      </c>
      <c r="N91" s="8" t="s">
        <v>704</v>
      </c>
    </row>
    <row r="92" spans="1:14" ht="15" hidden="1" customHeight="1">
      <c r="A92" s="8" t="s">
        <v>874</v>
      </c>
      <c r="B92" s="9">
        <v>46133.333333333336</v>
      </c>
      <c r="C92" s="8" t="s">
        <v>42</v>
      </c>
      <c r="D92" s="8">
        <f>'06_Resultados_primarios'!T227</f>
        <v>7.87</v>
      </c>
      <c r="E92" s="52">
        <v>5.61</v>
      </c>
      <c r="F92" s="8">
        <v>5.7320000000000002</v>
      </c>
      <c r="G92" s="47">
        <f t="shared" si="2"/>
        <v>0.12199999999999989</v>
      </c>
      <c r="H92" s="8" t="s">
        <v>923</v>
      </c>
      <c r="I92" s="8" t="s">
        <v>922</v>
      </c>
      <c r="J92" s="8" t="s">
        <v>46</v>
      </c>
      <c r="K92" s="9"/>
      <c r="L92" s="8" t="s">
        <v>704</v>
      </c>
      <c r="M92" s="8" t="s">
        <v>704</v>
      </c>
      <c r="N92" s="8" t="s">
        <v>704</v>
      </c>
    </row>
    <row r="93" spans="1:14" ht="15" hidden="1" customHeight="1">
      <c r="A93" s="8" t="s">
        <v>882</v>
      </c>
      <c r="B93" s="9">
        <v>46134.333333333336</v>
      </c>
      <c r="C93" s="8" t="s">
        <v>42</v>
      </c>
      <c r="D93" s="8">
        <f>'06_Resultados_primarios'!T239</f>
        <v>8.5</v>
      </c>
      <c r="E93" s="27">
        <v>9.7899999999999991</v>
      </c>
      <c r="F93" s="8">
        <v>10.025</v>
      </c>
      <c r="G93" s="47">
        <f t="shared" si="2"/>
        <v>0.23500000000000121</v>
      </c>
      <c r="H93" s="8" t="s">
        <v>38</v>
      </c>
      <c r="I93" s="8" t="s">
        <v>921</v>
      </c>
      <c r="J93" s="8" t="s">
        <v>39</v>
      </c>
      <c r="K93" s="9"/>
      <c r="L93" s="8" t="s">
        <v>704</v>
      </c>
      <c r="M93" s="8" t="s">
        <v>704</v>
      </c>
      <c r="N93" s="8" t="s">
        <v>704</v>
      </c>
    </row>
    <row r="94" spans="1:14" ht="15" hidden="1" customHeight="1">
      <c r="A94" s="8" t="s">
        <v>883</v>
      </c>
      <c r="B94" s="9">
        <v>46134.333333333336</v>
      </c>
      <c r="C94" s="8" t="s">
        <v>42</v>
      </c>
      <c r="D94" s="8">
        <f>'06_Resultados_primarios'!T240</f>
        <v>8.5499999999999989</v>
      </c>
      <c r="E94" s="27">
        <v>9.8040000000000003</v>
      </c>
      <c r="F94" s="8">
        <v>10.052</v>
      </c>
      <c r="G94" s="47">
        <f t="shared" si="2"/>
        <v>0.24799999999999933</v>
      </c>
      <c r="H94" s="8" t="s">
        <v>38</v>
      </c>
      <c r="I94" s="8" t="s">
        <v>921</v>
      </c>
      <c r="J94" s="8" t="s">
        <v>39</v>
      </c>
      <c r="K94" s="9"/>
      <c r="L94" s="8" t="s">
        <v>704</v>
      </c>
      <c r="M94" s="8" t="s">
        <v>704</v>
      </c>
      <c r="N94" s="8" t="s">
        <v>704</v>
      </c>
    </row>
    <row r="95" spans="1:14" ht="15" hidden="1" customHeight="1">
      <c r="A95" s="8" t="s">
        <v>892</v>
      </c>
      <c r="B95" s="9">
        <v>46135.666666666664</v>
      </c>
      <c r="C95" s="8" t="s">
        <v>42</v>
      </c>
      <c r="D95" s="8">
        <f>'06_Resultados_primarios'!T245</f>
        <v>10.229999999999999</v>
      </c>
      <c r="E95" s="27">
        <v>9.7859999999999996</v>
      </c>
      <c r="F95" s="8">
        <v>10.041</v>
      </c>
      <c r="G95" s="47">
        <f t="shared" si="2"/>
        <v>0.25500000000000078</v>
      </c>
      <c r="H95" s="8" t="s">
        <v>38</v>
      </c>
      <c r="I95" s="8" t="s">
        <v>921</v>
      </c>
      <c r="J95" s="8" t="s">
        <v>39</v>
      </c>
      <c r="K95" s="9"/>
      <c r="L95" s="8" t="s">
        <v>704</v>
      </c>
      <c r="M95" s="8" t="s">
        <v>704</v>
      </c>
      <c r="N95" s="8" t="s">
        <v>704</v>
      </c>
    </row>
    <row r="96" spans="1:14" ht="15" hidden="1" customHeight="1">
      <c r="A96" s="8" t="s">
        <v>893</v>
      </c>
      <c r="B96" s="9">
        <v>46135.666666666664</v>
      </c>
      <c r="C96" s="8" t="s">
        <v>42</v>
      </c>
      <c r="D96" s="8">
        <f>'06_Resultados_primarios'!T246</f>
        <v>10.029999999999999</v>
      </c>
      <c r="E96" s="27">
        <v>9.8040000000000003</v>
      </c>
      <c r="F96" s="8">
        <v>10.06</v>
      </c>
      <c r="G96" s="47">
        <f t="shared" si="2"/>
        <v>0.25600000000000023</v>
      </c>
      <c r="H96" s="8" t="s">
        <v>38</v>
      </c>
      <c r="I96" s="8" t="s">
        <v>921</v>
      </c>
      <c r="J96" s="8" t="s">
        <v>39</v>
      </c>
      <c r="K96" s="9"/>
      <c r="L96" s="8" t="s">
        <v>704</v>
      </c>
      <c r="M96" s="8" t="s">
        <v>704</v>
      </c>
      <c r="N96" s="8" t="s">
        <v>704</v>
      </c>
    </row>
    <row r="97" spans="1:14" ht="15" hidden="1" customHeight="1">
      <c r="A97" s="8" t="s">
        <v>894</v>
      </c>
      <c r="B97" s="9">
        <v>46135.666666666664</v>
      </c>
      <c r="C97" s="8" t="s">
        <v>42</v>
      </c>
      <c r="D97" s="8">
        <f>'06_Resultados_primarios'!T247</f>
        <v>10.53</v>
      </c>
      <c r="E97" s="27">
        <v>9.8010000000000002</v>
      </c>
      <c r="F97" s="8">
        <v>10.069000000000001</v>
      </c>
      <c r="G97" s="47">
        <f t="shared" si="2"/>
        <v>0.26800000000000068</v>
      </c>
      <c r="H97" s="8" t="s">
        <v>38</v>
      </c>
      <c r="I97" s="8" t="s">
        <v>921</v>
      </c>
      <c r="J97" s="8" t="s">
        <v>39</v>
      </c>
      <c r="K97" s="9"/>
      <c r="L97" s="8" t="s">
        <v>704</v>
      </c>
      <c r="M97" s="8" t="s">
        <v>704</v>
      </c>
      <c r="N97" s="8" t="s">
        <v>704</v>
      </c>
    </row>
    <row r="98" spans="1:14" ht="15" hidden="1" customHeight="1">
      <c r="A98" s="8" t="s">
        <v>895</v>
      </c>
      <c r="B98" s="9">
        <v>46135.666666666664</v>
      </c>
      <c r="C98" s="8" t="s">
        <v>42</v>
      </c>
      <c r="D98" s="8">
        <f>'06_Resultados_primarios'!T248</f>
        <v>10.44</v>
      </c>
      <c r="E98" s="27">
        <v>5.5419999999999998</v>
      </c>
      <c r="F98" s="8">
        <v>5.6449999999999996</v>
      </c>
      <c r="G98" s="47">
        <f t="shared" si="2"/>
        <v>0.10299999999999976</v>
      </c>
      <c r="H98" s="8" t="s">
        <v>923</v>
      </c>
      <c r="I98" s="8" t="s">
        <v>922</v>
      </c>
      <c r="J98" s="8" t="s">
        <v>46</v>
      </c>
      <c r="K98" s="9"/>
      <c r="L98" s="8" t="s">
        <v>704</v>
      </c>
      <c r="M98" s="8" t="s">
        <v>704</v>
      </c>
      <c r="N98" s="8" t="s">
        <v>704</v>
      </c>
    </row>
    <row r="99" spans="1:14" ht="15" hidden="1" customHeight="1">
      <c r="A99" s="8" t="s">
        <v>896</v>
      </c>
      <c r="B99" s="9">
        <v>46135.666666666664</v>
      </c>
      <c r="C99" s="8" t="s">
        <v>42</v>
      </c>
      <c r="D99" s="8">
        <f>'06_Resultados_primarios'!T249</f>
        <v>10.44</v>
      </c>
      <c r="E99" s="27">
        <v>5.585</v>
      </c>
      <c r="F99" s="8">
        <v>5.7060000000000004</v>
      </c>
      <c r="G99" s="47">
        <f t="shared" si="2"/>
        <v>0.12100000000000044</v>
      </c>
      <c r="H99" s="8" t="s">
        <v>923</v>
      </c>
      <c r="I99" s="8" t="s">
        <v>922</v>
      </c>
      <c r="J99" s="8" t="s">
        <v>46</v>
      </c>
      <c r="K99" s="9"/>
      <c r="L99" s="8" t="s">
        <v>704</v>
      </c>
      <c r="M99" s="8" t="s">
        <v>704</v>
      </c>
      <c r="N99" s="8" t="s">
        <v>704</v>
      </c>
    </row>
    <row r="100" spans="1:14" ht="15" hidden="1" customHeight="1">
      <c r="A100" s="8" t="s">
        <v>897</v>
      </c>
      <c r="B100" s="9">
        <v>46135.666666666664</v>
      </c>
      <c r="C100" s="8" t="s">
        <v>42</v>
      </c>
      <c r="D100" s="8">
        <f>'06_Resultados_primarios'!T250</f>
        <v>9.93</v>
      </c>
      <c r="E100" s="27">
        <v>5.5549999999999997</v>
      </c>
      <c r="F100" s="8">
        <v>5.6849999999999996</v>
      </c>
      <c r="G100" s="47">
        <f t="shared" si="2"/>
        <v>0.12999999999999989</v>
      </c>
      <c r="H100" s="8" t="s">
        <v>923</v>
      </c>
      <c r="I100" s="8" t="s">
        <v>922</v>
      </c>
      <c r="J100" s="8" t="s">
        <v>46</v>
      </c>
      <c r="K100" s="9"/>
      <c r="L100" s="8" t="s">
        <v>704</v>
      </c>
      <c r="M100" s="8" t="s">
        <v>704</v>
      </c>
      <c r="N100" s="8" t="s">
        <v>704</v>
      </c>
    </row>
    <row r="101" spans="1:14" ht="15" hidden="1" customHeight="1">
      <c r="A101" s="8" t="s">
        <v>898</v>
      </c>
      <c r="B101" s="9">
        <v>46136.333333333336</v>
      </c>
      <c r="C101" s="8" t="s">
        <v>42</v>
      </c>
      <c r="D101" s="8">
        <f>'06_Resultados_primarios'!T251</f>
        <v>10.469999999999999</v>
      </c>
      <c r="E101" s="27">
        <v>9.7984000000000009</v>
      </c>
      <c r="F101" s="8">
        <v>10.045999999999999</v>
      </c>
      <c r="G101" s="47">
        <f t="shared" si="2"/>
        <v>0.24759999999999849</v>
      </c>
      <c r="H101" s="8" t="s">
        <v>38</v>
      </c>
      <c r="I101" s="8" t="s">
        <v>921</v>
      </c>
      <c r="J101" s="8" t="s">
        <v>39</v>
      </c>
      <c r="K101" s="9"/>
      <c r="L101" s="8" t="s">
        <v>704</v>
      </c>
      <c r="M101" s="8" t="s">
        <v>704</v>
      </c>
      <c r="N101" s="8" t="s">
        <v>704</v>
      </c>
    </row>
    <row r="102" spans="1:14" ht="15" hidden="1" customHeight="1">
      <c r="A102" s="8" t="s">
        <v>899</v>
      </c>
      <c r="B102" s="9">
        <v>46136.333333333336</v>
      </c>
      <c r="C102" s="8" t="s">
        <v>42</v>
      </c>
      <c r="D102" s="8">
        <f>'06_Resultados_primarios'!T252</f>
        <v>10.26</v>
      </c>
      <c r="E102" s="27">
        <v>10.1601</v>
      </c>
      <c r="F102" s="8">
        <v>10.382999999999999</v>
      </c>
      <c r="G102" s="47">
        <f t="shared" si="2"/>
        <v>0.22289999999999921</v>
      </c>
      <c r="H102" s="8" t="s">
        <v>38</v>
      </c>
      <c r="I102" s="8" t="s">
        <v>921</v>
      </c>
      <c r="J102" s="8" t="s">
        <v>39</v>
      </c>
      <c r="K102" s="9"/>
      <c r="L102" s="8" t="s">
        <v>704</v>
      </c>
      <c r="M102" s="8" t="s">
        <v>704</v>
      </c>
      <c r="N102" s="8" t="s">
        <v>704</v>
      </c>
    </row>
    <row r="103" spans="1:14" ht="15" hidden="1" customHeight="1">
      <c r="A103" s="8" t="s">
        <v>900</v>
      </c>
      <c r="B103" s="9">
        <v>46136.333333333336</v>
      </c>
      <c r="C103" s="8" t="s">
        <v>42</v>
      </c>
      <c r="D103" s="8">
        <f>'06_Resultados_primarios'!T253</f>
        <v>10.62</v>
      </c>
      <c r="E103" s="27">
        <v>10.2736</v>
      </c>
      <c r="F103" s="8">
        <v>10.532999999999999</v>
      </c>
      <c r="G103" s="47">
        <f t="shared" si="2"/>
        <v>0.25939999999999941</v>
      </c>
      <c r="H103" s="8" t="s">
        <v>38</v>
      </c>
      <c r="I103" s="8" t="s">
        <v>921</v>
      </c>
      <c r="J103" s="8" t="s">
        <v>39</v>
      </c>
      <c r="K103" s="9"/>
      <c r="L103" s="8" t="s">
        <v>704</v>
      </c>
      <c r="M103" s="8" t="s">
        <v>704</v>
      </c>
      <c r="N103" s="8" t="s">
        <v>704</v>
      </c>
    </row>
    <row r="104" spans="1:14" ht="15" hidden="1" customHeight="1">
      <c r="A104" s="8" t="s">
        <v>901</v>
      </c>
      <c r="B104" s="7">
        <v>46136.333333333336</v>
      </c>
      <c r="C104" s="8" t="s">
        <v>42</v>
      </c>
      <c r="D104" s="8">
        <f>'06_Resultados_primarios'!T254</f>
        <v>10.299999999999999</v>
      </c>
      <c r="E104" s="27">
        <v>5.5968</v>
      </c>
      <c r="F104" s="104">
        <v>5.6890000000000001</v>
      </c>
      <c r="G104" s="105">
        <f t="shared" si="2"/>
        <v>9.220000000000006E-2</v>
      </c>
      <c r="H104" s="8" t="s">
        <v>38</v>
      </c>
      <c r="I104" s="8" t="s">
        <v>922</v>
      </c>
      <c r="J104" s="8"/>
      <c r="K104" s="9"/>
      <c r="L104" s="8"/>
      <c r="M104" s="8"/>
      <c r="N104" s="8"/>
    </row>
    <row r="105" spans="1:14" ht="15" hidden="1" customHeight="1">
      <c r="A105" s="8" t="s">
        <v>902</v>
      </c>
      <c r="B105" s="7">
        <v>46136.333333333336</v>
      </c>
      <c r="C105" s="8" t="s">
        <v>42</v>
      </c>
      <c r="D105" s="8">
        <f>'06_Resultados_primarios'!T255</f>
        <v>10.379999999999999</v>
      </c>
      <c r="E105" s="27">
        <v>5.5890000000000004</v>
      </c>
      <c r="F105" s="104">
        <v>5.6920000000000002</v>
      </c>
      <c r="G105" s="105">
        <f t="shared" si="2"/>
        <v>0.10299999999999976</v>
      </c>
      <c r="H105" s="8" t="s">
        <v>38</v>
      </c>
      <c r="I105" s="8" t="s">
        <v>922</v>
      </c>
      <c r="J105" s="8"/>
      <c r="K105" s="9"/>
      <c r="L105" s="8"/>
      <c r="M105" s="8"/>
      <c r="N105" s="8"/>
    </row>
    <row r="106" spans="1:14" ht="15" hidden="1" customHeight="1">
      <c r="A106" s="8" t="s">
        <v>903</v>
      </c>
      <c r="B106" s="7">
        <v>46136.333333333336</v>
      </c>
      <c r="C106" s="8" t="s">
        <v>42</v>
      </c>
      <c r="D106" s="8">
        <f>'06_Resultados_primarios'!T256</f>
        <v>10.25</v>
      </c>
      <c r="E106" s="27">
        <v>5.5381</v>
      </c>
      <c r="F106" s="8">
        <v>5.6459999999999999</v>
      </c>
      <c r="G106" s="47">
        <f t="shared" si="2"/>
        <v>0.10789999999999988</v>
      </c>
      <c r="H106" s="8" t="s">
        <v>38</v>
      </c>
      <c r="I106" s="8" t="s">
        <v>922</v>
      </c>
      <c r="J106" s="8"/>
      <c r="K106" s="9"/>
      <c r="L106" s="8"/>
      <c r="M106" s="8"/>
      <c r="N106" s="8"/>
    </row>
    <row r="107" spans="1:14" ht="15" hidden="1" customHeight="1">
      <c r="A107" s="8" t="s">
        <v>904</v>
      </c>
      <c r="B107" s="9">
        <v>46137.458333333336</v>
      </c>
      <c r="C107" s="8" t="s">
        <v>42</v>
      </c>
      <c r="D107" s="8">
        <f>'06_Resultados_primarios'!T257</f>
        <v>10.569999999999999</v>
      </c>
      <c r="E107" s="27">
        <v>10.51</v>
      </c>
      <c r="F107" s="8">
        <v>10.724</v>
      </c>
      <c r="G107" s="47">
        <f t="shared" ref="G107:G109" si="3">F107-E107</f>
        <v>0.21400000000000041</v>
      </c>
      <c r="H107" s="8" t="s">
        <v>38</v>
      </c>
      <c r="I107" s="8" t="s">
        <v>921</v>
      </c>
      <c r="J107" s="8" t="s">
        <v>39</v>
      </c>
      <c r="K107" s="9"/>
      <c r="L107" s="8" t="s">
        <v>704</v>
      </c>
      <c r="M107" s="8" t="s">
        <v>704</v>
      </c>
      <c r="N107" s="8" t="s">
        <v>704</v>
      </c>
    </row>
    <row r="108" spans="1:14" ht="15" hidden="1" customHeight="1">
      <c r="A108" s="8" t="s">
        <v>905</v>
      </c>
      <c r="B108" s="9">
        <v>46137.458333333336</v>
      </c>
      <c r="C108" s="8" t="s">
        <v>42</v>
      </c>
      <c r="D108" s="8">
        <f>'06_Resultados_primarios'!T258</f>
        <v>10.42</v>
      </c>
      <c r="E108" s="27">
        <v>10.32</v>
      </c>
      <c r="F108" s="8">
        <v>10.535</v>
      </c>
      <c r="G108" s="47">
        <f t="shared" si="3"/>
        <v>0.21499999999999986</v>
      </c>
      <c r="H108" s="8" t="s">
        <v>38</v>
      </c>
      <c r="I108" s="8" t="s">
        <v>921</v>
      </c>
      <c r="J108" s="8" t="s">
        <v>39</v>
      </c>
      <c r="K108" s="9"/>
      <c r="L108" s="8" t="s">
        <v>704</v>
      </c>
      <c r="M108" s="8" t="s">
        <v>704</v>
      </c>
      <c r="N108" s="8" t="s">
        <v>704</v>
      </c>
    </row>
    <row r="109" spans="1:14" ht="15" hidden="1" customHeight="1" thickBot="1">
      <c r="A109" s="35" t="s">
        <v>906</v>
      </c>
      <c r="B109" s="36">
        <v>46137.458333333336</v>
      </c>
      <c r="C109" s="35" t="s">
        <v>42</v>
      </c>
      <c r="D109" s="35">
        <f>'06_Resultados_primarios'!T259</f>
        <v>10.59</v>
      </c>
      <c r="E109" s="37">
        <v>10.48</v>
      </c>
      <c r="F109" s="35">
        <v>10.715</v>
      </c>
      <c r="G109" s="48">
        <f t="shared" si="3"/>
        <v>0.23499999999999943</v>
      </c>
      <c r="H109" s="35" t="s">
        <v>38</v>
      </c>
      <c r="I109" s="35" t="s">
        <v>921</v>
      </c>
      <c r="J109" s="35" t="s">
        <v>39</v>
      </c>
      <c r="K109" s="9"/>
      <c r="L109" s="8" t="s">
        <v>704</v>
      </c>
      <c r="M109" s="8" t="s">
        <v>704</v>
      </c>
      <c r="N109" s="8" t="s">
        <v>704</v>
      </c>
    </row>
    <row r="110" spans="1:14" ht="15" hidden="1" customHeight="1">
      <c r="A110" t="s">
        <v>589</v>
      </c>
      <c r="B110" s="110">
        <v>46154.416666666664</v>
      </c>
      <c r="C110" t="s">
        <v>42</v>
      </c>
      <c r="H110" t="s">
        <v>923</v>
      </c>
      <c r="I110" t="s">
        <v>922</v>
      </c>
      <c r="J110" t="s">
        <v>46</v>
      </c>
      <c r="N110" t="s">
        <v>924</v>
      </c>
    </row>
    <row r="111" spans="1:14" ht="15" customHeight="1">
      <c r="A111" t="s">
        <v>592</v>
      </c>
      <c r="B111" s="110">
        <v>46154.416666666664</v>
      </c>
      <c r="C111" t="s">
        <v>42</v>
      </c>
      <c r="H111" t="s">
        <v>923</v>
      </c>
      <c r="I111" t="s">
        <v>922</v>
      </c>
      <c r="J111" t="s">
        <v>46</v>
      </c>
      <c r="N111" t="s">
        <v>924</v>
      </c>
    </row>
    <row r="112" spans="1:14" ht="15" hidden="1" customHeight="1">
      <c r="A112" t="s">
        <v>593</v>
      </c>
      <c r="B112" s="110">
        <v>46154.416666666664</v>
      </c>
      <c r="C112" t="s">
        <v>42</v>
      </c>
      <c r="H112" t="s">
        <v>923</v>
      </c>
      <c r="I112" t="s">
        <v>922</v>
      </c>
      <c r="J112" t="s">
        <v>46</v>
      </c>
      <c r="N112" t="s">
        <v>924</v>
      </c>
    </row>
    <row r="113" spans="1:14" ht="15" customHeight="1">
      <c r="A113" t="s">
        <v>601</v>
      </c>
      <c r="B113" s="110">
        <v>46155.416666666664</v>
      </c>
      <c r="C113" t="s">
        <v>42</v>
      </c>
      <c r="H113" t="s">
        <v>923</v>
      </c>
      <c r="I113" t="s">
        <v>922</v>
      </c>
      <c r="J113" t="s">
        <v>46</v>
      </c>
      <c r="N113" t="s">
        <v>924</v>
      </c>
    </row>
    <row r="114" spans="1:14" ht="15" customHeight="1">
      <c r="A114" t="s">
        <v>610</v>
      </c>
      <c r="B114" s="110">
        <v>46156.916666666664</v>
      </c>
      <c r="C114" t="s">
        <v>42</v>
      </c>
      <c r="H114" t="s">
        <v>38</v>
      </c>
      <c r="I114" t="s">
        <v>922</v>
      </c>
      <c r="J114" t="s">
        <v>39</v>
      </c>
      <c r="N114" t="s">
        <v>924</v>
      </c>
    </row>
    <row r="115" spans="1:14" ht="15" hidden="1" customHeight="1">
      <c r="A115" t="s">
        <v>614</v>
      </c>
      <c r="B115" s="110">
        <v>46156.916666666664</v>
      </c>
      <c r="C115" t="s">
        <v>42</v>
      </c>
      <c r="H115" t="s">
        <v>923</v>
      </c>
      <c r="I115" t="s">
        <v>922</v>
      </c>
      <c r="J115" t="s">
        <v>46</v>
      </c>
      <c r="N115" t="s">
        <v>924</v>
      </c>
    </row>
    <row r="116" spans="1:14" ht="15" customHeight="1">
      <c r="A116" t="s">
        <v>616</v>
      </c>
      <c r="B116" s="110">
        <v>46157.416666666664</v>
      </c>
      <c r="C116" t="s">
        <v>42</v>
      </c>
      <c r="H116" t="s">
        <v>923</v>
      </c>
      <c r="I116" t="s">
        <v>922</v>
      </c>
      <c r="J116" t="s">
        <v>46</v>
      </c>
      <c r="N116" t="s">
        <v>924</v>
      </c>
    </row>
    <row r="117" spans="1:14" ht="15" hidden="1" customHeight="1">
      <c r="A117" t="s">
        <v>621</v>
      </c>
      <c r="B117" s="110">
        <v>46157.916666666664</v>
      </c>
      <c r="C117" t="s">
        <v>42</v>
      </c>
      <c r="H117" t="s">
        <v>38</v>
      </c>
      <c r="I117" t="s">
        <v>922</v>
      </c>
      <c r="J117" t="s">
        <v>39</v>
      </c>
      <c r="N117" t="s">
        <v>924</v>
      </c>
    </row>
    <row r="118" spans="1:14" ht="15" hidden="1" customHeight="1">
      <c r="A118" t="s">
        <v>626</v>
      </c>
      <c r="B118" s="110">
        <v>46157.916666666664</v>
      </c>
      <c r="C118" t="s">
        <v>42</v>
      </c>
      <c r="H118" t="s">
        <v>38</v>
      </c>
      <c r="I118" t="s">
        <v>922</v>
      </c>
      <c r="J118" t="s">
        <v>39</v>
      </c>
      <c r="N118" t="s">
        <v>924</v>
      </c>
    </row>
    <row r="119" spans="1:14" ht="15" hidden="1" customHeight="1">
      <c r="A119" t="s">
        <v>631</v>
      </c>
      <c r="B119" s="110">
        <v>46158.416666666664</v>
      </c>
      <c r="C119" t="s">
        <v>42</v>
      </c>
      <c r="H119" t="s">
        <v>923</v>
      </c>
      <c r="I119" t="s">
        <v>922</v>
      </c>
      <c r="J119" t="s">
        <v>46</v>
      </c>
      <c r="N119" t="s">
        <v>924</v>
      </c>
    </row>
    <row r="120" spans="1:14" ht="15" customHeight="1">
      <c r="A120" t="s">
        <v>642</v>
      </c>
      <c r="B120" s="110">
        <v>46161.416666666664</v>
      </c>
      <c r="C120" t="s">
        <v>42</v>
      </c>
      <c r="H120" t="s">
        <v>38</v>
      </c>
      <c r="I120" t="s">
        <v>38</v>
      </c>
      <c r="J120" t="s">
        <v>39</v>
      </c>
      <c r="N120" t="s">
        <v>925</v>
      </c>
    </row>
    <row r="121" spans="1:14" ht="15" hidden="1" customHeight="1">
      <c r="A121" t="s">
        <v>645</v>
      </c>
      <c r="B121" s="110">
        <v>46161.416666666664</v>
      </c>
      <c r="C121" t="s">
        <v>42</v>
      </c>
      <c r="H121" t="s">
        <v>38</v>
      </c>
      <c r="I121" t="s">
        <v>38</v>
      </c>
      <c r="J121" t="s">
        <v>39</v>
      </c>
      <c r="N121" t="s">
        <v>925</v>
      </c>
    </row>
    <row r="122" spans="1:14" s="116" customFormat="1" ht="15" hidden="1" customHeight="1">
      <c r="A122" s="116" t="s">
        <v>646</v>
      </c>
      <c r="B122" s="122">
        <v>46162.416666666664</v>
      </c>
      <c r="C122" s="116" t="s">
        <v>42</v>
      </c>
      <c r="H122" s="116" t="s">
        <v>38</v>
      </c>
      <c r="I122" s="116" t="s">
        <v>38</v>
      </c>
      <c r="J122" s="116" t="s">
        <v>39</v>
      </c>
      <c r="N122" s="116" t="s">
        <v>925</v>
      </c>
    </row>
    <row r="123" spans="1:14" ht="15" hidden="1" customHeight="1">
      <c r="A123" t="s">
        <v>648</v>
      </c>
      <c r="B123" s="110">
        <v>46167.416666666664</v>
      </c>
      <c r="C123" s="110" t="s">
        <v>42</v>
      </c>
      <c r="H123" t="s">
        <v>923</v>
      </c>
      <c r="I123" t="s">
        <v>922</v>
      </c>
      <c r="J123" t="s">
        <v>46</v>
      </c>
      <c r="N123" t="s">
        <v>924</v>
      </c>
    </row>
    <row r="124" spans="1:14" ht="15" hidden="1" customHeight="1">
      <c r="A124" t="s">
        <v>650</v>
      </c>
      <c r="B124" s="110">
        <v>46167.416666666664</v>
      </c>
      <c r="C124" s="110" t="s">
        <v>42</v>
      </c>
      <c r="H124" t="s">
        <v>923</v>
      </c>
      <c r="I124" t="s">
        <v>922</v>
      </c>
      <c r="J124" t="s">
        <v>46</v>
      </c>
      <c r="N124" t="s">
        <v>924</v>
      </c>
    </row>
    <row r="125" spans="1:14" ht="15" hidden="1" customHeight="1">
      <c r="A125" t="s">
        <v>651</v>
      </c>
      <c r="B125" s="110">
        <v>46167.416666666664</v>
      </c>
      <c r="C125" s="110" t="s">
        <v>42</v>
      </c>
      <c r="H125" t="s">
        <v>923</v>
      </c>
      <c r="I125" t="s">
        <v>922</v>
      </c>
      <c r="J125" t="s">
        <v>46</v>
      </c>
      <c r="N125" t="s">
        <v>924</v>
      </c>
    </row>
    <row r="126" spans="1:14" ht="15" hidden="1" customHeight="1">
      <c r="A126" t="s">
        <v>655</v>
      </c>
      <c r="B126" s="110">
        <v>46168.416666666664</v>
      </c>
      <c r="C126" s="110" t="s">
        <v>42</v>
      </c>
      <c r="H126" t="s">
        <v>923</v>
      </c>
      <c r="I126" t="s">
        <v>922</v>
      </c>
      <c r="J126" t="s">
        <v>46</v>
      </c>
      <c r="N126" t="s">
        <v>924</v>
      </c>
    </row>
    <row r="127" spans="1:14" ht="15" hidden="1" customHeight="1">
      <c r="A127" t="s">
        <v>657</v>
      </c>
      <c r="B127" s="110">
        <v>46168.416666666664</v>
      </c>
      <c r="C127" s="110" t="s">
        <v>42</v>
      </c>
      <c r="H127" t="s">
        <v>923</v>
      </c>
      <c r="I127" t="s">
        <v>922</v>
      </c>
      <c r="J127" t="s">
        <v>46</v>
      </c>
      <c r="N127" t="s">
        <v>924</v>
      </c>
    </row>
    <row r="128" spans="1:14" ht="15" hidden="1" customHeight="1">
      <c r="A128" t="s">
        <v>660</v>
      </c>
      <c r="B128" s="110">
        <v>46168.416666666664</v>
      </c>
      <c r="C128" s="110" t="s">
        <v>42</v>
      </c>
      <c r="H128" t="s">
        <v>923</v>
      </c>
      <c r="I128" t="s">
        <v>922</v>
      </c>
      <c r="J128" t="s">
        <v>46</v>
      </c>
      <c r="N128" t="s">
        <v>924</v>
      </c>
    </row>
    <row r="129" spans="1:14" ht="15" hidden="1" customHeight="1">
      <c r="A129" t="s">
        <v>666</v>
      </c>
      <c r="B129" s="110">
        <v>46169.166666666664</v>
      </c>
      <c r="C129" s="110" t="s">
        <v>42</v>
      </c>
      <c r="H129" t="s">
        <v>923</v>
      </c>
      <c r="I129" t="s">
        <v>922</v>
      </c>
      <c r="J129" t="s">
        <v>46</v>
      </c>
      <c r="N129" t="s">
        <v>924</v>
      </c>
    </row>
    <row r="130" spans="1:14" ht="15" hidden="1" customHeight="1">
      <c r="A130" t="s">
        <v>669</v>
      </c>
      <c r="B130" s="110">
        <v>46169.166666666664</v>
      </c>
      <c r="C130" s="110" t="s">
        <v>42</v>
      </c>
      <c r="H130" t="s">
        <v>923</v>
      </c>
      <c r="I130" t="s">
        <v>922</v>
      </c>
      <c r="J130" t="s">
        <v>46</v>
      </c>
      <c r="N130" t="s">
        <v>924</v>
      </c>
    </row>
    <row r="131" spans="1:14" ht="15" hidden="1" customHeight="1">
      <c r="A131" t="s">
        <v>672</v>
      </c>
      <c r="B131" s="110">
        <v>46170.416666666664</v>
      </c>
      <c r="C131" s="110" t="s">
        <v>42</v>
      </c>
      <c r="H131" t="s">
        <v>923</v>
      </c>
      <c r="I131" t="s">
        <v>922</v>
      </c>
      <c r="J131" t="s">
        <v>46</v>
      </c>
      <c r="N131" t="s">
        <v>924</v>
      </c>
    </row>
    <row r="132" spans="1:14" ht="15" hidden="1" customHeight="1">
      <c r="A132" t="s">
        <v>674</v>
      </c>
      <c r="B132" s="110">
        <v>46170.416666666664</v>
      </c>
      <c r="C132" s="110" t="s">
        <v>42</v>
      </c>
      <c r="H132" t="s">
        <v>923</v>
      </c>
      <c r="I132" t="s">
        <v>922</v>
      </c>
      <c r="J132" t="s">
        <v>46</v>
      </c>
      <c r="N132" t="s">
        <v>924</v>
      </c>
    </row>
    <row r="133" spans="1:14" ht="15" hidden="1" customHeight="1">
      <c r="A133" t="s">
        <v>675</v>
      </c>
      <c r="B133" s="110">
        <v>46170.416666666664</v>
      </c>
      <c r="C133" s="110" t="s">
        <v>42</v>
      </c>
      <c r="H133" t="s">
        <v>923</v>
      </c>
      <c r="I133" t="s">
        <v>922</v>
      </c>
      <c r="J133" t="s">
        <v>46</v>
      </c>
      <c r="N133" t="s">
        <v>924</v>
      </c>
    </row>
    <row r="134" spans="1:14" ht="15" hidden="1" customHeight="1">
      <c r="A134" t="s">
        <v>676</v>
      </c>
      <c r="B134" s="110">
        <v>46171.416666666664</v>
      </c>
      <c r="C134" s="110" t="s">
        <v>42</v>
      </c>
      <c r="H134" t="s">
        <v>923</v>
      </c>
      <c r="I134" t="s">
        <v>922</v>
      </c>
      <c r="J134" t="s">
        <v>46</v>
      </c>
      <c r="N134" t="s">
        <v>924</v>
      </c>
    </row>
    <row r="135" spans="1:14" ht="15" hidden="1" customHeight="1">
      <c r="A135" t="s">
        <v>678</v>
      </c>
      <c r="B135" s="110">
        <v>46171.416666666664</v>
      </c>
      <c r="C135" s="110" t="s">
        <v>42</v>
      </c>
      <c r="H135" t="s">
        <v>923</v>
      </c>
      <c r="I135" t="s">
        <v>922</v>
      </c>
      <c r="J135" t="s">
        <v>46</v>
      </c>
      <c r="N135" t="s">
        <v>924</v>
      </c>
    </row>
    <row r="136" spans="1:14" ht="15" hidden="1" customHeight="1">
      <c r="A136" t="s">
        <v>679</v>
      </c>
      <c r="B136" s="110">
        <v>46171.416666666664</v>
      </c>
      <c r="C136" s="110" t="s">
        <v>42</v>
      </c>
      <c r="H136" t="s">
        <v>923</v>
      </c>
      <c r="I136" t="s">
        <v>922</v>
      </c>
      <c r="J136" t="s">
        <v>46</v>
      </c>
      <c r="N136" t="s">
        <v>924</v>
      </c>
    </row>
    <row r="137" spans="1:14" ht="15" hidden="1" customHeight="1">
      <c r="A137" t="s">
        <v>683</v>
      </c>
      <c r="B137" s="110">
        <v>46174.416666666664</v>
      </c>
      <c r="C137" s="110" t="s">
        <v>42</v>
      </c>
      <c r="H137" t="s">
        <v>923</v>
      </c>
      <c r="I137" t="s">
        <v>38</v>
      </c>
      <c r="J137" t="s">
        <v>46</v>
      </c>
      <c r="N137" t="s">
        <v>925</v>
      </c>
    </row>
    <row r="138" spans="1:14" ht="15" hidden="1" customHeight="1">
      <c r="A138" t="s">
        <v>685</v>
      </c>
      <c r="B138" s="110">
        <v>46174.416666666664</v>
      </c>
      <c r="C138" s="110" t="s">
        <v>42</v>
      </c>
      <c r="H138" t="s">
        <v>923</v>
      </c>
      <c r="I138" t="s">
        <v>38</v>
      </c>
      <c r="J138" t="s">
        <v>46</v>
      </c>
      <c r="N138" t="s">
        <v>925</v>
      </c>
    </row>
    <row r="139" spans="1:14" ht="15" hidden="1" customHeight="1">
      <c r="A139" t="s">
        <v>686</v>
      </c>
      <c r="B139" s="110">
        <v>46174.416666666664</v>
      </c>
      <c r="C139" s="110" t="s">
        <v>42</v>
      </c>
      <c r="H139" t="s">
        <v>923</v>
      </c>
      <c r="I139" t="s">
        <v>38</v>
      </c>
      <c r="J139" t="s">
        <v>46</v>
      </c>
      <c r="N139" t="s">
        <v>925</v>
      </c>
    </row>
  </sheetData>
  <autoFilter ref="A4:N139" xr:uid="{00000000-0001-0000-0700-000000000000}">
    <filterColumn colId="0">
      <filters>
        <filter val="ING26-LAB011-L-01"/>
        <filter val="ING26-LAB011-L-03"/>
        <filter val="ING26-LAB011-L-05"/>
        <filter val="ING26-LAB011-L-06"/>
        <filter val="ING26-LAB011-L-09"/>
      </filters>
    </filterColumn>
    <sortState xmlns:xlrd2="http://schemas.microsoft.com/office/spreadsheetml/2017/richdata2" ref="A5:N52">
      <sortCondition ref="B4:B52"/>
    </sortState>
  </autoFilter>
  <mergeCells count="2">
    <mergeCell ref="A1:N1"/>
    <mergeCell ref="A2:N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Catalogos!$C$5:$C$6</xm:f>
          </x14:formula1>
          <xm:sqref>C5:C71 C74:C109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N58"/>
  <sheetViews>
    <sheetView showGridLines="0" topLeftCell="A46" workbookViewId="0">
      <selection activeCell="E69" sqref="E69"/>
    </sheetView>
  </sheetViews>
  <sheetFormatPr defaultColWidth="9.140625" defaultRowHeight="15"/>
  <cols>
    <col min="1" max="4" width="18" customWidth="1"/>
    <col min="5" max="6" width="12" customWidth="1"/>
    <col min="7" max="8" width="16" customWidth="1"/>
    <col min="9" max="10" width="14" customWidth="1"/>
    <col min="11" max="11" width="18" customWidth="1"/>
    <col min="12" max="13" width="14" customWidth="1"/>
    <col min="14" max="14" width="24" customWidth="1"/>
  </cols>
  <sheetData>
    <row r="1" spans="1:14" ht="24" customHeight="1">
      <c r="A1" s="140" t="s">
        <v>926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4" ht="36" customHeight="1">
      <c r="A2" s="141" t="s">
        <v>927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4" spans="1:14" ht="33.950000000000003" customHeight="1">
      <c r="A4" s="14" t="s">
        <v>343</v>
      </c>
      <c r="B4" s="14" t="s">
        <v>928</v>
      </c>
      <c r="C4" s="14" t="s">
        <v>167</v>
      </c>
      <c r="D4" s="14"/>
      <c r="E4" s="14" t="s">
        <v>929</v>
      </c>
      <c r="F4" s="14" t="s">
        <v>930</v>
      </c>
      <c r="G4" s="14" t="s">
        <v>931</v>
      </c>
      <c r="H4" s="14" t="s">
        <v>932</v>
      </c>
      <c r="I4" s="14" t="s">
        <v>933</v>
      </c>
      <c r="J4" s="14" t="s">
        <v>934</v>
      </c>
      <c r="K4" s="14" t="s">
        <v>935</v>
      </c>
      <c r="L4" s="14" t="s">
        <v>936</v>
      </c>
      <c r="M4" s="14" t="s">
        <v>937</v>
      </c>
      <c r="N4" s="14" t="s">
        <v>94</v>
      </c>
    </row>
    <row r="5" spans="1:14" ht="30">
      <c r="A5" s="8" t="s">
        <v>349</v>
      </c>
      <c r="B5" s="8">
        <v>26134</v>
      </c>
      <c r="C5" s="9">
        <v>46106.416666666664</v>
      </c>
      <c r="D5" s="9">
        <v>46106.666666666657</v>
      </c>
      <c r="E5" s="8">
        <v>10</v>
      </c>
      <c r="F5" s="8" t="s">
        <v>704</v>
      </c>
      <c r="G5" s="8" t="s">
        <v>704</v>
      </c>
      <c r="H5" s="8">
        <v>12.5</v>
      </c>
      <c r="I5" s="8" t="s">
        <v>704</v>
      </c>
      <c r="J5" s="8" t="s">
        <v>704</v>
      </c>
      <c r="K5" s="8" t="s">
        <v>704</v>
      </c>
      <c r="L5" s="8" t="s">
        <v>704</v>
      </c>
      <c r="M5" s="8" t="s">
        <v>704</v>
      </c>
      <c r="N5" s="8" t="s">
        <v>938</v>
      </c>
    </row>
    <row r="6" spans="1:14" ht="30">
      <c r="A6" s="8" t="s">
        <v>385</v>
      </c>
      <c r="B6" s="8">
        <v>26134</v>
      </c>
      <c r="C6" s="9">
        <v>46108.416666666664</v>
      </c>
      <c r="D6" s="9">
        <v>46108.666666666657</v>
      </c>
      <c r="E6" s="8">
        <v>10</v>
      </c>
      <c r="F6" s="8" t="s">
        <v>704</v>
      </c>
      <c r="G6" s="8" t="s">
        <v>704</v>
      </c>
      <c r="H6" s="8">
        <v>12.5</v>
      </c>
      <c r="I6" s="8" t="s">
        <v>704</v>
      </c>
      <c r="J6" s="8" t="s">
        <v>704</v>
      </c>
      <c r="K6" s="8" t="s">
        <v>704</v>
      </c>
      <c r="L6" s="8" t="s">
        <v>704</v>
      </c>
      <c r="M6" s="8" t="s">
        <v>704</v>
      </c>
      <c r="N6" s="8" t="s">
        <v>938</v>
      </c>
    </row>
    <row r="7" spans="1:14" ht="30">
      <c r="A7" s="8" t="s">
        <v>407</v>
      </c>
      <c r="B7" s="8">
        <v>26134</v>
      </c>
      <c r="C7" s="9">
        <v>46109.916666666664</v>
      </c>
      <c r="D7" s="9">
        <v>46110.166666666657</v>
      </c>
      <c r="E7" s="8">
        <v>10</v>
      </c>
      <c r="F7" s="8" t="s">
        <v>704</v>
      </c>
      <c r="G7" s="8" t="s">
        <v>704</v>
      </c>
      <c r="H7" s="8">
        <v>12.5</v>
      </c>
      <c r="I7" s="8" t="s">
        <v>704</v>
      </c>
      <c r="J7" s="8" t="s">
        <v>704</v>
      </c>
      <c r="K7" s="8" t="s">
        <v>704</v>
      </c>
      <c r="L7" s="8" t="s">
        <v>704</v>
      </c>
      <c r="M7" s="8" t="s">
        <v>704</v>
      </c>
      <c r="N7" s="8" t="s">
        <v>938</v>
      </c>
    </row>
    <row r="8" spans="1:14" ht="30">
      <c r="A8" s="8" t="s">
        <v>433</v>
      </c>
      <c r="B8" s="8">
        <v>26134</v>
      </c>
      <c r="C8" s="9">
        <v>46110.916666666664</v>
      </c>
      <c r="D8" s="9">
        <v>46112.666666666657</v>
      </c>
      <c r="E8" s="8">
        <v>10</v>
      </c>
      <c r="F8" s="8" t="s">
        <v>704</v>
      </c>
      <c r="G8" s="8" t="s">
        <v>704</v>
      </c>
      <c r="H8" s="8">
        <v>12.5</v>
      </c>
      <c r="I8" s="8" t="s">
        <v>704</v>
      </c>
      <c r="J8" s="8" t="s">
        <v>704</v>
      </c>
      <c r="K8" s="8" t="s">
        <v>704</v>
      </c>
      <c r="L8" s="8" t="s">
        <v>704</v>
      </c>
      <c r="M8" s="8" t="s">
        <v>704</v>
      </c>
      <c r="N8" s="8" t="s">
        <v>938</v>
      </c>
    </row>
    <row r="9" spans="1:14" ht="30">
      <c r="A9" s="8" t="s">
        <v>440</v>
      </c>
      <c r="B9" s="8">
        <v>26134</v>
      </c>
      <c r="C9" s="9">
        <v>46112.416666666664</v>
      </c>
      <c r="D9" s="9">
        <v>46113.166666666657</v>
      </c>
      <c r="E9" s="8">
        <v>10</v>
      </c>
      <c r="F9" s="8" t="s">
        <v>704</v>
      </c>
      <c r="G9" s="8" t="s">
        <v>704</v>
      </c>
      <c r="H9" s="8">
        <v>12.5</v>
      </c>
      <c r="I9" s="8" t="s">
        <v>704</v>
      </c>
      <c r="J9" s="8" t="s">
        <v>704</v>
      </c>
      <c r="K9" s="8" t="s">
        <v>704</v>
      </c>
      <c r="L9" s="8" t="s">
        <v>704</v>
      </c>
      <c r="M9" s="8" t="s">
        <v>704</v>
      </c>
      <c r="N9" s="8" t="s">
        <v>938</v>
      </c>
    </row>
    <row r="10" spans="1:14" ht="30">
      <c r="A10" s="8" t="s">
        <v>939</v>
      </c>
      <c r="B10" s="8">
        <v>26134</v>
      </c>
      <c r="C10" s="9">
        <v>46112.916666666664</v>
      </c>
      <c r="D10" s="9">
        <v>46115.666666666657</v>
      </c>
      <c r="E10" s="8">
        <v>10</v>
      </c>
      <c r="F10" s="8" t="s">
        <v>704</v>
      </c>
      <c r="G10" s="8" t="s">
        <v>704</v>
      </c>
      <c r="H10" s="8">
        <v>12.5</v>
      </c>
      <c r="I10" s="8" t="s">
        <v>704</v>
      </c>
      <c r="J10" s="8" t="s">
        <v>704</v>
      </c>
      <c r="K10" s="8" t="s">
        <v>704</v>
      </c>
      <c r="L10" s="8" t="s">
        <v>704</v>
      </c>
      <c r="M10" s="8" t="s">
        <v>704</v>
      </c>
      <c r="N10" s="8" t="s">
        <v>938</v>
      </c>
    </row>
    <row r="11" spans="1:14" ht="30">
      <c r="A11" s="8" t="s">
        <v>940</v>
      </c>
      <c r="B11" s="8">
        <v>26134</v>
      </c>
      <c r="C11" s="9">
        <v>46113.916666666664</v>
      </c>
      <c r="D11" s="9">
        <v>46118.666666666657</v>
      </c>
      <c r="E11" s="8">
        <v>10</v>
      </c>
      <c r="F11" s="8" t="s">
        <v>704</v>
      </c>
      <c r="G11" s="8" t="s">
        <v>704</v>
      </c>
      <c r="H11" s="8">
        <v>12.5</v>
      </c>
      <c r="I11" s="8" t="s">
        <v>704</v>
      </c>
      <c r="J11" s="8" t="s">
        <v>704</v>
      </c>
      <c r="K11" s="8" t="s">
        <v>704</v>
      </c>
      <c r="L11" s="8" t="s">
        <v>704</v>
      </c>
      <c r="M11" s="8" t="s">
        <v>704</v>
      </c>
      <c r="N11" s="8" t="s">
        <v>938</v>
      </c>
    </row>
    <row r="12" spans="1:14" ht="30">
      <c r="A12" s="8" t="s">
        <v>354</v>
      </c>
      <c r="B12" s="8">
        <v>26135</v>
      </c>
      <c r="C12" s="9">
        <v>46115.416666666664</v>
      </c>
      <c r="D12" s="9">
        <v>46106.666666666657</v>
      </c>
      <c r="E12" s="8">
        <v>10</v>
      </c>
      <c r="F12" s="8" t="s">
        <v>704</v>
      </c>
      <c r="G12" s="8" t="s">
        <v>704</v>
      </c>
      <c r="H12" s="8">
        <v>12.5</v>
      </c>
      <c r="I12" s="8" t="s">
        <v>704</v>
      </c>
      <c r="J12" s="8" t="s">
        <v>704</v>
      </c>
      <c r="K12" s="8" t="s">
        <v>704</v>
      </c>
      <c r="L12" s="8" t="s">
        <v>704</v>
      </c>
      <c r="M12" s="8" t="s">
        <v>704</v>
      </c>
      <c r="N12" s="8" t="s">
        <v>938</v>
      </c>
    </row>
    <row r="13" spans="1:14" ht="30">
      <c r="A13" s="8" t="s">
        <v>387</v>
      </c>
      <c r="B13" s="8">
        <v>26135</v>
      </c>
      <c r="C13" s="9">
        <v>46118.416666666664</v>
      </c>
      <c r="D13" s="9">
        <v>46108.666666666657</v>
      </c>
      <c r="E13" s="8">
        <v>10</v>
      </c>
      <c r="F13" s="8" t="s">
        <v>704</v>
      </c>
      <c r="G13" s="8" t="s">
        <v>704</v>
      </c>
      <c r="H13" s="8">
        <v>12.5</v>
      </c>
      <c r="I13" s="8" t="s">
        <v>704</v>
      </c>
      <c r="J13" s="8" t="s">
        <v>704</v>
      </c>
      <c r="K13" s="8" t="s">
        <v>704</v>
      </c>
      <c r="L13" s="8" t="s">
        <v>704</v>
      </c>
      <c r="M13" s="8" t="s">
        <v>704</v>
      </c>
      <c r="N13" s="8" t="s">
        <v>938</v>
      </c>
    </row>
    <row r="14" spans="1:14" ht="30">
      <c r="A14" s="8" t="s">
        <v>408</v>
      </c>
      <c r="B14" s="8">
        <v>26135</v>
      </c>
      <c r="C14" s="9">
        <v>46106.416666666664</v>
      </c>
      <c r="D14" s="9">
        <v>46110.166666666657</v>
      </c>
      <c r="E14" s="8">
        <v>10</v>
      </c>
      <c r="F14" s="8" t="s">
        <v>704</v>
      </c>
      <c r="G14" s="8" t="s">
        <v>704</v>
      </c>
      <c r="H14" s="8">
        <v>12.5</v>
      </c>
      <c r="I14" s="8" t="s">
        <v>704</v>
      </c>
      <c r="J14" s="8" t="s">
        <v>704</v>
      </c>
      <c r="K14" s="8" t="s">
        <v>704</v>
      </c>
      <c r="L14" s="8" t="s">
        <v>704</v>
      </c>
      <c r="M14" s="8" t="s">
        <v>704</v>
      </c>
      <c r="N14" s="8" t="s">
        <v>938</v>
      </c>
    </row>
    <row r="15" spans="1:14" ht="30">
      <c r="A15" s="8" t="s">
        <v>434</v>
      </c>
      <c r="B15" s="8">
        <v>26135</v>
      </c>
      <c r="C15" s="9">
        <v>46108.416666666664</v>
      </c>
      <c r="D15" s="9">
        <v>46112.666666666657</v>
      </c>
      <c r="E15" s="8">
        <v>10</v>
      </c>
      <c r="F15" s="8" t="s">
        <v>704</v>
      </c>
      <c r="G15" s="8" t="s">
        <v>704</v>
      </c>
      <c r="H15" s="8">
        <v>12.5</v>
      </c>
      <c r="I15" s="8" t="s">
        <v>704</v>
      </c>
      <c r="J15" s="8" t="s">
        <v>704</v>
      </c>
      <c r="K15" s="8" t="s">
        <v>704</v>
      </c>
      <c r="L15" s="8" t="s">
        <v>704</v>
      </c>
      <c r="M15" s="8" t="s">
        <v>704</v>
      </c>
      <c r="N15" s="8" t="s">
        <v>938</v>
      </c>
    </row>
    <row r="16" spans="1:14" ht="30">
      <c r="A16" s="8" t="s">
        <v>441</v>
      </c>
      <c r="B16" s="8">
        <v>26135</v>
      </c>
      <c r="C16" s="9">
        <v>46109.916666666664</v>
      </c>
      <c r="D16" s="9">
        <v>46113.166666666657</v>
      </c>
      <c r="E16" s="8">
        <v>10</v>
      </c>
      <c r="F16" s="8" t="s">
        <v>704</v>
      </c>
      <c r="G16" s="8" t="s">
        <v>704</v>
      </c>
      <c r="H16" s="8">
        <v>12.5</v>
      </c>
      <c r="I16" s="8" t="s">
        <v>704</v>
      </c>
      <c r="J16" s="8" t="s">
        <v>704</v>
      </c>
      <c r="K16" s="8" t="s">
        <v>704</v>
      </c>
      <c r="L16" s="8" t="s">
        <v>704</v>
      </c>
      <c r="M16" s="8" t="s">
        <v>704</v>
      </c>
      <c r="N16" s="8" t="s">
        <v>938</v>
      </c>
    </row>
    <row r="17" spans="1:14" ht="30">
      <c r="A17" s="8" t="s">
        <v>941</v>
      </c>
      <c r="B17" s="8">
        <v>26135</v>
      </c>
      <c r="C17" s="9">
        <v>46110.916666666664</v>
      </c>
      <c r="D17" s="9">
        <v>46115.666666666657</v>
      </c>
      <c r="E17" s="8">
        <v>10</v>
      </c>
      <c r="F17" s="8" t="s">
        <v>704</v>
      </c>
      <c r="G17" s="8" t="s">
        <v>704</v>
      </c>
      <c r="H17" s="8">
        <v>12.5</v>
      </c>
      <c r="I17" s="8" t="s">
        <v>704</v>
      </c>
      <c r="J17" s="8" t="s">
        <v>704</v>
      </c>
      <c r="K17" s="8" t="s">
        <v>704</v>
      </c>
      <c r="L17" s="8" t="s">
        <v>704</v>
      </c>
      <c r="M17" s="8" t="s">
        <v>704</v>
      </c>
      <c r="N17" s="8" t="s">
        <v>938</v>
      </c>
    </row>
    <row r="18" spans="1:14" ht="30">
      <c r="A18" s="8" t="s">
        <v>942</v>
      </c>
      <c r="B18" s="8">
        <v>26135</v>
      </c>
      <c r="C18" s="9">
        <v>46112.416666666664</v>
      </c>
      <c r="D18" s="9">
        <v>46118.666666666657</v>
      </c>
      <c r="E18" s="8">
        <v>10</v>
      </c>
      <c r="F18" s="8" t="s">
        <v>704</v>
      </c>
      <c r="G18" s="8" t="s">
        <v>704</v>
      </c>
      <c r="H18" s="8">
        <v>12.5</v>
      </c>
      <c r="I18" s="8" t="s">
        <v>704</v>
      </c>
      <c r="J18" s="8" t="s">
        <v>704</v>
      </c>
      <c r="K18" s="8" t="s">
        <v>704</v>
      </c>
      <c r="L18" s="8" t="s">
        <v>704</v>
      </c>
      <c r="M18" s="8" t="s">
        <v>704</v>
      </c>
      <c r="N18" s="8" t="s">
        <v>938</v>
      </c>
    </row>
    <row r="19" spans="1:14" ht="30">
      <c r="A19" s="8" t="s">
        <v>355</v>
      </c>
      <c r="B19" s="8">
        <v>26136</v>
      </c>
      <c r="C19" s="9">
        <v>46112.916666666664</v>
      </c>
      <c r="D19" s="9">
        <v>46106.666666666657</v>
      </c>
      <c r="E19" s="8">
        <v>10</v>
      </c>
      <c r="F19" s="8" t="s">
        <v>704</v>
      </c>
      <c r="G19" s="8" t="s">
        <v>704</v>
      </c>
      <c r="H19" s="8">
        <v>12.5</v>
      </c>
      <c r="I19" s="8" t="s">
        <v>704</v>
      </c>
      <c r="J19" s="8" t="s">
        <v>704</v>
      </c>
      <c r="K19" s="8" t="s">
        <v>704</v>
      </c>
      <c r="L19" s="8" t="s">
        <v>704</v>
      </c>
      <c r="M19" s="8" t="s">
        <v>704</v>
      </c>
      <c r="N19" s="8" t="s">
        <v>938</v>
      </c>
    </row>
    <row r="20" spans="1:14" ht="30">
      <c r="A20" s="8" t="s">
        <v>388</v>
      </c>
      <c r="B20" s="8">
        <v>26136</v>
      </c>
      <c r="C20" s="9">
        <v>46113.916666666664</v>
      </c>
      <c r="D20" s="9">
        <v>46108.666666666657</v>
      </c>
      <c r="E20" s="8">
        <v>10</v>
      </c>
      <c r="F20" s="8" t="s">
        <v>704</v>
      </c>
      <c r="G20" s="8" t="s">
        <v>704</v>
      </c>
      <c r="H20" s="8">
        <v>12.5</v>
      </c>
      <c r="I20" s="8" t="s">
        <v>704</v>
      </c>
      <c r="J20" s="8" t="s">
        <v>704</v>
      </c>
      <c r="K20" s="8" t="s">
        <v>704</v>
      </c>
      <c r="L20" s="8" t="s">
        <v>704</v>
      </c>
      <c r="M20" s="8" t="s">
        <v>704</v>
      </c>
      <c r="N20" s="8" t="s">
        <v>938</v>
      </c>
    </row>
    <row r="21" spans="1:14" ht="30">
      <c r="A21" s="8" t="s">
        <v>395</v>
      </c>
      <c r="B21" s="8">
        <v>26136</v>
      </c>
      <c r="C21" s="9">
        <v>46115.416666666664</v>
      </c>
      <c r="D21" s="9">
        <v>46109.166666666657</v>
      </c>
      <c r="E21" s="8">
        <v>10</v>
      </c>
      <c r="F21" s="8" t="s">
        <v>704</v>
      </c>
      <c r="G21" s="8" t="s">
        <v>704</v>
      </c>
      <c r="H21" s="8">
        <v>12.5</v>
      </c>
      <c r="I21" s="8" t="s">
        <v>704</v>
      </c>
      <c r="J21" s="8" t="s">
        <v>704</v>
      </c>
      <c r="K21" s="8" t="s">
        <v>704</v>
      </c>
      <c r="L21" s="8" t="s">
        <v>704</v>
      </c>
      <c r="M21" s="8" t="s">
        <v>704</v>
      </c>
      <c r="N21" s="8" t="s">
        <v>938</v>
      </c>
    </row>
    <row r="22" spans="1:14" ht="30">
      <c r="A22" s="8" t="s">
        <v>435</v>
      </c>
      <c r="B22" s="8">
        <v>26136</v>
      </c>
      <c r="C22" s="9">
        <v>46118.416666666664</v>
      </c>
      <c r="D22" s="9">
        <v>46112.666666666657</v>
      </c>
      <c r="E22" s="8">
        <v>10</v>
      </c>
      <c r="F22" s="8" t="s">
        <v>704</v>
      </c>
      <c r="G22" s="8" t="s">
        <v>704</v>
      </c>
      <c r="H22" s="8">
        <v>12.5</v>
      </c>
      <c r="I22" s="8" t="s">
        <v>704</v>
      </c>
      <c r="J22" s="8" t="s">
        <v>704</v>
      </c>
      <c r="K22" s="8" t="s">
        <v>704</v>
      </c>
      <c r="L22" s="8" t="s">
        <v>704</v>
      </c>
      <c r="M22" s="8" t="s">
        <v>704</v>
      </c>
      <c r="N22" s="8" t="s">
        <v>938</v>
      </c>
    </row>
    <row r="23" spans="1:14" ht="30">
      <c r="A23" s="8" t="s">
        <v>442</v>
      </c>
      <c r="B23" s="8">
        <v>26136</v>
      </c>
      <c r="C23" s="9">
        <v>46106.416666666664</v>
      </c>
      <c r="D23" s="9">
        <v>46113.166666666657</v>
      </c>
      <c r="E23" s="8">
        <v>10</v>
      </c>
      <c r="F23" s="8" t="s">
        <v>704</v>
      </c>
      <c r="G23" s="8" t="s">
        <v>704</v>
      </c>
      <c r="H23" s="8">
        <v>12.5</v>
      </c>
      <c r="I23" s="8" t="s">
        <v>704</v>
      </c>
      <c r="J23" s="8" t="s">
        <v>704</v>
      </c>
      <c r="K23" s="8" t="s">
        <v>704</v>
      </c>
      <c r="L23" s="8" t="s">
        <v>704</v>
      </c>
      <c r="M23" s="8" t="s">
        <v>704</v>
      </c>
      <c r="N23" s="8" t="s">
        <v>938</v>
      </c>
    </row>
    <row r="24" spans="1:14" ht="30">
      <c r="A24" s="8" t="s">
        <v>943</v>
      </c>
      <c r="B24" s="8">
        <v>26136</v>
      </c>
      <c r="C24" s="9">
        <v>46108.416666666664</v>
      </c>
      <c r="D24" s="9">
        <v>46115.666666666657</v>
      </c>
      <c r="E24" s="8">
        <v>10</v>
      </c>
      <c r="F24" s="8" t="s">
        <v>704</v>
      </c>
      <c r="G24" s="8" t="s">
        <v>704</v>
      </c>
      <c r="H24" s="8">
        <v>12.5</v>
      </c>
      <c r="I24" s="8" t="s">
        <v>704</v>
      </c>
      <c r="J24" s="8" t="s">
        <v>704</v>
      </c>
      <c r="K24" s="8" t="s">
        <v>704</v>
      </c>
      <c r="L24" s="8" t="s">
        <v>704</v>
      </c>
      <c r="M24" s="8" t="s">
        <v>704</v>
      </c>
      <c r="N24" s="8" t="s">
        <v>938</v>
      </c>
    </row>
    <row r="25" spans="1:14" ht="30">
      <c r="A25" s="8" t="s">
        <v>944</v>
      </c>
      <c r="B25" s="8">
        <v>26136</v>
      </c>
      <c r="C25" s="9">
        <v>46108.916666666664</v>
      </c>
      <c r="D25" s="9">
        <v>46118.666666666657</v>
      </c>
      <c r="E25" s="8">
        <v>10</v>
      </c>
      <c r="F25" s="8" t="s">
        <v>704</v>
      </c>
      <c r="G25" s="8" t="s">
        <v>704</v>
      </c>
      <c r="H25" s="8">
        <v>12.5</v>
      </c>
      <c r="I25" s="8" t="s">
        <v>704</v>
      </c>
      <c r="J25" s="8" t="s">
        <v>704</v>
      </c>
      <c r="K25" s="8" t="s">
        <v>704</v>
      </c>
      <c r="L25" s="8" t="s">
        <v>704</v>
      </c>
      <c r="M25" s="8" t="s">
        <v>704</v>
      </c>
      <c r="N25" s="8" t="s">
        <v>938</v>
      </c>
    </row>
    <row r="26" spans="1:14" ht="30">
      <c r="A26" s="8" t="s">
        <v>356</v>
      </c>
      <c r="B26" s="8" t="s">
        <v>113</v>
      </c>
      <c r="C26" s="9">
        <v>46109.916666666664</v>
      </c>
      <c r="D26" s="9">
        <v>46106.666666666657</v>
      </c>
      <c r="E26" s="8">
        <v>10</v>
      </c>
      <c r="F26" s="8" t="s">
        <v>704</v>
      </c>
      <c r="G26" s="8" t="s">
        <v>704</v>
      </c>
      <c r="H26" s="8">
        <v>12.5</v>
      </c>
      <c r="I26" s="8" t="s">
        <v>704</v>
      </c>
      <c r="J26" s="8" t="s">
        <v>704</v>
      </c>
      <c r="K26" s="8" t="s">
        <v>704</v>
      </c>
      <c r="L26" s="8" t="s">
        <v>704</v>
      </c>
      <c r="M26" s="8" t="s">
        <v>704</v>
      </c>
      <c r="N26" s="8" t="s">
        <v>938</v>
      </c>
    </row>
    <row r="27" spans="1:14" ht="30">
      <c r="A27" s="8" t="s">
        <v>945</v>
      </c>
      <c r="B27" s="8" t="s">
        <v>113</v>
      </c>
      <c r="C27" s="9">
        <v>46112.416666666664</v>
      </c>
      <c r="D27" s="9">
        <v>46118.666666666657</v>
      </c>
      <c r="E27" s="8">
        <v>10</v>
      </c>
      <c r="F27" s="8" t="s">
        <v>704</v>
      </c>
      <c r="G27" s="8" t="s">
        <v>704</v>
      </c>
      <c r="H27" s="8">
        <v>12.5</v>
      </c>
      <c r="I27" s="8" t="s">
        <v>704</v>
      </c>
      <c r="J27" s="8" t="s">
        <v>704</v>
      </c>
      <c r="K27" s="8" t="s">
        <v>704</v>
      </c>
      <c r="L27" s="8" t="s">
        <v>704</v>
      </c>
      <c r="M27" s="8" t="s">
        <v>704</v>
      </c>
      <c r="N27" s="8" t="s">
        <v>938</v>
      </c>
    </row>
    <row r="28" spans="1:14" ht="30">
      <c r="A28" s="8" t="s">
        <v>360</v>
      </c>
      <c r="B28" s="8" t="s">
        <v>117</v>
      </c>
      <c r="C28" s="9">
        <v>46112.916666666664</v>
      </c>
      <c r="D28" s="9">
        <v>46106.666666666657</v>
      </c>
      <c r="E28" s="8">
        <v>10</v>
      </c>
      <c r="F28" s="8" t="s">
        <v>704</v>
      </c>
      <c r="G28" s="8" t="s">
        <v>704</v>
      </c>
      <c r="H28" s="8">
        <v>12.5</v>
      </c>
      <c r="I28" s="8" t="s">
        <v>704</v>
      </c>
      <c r="J28" s="8" t="s">
        <v>704</v>
      </c>
      <c r="K28" s="8" t="s">
        <v>704</v>
      </c>
      <c r="L28" s="8" t="s">
        <v>704</v>
      </c>
      <c r="M28" s="8" t="s">
        <v>704</v>
      </c>
      <c r="N28" s="8" t="s">
        <v>938</v>
      </c>
    </row>
    <row r="29" spans="1:14" ht="30">
      <c r="A29" s="8" t="s">
        <v>946</v>
      </c>
      <c r="B29" s="8" t="s">
        <v>117</v>
      </c>
      <c r="C29" s="9">
        <v>46113.916666666664</v>
      </c>
      <c r="D29" s="9">
        <v>46118.666666666657</v>
      </c>
      <c r="E29" s="8">
        <v>10</v>
      </c>
      <c r="F29" s="8" t="s">
        <v>704</v>
      </c>
      <c r="G29" s="8" t="s">
        <v>704</v>
      </c>
      <c r="H29" s="8">
        <v>12.5</v>
      </c>
      <c r="I29" s="8" t="s">
        <v>704</v>
      </c>
      <c r="J29" s="8" t="s">
        <v>704</v>
      </c>
      <c r="K29" s="8" t="s">
        <v>704</v>
      </c>
      <c r="L29" s="8" t="s">
        <v>704</v>
      </c>
      <c r="M29" s="8" t="s">
        <v>704</v>
      </c>
      <c r="N29" s="8" t="s">
        <v>938</v>
      </c>
    </row>
    <row r="30" spans="1:14" ht="30">
      <c r="A30" s="8" t="s">
        <v>361</v>
      </c>
      <c r="B30" s="8" t="s">
        <v>120</v>
      </c>
      <c r="C30" s="9">
        <v>46115.416666666664</v>
      </c>
      <c r="D30" s="9">
        <v>46106.666666666657</v>
      </c>
      <c r="E30" s="8">
        <v>10</v>
      </c>
      <c r="F30" s="8" t="s">
        <v>704</v>
      </c>
      <c r="G30" s="8" t="s">
        <v>704</v>
      </c>
      <c r="H30" s="8">
        <v>12.5</v>
      </c>
      <c r="I30" s="8" t="s">
        <v>704</v>
      </c>
      <c r="J30" s="8" t="s">
        <v>704</v>
      </c>
      <c r="K30" s="8" t="s">
        <v>704</v>
      </c>
      <c r="L30" s="8" t="s">
        <v>704</v>
      </c>
      <c r="M30" s="8" t="s">
        <v>704</v>
      </c>
      <c r="N30" s="8" t="s">
        <v>938</v>
      </c>
    </row>
    <row r="31" spans="1:14" ht="30">
      <c r="A31" s="8" t="s">
        <v>947</v>
      </c>
      <c r="B31" s="8" t="s">
        <v>120</v>
      </c>
      <c r="C31" s="9">
        <v>46118.416666666664</v>
      </c>
      <c r="D31" s="9">
        <v>46118.666666666657</v>
      </c>
      <c r="E31" s="8">
        <v>10</v>
      </c>
      <c r="F31" s="8" t="s">
        <v>704</v>
      </c>
      <c r="G31" s="8" t="s">
        <v>704</v>
      </c>
      <c r="H31" s="8">
        <v>12.5</v>
      </c>
      <c r="I31" s="8" t="s">
        <v>704</v>
      </c>
      <c r="J31" s="8" t="s">
        <v>704</v>
      </c>
      <c r="K31" s="8" t="s">
        <v>704</v>
      </c>
      <c r="L31" s="8" t="s">
        <v>704</v>
      </c>
      <c r="M31" s="8" t="s">
        <v>704</v>
      </c>
      <c r="N31" s="8" t="s">
        <v>938</v>
      </c>
    </row>
    <row r="32" spans="1:14" ht="30">
      <c r="A32" s="8" t="s">
        <v>948</v>
      </c>
      <c r="B32" s="8" t="s">
        <v>949</v>
      </c>
      <c r="C32" s="9">
        <v>46106.416666666664</v>
      </c>
      <c r="D32" s="9">
        <v>46107.666666666657</v>
      </c>
      <c r="E32" s="8">
        <v>10</v>
      </c>
      <c r="F32" s="8" t="s">
        <v>704</v>
      </c>
      <c r="G32" s="8" t="s">
        <v>704</v>
      </c>
      <c r="H32" s="8">
        <v>12.5</v>
      </c>
      <c r="I32" s="8" t="s">
        <v>704</v>
      </c>
      <c r="J32" s="8" t="s">
        <v>704</v>
      </c>
      <c r="K32" s="8" t="s">
        <v>704</v>
      </c>
      <c r="L32" s="8" t="s">
        <v>704</v>
      </c>
      <c r="M32" s="8" t="s">
        <v>704</v>
      </c>
      <c r="N32" s="8" t="s">
        <v>938</v>
      </c>
    </row>
    <row r="33" spans="1:14" ht="30">
      <c r="A33" s="8" t="s">
        <v>950</v>
      </c>
      <c r="B33" s="8" t="s">
        <v>949</v>
      </c>
      <c r="C33" s="9">
        <v>46108.416666666664</v>
      </c>
      <c r="D33" s="9">
        <v>46109.666666666657</v>
      </c>
      <c r="E33" s="8">
        <v>10</v>
      </c>
      <c r="F33" s="8" t="s">
        <v>704</v>
      </c>
      <c r="G33" s="8" t="s">
        <v>704</v>
      </c>
      <c r="H33" s="8">
        <v>12.5</v>
      </c>
      <c r="I33" s="8" t="s">
        <v>704</v>
      </c>
      <c r="J33" s="8" t="s">
        <v>704</v>
      </c>
      <c r="K33" s="8" t="s">
        <v>704</v>
      </c>
      <c r="L33" s="8" t="s">
        <v>704</v>
      </c>
      <c r="M33" s="8" t="s">
        <v>704</v>
      </c>
      <c r="N33" s="8" t="s">
        <v>938</v>
      </c>
    </row>
    <row r="34" spans="1:14" ht="30">
      <c r="A34" s="8" t="s">
        <v>951</v>
      </c>
      <c r="B34" s="8" t="s">
        <v>949</v>
      </c>
      <c r="C34" s="9">
        <v>46109.916666666664</v>
      </c>
      <c r="D34" s="9">
        <v>46111.166666666657</v>
      </c>
      <c r="E34" s="8">
        <v>10</v>
      </c>
      <c r="F34" s="8" t="s">
        <v>704</v>
      </c>
      <c r="G34" s="8" t="s">
        <v>704</v>
      </c>
      <c r="H34" s="8">
        <v>12.5</v>
      </c>
      <c r="I34" s="8" t="s">
        <v>704</v>
      </c>
      <c r="J34" s="8" t="s">
        <v>704</v>
      </c>
      <c r="K34" s="8" t="s">
        <v>704</v>
      </c>
      <c r="L34" s="8" t="s">
        <v>704</v>
      </c>
      <c r="M34" s="8" t="s">
        <v>704</v>
      </c>
      <c r="N34" s="8" t="s">
        <v>938</v>
      </c>
    </row>
    <row r="35" spans="1:14" ht="30">
      <c r="A35" s="8" t="s">
        <v>952</v>
      </c>
      <c r="B35" s="8" t="s">
        <v>949</v>
      </c>
      <c r="C35" s="9">
        <v>46112.416666666664</v>
      </c>
      <c r="D35" s="9">
        <v>46113.666666666657</v>
      </c>
      <c r="E35" s="8">
        <v>10</v>
      </c>
      <c r="F35" s="8" t="s">
        <v>704</v>
      </c>
      <c r="G35" s="8" t="s">
        <v>704</v>
      </c>
      <c r="H35" s="8">
        <v>12.5</v>
      </c>
      <c r="I35" s="8" t="s">
        <v>704</v>
      </c>
      <c r="J35" s="8" t="s">
        <v>704</v>
      </c>
      <c r="K35" s="8" t="s">
        <v>704</v>
      </c>
      <c r="L35" s="8" t="s">
        <v>704</v>
      </c>
      <c r="M35" s="8" t="s">
        <v>704</v>
      </c>
      <c r="N35" s="8" t="s">
        <v>938</v>
      </c>
    </row>
    <row r="36" spans="1:14" ht="30">
      <c r="A36" s="8" t="s">
        <v>953</v>
      </c>
      <c r="B36" s="8" t="s">
        <v>949</v>
      </c>
      <c r="C36" s="9">
        <v>46112.916666666664</v>
      </c>
      <c r="D36" s="9">
        <v>46114.166666666657</v>
      </c>
      <c r="E36" s="8">
        <v>10</v>
      </c>
      <c r="F36" s="8" t="s">
        <v>704</v>
      </c>
      <c r="G36" s="8" t="s">
        <v>704</v>
      </c>
      <c r="H36" s="8">
        <v>12.5</v>
      </c>
      <c r="I36" s="8" t="s">
        <v>704</v>
      </c>
      <c r="J36" s="8" t="s">
        <v>704</v>
      </c>
      <c r="K36" s="8" t="s">
        <v>704</v>
      </c>
      <c r="L36" s="8" t="s">
        <v>704</v>
      </c>
      <c r="M36" s="8" t="s">
        <v>704</v>
      </c>
      <c r="N36" s="8" t="s">
        <v>938</v>
      </c>
    </row>
    <row r="37" spans="1:14" ht="30">
      <c r="A37" s="8" t="s">
        <v>954</v>
      </c>
      <c r="B37" s="8" t="s">
        <v>949</v>
      </c>
      <c r="C37" s="9">
        <v>46115.416666666664</v>
      </c>
      <c r="D37" s="9">
        <v>46116.666666666657</v>
      </c>
      <c r="E37" s="8">
        <v>10</v>
      </c>
      <c r="F37" s="8" t="s">
        <v>704</v>
      </c>
      <c r="G37" s="8" t="s">
        <v>704</v>
      </c>
      <c r="H37" s="8">
        <v>12.5</v>
      </c>
      <c r="I37" s="8" t="s">
        <v>704</v>
      </c>
      <c r="J37" s="8" t="s">
        <v>704</v>
      </c>
      <c r="K37" s="8" t="s">
        <v>704</v>
      </c>
      <c r="L37" s="8" t="s">
        <v>704</v>
      </c>
      <c r="M37" s="8" t="s">
        <v>704</v>
      </c>
      <c r="N37" s="8" t="s">
        <v>938</v>
      </c>
    </row>
    <row r="38" spans="1:14" ht="30">
      <c r="A38" s="8" t="s">
        <v>955</v>
      </c>
      <c r="B38" s="8" t="s">
        <v>949</v>
      </c>
      <c r="C38" s="9">
        <v>46118.416666666664</v>
      </c>
      <c r="D38" s="9">
        <v>46119.666666666657</v>
      </c>
      <c r="E38" s="8">
        <v>10</v>
      </c>
      <c r="F38" s="8" t="s">
        <v>704</v>
      </c>
      <c r="G38" s="8" t="s">
        <v>704</v>
      </c>
      <c r="H38" s="8">
        <v>12.5</v>
      </c>
      <c r="I38" s="8" t="s">
        <v>704</v>
      </c>
      <c r="J38" s="8" t="s">
        <v>704</v>
      </c>
      <c r="K38" s="8" t="s">
        <v>704</v>
      </c>
      <c r="L38" s="8" t="s">
        <v>704</v>
      </c>
      <c r="M38" s="8" t="s">
        <v>704</v>
      </c>
      <c r="N38" s="8" t="s">
        <v>938</v>
      </c>
    </row>
    <row r="39" spans="1:14" ht="30">
      <c r="A39" s="8" t="s">
        <v>956</v>
      </c>
      <c r="B39" s="8" t="s">
        <v>957</v>
      </c>
      <c r="C39" s="9">
        <v>46106.416666666664</v>
      </c>
      <c r="D39" s="9">
        <v>46107.666666666657</v>
      </c>
      <c r="E39" s="8">
        <v>10</v>
      </c>
      <c r="F39" s="8" t="s">
        <v>704</v>
      </c>
      <c r="G39" s="8" t="s">
        <v>704</v>
      </c>
      <c r="H39" s="8">
        <v>12.5</v>
      </c>
      <c r="I39" s="8" t="s">
        <v>704</v>
      </c>
      <c r="J39" s="8" t="s">
        <v>704</v>
      </c>
      <c r="K39" s="8" t="s">
        <v>704</v>
      </c>
      <c r="L39" s="8" t="s">
        <v>704</v>
      </c>
      <c r="M39" s="8" t="s">
        <v>704</v>
      </c>
      <c r="N39" s="8" t="s">
        <v>938</v>
      </c>
    </row>
    <row r="40" spans="1:14" ht="30">
      <c r="A40" s="8" t="s">
        <v>958</v>
      </c>
      <c r="B40" s="8" t="s">
        <v>957</v>
      </c>
      <c r="C40" s="9">
        <v>46108.416666666664</v>
      </c>
      <c r="D40" s="9">
        <v>46109.666666666657</v>
      </c>
      <c r="E40" s="8">
        <v>10</v>
      </c>
      <c r="F40" s="8" t="s">
        <v>704</v>
      </c>
      <c r="G40" s="8" t="s">
        <v>704</v>
      </c>
      <c r="H40" s="8">
        <v>12.5</v>
      </c>
      <c r="I40" s="8" t="s">
        <v>704</v>
      </c>
      <c r="J40" s="8" t="s">
        <v>704</v>
      </c>
      <c r="K40" s="8" t="s">
        <v>704</v>
      </c>
      <c r="L40" s="8" t="s">
        <v>704</v>
      </c>
      <c r="M40" s="8" t="s">
        <v>704</v>
      </c>
      <c r="N40" s="8" t="s">
        <v>938</v>
      </c>
    </row>
    <row r="41" spans="1:14" ht="30">
      <c r="A41" s="8" t="s">
        <v>959</v>
      </c>
      <c r="B41" s="8" t="s">
        <v>957</v>
      </c>
      <c r="C41" s="9">
        <v>46109.916666666664</v>
      </c>
      <c r="D41" s="9">
        <v>46111.166666666657</v>
      </c>
      <c r="E41" s="8">
        <v>10</v>
      </c>
      <c r="F41" s="8" t="s">
        <v>704</v>
      </c>
      <c r="G41" s="8" t="s">
        <v>704</v>
      </c>
      <c r="H41" s="8">
        <v>12.5</v>
      </c>
      <c r="I41" s="8" t="s">
        <v>704</v>
      </c>
      <c r="J41" s="8" t="s">
        <v>704</v>
      </c>
      <c r="K41" s="8" t="s">
        <v>704</v>
      </c>
      <c r="L41" s="8" t="s">
        <v>704</v>
      </c>
      <c r="M41" s="8" t="s">
        <v>704</v>
      </c>
      <c r="N41" s="8" t="s">
        <v>938</v>
      </c>
    </row>
    <row r="42" spans="1:14" ht="30">
      <c r="A42" s="8" t="s">
        <v>960</v>
      </c>
      <c r="B42" s="8" t="s">
        <v>957</v>
      </c>
      <c r="C42" s="9">
        <v>46112.416666666664</v>
      </c>
      <c r="D42" s="9">
        <v>46113.666666666657</v>
      </c>
      <c r="E42" s="8">
        <v>10</v>
      </c>
      <c r="F42" s="8" t="s">
        <v>704</v>
      </c>
      <c r="G42" s="8" t="s">
        <v>704</v>
      </c>
      <c r="H42" s="8">
        <v>12.5</v>
      </c>
      <c r="I42" s="8" t="s">
        <v>704</v>
      </c>
      <c r="J42" s="8" t="s">
        <v>704</v>
      </c>
      <c r="K42" s="8" t="s">
        <v>704</v>
      </c>
      <c r="L42" s="8" t="s">
        <v>704</v>
      </c>
      <c r="M42" s="8" t="s">
        <v>704</v>
      </c>
      <c r="N42" s="8" t="s">
        <v>938</v>
      </c>
    </row>
    <row r="43" spans="1:14" ht="30">
      <c r="A43" s="8" t="s">
        <v>961</v>
      </c>
      <c r="B43" s="8" t="s">
        <v>957</v>
      </c>
      <c r="C43" s="9">
        <v>46112.916666666664</v>
      </c>
      <c r="D43" s="9">
        <v>46114.166666666657</v>
      </c>
      <c r="E43" s="8">
        <v>10</v>
      </c>
      <c r="F43" s="8" t="s">
        <v>704</v>
      </c>
      <c r="G43" s="8" t="s">
        <v>704</v>
      </c>
      <c r="H43" s="8">
        <v>12.5</v>
      </c>
      <c r="I43" s="8" t="s">
        <v>704</v>
      </c>
      <c r="J43" s="8" t="s">
        <v>704</v>
      </c>
      <c r="K43" s="8" t="s">
        <v>704</v>
      </c>
      <c r="L43" s="8" t="s">
        <v>704</v>
      </c>
      <c r="M43" s="8" t="s">
        <v>704</v>
      </c>
      <c r="N43" s="8" t="s">
        <v>938</v>
      </c>
    </row>
    <row r="44" spans="1:14" ht="30">
      <c r="A44" s="8" t="s">
        <v>962</v>
      </c>
      <c r="B44" s="8" t="s">
        <v>957</v>
      </c>
      <c r="C44" s="9">
        <v>46115.416666666664</v>
      </c>
      <c r="D44" s="9">
        <v>46116.666666666657</v>
      </c>
      <c r="E44" s="8">
        <v>10</v>
      </c>
      <c r="F44" s="8" t="s">
        <v>704</v>
      </c>
      <c r="G44" s="8" t="s">
        <v>704</v>
      </c>
      <c r="H44" s="8">
        <v>12.5</v>
      </c>
      <c r="I44" s="8" t="s">
        <v>704</v>
      </c>
      <c r="J44" s="8" t="s">
        <v>704</v>
      </c>
      <c r="K44" s="8" t="s">
        <v>704</v>
      </c>
      <c r="L44" s="8" t="s">
        <v>704</v>
      </c>
      <c r="M44" s="8" t="s">
        <v>704</v>
      </c>
      <c r="N44" s="8" t="s">
        <v>938</v>
      </c>
    </row>
    <row r="45" spans="1:14" ht="30">
      <c r="A45" s="8" t="s">
        <v>963</v>
      </c>
      <c r="B45" s="8" t="s">
        <v>957</v>
      </c>
      <c r="C45" s="9">
        <v>46118.416666666664</v>
      </c>
      <c r="D45" s="9">
        <v>46119.666666666657</v>
      </c>
      <c r="E45" s="8">
        <v>10</v>
      </c>
      <c r="F45" s="8" t="s">
        <v>704</v>
      </c>
      <c r="G45" s="8" t="s">
        <v>704</v>
      </c>
      <c r="H45" s="8">
        <v>12.5</v>
      </c>
      <c r="I45" s="8" t="s">
        <v>704</v>
      </c>
      <c r="J45" s="8" t="s">
        <v>704</v>
      </c>
      <c r="K45" s="8" t="s">
        <v>704</v>
      </c>
      <c r="L45" s="8" t="s">
        <v>704</v>
      </c>
      <c r="M45" s="8" t="s">
        <v>704</v>
      </c>
      <c r="N45" s="8" t="s">
        <v>938</v>
      </c>
    </row>
    <row r="46" spans="1:14" ht="30">
      <c r="A46" s="8" t="s">
        <v>964</v>
      </c>
      <c r="B46" s="8" t="s">
        <v>965</v>
      </c>
      <c r="C46" s="9">
        <v>46106.416666666664</v>
      </c>
      <c r="D46" s="9">
        <v>46107.666666666657</v>
      </c>
      <c r="E46" s="8">
        <v>10</v>
      </c>
      <c r="F46" s="8" t="s">
        <v>704</v>
      </c>
      <c r="G46" s="8" t="s">
        <v>704</v>
      </c>
      <c r="H46" s="8">
        <v>12.5</v>
      </c>
      <c r="I46" s="8" t="s">
        <v>704</v>
      </c>
      <c r="J46" s="8" t="s">
        <v>704</v>
      </c>
      <c r="K46" s="8" t="s">
        <v>704</v>
      </c>
      <c r="L46" s="8" t="s">
        <v>704</v>
      </c>
      <c r="M46" s="8" t="s">
        <v>704</v>
      </c>
      <c r="N46" s="8" t="s">
        <v>938</v>
      </c>
    </row>
    <row r="47" spans="1:14" ht="30">
      <c r="A47" s="8" t="s">
        <v>966</v>
      </c>
      <c r="B47" s="8" t="s">
        <v>965</v>
      </c>
      <c r="C47" s="9">
        <v>46108.416666666664</v>
      </c>
      <c r="D47" s="9">
        <v>46109.666666666657</v>
      </c>
      <c r="E47" s="8">
        <v>10</v>
      </c>
      <c r="F47" s="8" t="s">
        <v>704</v>
      </c>
      <c r="G47" s="8" t="s">
        <v>704</v>
      </c>
      <c r="H47" s="8">
        <v>12.5</v>
      </c>
      <c r="I47" s="8" t="s">
        <v>704</v>
      </c>
      <c r="J47" s="8" t="s">
        <v>704</v>
      </c>
      <c r="K47" s="8" t="s">
        <v>704</v>
      </c>
      <c r="L47" s="8" t="s">
        <v>704</v>
      </c>
      <c r="M47" s="8" t="s">
        <v>704</v>
      </c>
      <c r="N47" s="8" t="s">
        <v>938</v>
      </c>
    </row>
    <row r="48" spans="1:14" ht="30">
      <c r="A48" s="8" t="s">
        <v>967</v>
      </c>
      <c r="B48" s="8" t="s">
        <v>965</v>
      </c>
      <c r="C48" s="9">
        <v>46108.916666666664</v>
      </c>
      <c r="D48" s="9">
        <v>46112.166666666657</v>
      </c>
      <c r="E48" s="8">
        <v>10</v>
      </c>
      <c r="F48" s="8" t="s">
        <v>704</v>
      </c>
      <c r="G48" s="8" t="s">
        <v>704</v>
      </c>
      <c r="H48" s="8">
        <v>12.5</v>
      </c>
      <c r="I48" s="8" t="s">
        <v>704</v>
      </c>
      <c r="J48" s="8" t="s">
        <v>704</v>
      </c>
      <c r="K48" s="8" t="s">
        <v>704</v>
      </c>
      <c r="L48" s="8" t="s">
        <v>704</v>
      </c>
      <c r="M48" s="8" t="s">
        <v>704</v>
      </c>
      <c r="N48" s="8" t="s">
        <v>938</v>
      </c>
    </row>
    <row r="49" spans="1:14" ht="30">
      <c r="A49" s="8" t="s">
        <v>968</v>
      </c>
      <c r="B49" s="8" t="s">
        <v>965</v>
      </c>
      <c r="C49" s="9">
        <v>46112.416666666664</v>
      </c>
      <c r="D49" s="9">
        <v>46113.666666666657</v>
      </c>
      <c r="E49" s="8">
        <v>10</v>
      </c>
      <c r="F49" s="8" t="s">
        <v>704</v>
      </c>
      <c r="G49" s="8" t="s">
        <v>704</v>
      </c>
      <c r="H49" s="8">
        <v>12.5</v>
      </c>
      <c r="I49" s="8" t="s">
        <v>704</v>
      </c>
      <c r="J49" s="8" t="s">
        <v>704</v>
      </c>
      <c r="K49" s="8" t="s">
        <v>704</v>
      </c>
      <c r="L49" s="8" t="s">
        <v>704</v>
      </c>
      <c r="M49" s="8" t="s">
        <v>704</v>
      </c>
      <c r="N49" s="8" t="s">
        <v>938</v>
      </c>
    </row>
    <row r="50" spans="1:14" ht="30">
      <c r="A50" s="8" t="s">
        <v>969</v>
      </c>
      <c r="B50" s="8" t="s">
        <v>965</v>
      </c>
      <c r="C50" s="9">
        <v>46112.916666666664</v>
      </c>
      <c r="D50" s="9">
        <v>46116.166666666657</v>
      </c>
      <c r="E50" s="8">
        <v>10</v>
      </c>
      <c r="F50" s="8" t="s">
        <v>704</v>
      </c>
      <c r="G50" s="8" t="s">
        <v>704</v>
      </c>
      <c r="H50" s="8">
        <v>12.5</v>
      </c>
      <c r="I50" s="8" t="s">
        <v>704</v>
      </c>
      <c r="J50" s="8" t="s">
        <v>704</v>
      </c>
      <c r="K50" s="8" t="s">
        <v>704</v>
      </c>
      <c r="L50" s="8" t="s">
        <v>704</v>
      </c>
      <c r="M50" s="8" t="s">
        <v>704</v>
      </c>
      <c r="N50" s="8" t="s">
        <v>938</v>
      </c>
    </row>
    <row r="51" spans="1:14" ht="30">
      <c r="A51" s="8" t="s">
        <v>970</v>
      </c>
      <c r="B51" s="8" t="s">
        <v>965</v>
      </c>
      <c r="C51" s="9">
        <v>46115.416666666664</v>
      </c>
      <c r="D51" s="9">
        <v>46116.666666666657</v>
      </c>
      <c r="E51" s="8">
        <v>10</v>
      </c>
      <c r="F51" s="8" t="s">
        <v>704</v>
      </c>
      <c r="G51" s="8" t="s">
        <v>704</v>
      </c>
      <c r="H51" s="8">
        <v>12.5</v>
      </c>
      <c r="I51" s="8" t="s">
        <v>704</v>
      </c>
      <c r="J51" s="8" t="s">
        <v>704</v>
      </c>
      <c r="K51" s="8" t="s">
        <v>704</v>
      </c>
      <c r="L51" s="8" t="s">
        <v>704</v>
      </c>
      <c r="M51" s="8" t="s">
        <v>704</v>
      </c>
      <c r="N51" s="8" t="s">
        <v>938</v>
      </c>
    </row>
    <row r="52" spans="1:14" ht="30">
      <c r="A52" s="8" t="s">
        <v>971</v>
      </c>
      <c r="B52" s="8" t="s">
        <v>965</v>
      </c>
      <c r="C52" s="9">
        <v>46118.416666666664</v>
      </c>
      <c r="D52" s="9">
        <v>46119.666666666657</v>
      </c>
      <c r="E52" s="8">
        <v>10</v>
      </c>
      <c r="F52" s="8" t="s">
        <v>704</v>
      </c>
      <c r="G52" s="8" t="s">
        <v>704</v>
      </c>
      <c r="H52" s="8">
        <v>12.5</v>
      </c>
      <c r="I52" s="8" t="s">
        <v>704</v>
      </c>
      <c r="J52" s="8" t="s">
        <v>704</v>
      </c>
      <c r="K52" s="8" t="s">
        <v>704</v>
      </c>
      <c r="L52" s="8" t="s">
        <v>704</v>
      </c>
      <c r="M52" s="8" t="s">
        <v>704</v>
      </c>
      <c r="N52" s="8" t="s">
        <v>938</v>
      </c>
    </row>
    <row r="53" spans="1:14">
      <c r="D53">
        <v>46107.666666666657</v>
      </c>
    </row>
    <row r="54" spans="1:14">
      <c r="D54">
        <v>46119.666666666657</v>
      </c>
    </row>
    <row r="55" spans="1:14">
      <c r="D55">
        <v>46107.666666666657</v>
      </c>
    </row>
    <row r="56" spans="1:14">
      <c r="D56">
        <v>46119.666666666657</v>
      </c>
    </row>
    <row r="57" spans="1:14">
      <c r="D57">
        <v>46107.666666666657</v>
      </c>
    </row>
    <row r="58" spans="1:14">
      <c r="D58">
        <v>46119.666666666657</v>
      </c>
    </row>
  </sheetData>
  <autoFilter ref="A4:N4" xr:uid="{00000000-0001-0000-0800-000000000000}">
    <sortState xmlns:xlrd2="http://schemas.microsoft.com/office/spreadsheetml/2017/richdata2" ref="A5:N52">
      <sortCondition ref="A4"/>
    </sortState>
  </autoFilter>
  <mergeCells count="2">
    <mergeCell ref="A2:N2"/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FE45-2C98-45D0-8846-5A59BFC330D1}">
  <sheetPr>
    <tabColor rgb="FFA5A5A5"/>
  </sheetPr>
  <dimension ref="A1:L151"/>
  <sheetViews>
    <sheetView showGridLines="0" topLeftCell="A34" workbookViewId="0">
      <selection activeCell="K11" sqref="K11"/>
    </sheetView>
  </sheetViews>
  <sheetFormatPr defaultColWidth="9.140625" defaultRowHeight="15" customHeight="1"/>
  <cols>
    <col min="1" max="3" width="18" customWidth="1"/>
    <col min="4" max="4" width="18" style="53" customWidth="1"/>
    <col min="5" max="6" width="12" style="53" customWidth="1"/>
    <col min="7" max="7" width="16" style="53" customWidth="1"/>
    <col min="8" max="8" width="14" style="53" customWidth="1"/>
    <col min="9" max="9" width="16" style="53" customWidth="1"/>
    <col min="10" max="10" width="57.42578125" customWidth="1"/>
    <col min="11" max="11" width="24" customWidth="1"/>
  </cols>
  <sheetData>
    <row r="1" spans="1:10" ht="18.75">
      <c r="A1" s="140" t="s">
        <v>926</v>
      </c>
      <c r="B1" s="158"/>
      <c r="C1" s="158"/>
      <c r="D1" s="158"/>
      <c r="E1" s="158"/>
      <c r="F1" s="158"/>
      <c r="G1" s="158"/>
      <c r="H1" s="158"/>
      <c r="I1" s="158"/>
      <c r="J1" s="158"/>
    </row>
    <row r="2" spans="1:10">
      <c r="A2" s="141" t="s">
        <v>927</v>
      </c>
      <c r="B2" s="158"/>
      <c r="C2" s="158"/>
      <c r="D2" s="158"/>
      <c r="E2" s="158"/>
      <c r="F2" s="158"/>
      <c r="G2" s="158"/>
      <c r="H2" s="158"/>
      <c r="I2" s="158"/>
      <c r="J2" s="158"/>
    </row>
    <row r="4" spans="1:10" ht="30">
      <c r="A4" s="14" t="s">
        <v>343</v>
      </c>
      <c r="B4" s="14" t="s">
        <v>928</v>
      </c>
      <c r="C4" s="14" t="s">
        <v>167</v>
      </c>
      <c r="D4" s="14" t="s">
        <v>929</v>
      </c>
      <c r="E4" s="14" t="s">
        <v>930</v>
      </c>
      <c r="F4" s="14" t="s">
        <v>931</v>
      </c>
      <c r="G4" s="14" t="s">
        <v>932</v>
      </c>
      <c r="H4" s="14" t="s">
        <v>972</v>
      </c>
      <c r="I4" s="14" t="s">
        <v>933</v>
      </c>
      <c r="J4" s="14" t="s">
        <v>94</v>
      </c>
    </row>
    <row r="5" spans="1:10">
      <c r="A5" s="8" t="s">
        <v>349</v>
      </c>
      <c r="B5" s="8">
        <v>26134</v>
      </c>
      <c r="C5" s="9">
        <v>46106.666666666657</v>
      </c>
      <c r="D5" s="54">
        <v>10</v>
      </c>
      <c r="E5" s="54">
        <v>0</v>
      </c>
      <c r="F5" s="56">
        <v>1.24</v>
      </c>
      <c r="G5" s="54">
        <v>12.5</v>
      </c>
      <c r="H5" s="55">
        <f>((D5*G5-D5*F5)/(100-F5))*1000</f>
        <v>1140.1377075739165</v>
      </c>
      <c r="I5" s="55">
        <f t="shared" ref="I5:I36" si="0">D5*1000-H5</f>
        <v>8859.8622924260835</v>
      </c>
      <c r="J5" s="8" t="s">
        <v>938</v>
      </c>
    </row>
    <row r="6" spans="1:10">
      <c r="A6" s="8" t="s">
        <v>385</v>
      </c>
      <c r="B6" s="8">
        <v>26134</v>
      </c>
      <c r="C6" s="9">
        <v>46108.666666666657</v>
      </c>
      <c r="D6" s="54">
        <v>10</v>
      </c>
      <c r="E6" s="54">
        <v>0</v>
      </c>
      <c r="F6" s="56">
        <v>3.5900000000000003</v>
      </c>
      <c r="G6" s="54">
        <v>12.5</v>
      </c>
      <c r="H6" s="55">
        <f t="shared" ref="H5:H36" si="1">((D6*G6-D6*F6)/(100-F6))*1000</f>
        <v>924.17798983507942</v>
      </c>
      <c r="I6" s="55">
        <f t="shared" si="0"/>
        <v>9075.8220101649204</v>
      </c>
      <c r="J6" s="8" t="s">
        <v>938</v>
      </c>
    </row>
    <row r="7" spans="1:10">
      <c r="A7" s="8" t="s">
        <v>407</v>
      </c>
      <c r="B7" s="8">
        <v>26134</v>
      </c>
      <c r="C7" s="9">
        <v>46110.333333333336</v>
      </c>
      <c r="D7" s="54">
        <v>10</v>
      </c>
      <c r="E7" s="54">
        <v>0</v>
      </c>
      <c r="F7" s="56">
        <v>7.7</v>
      </c>
      <c r="G7" s="54">
        <v>12.5</v>
      </c>
      <c r="H7" s="55">
        <f t="shared" si="1"/>
        <v>520.04333694474531</v>
      </c>
      <c r="I7" s="55">
        <f t="shared" si="0"/>
        <v>9479.9566630552545</v>
      </c>
      <c r="J7" s="8" t="s">
        <v>938</v>
      </c>
    </row>
    <row r="8" spans="1:10">
      <c r="A8" s="8" t="s">
        <v>423</v>
      </c>
      <c r="B8" s="8">
        <v>26134</v>
      </c>
      <c r="C8" s="9">
        <v>46111.333333333336</v>
      </c>
      <c r="D8" s="54">
        <v>10</v>
      </c>
      <c r="E8" s="54">
        <v>0</v>
      </c>
      <c r="F8" s="56">
        <v>9.2999999999999989</v>
      </c>
      <c r="G8" s="54">
        <v>12.5</v>
      </c>
      <c r="H8" s="55">
        <f t="shared" si="1"/>
        <v>352.81146637265726</v>
      </c>
      <c r="I8" s="55">
        <f t="shared" si="0"/>
        <v>9647.1885336273426</v>
      </c>
      <c r="J8" s="8" t="s">
        <v>938</v>
      </c>
    </row>
    <row r="9" spans="1:10">
      <c r="A9" s="8" t="s">
        <v>433</v>
      </c>
      <c r="B9" s="8">
        <v>26134</v>
      </c>
      <c r="C9" s="9">
        <v>46112.666666666657</v>
      </c>
      <c r="D9" s="54">
        <v>10</v>
      </c>
      <c r="E9" s="54">
        <v>0</v>
      </c>
      <c r="F9" s="56">
        <v>10.66</v>
      </c>
      <c r="G9" s="54">
        <v>12.5</v>
      </c>
      <c r="H9" s="55">
        <f t="shared" si="1"/>
        <v>205.95477949406765</v>
      </c>
      <c r="I9" s="55">
        <f t="shared" si="0"/>
        <v>9794.0452205059319</v>
      </c>
      <c r="J9" s="8" t="s">
        <v>938</v>
      </c>
    </row>
    <row r="10" spans="1:10">
      <c r="A10" s="8" t="s">
        <v>440</v>
      </c>
      <c r="B10" s="8">
        <v>26134</v>
      </c>
      <c r="C10" s="9">
        <v>46113.333333333336</v>
      </c>
      <c r="D10" s="54">
        <v>10</v>
      </c>
      <c r="E10" s="54">
        <v>0</v>
      </c>
      <c r="F10" s="56">
        <v>10.77</v>
      </c>
      <c r="G10" s="54">
        <v>12.5</v>
      </c>
      <c r="H10" s="55">
        <f t="shared" si="1"/>
        <v>193.88098173260127</v>
      </c>
      <c r="I10" s="55">
        <f t="shared" si="0"/>
        <v>9806.1190182673981</v>
      </c>
      <c r="J10" s="8" t="s">
        <v>938</v>
      </c>
    </row>
    <row r="11" spans="1:10">
      <c r="A11" s="8" t="s">
        <v>453</v>
      </c>
      <c r="B11" s="8">
        <v>26134</v>
      </c>
      <c r="C11" s="9">
        <v>46114.333333333336</v>
      </c>
      <c r="D11" s="54">
        <v>10</v>
      </c>
      <c r="E11" s="54">
        <v>0</v>
      </c>
      <c r="F11" s="56">
        <v>10.69</v>
      </c>
      <c r="G11" s="54">
        <v>12.5</v>
      </c>
      <c r="H11" s="55">
        <f t="shared" si="1"/>
        <v>202.66487515395821</v>
      </c>
      <c r="I11" s="55">
        <f t="shared" si="0"/>
        <v>9797.3351248460422</v>
      </c>
      <c r="J11" s="8" t="s">
        <v>938</v>
      </c>
    </row>
    <row r="12" spans="1:10">
      <c r="A12" s="8" t="s">
        <v>354</v>
      </c>
      <c r="B12" s="8">
        <v>26135</v>
      </c>
      <c r="C12" s="9">
        <v>46106.666666666657</v>
      </c>
      <c r="D12" s="54">
        <v>10</v>
      </c>
      <c r="E12" s="54">
        <v>0</v>
      </c>
      <c r="F12" s="56">
        <v>1.24</v>
      </c>
      <c r="G12" s="54">
        <v>12.5</v>
      </c>
      <c r="H12" s="55">
        <f t="shared" si="1"/>
        <v>1140.1377075739165</v>
      </c>
      <c r="I12" s="55">
        <f t="shared" si="0"/>
        <v>8859.8622924260835</v>
      </c>
      <c r="J12" s="8" t="s">
        <v>938</v>
      </c>
    </row>
    <row r="13" spans="1:10">
      <c r="A13" s="8" t="s">
        <v>387</v>
      </c>
      <c r="B13" s="8">
        <v>26135</v>
      </c>
      <c r="C13" s="9">
        <v>46108.666666666657</v>
      </c>
      <c r="D13" s="54">
        <v>10</v>
      </c>
      <c r="E13" s="54">
        <v>0</v>
      </c>
      <c r="F13" s="56">
        <v>3.4000000000000004</v>
      </c>
      <c r="G13" s="54">
        <v>12.5</v>
      </c>
      <c r="H13" s="55">
        <f t="shared" si="1"/>
        <v>942.02898550724649</v>
      </c>
      <c r="I13" s="55">
        <f t="shared" si="0"/>
        <v>9057.971014492754</v>
      </c>
      <c r="J13" s="8" t="s">
        <v>938</v>
      </c>
    </row>
    <row r="14" spans="1:10">
      <c r="A14" s="8" t="s">
        <v>408</v>
      </c>
      <c r="B14" s="8">
        <v>26135</v>
      </c>
      <c r="C14" s="9">
        <v>46110.333333333336</v>
      </c>
      <c r="D14" s="54">
        <v>10</v>
      </c>
      <c r="E14" s="54">
        <v>0</v>
      </c>
      <c r="F14" s="56">
        <v>6.82</v>
      </c>
      <c r="G14" s="54">
        <v>12.5</v>
      </c>
      <c r="H14" s="55">
        <f t="shared" si="1"/>
        <v>609.57286971453095</v>
      </c>
      <c r="I14" s="55">
        <f t="shared" si="0"/>
        <v>9390.4271302854686</v>
      </c>
      <c r="J14" s="8" t="s">
        <v>938</v>
      </c>
    </row>
    <row r="15" spans="1:10">
      <c r="A15" s="8" t="s">
        <v>424</v>
      </c>
      <c r="B15" s="8">
        <v>26135</v>
      </c>
      <c r="C15" s="9">
        <v>46111.333333333336</v>
      </c>
      <c r="D15" s="54">
        <v>10</v>
      </c>
      <c r="E15" s="54">
        <v>0</v>
      </c>
      <c r="F15" s="56">
        <v>8.9499999999999993</v>
      </c>
      <c r="G15" s="54">
        <v>12.5</v>
      </c>
      <c r="H15" s="55">
        <f t="shared" si="1"/>
        <v>389.89566172432734</v>
      </c>
      <c r="I15" s="55">
        <f t="shared" si="0"/>
        <v>9610.1043382756725</v>
      </c>
      <c r="J15" s="8" t="s">
        <v>938</v>
      </c>
    </row>
    <row r="16" spans="1:10">
      <c r="A16" s="8" t="s">
        <v>434</v>
      </c>
      <c r="B16" s="8">
        <v>26135</v>
      </c>
      <c r="C16" s="9">
        <v>46112.666666666657</v>
      </c>
      <c r="D16" s="54">
        <v>10</v>
      </c>
      <c r="E16" s="54">
        <v>0</v>
      </c>
      <c r="F16" s="56">
        <v>10.53</v>
      </c>
      <c r="G16" s="54">
        <v>12.5</v>
      </c>
      <c r="H16" s="55">
        <f t="shared" si="1"/>
        <v>220.1855370515257</v>
      </c>
      <c r="I16" s="55">
        <f t="shared" si="0"/>
        <v>9779.8144629484741</v>
      </c>
      <c r="J16" s="8" t="s">
        <v>938</v>
      </c>
    </row>
    <row r="17" spans="1:10">
      <c r="A17" s="8" t="s">
        <v>441</v>
      </c>
      <c r="B17" s="8">
        <v>26135</v>
      </c>
      <c r="C17" s="9">
        <v>46113.333333333336</v>
      </c>
      <c r="D17" s="54">
        <v>10</v>
      </c>
      <c r="E17" s="54">
        <v>0</v>
      </c>
      <c r="F17" s="56">
        <v>10.75</v>
      </c>
      <c r="G17" s="54">
        <v>12.5</v>
      </c>
      <c r="H17" s="55">
        <f t="shared" si="1"/>
        <v>196.07843137254901</v>
      </c>
      <c r="I17" s="55">
        <f t="shared" si="0"/>
        <v>9803.9215686274511</v>
      </c>
      <c r="J17" s="8" t="s">
        <v>938</v>
      </c>
    </row>
    <row r="18" spans="1:10">
      <c r="A18" s="8" t="s">
        <v>454</v>
      </c>
      <c r="B18" s="8">
        <v>26135</v>
      </c>
      <c r="C18" s="9">
        <v>46114.333333333336</v>
      </c>
      <c r="D18" s="54">
        <v>10</v>
      </c>
      <c r="E18" s="54">
        <v>0</v>
      </c>
      <c r="F18" s="56">
        <v>10.809999999999999</v>
      </c>
      <c r="G18" s="54">
        <v>12.5</v>
      </c>
      <c r="H18" s="55">
        <f t="shared" si="1"/>
        <v>189.48312591097664</v>
      </c>
      <c r="I18" s="55">
        <f t="shared" si="0"/>
        <v>9810.516874089024</v>
      </c>
      <c r="J18" s="8" t="s">
        <v>938</v>
      </c>
    </row>
    <row r="19" spans="1:10">
      <c r="A19" s="8" t="s">
        <v>355</v>
      </c>
      <c r="B19" s="8">
        <v>26136</v>
      </c>
      <c r="C19" s="9">
        <v>46106.666666666657</v>
      </c>
      <c r="D19" s="54">
        <v>10</v>
      </c>
      <c r="E19" s="54">
        <v>0</v>
      </c>
      <c r="F19" s="56">
        <v>1.25</v>
      </c>
      <c r="G19" s="54">
        <v>12.5</v>
      </c>
      <c r="H19" s="55">
        <f t="shared" si="1"/>
        <v>1139.2405063291139</v>
      </c>
      <c r="I19" s="55">
        <f t="shared" si="0"/>
        <v>8860.7594936708865</v>
      </c>
      <c r="J19" s="8" t="s">
        <v>938</v>
      </c>
    </row>
    <row r="20" spans="1:10">
      <c r="A20" s="8" t="s">
        <v>388</v>
      </c>
      <c r="B20" s="8">
        <v>26136</v>
      </c>
      <c r="C20" s="9">
        <v>46108.666666666657</v>
      </c>
      <c r="D20" s="54">
        <v>10</v>
      </c>
      <c r="E20" s="54">
        <v>0</v>
      </c>
      <c r="F20" s="56">
        <v>4.79</v>
      </c>
      <c r="G20" s="54">
        <v>12.5</v>
      </c>
      <c r="H20" s="55">
        <f t="shared" si="1"/>
        <v>809.78888772187793</v>
      </c>
      <c r="I20" s="55">
        <f t="shared" si="0"/>
        <v>9190.2111122781225</v>
      </c>
      <c r="J20" s="8" t="s">
        <v>938</v>
      </c>
    </row>
    <row r="21" spans="1:10">
      <c r="A21" s="8" t="s">
        <v>395</v>
      </c>
      <c r="B21" s="8">
        <v>26136</v>
      </c>
      <c r="C21" s="9">
        <v>46109.333333333336</v>
      </c>
      <c r="D21" s="54">
        <v>10</v>
      </c>
      <c r="E21" s="54">
        <v>0</v>
      </c>
      <c r="F21" s="56">
        <v>7.34</v>
      </c>
      <c r="G21" s="54">
        <v>12.5</v>
      </c>
      <c r="H21" s="55">
        <f t="shared" si="1"/>
        <v>556.87459529462546</v>
      </c>
      <c r="I21" s="55">
        <f t="shared" si="0"/>
        <v>9443.1254047053753</v>
      </c>
      <c r="J21" s="8" t="s">
        <v>938</v>
      </c>
    </row>
    <row r="22" spans="1:10">
      <c r="A22" s="8" t="s">
        <v>409</v>
      </c>
      <c r="B22" s="8">
        <v>26136</v>
      </c>
      <c r="C22" s="9">
        <v>46110.333333333336</v>
      </c>
      <c r="D22" s="54">
        <v>10</v>
      </c>
      <c r="E22" s="54">
        <v>0</v>
      </c>
      <c r="F22" s="56">
        <v>8.69</v>
      </c>
      <c r="G22" s="54">
        <v>12.5</v>
      </c>
      <c r="H22" s="55">
        <f t="shared" si="1"/>
        <v>417.25988391194841</v>
      </c>
      <c r="I22" s="55">
        <f t="shared" si="0"/>
        <v>9582.7401160880509</v>
      </c>
      <c r="J22" s="8" t="s">
        <v>938</v>
      </c>
    </row>
    <row r="23" spans="1:10">
      <c r="A23" s="8" t="s">
        <v>435</v>
      </c>
      <c r="B23" s="8">
        <v>26136</v>
      </c>
      <c r="C23" s="9">
        <v>46112.666666666657</v>
      </c>
      <c r="D23" s="54">
        <v>10</v>
      </c>
      <c r="E23" s="54">
        <v>0</v>
      </c>
      <c r="F23" s="56">
        <v>10.62</v>
      </c>
      <c r="G23" s="54">
        <v>12.5</v>
      </c>
      <c r="H23" s="55">
        <f t="shared" si="1"/>
        <v>210.33788319534585</v>
      </c>
      <c r="I23" s="55">
        <f t="shared" si="0"/>
        <v>9789.6621168046549</v>
      </c>
      <c r="J23" s="8" t="s">
        <v>938</v>
      </c>
    </row>
    <row r="24" spans="1:10">
      <c r="A24" s="8" t="s">
        <v>442</v>
      </c>
      <c r="B24" s="8">
        <v>26136</v>
      </c>
      <c r="C24" s="9">
        <v>46113.333333333336</v>
      </c>
      <c r="D24" s="54">
        <v>10</v>
      </c>
      <c r="E24" s="54">
        <v>0</v>
      </c>
      <c r="F24" s="56">
        <v>10.719999999999999</v>
      </c>
      <c r="G24" s="54">
        <v>12.5</v>
      </c>
      <c r="H24" s="55">
        <f t="shared" si="1"/>
        <v>199.37275985663095</v>
      </c>
      <c r="I24" s="55">
        <f t="shared" si="0"/>
        <v>9800.6272401433689</v>
      </c>
      <c r="J24" s="8" t="s">
        <v>938</v>
      </c>
    </row>
    <row r="25" spans="1:10">
      <c r="A25" s="8" t="s">
        <v>455</v>
      </c>
      <c r="B25" s="8">
        <v>26136</v>
      </c>
      <c r="C25" s="9">
        <v>46114.333333333336</v>
      </c>
      <c r="D25" s="54">
        <v>10</v>
      </c>
      <c r="E25" s="54">
        <v>0</v>
      </c>
      <c r="F25" s="56">
        <v>10.75</v>
      </c>
      <c r="G25" s="54">
        <v>12.5</v>
      </c>
      <c r="H25" s="55">
        <f t="shared" si="1"/>
        <v>196.07843137254901</v>
      </c>
      <c r="I25" s="76">
        <f t="shared" si="0"/>
        <v>9803.9215686274511</v>
      </c>
      <c r="J25" s="8" t="s">
        <v>938</v>
      </c>
    </row>
    <row r="26" spans="1:10">
      <c r="A26" s="82" t="s">
        <v>459</v>
      </c>
      <c r="B26" s="82">
        <v>26157</v>
      </c>
      <c r="C26" s="85">
        <v>46177.541666666664</v>
      </c>
      <c r="D26" s="83">
        <v>10</v>
      </c>
      <c r="E26" s="83">
        <v>0</v>
      </c>
      <c r="F26" s="83">
        <v>1.25</v>
      </c>
      <c r="G26" s="83">
        <v>12.5</v>
      </c>
      <c r="H26" s="87">
        <f t="shared" si="1"/>
        <v>1139.2405063291139</v>
      </c>
      <c r="I26" s="55">
        <f t="shared" si="0"/>
        <v>8860.7594936708865</v>
      </c>
      <c r="J26" s="82" t="s">
        <v>938</v>
      </c>
    </row>
    <row r="27" spans="1:10">
      <c r="A27" s="8" t="s">
        <v>483</v>
      </c>
      <c r="B27" s="8">
        <v>26157</v>
      </c>
      <c r="C27" s="9">
        <v>46238.625</v>
      </c>
      <c r="D27" s="54">
        <v>10</v>
      </c>
      <c r="E27" s="54">
        <v>0</v>
      </c>
      <c r="F27" s="54">
        <v>3.33</v>
      </c>
      <c r="G27" s="54">
        <v>12.5</v>
      </c>
      <c r="H27" s="55">
        <f t="shared" si="1"/>
        <v>948.58797972483706</v>
      </c>
      <c r="I27" s="55">
        <f t="shared" si="0"/>
        <v>9051.4120202751637</v>
      </c>
      <c r="J27" s="8" t="s">
        <v>938</v>
      </c>
    </row>
    <row r="28" spans="1:10">
      <c r="A28" s="8" t="s">
        <v>501</v>
      </c>
      <c r="B28" s="8">
        <v>26157</v>
      </c>
      <c r="C28" s="9">
        <v>46299.333333333336</v>
      </c>
      <c r="D28" s="54">
        <v>10</v>
      </c>
      <c r="E28" s="54">
        <v>0</v>
      </c>
      <c r="F28" s="54">
        <v>6.61</v>
      </c>
      <c r="G28" s="54">
        <v>12.5</v>
      </c>
      <c r="H28" s="55">
        <f t="shared" si="1"/>
        <v>630.68851054716765</v>
      </c>
      <c r="I28" s="55">
        <f t="shared" si="0"/>
        <v>9369.3114894528317</v>
      </c>
      <c r="J28" s="8" t="s">
        <v>938</v>
      </c>
    </row>
    <row r="29" spans="1:10">
      <c r="A29" s="8" t="s">
        <v>511</v>
      </c>
      <c r="B29" s="8">
        <v>26157</v>
      </c>
      <c r="C29" s="9">
        <v>46330.333333333336</v>
      </c>
      <c r="D29" s="54">
        <v>10</v>
      </c>
      <c r="E29" s="54">
        <v>0</v>
      </c>
      <c r="F29" s="54">
        <v>9.41</v>
      </c>
      <c r="G29" s="54">
        <v>12.5</v>
      </c>
      <c r="H29" s="55">
        <f t="shared" si="1"/>
        <v>341.09725135224642</v>
      </c>
      <c r="I29" s="55">
        <f t="shared" si="0"/>
        <v>9658.9027486477535</v>
      </c>
      <c r="J29" s="8" t="s">
        <v>938</v>
      </c>
    </row>
    <row r="30" spans="1:10">
      <c r="A30" s="8" t="s">
        <v>525</v>
      </c>
      <c r="B30" s="8">
        <v>26157</v>
      </c>
      <c r="C30" s="9">
        <v>46360.625</v>
      </c>
      <c r="D30" s="54">
        <v>10</v>
      </c>
      <c r="E30" s="54">
        <v>0</v>
      </c>
      <c r="F30" s="54">
        <v>10.52</v>
      </c>
      <c r="G30" s="54">
        <v>12.5</v>
      </c>
      <c r="H30" s="55">
        <f t="shared" si="1"/>
        <v>221.27849798837741</v>
      </c>
      <c r="I30" s="55">
        <f t="shared" si="0"/>
        <v>9778.7215020116219</v>
      </c>
      <c r="J30" s="8" t="s">
        <v>938</v>
      </c>
    </row>
    <row r="31" spans="1:10">
      <c r="A31" s="8" t="s">
        <v>531</v>
      </c>
      <c r="B31" s="8">
        <v>26157</v>
      </c>
      <c r="C31" s="9" t="s">
        <v>532</v>
      </c>
      <c r="D31" s="54">
        <v>10</v>
      </c>
      <c r="E31" s="54">
        <v>0</v>
      </c>
      <c r="F31" s="54">
        <v>10.58</v>
      </c>
      <c r="G31" s="54">
        <v>12.5</v>
      </c>
      <c r="H31" s="55">
        <f t="shared" si="1"/>
        <v>214.71706553343776</v>
      </c>
      <c r="I31" s="55">
        <f t="shared" si="0"/>
        <v>9785.2829344665624</v>
      </c>
      <c r="J31" s="8" t="s">
        <v>938</v>
      </c>
    </row>
    <row r="32" spans="1:10">
      <c r="A32" s="8" t="s">
        <v>460</v>
      </c>
      <c r="B32" s="8">
        <v>26158</v>
      </c>
      <c r="C32" s="9">
        <v>46177.541666666664</v>
      </c>
      <c r="D32" s="54">
        <v>10</v>
      </c>
      <c r="E32" s="54">
        <v>0</v>
      </c>
      <c r="F32" s="56">
        <v>1.25</v>
      </c>
      <c r="G32" s="54">
        <v>12.5</v>
      </c>
      <c r="H32" s="55">
        <f t="shared" si="1"/>
        <v>1139.2405063291139</v>
      </c>
      <c r="I32" s="55">
        <f t="shared" si="0"/>
        <v>8860.7594936708865</v>
      </c>
      <c r="J32" s="8" t="s">
        <v>938</v>
      </c>
    </row>
    <row r="33" spans="1:12">
      <c r="A33" s="8" t="s">
        <v>484</v>
      </c>
      <c r="B33" s="8">
        <v>26158</v>
      </c>
      <c r="C33" s="9">
        <v>46238.625</v>
      </c>
      <c r="D33" s="54">
        <v>10</v>
      </c>
      <c r="E33" s="54">
        <v>0</v>
      </c>
      <c r="F33" s="56">
        <v>2.64</v>
      </c>
      <c r="G33" s="54">
        <v>12.5</v>
      </c>
      <c r="H33" s="55">
        <f t="shared" si="1"/>
        <v>1012.7362366474937</v>
      </c>
      <c r="I33" s="55">
        <f t="shared" si="0"/>
        <v>8987.2637633525064</v>
      </c>
      <c r="J33" s="8" t="s">
        <v>938</v>
      </c>
    </row>
    <row r="34" spans="1:12">
      <c r="A34" s="8" t="s">
        <v>502</v>
      </c>
      <c r="B34" s="8">
        <v>26158</v>
      </c>
      <c r="C34" s="9">
        <v>46299.333333333336</v>
      </c>
      <c r="D34" s="54">
        <v>10</v>
      </c>
      <c r="E34" s="54">
        <v>0</v>
      </c>
      <c r="F34" s="56">
        <v>7.03</v>
      </c>
      <c r="G34" s="54">
        <v>12.5</v>
      </c>
      <c r="H34" s="55">
        <f t="shared" si="1"/>
        <v>588.36183715176935</v>
      </c>
      <c r="I34" s="55">
        <f t="shared" si="0"/>
        <v>9411.6381628482304</v>
      </c>
      <c r="J34" s="8" t="s">
        <v>938</v>
      </c>
    </row>
    <row r="35" spans="1:12">
      <c r="A35" s="8" t="s">
        <v>512</v>
      </c>
      <c r="B35" s="8">
        <v>26158</v>
      </c>
      <c r="C35" s="9">
        <v>46330.333333333336</v>
      </c>
      <c r="D35" s="54">
        <v>10</v>
      </c>
      <c r="E35" s="54">
        <v>0</v>
      </c>
      <c r="F35" s="56">
        <v>9.4899999999999984</v>
      </c>
      <c r="G35" s="54">
        <v>12.5</v>
      </c>
      <c r="H35" s="55">
        <f t="shared" si="1"/>
        <v>332.55993812838386</v>
      </c>
      <c r="I35" s="55">
        <f t="shared" si="0"/>
        <v>9667.4400618716154</v>
      </c>
      <c r="J35" s="8" t="s">
        <v>938</v>
      </c>
    </row>
    <row r="36" spans="1:12">
      <c r="A36" s="8" t="s">
        <v>526</v>
      </c>
      <c r="B36" s="8">
        <v>26158</v>
      </c>
      <c r="C36" s="9">
        <v>46360.625</v>
      </c>
      <c r="D36" s="54">
        <v>10</v>
      </c>
      <c r="E36" s="54">
        <v>0</v>
      </c>
      <c r="F36" s="56">
        <v>10.61</v>
      </c>
      <c r="G36" s="54">
        <v>12.5</v>
      </c>
      <c r="H36" s="55">
        <f t="shared" si="1"/>
        <v>211.43304620203611</v>
      </c>
      <c r="I36" s="55">
        <f t="shared" si="0"/>
        <v>9788.5669537979647</v>
      </c>
      <c r="J36" s="8" t="s">
        <v>938</v>
      </c>
    </row>
    <row r="37" spans="1:12">
      <c r="A37" s="8" t="s">
        <v>533</v>
      </c>
      <c r="B37" s="8">
        <v>26158</v>
      </c>
      <c r="C37" s="9" t="s">
        <v>532</v>
      </c>
      <c r="D37" s="54">
        <v>10</v>
      </c>
      <c r="E37" s="54">
        <v>0</v>
      </c>
      <c r="F37" s="56">
        <v>10.629999999999999</v>
      </c>
      <c r="G37" s="54">
        <v>12.5</v>
      </c>
      <c r="H37" s="55">
        <f t="shared" ref="H37:H68" si="2">((D37*G37-D37*F37)/(100-F37))*1000</f>
        <v>209.24247510350247</v>
      </c>
      <c r="I37" s="55">
        <f t="shared" ref="I37:I68" si="3">D37*1000-H37</f>
        <v>9790.7575248964968</v>
      </c>
      <c r="J37" s="8" t="s">
        <v>938</v>
      </c>
    </row>
    <row r="38" spans="1:12">
      <c r="A38" s="8" t="s">
        <v>461</v>
      </c>
      <c r="B38" s="8">
        <v>26159</v>
      </c>
      <c r="C38" s="9">
        <v>46177.541666666664</v>
      </c>
      <c r="D38" s="54">
        <v>10</v>
      </c>
      <c r="E38" s="54">
        <v>0</v>
      </c>
      <c r="F38" s="56">
        <v>1.25</v>
      </c>
      <c r="G38" s="54">
        <v>12.5</v>
      </c>
      <c r="H38" s="55">
        <f t="shared" si="2"/>
        <v>1139.2405063291139</v>
      </c>
      <c r="I38" s="55">
        <f t="shared" si="3"/>
        <v>8860.7594936708865</v>
      </c>
      <c r="J38" s="8" t="s">
        <v>938</v>
      </c>
    </row>
    <row r="39" spans="1:12">
      <c r="A39" s="8" t="s">
        <v>485</v>
      </c>
      <c r="B39" s="8">
        <v>26159</v>
      </c>
      <c r="C39" s="9">
        <v>46238.625</v>
      </c>
      <c r="D39" s="54">
        <v>10</v>
      </c>
      <c r="E39" s="54">
        <v>0</v>
      </c>
      <c r="F39" s="56">
        <v>3.6300000000000003</v>
      </c>
      <c r="G39" s="54">
        <v>12.5</v>
      </c>
      <c r="H39" s="55">
        <f t="shared" si="2"/>
        <v>920.41091626024684</v>
      </c>
      <c r="I39" s="55">
        <f t="shared" si="3"/>
        <v>9079.5890837397528</v>
      </c>
      <c r="J39" s="8" t="s">
        <v>938</v>
      </c>
    </row>
    <row r="40" spans="1:12">
      <c r="A40" s="8" t="s">
        <v>513</v>
      </c>
      <c r="B40" s="8">
        <v>26159</v>
      </c>
      <c r="C40" s="9">
        <v>46330.333333333336</v>
      </c>
      <c r="D40" s="54">
        <v>10</v>
      </c>
      <c r="E40" s="54">
        <v>0</v>
      </c>
      <c r="F40" s="56">
        <v>7.61</v>
      </c>
      <c r="G40" s="54">
        <v>12.5</v>
      </c>
      <c r="H40" s="55">
        <f t="shared" si="2"/>
        <v>529.27806039614666</v>
      </c>
      <c r="I40" s="55">
        <f t="shared" si="3"/>
        <v>9470.7219396038527</v>
      </c>
      <c r="J40" s="8" t="s">
        <v>938</v>
      </c>
    </row>
    <row r="41" spans="1:12">
      <c r="A41" s="8" t="s">
        <v>523</v>
      </c>
      <c r="B41" s="8">
        <v>26159</v>
      </c>
      <c r="C41" s="9">
        <v>46360.333333333336</v>
      </c>
      <c r="D41" s="54">
        <v>10</v>
      </c>
      <c r="E41" s="54">
        <v>0</v>
      </c>
      <c r="F41" s="56">
        <v>9.08</v>
      </c>
      <c r="G41" s="54">
        <v>12.5</v>
      </c>
      <c r="H41" s="55">
        <f t="shared" si="2"/>
        <v>376.15486141663001</v>
      </c>
      <c r="I41" s="55">
        <f t="shared" si="3"/>
        <v>9623.8451385833705</v>
      </c>
      <c r="J41" s="8" t="s">
        <v>938</v>
      </c>
    </row>
    <row r="42" spans="1:12">
      <c r="A42" s="8" t="s">
        <v>527</v>
      </c>
      <c r="B42" s="8">
        <v>26159</v>
      </c>
      <c r="C42" s="9">
        <v>46360.625</v>
      </c>
      <c r="D42" s="54">
        <v>10</v>
      </c>
      <c r="E42" s="54">
        <v>0</v>
      </c>
      <c r="F42" s="56">
        <v>9.08</v>
      </c>
      <c r="G42" s="54">
        <v>12.5</v>
      </c>
      <c r="H42" s="55">
        <f t="shared" si="2"/>
        <v>376.15486141663001</v>
      </c>
      <c r="I42" s="55">
        <f t="shared" si="3"/>
        <v>9623.8451385833705</v>
      </c>
      <c r="J42" s="8" t="s">
        <v>938</v>
      </c>
    </row>
    <row r="43" spans="1:12">
      <c r="A43" s="72" t="s">
        <v>555</v>
      </c>
      <c r="B43" s="72">
        <v>26159</v>
      </c>
      <c r="C43" s="73" t="s">
        <v>556</v>
      </c>
      <c r="D43" s="74">
        <v>10</v>
      </c>
      <c r="E43" s="74">
        <v>0</v>
      </c>
      <c r="F43" s="75">
        <v>10.639999999999999</v>
      </c>
      <c r="G43" s="74">
        <v>12.5</v>
      </c>
      <c r="H43" s="55">
        <f t="shared" si="2"/>
        <v>208.14682184422571</v>
      </c>
      <c r="I43" s="76">
        <f t="shared" si="3"/>
        <v>9791.853178155774</v>
      </c>
      <c r="J43" s="72" t="s">
        <v>938</v>
      </c>
    </row>
    <row r="44" spans="1:12" s="8" customFormat="1">
      <c r="A44" s="8" t="s">
        <v>828</v>
      </c>
      <c r="B44" s="8">
        <v>26210</v>
      </c>
      <c r="C44" s="9">
        <v>46129.666666666664</v>
      </c>
      <c r="D44" s="54">
        <v>10</v>
      </c>
      <c r="E44" s="54">
        <v>0</v>
      </c>
      <c r="F44" s="45">
        <v>1.25</v>
      </c>
      <c r="G44" s="54">
        <v>12.5</v>
      </c>
      <c r="H44" s="87">
        <f t="shared" si="2"/>
        <v>1139.2405063291139</v>
      </c>
      <c r="I44" s="55">
        <f t="shared" si="3"/>
        <v>8860.7594936708865</v>
      </c>
      <c r="J44" s="8" t="s">
        <v>938</v>
      </c>
      <c r="K44"/>
      <c r="L44"/>
    </row>
    <row r="45" spans="1:12" s="8" customFormat="1">
      <c r="A45" s="8" t="s">
        <v>852</v>
      </c>
      <c r="B45" s="8">
        <v>26210</v>
      </c>
      <c r="C45" s="9">
        <v>46131.666666666664</v>
      </c>
      <c r="D45" s="54">
        <v>10</v>
      </c>
      <c r="E45" s="54">
        <v>0</v>
      </c>
      <c r="F45" s="45">
        <v>3.29</v>
      </c>
      <c r="G45" s="54">
        <v>12.5</v>
      </c>
      <c r="H45" s="55">
        <f t="shared" si="2"/>
        <v>952.33171336986868</v>
      </c>
      <c r="I45" s="55">
        <f t="shared" si="3"/>
        <v>9047.6682866301308</v>
      </c>
      <c r="J45" s="8" t="s">
        <v>938</v>
      </c>
      <c r="K45"/>
      <c r="L45"/>
    </row>
    <row r="46" spans="1:12" s="8" customFormat="1">
      <c r="A46" s="8" t="s">
        <v>870</v>
      </c>
      <c r="B46" s="8">
        <v>26210</v>
      </c>
      <c r="C46" s="9">
        <v>46133.333333333336</v>
      </c>
      <c r="D46" s="54">
        <v>10</v>
      </c>
      <c r="E46" s="54">
        <v>0</v>
      </c>
      <c r="F46" s="45">
        <v>6.8500000000000005</v>
      </c>
      <c r="G46" s="54">
        <v>12.5</v>
      </c>
      <c r="H46" s="55">
        <f t="shared" si="2"/>
        <v>606.54857756307024</v>
      </c>
      <c r="I46" s="55">
        <f t="shared" si="3"/>
        <v>9393.4514224369304</v>
      </c>
      <c r="J46" s="8" t="s">
        <v>938</v>
      </c>
      <c r="K46"/>
      <c r="L46"/>
    </row>
    <row r="47" spans="1:12" s="8" customFormat="1">
      <c r="A47" s="8" t="s">
        <v>882</v>
      </c>
      <c r="B47" s="8">
        <v>26210</v>
      </c>
      <c r="C47" s="9">
        <v>46134.333333333336</v>
      </c>
      <c r="D47" s="54">
        <v>10</v>
      </c>
      <c r="E47" s="54">
        <v>0</v>
      </c>
      <c r="F47" s="45">
        <v>8.5</v>
      </c>
      <c r="G47" s="54">
        <v>12.5</v>
      </c>
      <c r="H47" s="55">
        <f t="shared" si="2"/>
        <v>437.15846994535519</v>
      </c>
      <c r="I47" s="55">
        <f t="shared" si="3"/>
        <v>9562.841530054644</v>
      </c>
      <c r="J47" s="8" t="s">
        <v>938</v>
      </c>
      <c r="K47"/>
      <c r="L47"/>
    </row>
    <row r="48" spans="1:12" s="8" customFormat="1">
      <c r="A48" s="77" t="s">
        <v>892</v>
      </c>
      <c r="B48" s="8">
        <v>26210</v>
      </c>
      <c r="C48" s="9">
        <v>46135.666666666664</v>
      </c>
      <c r="D48" s="54">
        <v>10</v>
      </c>
      <c r="E48" s="54">
        <v>0</v>
      </c>
      <c r="F48" s="45">
        <v>10.229999999999999</v>
      </c>
      <c r="G48" s="54">
        <v>12.5</v>
      </c>
      <c r="H48" s="55">
        <f t="shared" si="2"/>
        <v>252.86844157290872</v>
      </c>
      <c r="I48" s="55">
        <f t="shared" si="3"/>
        <v>9747.1315584270906</v>
      </c>
      <c r="J48" s="8" t="s">
        <v>938</v>
      </c>
      <c r="K48"/>
      <c r="L48"/>
    </row>
    <row r="49" spans="1:12" s="8" customFormat="1">
      <c r="A49" s="77" t="s">
        <v>898</v>
      </c>
      <c r="B49" s="8">
        <v>26210</v>
      </c>
      <c r="C49" s="9">
        <v>46136.333333333336</v>
      </c>
      <c r="D49" s="54">
        <v>10</v>
      </c>
      <c r="E49" s="54">
        <v>0</v>
      </c>
      <c r="F49" s="45">
        <v>10.469999999999999</v>
      </c>
      <c r="G49" s="54">
        <v>12.5</v>
      </c>
      <c r="H49" s="55">
        <f t="shared" si="2"/>
        <v>226.73964034401888</v>
      </c>
      <c r="I49" s="55">
        <f t="shared" si="3"/>
        <v>9773.260359655982</v>
      </c>
      <c r="J49" s="8" t="s">
        <v>938</v>
      </c>
      <c r="K49"/>
      <c r="L49"/>
    </row>
    <row r="50" spans="1:12" s="8" customFormat="1">
      <c r="A50" s="77" t="s">
        <v>904</v>
      </c>
      <c r="B50" s="8">
        <v>26210</v>
      </c>
      <c r="C50" s="9">
        <v>46137.458333333336</v>
      </c>
      <c r="D50" s="54">
        <v>10</v>
      </c>
      <c r="E50" s="54">
        <v>0</v>
      </c>
      <c r="F50" s="45">
        <v>10.569999999999999</v>
      </c>
      <c r="G50" s="54">
        <v>12.5</v>
      </c>
      <c r="H50" s="55">
        <f t="shared" si="2"/>
        <v>215.81124902158126</v>
      </c>
      <c r="I50" s="55">
        <f t="shared" si="3"/>
        <v>9784.1887509784192</v>
      </c>
      <c r="J50" s="8" t="s">
        <v>938</v>
      </c>
      <c r="K50"/>
      <c r="L50"/>
    </row>
    <row r="51" spans="1:12" s="8" customFormat="1">
      <c r="A51" s="8" t="s">
        <v>829</v>
      </c>
      <c r="B51" s="8">
        <v>26211</v>
      </c>
      <c r="C51" s="9">
        <v>46129.666666666664</v>
      </c>
      <c r="D51" s="54">
        <v>10</v>
      </c>
      <c r="E51" s="54">
        <v>0</v>
      </c>
      <c r="F51" s="45">
        <v>1.22</v>
      </c>
      <c r="G51" s="54">
        <v>12.5</v>
      </c>
      <c r="H51" s="55">
        <f t="shared" si="2"/>
        <v>1141.9315650941487</v>
      </c>
      <c r="I51" s="55">
        <f t="shared" si="3"/>
        <v>8858.068434905852</v>
      </c>
      <c r="J51" s="8" t="s">
        <v>938</v>
      </c>
      <c r="K51"/>
      <c r="L51"/>
    </row>
    <row r="52" spans="1:12" s="8" customFormat="1">
      <c r="A52" s="8" t="s">
        <v>853</v>
      </c>
      <c r="B52" s="8">
        <v>26211</v>
      </c>
      <c r="C52" s="9">
        <v>46131.666666666664</v>
      </c>
      <c r="D52" s="54">
        <v>10</v>
      </c>
      <c r="E52" s="54">
        <v>0</v>
      </c>
      <c r="F52" s="45">
        <v>3.1900000000000004</v>
      </c>
      <c r="G52" s="54">
        <v>12.5</v>
      </c>
      <c r="H52" s="55">
        <f t="shared" si="2"/>
        <v>961.67751265365143</v>
      </c>
      <c r="I52" s="55">
        <f t="shared" si="3"/>
        <v>9038.3224873463478</v>
      </c>
      <c r="J52" s="8" t="s">
        <v>938</v>
      </c>
      <c r="K52"/>
      <c r="L52"/>
    </row>
    <row r="53" spans="1:12" s="8" customFormat="1">
      <c r="A53" s="8" t="s">
        <v>871</v>
      </c>
      <c r="B53" s="8">
        <v>26211</v>
      </c>
      <c r="C53" s="9">
        <v>46133.333333333336</v>
      </c>
      <c r="D53" s="54">
        <v>10</v>
      </c>
      <c r="E53" s="54">
        <v>0</v>
      </c>
      <c r="F53" s="45">
        <v>6.66</v>
      </c>
      <c r="G53" s="54">
        <v>12.5</v>
      </c>
      <c r="H53" s="55">
        <f t="shared" si="2"/>
        <v>625.66959502892655</v>
      </c>
      <c r="I53" s="55">
        <f t="shared" si="3"/>
        <v>9374.3304049710732</v>
      </c>
      <c r="J53" s="8" t="s">
        <v>938</v>
      </c>
      <c r="K53"/>
      <c r="L53"/>
    </row>
    <row r="54" spans="1:12" s="8" customFormat="1">
      <c r="A54" s="8" t="s">
        <v>883</v>
      </c>
      <c r="B54" s="8">
        <v>26211</v>
      </c>
      <c r="C54" s="9">
        <v>46134.333333333336</v>
      </c>
      <c r="D54" s="54">
        <v>10</v>
      </c>
      <c r="E54" s="54">
        <v>0</v>
      </c>
      <c r="F54" s="45">
        <v>8.5499999999999989</v>
      </c>
      <c r="G54" s="54">
        <v>12.5</v>
      </c>
      <c r="H54" s="55">
        <f t="shared" si="2"/>
        <v>431.93001640240578</v>
      </c>
      <c r="I54" s="55">
        <f t="shared" si="3"/>
        <v>9568.0699835975938</v>
      </c>
      <c r="J54" s="8" t="s">
        <v>938</v>
      </c>
      <c r="K54"/>
      <c r="L54"/>
    </row>
    <row r="55" spans="1:12" s="8" customFormat="1">
      <c r="A55" s="8" t="s">
        <v>893</v>
      </c>
      <c r="B55" s="8">
        <v>26211</v>
      </c>
      <c r="C55" s="9">
        <v>46135.666666666664</v>
      </c>
      <c r="D55" s="54">
        <v>10</v>
      </c>
      <c r="E55" s="54">
        <v>0</v>
      </c>
      <c r="F55" s="45">
        <v>10.029999999999999</v>
      </c>
      <c r="G55" s="54">
        <v>12.5</v>
      </c>
      <c r="H55" s="55">
        <f t="shared" si="2"/>
        <v>274.5359564299211</v>
      </c>
      <c r="I55" s="55">
        <f t="shared" si="3"/>
        <v>9725.4640435700785</v>
      </c>
      <c r="J55" s="8" t="s">
        <v>938</v>
      </c>
      <c r="K55"/>
      <c r="L55"/>
    </row>
    <row r="56" spans="1:12">
      <c r="A56" s="8" t="s">
        <v>899</v>
      </c>
      <c r="B56" s="8">
        <v>26211</v>
      </c>
      <c r="C56" s="9">
        <v>46136.333333333336</v>
      </c>
      <c r="D56" s="54">
        <v>10</v>
      </c>
      <c r="E56" s="54">
        <v>0</v>
      </c>
      <c r="F56" s="45">
        <v>10.26</v>
      </c>
      <c r="G56" s="54">
        <v>12.5</v>
      </c>
      <c r="H56" s="55">
        <f t="shared" si="2"/>
        <v>249.60998439937603</v>
      </c>
      <c r="I56" s="55">
        <f t="shared" si="3"/>
        <v>9750.3900156006239</v>
      </c>
      <c r="J56" s="8" t="s">
        <v>938</v>
      </c>
    </row>
    <row r="57" spans="1:12">
      <c r="A57" s="8" t="s">
        <v>905</v>
      </c>
      <c r="B57" s="8">
        <v>26211</v>
      </c>
      <c r="C57" s="9">
        <v>46137.458333333336</v>
      </c>
      <c r="D57" s="54">
        <v>10</v>
      </c>
      <c r="E57" s="54">
        <v>0</v>
      </c>
      <c r="F57" s="45">
        <v>10.42</v>
      </c>
      <c r="G57" s="54">
        <v>12.5</v>
      </c>
      <c r="H57" s="55">
        <f t="shared" si="2"/>
        <v>232.19468631390933</v>
      </c>
      <c r="I57" s="55">
        <f t="shared" si="3"/>
        <v>9767.8053136860908</v>
      </c>
      <c r="J57" s="8" t="s">
        <v>938</v>
      </c>
    </row>
    <row r="58" spans="1:12">
      <c r="A58" s="8" t="s">
        <v>830</v>
      </c>
      <c r="B58" s="8">
        <v>26212</v>
      </c>
      <c r="C58" s="9">
        <v>46129.666666666664</v>
      </c>
      <c r="D58" s="54">
        <v>10</v>
      </c>
      <c r="E58" s="54">
        <v>0</v>
      </c>
      <c r="F58" s="45">
        <v>1.22</v>
      </c>
      <c r="G58" s="54">
        <v>12.5</v>
      </c>
      <c r="H58" s="55">
        <f t="shared" si="2"/>
        <v>1141.9315650941487</v>
      </c>
      <c r="I58" s="55">
        <f t="shared" si="3"/>
        <v>8858.068434905852</v>
      </c>
      <c r="J58" s="8" t="s">
        <v>938</v>
      </c>
    </row>
    <row r="59" spans="1:12">
      <c r="A59" s="8" t="s">
        <v>854</v>
      </c>
      <c r="B59" s="8">
        <v>26212</v>
      </c>
      <c r="C59" s="9">
        <v>46131.666666666664</v>
      </c>
      <c r="D59" s="54">
        <v>10</v>
      </c>
      <c r="E59" s="54">
        <v>0</v>
      </c>
      <c r="F59" s="45">
        <v>5.07</v>
      </c>
      <c r="G59" s="54">
        <v>12.5</v>
      </c>
      <c r="H59" s="55">
        <f t="shared" si="2"/>
        <v>782.68197619298417</v>
      </c>
      <c r="I59" s="55">
        <f t="shared" si="3"/>
        <v>9217.3180238070163</v>
      </c>
      <c r="J59" s="8" t="s">
        <v>938</v>
      </c>
    </row>
    <row r="60" spans="1:12">
      <c r="A60" s="8" t="s">
        <v>860</v>
      </c>
      <c r="B60" s="8">
        <v>26212</v>
      </c>
      <c r="C60" s="9">
        <v>46132.333333333336</v>
      </c>
      <c r="D60" s="54">
        <v>10</v>
      </c>
      <c r="E60" s="54">
        <v>0</v>
      </c>
      <c r="F60" s="45">
        <v>6.87</v>
      </c>
      <c r="G60" s="54">
        <v>12.5</v>
      </c>
      <c r="H60" s="55">
        <f t="shared" si="2"/>
        <v>604.53130033286811</v>
      </c>
      <c r="I60" s="55">
        <f t="shared" si="3"/>
        <v>9395.4686996671317</v>
      </c>
      <c r="J60" s="8" t="s">
        <v>938</v>
      </c>
    </row>
    <row r="61" spans="1:12">
      <c r="A61" s="8" t="s">
        <v>872</v>
      </c>
      <c r="B61" s="8">
        <v>26212</v>
      </c>
      <c r="C61" s="9">
        <v>46133.333333333336</v>
      </c>
      <c r="D61" s="54">
        <v>10</v>
      </c>
      <c r="E61" s="54">
        <v>0</v>
      </c>
      <c r="F61" s="45">
        <v>8.58</v>
      </c>
      <c r="G61" s="54">
        <v>12.5</v>
      </c>
      <c r="H61" s="55">
        <f t="shared" si="2"/>
        <v>428.79019908116391</v>
      </c>
      <c r="I61" s="55">
        <f t="shared" si="3"/>
        <v>9571.2098009188358</v>
      </c>
      <c r="J61" s="8" t="s">
        <v>938</v>
      </c>
    </row>
    <row r="62" spans="1:12">
      <c r="A62" s="8" t="s">
        <v>894</v>
      </c>
      <c r="B62" s="8">
        <v>26212</v>
      </c>
      <c r="C62" s="9">
        <v>46135.666666666664</v>
      </c>
      <c r="D62" s="54">
        <v>10</v>
      </c>
      <c r="E62" s="54">
        <v>0</v>
      </c>
      <c r="F62" s="45">
        <v>10.53</v>
      </c>
      <c r="G62" s="54">
        <v>12.5</v>
      </c>
      <c r="H62" s="55">
        <f t="shared" si="2"/>
        <v>220.1855370515257</v>
      </c>
      <c r="I62" s="55">
        <f t="shared" si="3"/>
        <v>9779.8144629484741</v>
      </c>
      <c r="J62" s="8" t="s">
        <v>938</v>
      </c>
    </row>
    <row r="63" spans="1:12">
      <c r="A63" s="8" t="s">
        <v>900</v>
      </c>
      <c r="B63" s="8">
        <v>26212</v>
      </c>
      <c r="C63" s="9">
        <v>46136.333333333336</v>
      </c>
      <c r="D63" s="54">
        <v>10</v>
      </c>
      <c r="E63" s="54">
        <v>0</v>
      </c>
      <c r="F63" s="45">
        <v>10.62</v>
      </c>
      <c r="G63" s="54">
        <v>12.5</v>
      </c>
      <c r="H63" s="55">
        <f t="shared" si="2"/>
        <v>210.33788319534585</v>
      </c>
      <c r="I63" s="55">
        <f t="shared" si="3"/>
        <v>9789.6621168046549</v>
      </c>
      <c r="J63" s="8" t="s">
        <v>938</v>
      </c>
    </row>
    <row r="64" spans="1:12">
      <c r="A64" s="8" t="s">
        <v>906</v>
      </c>
      <c r="B64" s="8">
        <v>26212</v>
      </c>
      <c r="C64" s="9">
        <v>46137.458333333336</v>
      </c>
      <c r="D64" s="54">
        <v>10</v>
      </c>
      <c r="E64" s="54">
        <v>0</v>
      </c>
      <c r="F64" s="45">
        <v>10.59</v>
      </c>
      <c r="G64" s="54">
        <v>12.5</v>
      </c>
      <c r="H64" s="55">
        <f t="shared" si="2"/>
        <v>213.6226372888938</v>
      </c>
      <c r="I64" s="55">
        <f t="shared" si="3"/>
        <v>9786.3773627111059</v>
      </c>
      <c r="J64" s="8" t="s">
        <v>938</v>
      </c>
    </row>
    <row r="65" spans="1:12">
      <c r="A65" s="82" t="s">
        <v>356</v>
      </c>
      <c r="B65" s="82" t="s">
        <v>113</v>
      </c>
      <c r="C65" s="85">
        <v>46106.666666666664</v>
      </c>
      <c r="D65" s="83">
        <v>10</v>
      </c>
      <c r="E65" s="83">
        <v>0</v>
      </c>
      <c r="F65" s="86">
        <v>1.1399999999999999</v>
      </c>
      <c r="G65" s="83">
        <v>12.5</v>
      </c>
      <c r="H65" s="87">
        <f t="shared" si="2"/>
        <v>1149.0997370018208</v>
      </c>
      <c r="I65" s="87">
        <f t="shared" si="3"/>
        <v>8850.9002629981787</v>
      </c>
      <c r="J65" s="82" t="s">
        <v>938</v>
      </c>
    </row>
    <row r="66" spans="1:12">
      <c r="A66" s="8" t="s">
        <v>389</v>
      </c>
      <c r="B66" s="8" t="s">
        <v>113</v>
      </c>
      <c r="C66" s="9">
        <v>46108.666666666664</v>
      </c>
      <c r="D66" s="54">
        <v>10</v>
      </c>
      <c r="E66" s="54">
        <v>0</v>
      </c>
      <c r="F66" s="56">
        <v>3.84</v>
      </c>
      <c r="G66" s="54">
        <v>12.5</v>
      </c>
      <c r="H66" s="55">
        <f t="shared" si="2"/>
        <v>900.58236272878537</v>
      </c>
      <c r="I66" s="55">
        <f t="shared" si="3"/>
        <v>9099.4176372712154</v>
      </c>
      <c r="J66" s="8" t="s">
        <v>938</v>
      </c>
      <c r="K66" s="8"/>
      <c r="L66" s="8"/>
    </row>
    <row r="67" spans="1:12">
      <c r="A67" s="8" t="s">
        <v>411</v>
      </c>
      <c r="B67" s="8" t="s">
        <v>113</v>
      </c>
      <c r="C67" s="9">
        <v>46110.333333333336</v>
      </c>
      <c r="D67" s="54">
        <v>10</v>
      </c>
      <c r="E67" s="54">
        <v>0</v>
      </c>
      <c r="F67" s="56">
        <v>8.7399999999999984</v>
      </c>
      <c r="G67" s="54">
        <v>12.5</v>
      </c>
      <c r="H67" s="55">
        <f t="shared" si="2"/>
        <v>412.00964277887374</v>
      </c>
      <c r="I67" s="55">
        <f t="shared" si="3"/>
        <v>9587.990357221126</v>
      </c>
      <c r="J67" s="8" t="s">
        <v>938</v>
      </c>
      <c r="K67" s="8"/>
      <c r="L67" s="8"/>
    </row>
    <row r="68" spans="1:12">
      <c r="A68" s="8" t="s">
        <v>436</v>
      </c>
      <c r="B68" s="8" t="s">
        <v>113</v>
      </c>
      <c r="C68" s="9">
        <v>46112.666666666664</v>
      </c>
      <c r="D68" s="54">
        <v>10</v>
      </c>
      <c r="E68" s="54">
        <v>0</v>
      </c>
      <c r="F68" s="56">
        <v>10.36</v>
      </c>
      <c r="G68" s="54">
        <v>12.5</v>
      </c>
      <c r="H68" s="55">
        <f t="shared" si="2"/>
        <v>238.73270861222676</v>
      </c>
      <c r="I68" s="55">
        <f t="shared" si="3"/>
        <v>9761.2672913877741</v>
      </c>
      <c r="J68" s="8" t="s">
        <v>938</v>
      </c>
      <c r="K68" s="8"/>
      <c r="L68" s="8"/>
    </row>
    <row r="69" spans="1:12">
      <c r="A69" s="8" t="s">
        <v>443</v>
      </c>
      <c r="B69" s="8" t="s">
        <v>113</v>
      </c>
      <c r="C69" s="9">
        <v>46113.333333333336</v>
      </c>
      <c r="D69" s="54">
        <v>10</v>
      </c>
      <c r="E69" s="54">
        <v>0</v>
      </c>
      <c r="F69" s="56">
        <v>10.319999999999999</v>
      </c>
      <c r="G69" s="54">
        <v>12.5</v>
      </c>
      <c r="H69" s="55">
        <f t="shared" ref="H69:H100" si="4">((D69*G69-D69*F69)/(100-F69))*1000</f>
        <v>243.08652988403225</v>
      </c>
      <c r="I69" s="55">
        <f t="shared" ref="I69:I100" si="5">D69*1000-H69</f>
        <v>9756.9134701159674</v>
      </c>
      <c r="J69" s="8" t="s">
        <v>938</v>
      </c>
      <c r="K69" s="8"/>
      <c r="L69" s="8"/>
    </row>
    <row r="70" spans="1:12">
      <c r="A70" s="8" t="s">
        <v>360</v>
      </c>
      <c r="B70" s="8" t="s">
        <v>117</v>
      </c>
      <c r="C70" s="9">
        <v>46106.666666666664</v>
      </c>
      <c r="D70" s="54">
        <v>10</v>
      </c>
      <c r="E70" s="54">
        <v>0</v>
      </c>
      <c r="F70" s="56">
        <v>1.26</v>
      </c>
      <c r="G70" s="54">
        <v>12.5</v>
      </c>
      <c r="H70" s="55">
        <f t="shared" si="4"/>
        <v>1138.3431233542638</v>
      </c>
      <c r="I70" s="55">
        <f t="shared" si="5"/>
        <v>8861.6568766457367</v>
      </c>
      <c r="J70" s="8" t="s">
        <v>938</v>
      </c>
    </row>
    <row r="71" spans="1:12">
      <c r="A71" s="8" t="s">
        <v>391</v>
      </c>
      <c r="B71" s="8" t="s">
        <v>117</v>
      </c>
      <c r="C71" s="9">
        <v>46108.666666666664</v>
      </c>
      <c r="D71" s="54">
        <v>10</v>
      </c>
      <c r="E71" s="54">
        <v>0</v>
      </c>
      <c r="F71" s="56">
        <v>3.5500000000000003</v>
      </c>
      <c r="G71" s="54">
        <v>12.5</v>
      </c>
      <c r="H71" s="55">
        <f t="shared" si="4"/>
        <v>927.94193882840852</v>
      </c>
      <c r="I71" s="55">
        <f t="shared" si="5"/>
        <v>9072.0580611715923</v>
      </c>
      <c r="J71" s="8" t="s">
        <v>938</v>
      </c>
      <c r="K71" s="8"/>
      <c r="L71" s="8"/>
    </row>
    <row r="72" spans="1:12">
      <c r="A72" s="8" t="s">
        <v>412</v>
      </c>
      <c r="B72" s="8" t="s">
        <v>117</v>
      </c>
      <c r="C72" s="9">
        <v>46110.333333333336</v>
      </c>
      <c r="D72" s="54">
        <v>10</v>
      </c>
      <c r="E72" s="54">
        <v>0</v>
      </c>
      <c r="F72" s="56">
        <v>8.33</v>
      </c>
      <c r="G72" s="54">
        <v>12.5</v>
      </c>
      <c r="H72" s="55">
        <f t="shared" si="4"/>
        <v>454.89254936184142</v>
      </c>
      <c r="I72" s="55">
        <f t="shared" si="5"/>
        <v>9545.1074506381592</v>
      </c>
      <c r="J72" s="8" t="s">
        <v>938</v>
      </c>
      <c r="K72" s="8"/>
      <c r="L72" s="8"/>
    </row>
    <row r="73" spans="1:12">
      <c r="A73" s="8" t="s">
        <v>438</v>
      </c>
      <c r="B73" s="8" t="s">
        <v>117</v>
      </c>
      <c r="C73" s="9">
        <v>46112.666666666664</v>
      </c>
      <c r="D73" s="54">
        <v>10</v>
      </c>
      <c r="E73" s="54">
        <v>0</v>
      </c>
      <c r="F73" s="56">
        <v>10.559999999999999</v>
      </c>
      <c r="G73" s="54">
        <v>12.5</v>
      </c>
      <c r="H73" s="55">
        <f t="shared" si="4"/>
        <v>216.90518783542046</v>
      </c>
      <c r="I73" s="55">
        <f t="shared" si="5"/>
        <v>9783.0948121645797</v>
      </c>
      <c r="J73" s="8" t="s">
        <v>938</v>
      </c>
      <c r="K73" s="8"/>
      <c r="L73" s="8"/>
    </row>
    <row r="74" spans="1:12">
      <c r="A74" s="8" t="s">
        <v>444</v>
      </c>
      <c r="B74" s="8" t="s">
        <v>117</v>
      </c>
      <c r="C74" s="9">
        <v>46113.333333333336</v>
      </c>
      <c r="D74" s="54">
        <v>10</v>
      </c>
      <c r="E74" s="54">
        <v>0</v>
      </c>
      <c r="F74" s="56">
        <v>10.559999999999999</v>
      </c>
      <c r="G74" s="54">
        <v>12.5</v>
      </c>
      <c r="H74" s="55">
        <f t="shared" si="4"/>
        <v>216.90518783542046</v>
      </c>
      <c r="I74" s="55">
        <f t="shared" si="5"/>
        <v>9783.0948121645797</v>
      </c>
      <c r="J74" s="8" t="s">
        <v>938</v>
      </c>
      <c r="K74" s="8"/>
      <c r="L74" s="8"/>
    </row>
    <row r="75" spans="1:12">
      <c r="A75" s="8" t="s">
        <v>361</v>
      </c>
      <c r="B75" s="8" t="s">
        <v>120</v>
      </c>
      <c r="C75" s="9">
        <v>46106.666666666664</v>
      </c>
      <c r="D75" s="54">
        <v>10</v>
      </c>
      <c r="E75" s="54">
        <v>0</v>
      </c>
      <c r="F75" s="56">
        <v>1.17</v>
      </c>
      <c r="G75" s="54">
        <v>12.5</v>
      </c>
      <c r="H75" s="55">
        <f t="shared" si="4"/>
        <v>1146.4130324800162</v>
      </c>
      <c r="I75" s="55">
        <f t="shared" si="5"/>
        <v>8853.5869675199829</v>
      </c>
      <c r="J75" s="8" t="s">
        <v>938</v>
      </c>
    </row>
    <row r="76" spans="1:12">
      <c r="A76" s="8" t="s">
        <v>392</v>
      </c>
      <c r="B76" s="8" t="s">
        <v>120</v>
      </c>
      <c r="C76" s="9">
        <v>46108.666666666664</v>
      </c>
      <c r="D76" s="54">
        <v>10</v>
      </c>
      <c r="E76" s="54">
        <v>0</v>
      </c>
      <c r="F76" s="56">
        <v>5.09</v>
      </c>
      <c r="G76" s="54">
        <v>12.5</v>
      </c>
      <c r="H76" s="55">
        <f t="shared" si="4"/>
        <v>780.73964808766198</v>
      </c>
      <c r="I76" s="55">
        <f t="shared" si="5"/>
        <v>9219.2603519123386</v>
      </c>
      <c r="J76" s="8" t="s">
        <v>938</v>
      </c>
      <c r="K76" s="8"/>
      <c r="L76" s="8"/>
    </row>
    <row r="77" spans="1:12">
      <c r="A77" s="8" t="s">
        <v>399</v>
      </c>
      <c r="B77" s="8" t="s">
        <v>120</v>
      </c>
      <c r="C77" s="9">
        <v>46109.333333333336</v>
      </c>
      <c r="D77" s="54">
        <v>10</v>
      </c>
      <c r="E77" s="54">
        <v>0</v>
      </c>
      <c r="F77" s="56">
        <v>7.22</v>
      </c>
      <c r="G77" s="54">
        <v>12.5</v>
      </c>
      <c r="H77" s="55">
        <f t="shared" si="4"/>
        <v>569.08816555292083</v>
      </c>
      <c r="I77" s="55">
        <f t="shared" si="5"/>
        <v>9430.9118344470789</v>
      </c>
      <c r="J77" s="8" t="s">
        <v>938</v>
      </c>
      <c r="K77" s="8"/>
      <c r="L77" s="8"/>
    </row>
    <row r="78" spans="1:12">
      <c r="A78" s="8" t="s">
        <v>439</v>
      </c>
      <c r="B78" s="8" t="s">
        <v>120</v>
      </c>
      <c r="C78" s="9">
        <v>46112.666666666664</v>
      </c>
      <c r="D78" s="54">
        <v>10</v>
      </c>
      <c r="E78" s="54">
        <v>0</v>
      </c>
      <c r="F78" s="56">
        <v>10.45</v>
      </c>
      <c r="G78" s="54">
        <v>12.5</v>
      </c>
      <c r="H78" s="55">
        <f t="shared" si="4"/>
        <v>228.92238972640982</v>
      </c>
      <c r="I78" s="55">
        <f t="shared" si="5"/>
        <v>9771.0776102735908</v>
      </c>
      <c r="J78" s="8" t="s">
        <v>938</v>
      </c>
      <c r="K78" s="8"/>
      <c r="L78" s="8"/>
    </row>
    <row r="79" spans="1:12">
      <c r="A79" s="72" t="s">
        <v>445</v>
      </c>
      <c r="B79" s="72" t="s">
        <v>120</v>
      </c>
      <c r="C79" s="73">
        <v>46113.333333333336</v>
      </c>
      <c r="D79" s="74">
        <v>10</v>
      </c>
      <c r="E79" s="74">
        <v>0</v>
      </c>
      <c r="F79" s="75">
        <v>10.549999999999999</v>
      </c>
      <c r="G79" s="74">
        <v>12.5</v>
      </c>
      <c r="H79" s="76">
        <f t="shared" si="4"/>
        <v>217.99888205701524</v>
      </c>
      <c r="I79" s="76">
        <f t="shared" si="5"/>
        <v>9782.0011179429839</v>
      </c>
      <c r="J79" s="72" t="s">
        <v>938</v>
      </c>
      <c r="K79" s="8"/>
      <c r="L79" s="8"/>
    </row>
    <row r="80" spans="1:12">
      <c r="A80" s="8" t="s">
        <v>462</v>
      </c>
      <c r="B80" s="8" t="s">
        <v>130</v>
      </c>
      <c r="C80" s="9">
        <v>46177.541666666664</v>
      </c>
      <c r="D80" s="54">
        <v>10</v>
      </c>
      <c r="E80" s="54">
        <v>0</v>
      </c>
      <c r="F80" s="56">
        <v>1.23</v>
      </c>
      <c r="G80" s="54">
        <v>12.5</v>
      </c>
      <c r="H80" s="55">
        <f t="shared" si="4"/>
        <v>1141.0347271438698</v>
      </c>
      <c r="I80" s="55">
        <f t="shared" si="5"/>
        <v>8858.9652728561305</v>
      </c>
      <c r="J80" s="8" t="s">
        <v>938</v>
      </c>
    </row>
    <row r="81" spans="1:10">
      <c r="A81" s="8" t="s">
        <v>486</v>
      </c>
      <c r="B81" s="8" t="s">
        <v>130</v>
      </c>
      <c r="C81" s="9">
        <v>46238.625</v>
      </c>
      <c r="D81" s="54">
        <v>10</v>
      </c>
      <c r="E81" s="54">
        <v>0</v>
      </c>
      <c r="F81" s="56">
        <v>3.87</v>
      </c>
      <c r="G81" s="54">
        <v>12.5</v>
      </c>
      <c r="H81" s="55">
        <f t="shared" si="4"/>
        <v>897.74264017476332</v>
      </c>
      <c r="I81" s="55">
        <f t="shared" si="5"/>
        <v>9102.2573598252366</v>
      </c>
      <c r="J81" s="8" t="s">
        <v>938</v>
      </c>
    </row>
    <row r="82" spans="1:10">
      <c r="A82" s="8" t="s">
        <v>503</v>
      </c>
      <c r="B82" s="8" t="s">
        <v>130</v>
      </c>
      <c r="C82" s="9">
        <v>46299.333333333336</v>
      </c>
      <c r="D82" s="54">
        <v>10</v>
      </c>
      <c r="E82" s="54">
        <v>0</v>
      </c>
      <c r="F82" s="56">
        <v>8.0699999999999985</v>
      </c>
      <c r="G82" s="54">
        <v>12.5</v>
      </c>
      <c r="H82" s="55">
        <f t="shared" si="4"/>
        <v>481.88839334276088</v>
      </c>
      <c r="I82" s="55">
        <f t="shared" si="5"/>
        <v>9518.1116066572395</v>
      </c>
      <c r="J82" s="8" t="s">
        <v>938</v>
      </c>
    </row>
    <row r="83" spans="1:10">
      <c r="A83" s="8" t="s">
        <v>528</v>
      </c>
      <c r="B83" s="8" t="s">
        <v>130</v>
      </c>
      <c r="C83" s="9">
        <v>46360.625</v>
      </c>
      <c r="D83" s="54">
        <v>10</v>
      </c>
      <c r="E83" s="54">
        <v>0</v>
      </c>
      <c r="F83" s="56">
        <v>10.58</v>
      </c>
      <c r="G83" s="54">
        <v>12.5</v>
      </c>
      <c r="H83" s="55">
        <f t="shared" si="4"/>
        <v>214.71706553343776</v>
      </c>
      <c r="I83" s="55">
        <f t="shared" si="5"/>
        <v>9785.2829344665624</v>
      </c>
      <c r="J83" s="8" t="s">
        <v>938</v>
      </c>
    </row>
    <row r="84" spans="1:10">
      <c r="A84" s="8" t="s">
        <v>534</v>
      </c>
      <c r="B84" s="8" t="s">
        <v>130</v>
      </c>
      <c r="C84" s="9" t="s">
        <v>532</v>
      </c>
      <c r="D84" s="54">
        <v>10</v>
      </c>
      <c r="E84" s="54">
        <v>0</v>
      </c>
      <c r="F84" s="56">
        <v>10.44</v>
      </c>
      <c r="G84" s="54">
        <v>12.5</v>
      </c>
      <c r="H84" s="55">
        <f t="shared" si="4"/>
        <v>230.01339883876739</v>
      </c>
      <c r="I84" s="55">
        <f t="shared" si="5"/>
        <v>9769.9866011612321</v>
      </c>
      <c r="J84" s="8" t="s">
        <v>938</v>
      </c>
    </row>
    <row r="85" spans="1:10">
      <c r="A85" s="8" t="s">
        <v>463</v>
      </c>
      <c r="B85" s="8" t="s">
        <v>132</v>
      </c>
      <c r="C85" s="9">
        <v>46177.541666666664</v>
      </c>
      <c r="D85" s="54">
        <v>10</v>
      </c>
      <c r="E85" s="54">
        <v>0</v>
      </c>
      <c r="F85" s="56">
        <v>1.24</v>
      </c>
      <c r="G85" s="54">
        <v>12.5</v>
      </c>
      <c r="H85" s="55">
        <f t="shared" si="4"/>
        <v>1140.1377075739165</v>
      </c>
      <c r="I85" s="55">
        <f t="shared" si="5"/>
        <v>8859.8622924260835</v>
      </c>
      <c r="J85" s="8" t="s">
        <v>938</v>
      </c>
    </row>
    <row r="86" spans="1:10">
      <c r="A86" s="8" t="s">
        <v>487</v>
      </c>
      <c r="B86" s="8" t="s">
        <v>132</v>
      </c>
      <c r="C86" s="9">
        <v>46238.625</v>
      </c>
      <c r="D86" s="54">
        <v>10</v>
      </c>
      <c r="E86" s="54">
        <v>0</v>
      </c>
      <c r="F86" s="56">
        <v>3.96</v>
      </c>
      <c r="G86" s="54">
        <v>12.5</v>
      </c>
      <c r="H86" s="55">
        <f t="shared" si="4"/>
        <v>889.21282798833818</v>
      </c>
      <c r="I86" s="55">
        <f t="shared" si="5"/>
        <v>9110.7871720116618</v>
      </c>
      <c r="J86" s="8" t="s">
        <v>938</v>
      </c>
    </row>
    <row r="87" spans="1:10">
      <c r="A87" s="8" t="s">
        <v>504</v>
      </c>
      <c r="B87" s="8" t="s">
        <v>132</v>
      </c>
      <c r="C87" s="9">
        <v>46299.333333333336</v>
      </c>
      <c r="D87" s="54">
        <v>10</v>
      </c>
      <c r="E87" s="54">
        <v>0</v>
      </c>
      <c r="F87" s="56">
        <v>7.8500000000000005</v>
      </c>
      <c r="G87" s="54">
        <v>12.5</v>
      </c>
      <c r="H87" s="55">
        <f t="shared" si="4"/>
        <v>504.61204557786209</v>
      </c>
      <c r="I87" s="55">
        <f t="shared" si="5"/>
        <v>9495.3879544221381</v>
      </c>
      <c r="J87" s="8" t="s">
        <v>938</v>
      </c>
    </row>
    <row r="88" spans="1:10">
      <c r="A88" s="8" t="s">
        <v>529</v>
      </c>
      <c r="B88" s="8" t="s">
        <v>132</v>
      </c>
      <c r="C88" s="9">
        <v>46360.625</v>
      </c>
      <c r="D88" s="54">
        <v>10</v>
      </c>
      <c r="E88" s="54">
        <v>0</v>
      </c>
      <c r="F88" s="56">
        <v>10.639999999999999</v>
      </c>
      <c r="G88" s="54">
        <v>12.5</v>
      </c>
      <c r="H88" s="55">
        <f t="shared" si="4"/>
        <v>208.14682184422571</v>
      </c>
      <c r="I88" s="55">
        <f t="shared" si="5"/>
        <v>9791.853178155774</v>
      </c>
      <c r="J88" s="8" t="s">
        <v>938</v>
      </c>
    </row>
    <row r="89" spans="1:10">
      <c r="A89" s="8" t="s">
        <v>535</v>
      </c>
      <c r="B89" s="8" t="s">
        <v>132</v>
      </c>
      <c r="C89" s="9" t="s">
        <v>532</v>
      </c>
      <c r="D89" s="54">
        <v>10</v>
      </c>
      <c r="E89" s="54">
        <v>0</v>
      </c>
      <c r="F89" s="56">
        <v>10.219999999999999</v>
      </c>
      <c r="G89" s="54">
        <v>12.5</v>
      </c>
      <c r="H89" s="55">
        <f t="shared" si="4"/>
        <v>253.95411004678115</v>
      </c>
      <c r="I89" s="55">
        <f t="shared" si="5"/>
        <v>9746.0458899532186</v>
      </c>
      <c r="J89" s="8" t="s">
        <v>938</v>
      </c>
    </row>
    <row r="90" spans="1:10">
      <c r="A90" s="8" t="s">
        <v>464</v>
      </c>
      <c r="B90" s="8" t="s">
        <v>134</v>
      </c>
      <c r="C90" s="9">
        <v>46177.541666666664</v>
      </c>
      <c r="D90" s="54">
        <v>10</v>
      </c>
      <c r="E90" s="54">
        <v>0</v>
      </c>
      <c r="F90" s="54">
        <v>1.25</v>
      </c>
      <c r="G90" s="54">
        <v>12.5</v>
      </c>
      <c r="H90" s="55">
        <f t="shared" si="4"/>
        <v>1139.2405063291139</v>
      </c>
      <c r="I90" s="55">
        <f t="shared" si="5"/>
        <v>8860.7594936708865</v>
      </c>
      <c r="J90" s="8" t="s">
        <v>938</v>
      </c>
    </row>
    <row r="91" spans="1:10">
      <c r="A91" s="8" t="s">
        <v>488</v>
      </c>
      <c r="B91" s="8" t="s">
        <v>134</v>
      </c>
      <c r="C91" s="9">
        <v>46238.625</v>
      </c>
      <c r="D91" s="54">
        <v>10</v>
      </c>
      <c r="E91" s="54">
        <v>0</v>
      </c>
      <c r="F91" s="54">
        <v>2.6700000000000004</v>
      </c>
      <c r="G91" s="54">
        <v>12.5</v>
      </c>
      <c r="H91" s="55">
        <f t="shared" si="4"/>
        <v>1009.9660947292715</v>
      </c>
      <c r="I91" s="55">
        <f t="shared" si="5"/>
        <v>8990.0339052707277</v>
      </c>
      <c r="J91" s="8" t="s">
        <v>938</v>
      </c>
    </row>
    <row r="92" spans="1:10">
      <c r="A92" s="8" t="s">
        <v>516</v>
      </c>
      <c r="B92" s="8" t="s">
        <v>134</v>
      </c>
      <c r="C92" s="9">
        <v>46330.333333333336</v>
      </c>
      <c r="D92" s="54">
        <v>10</v>
      </c>
      <c r="E92" s="54">
        <v>0</v>
      </c>
      <c r="F92" s="54">
        <v>7.8199999999999994</v>
      </c>
      <c r="G92" s="54">
        <v>12.5</v>
      </c>
      <c r="H92" s="55">
        <f t="shared" si="4"/>
        <v>507.70232154480379</v>
      </c>
      <c r="I92" s="55">
        <f t="shared" si="5"/>
        <v>9492.2976784551956</v>
      </c>
      <c r="J92" s="8" t="s">
        <v>938</v>
      </c>
    </row>
    <row r="93" spans="1:10">
      <c r="A93" s="8" t="s">
        <v>530</v>
      </c>
      <c r="B93" s="8" t="s">
        <v>134</v>
      </c>
      <c r="C93" s="9">
        <v>46360.625</v>
      </c>
      <c r="D93" s="54">
        <v>10</v>
      </c>
      <c r="E93" s="54">
        <v>0</v>
      </c>
      <c r="F93" s="54">
        <v>9.77</v>
      </c>
      <c r="G93" s="54">
        <v>12.5</v>
      </c>
      <c r="H93" s="55">
        <f t="shared" si="4"/>
        <v>302.56012412723055</v>
      </c>
      <c r="I93" s="55">
        <f t="shared" si="5"/>
        <v>9697.4398758727693</v>
      </c>
      <c r="J93" s="8" t="s">
        <v>938</v>
      </c>
    </row>
    <row r="94" spans="1:10">
      <c r="A94" s="8" t="s">
        <v>557</v>
      </c>
      <c r="B94" s="8" t="s">
        <v>134</v>
      </c>
      <c r="C94" s="9" t="s">
        <v>556</v>
      </c>
      <c r="D94" s="54">
        <v>10</v>
      </c>
      <c r="E94" s="54">
        <v>0</v>
      </c>
      <c r="F94" s="54">
        <v>10.479999999999999</v>
      </c>
      <c r="G94" s="54">
        <v>12.5</v>
      </c>
      <c r="H94" s="55">
        <f t="shared" si="4"/>
        <v>225.64789991063469</v>
      </c>
      <c r="I94" s="55">
        <f t="shared" si="5"/>
        <v>9774.3521000893652</v>
      </c>
      <c r="J94" s="8" t="s">
        <v>938</v>
      </c>
    </row>
    <row r="95" spans="1:10">
      <c r="A95" s="82" t="s">
        <v>973</v>
      </c>
      <c r="B95" s="82" t="s">
        <v>974</v>
      </c>
      <c r="C95" s="85">
        <v>46129.666666666664</v>
      </c>
      <c r="D95" s="83">
        <v>10</v>
      </c>
      <c r="E95" s="83">
        <v>0</v>
      </c>
      <c r="F95" s="83">
        <v>1.49</v>
      </c>
      <c r="G95" s="83">
        <v>12.5</v>
      </c>
      <c r="H95" s="87">
        <f t="shared" si="4"/>
        <v>1117.6530301492232</v>
      </c>
      <c r="I95" s="87">
        <f t="shared" si="5"/>
        <v>8882.3469698507761</v>
      </c>
      <c r="J95" s="82" t="s">
        <v>938</v>
      </c>
    </row>
    <row r="96" spans="1:10">
      <c r="A96" s="8" t="s">
        <v>975</v>
      </c>
      <c r="B96" s="8" t="s">
        <v>974</v>
      </c>
      <c r="C96" s="9">
        <v>46131.666666666664</v>
      </c>
      <c r="D96" s="54">
        <v>10</v>
      </c>
      <c r="E96" s="54">
        <v>0</v>
      </c>
      <c r="F96" s="54">
        <v>3.84</v>
      </c>
      <c r="G96" s="54">
        <v>12.5</v>
      </c>
      <c r="H96" s="55">
        <f t="shared" si="4"/>
        <v>900.58236272878537</v>
      </c>
      <c r="I96" s="55">
        <f t="shared" si="5"/>
        <v>9099.4176372712154</v>
      </c>
      <c r="J96" s="8" t="s">
        <v>938</v>
      </c>
    </row>
    <row r="97" spans="1:10">
      <c r="A97" s="8" t="s">
        <v>976</v>
      </c>
      <c r="B97" s="8" t="s">
        <v>974</v>
      </c>
      <c r="C97" s="9">
        <v>46133.333333333336</v>
      </c>
      <c r="D97" s="54">
        <v>10</v>
      </c>
      <c r="E97" s="54">
        <v>0</v>
      </c>
      <c r="F97" s="54">
        <v>8.0399999999999991</v>
      </c>
      <c r="G97" s="54">
        <v>12.5</v>
      </c>
      <c r="H97" s="55">
        <f t="shared" si="4"/>
        <v>484.99347542409748</v>
      </c>
      <c r="I97" s="55">
        <f t="shared" si="5"/>
        <v>9515.0065245759033</v>
      </c>
      <c r="J97" s="8" t="s">
        <v>938</v>
      </c>
    </row>
    <row r="98" spans="1:10">
      <c r="A98" s="8" t="s">
        <v>977</v>
      </c>
      <c r="B98" s="8" t="s">
        <v>974</v>
      </c>
      <c r="C98" s="9">
        <v>46135.666666666664</v>
      </c>
      <c r="D98" s="54">
        <v>10</v>
      </c>
      <c r="E98" s="54">
        <v>0</v>
      </c>
      <c r="F98" s="54">
        <v>10.44</v>
      </c>
      <c r="G98" s="54">
        <v>12.5</v>
      </c>
      <c r="H98" s="55">
        <f t="shared" si="4"/>
        <v>230.01339883876739</v>
      </c>
      <c r="I98" s="55">
        <f t="shared" si="5"/>
        <v>9769.9866011612321</v>
      </c>
      <c r="J98" s="8" t="s">
        <v>938</v>
      </c>
    </row>
    <row r="99" spans="1:10">
      <c r="A99" s="8" t="s">
        <v>978</v>
      </c>
      <c r="B99" s="8" t="s">
        <v>974</v>
      </c>
      <c r="C99" s="9">
        <v>46136.333333333336</v>
      </c>
      <c r="D99" s="54">
        <v>10</v>
      </c>
      <c r="E99" s="54">
        <v>0</v>
      </c>
      <c r="F99" s="54">
        <v>10.299999999999999</v>
      </c>
      <c r="G99" s="54">
        <v>12.5</v>
      </c>
      <c r="H99" s="55">
        <f t="shared" si="4"/>
        <v>245.26198439241932</v>
      </c>
      <c r="I99" s="55">
        <f t="shared" si="5"/>
        <v>9754.7380156075815</v>
      </c>
      <c r="J99" s="8" t="s">
        <v>938</v>
      </c>
    </row>
    <row r="100" spans="1:10">
      <c r="A100" s="8" t="s">
        <v>979</v>
      </c>
      <c r="B100" s="8" t="s">
        <v>980</v>
      </c>
      <c r="C100" s="9">
        <v>46129.666666666664</v>
      </c>
      <c r="D100" s="54">
        <v>10</v>
      </c>
      <c r="E100" s="54">
        <v>0</v>
      </c>
      <c r="F100" s="54">
        <v>1.17</v>
      </c>
      <c r="G100" s="54">
        <v>12.5</v>
      </c>
      <c r="H100" s="55">
        <f t="shared" si="4"/>
        <v>1146.4130324800162</v>
      </c>
      <c r="I100" s="55">
        <f t="shared" si="5"/>
        <v>8853.5869675199829</v>
      </c>
      <c r="J100" s="8" t="s">
        <v>938</v>
      </c>
    </row>
    <row r="101" spans="1:10">
      <c r="A101" s="8" t="s">
        <v>981</v>
      </c>
      <c r="B101" s="8" t="s">
        <v>980</v>
      </c>
      <c r="C101" s="9">
        <v>46131.666666666664</v>
      </c>
      <c r="D101" s="54">
        <v>10</v>
      </c>
      <c r="E101" s="54">
        <v>0</v>
      </c>
      <c r="F101" s="54">
        <v>3.8100000000000005</v>
      </c>
      <c r="G101" s="54">
        <v>12.5</v>
      </c>
      <c r="H101" s="55">
        <f t="shared" ref="H101:H109" si="6">((D101*G101-D101*F101)/(100-F101))*1000</f>
        <v>903.42031396195023</v>
      </c>
      <c r="I101" s="55">
        <f t="shared" ref="I101:I109" si="7">D101*1000-H101</f>
        <v>9096.5796860380506</v>
      </c>
      <c r="J101" s="8" t="s">
        <v>938</v>
      </c>
    </row>
    <row r="102" spans="1:10">
      <c r="A102" s="8" t="s">
        <v>982</v>
      </c>
      <c r="B102" s="8" t="s">
        <v>980</v>
      </c>
      <c r="C102" s="9">
        <v>46133.333333333336</v>
      </c>
      <c r="D102" s="54">
        <v>10</v>
      </c>
      <c r="E102" s="54">
        <v>0</v>
      </c>
      <c r="F102" s="54">
        <v>7.87</v>
      </c>
      <c r="G102" s="54">
        <v>12.5</v>
      </c>
      <c r="H102" s="55">
        <f t="shared" si="6"/>
        <v>502.55074351459893</v>
      </c>
      <c r="I102" s="55">
        <f t="shared" si="7"/>
        <v>9497.4492564854008</v>
      </c>
      <c r="J102" s="8" t="s">
        <v>938</v>
      </c>
    </row>
    <row r="103" spans="1:10">
      <c r="A103" s="8" t="s">
        <v>983</v>
      </c>
      <c r="B103" s="8" t="s">
        <v>980</v>
      </c>
      <c r="C103" s="9">
        <v>46135.666666666664</v>
      </c>
      <c r="D103" s="54">
        <v>10</v>
      </c>
      <c r="E103" s="54">
        <v>0</v>
      </c>
      <c r="F103" s="54">
        <v>10.44</v>
      </c>
      <c r="G103" s="54">
        <v>12.5</v>
      </c>
      <c r="H103" s="55">
        <f t="shared" si="6"/>
        <v>230.01339883876739</v>
      </c>
      <c r="I103" s="55">
        <f t="shared" si="7"/>
        <v>9769.9866011612321</v>
      </c>
      <c r="J103" s="8" t="s">
        <v>938</v>
      </c>
    </row>
    <row r="104" spans="1:10">
      <c r="A104" s="8" t="s">
        <v>984</v>
      </c>
      <c r="B104" s="8" t="s">
        <v>980</v>
      </c>
      <c r="C104" s="9">
        <v>46136.333333333336</v>
      </c>
      <c r="D104" s="54">
        <v>10</v>
      </c>
      <c r="E104" s="54">
        <v>0</v>
      </c>
      <c r="F104" s="54">
        <v>10.379999999999999</v>
      </c>
      <c r="G104" s="54">
        <v>12.5</v>
      </c>
      <c r="H104" s="55">
        <f t="shared" si="6"/>
        <v>236.55434054898478</v>
      </c>
      <c r="I104" s="55">
        <f t="shared" si="7"/>
        <v>9763.4456594510157</v>
      </c>
      <c r="J104" s="8" t="s">
        <v>938</v>
      </c>
    </row>
    <row r="105" spans="1:10">
      <c r="A105" s="8" t="s">
        <v>985</v>
      </c>
      <c r="B105" s="8" t="s">
        <v>986</v>
      </c>
      <c r="C105" s="9">
        <v>46129.666666666664</v>
      </c>
      <c r="D105" s="54">
        <v>10</v>
      </c>
      <c r="E105" s="54">
        <v>0</v>
      </c>
      <c r="F105" s="54">
        <v>1.23</v>
      </c>
      <c r="G105" s="54">
        <v>12.5</v>
      </c>
      <c r="H105" s="55">
        <f t="shared" si="6"/>
        <v>1141.0347271438698</v>
      </c>
      <c r="I105" s="55">
        <f t="shared" si="7"/>
        <v>8858.9652728561305</v>
      </c>
      <c r="J105" s="8" t="s">
        <v>938</v>
      </c>
    </row>
    <row r="106" spans="1:10">
      <c r="A106" s="8" t="s">
        <v>987</v>
      </c>
      <c r="B106" s="8" t="s">
        <v>986</v>
      </c>
      <c r="C106" s="9">
        <v>46131.666666666664</v>
      </c>
      <c r="D106" s="54">
        <v>10</v>
      </c>
      <c r="E106" s="54">
        <v>0</v>
      </c>
      <c r="F106" s="54">
        <v>4.9400000000000004</v>
      </c>
      <c r="G106" s="54">
        <v>12.5</v>
      </c>
      <c r="H106" s="55">
        <f t="shared" si="6"/>
        <v>795.28718703976426</v>
      </c>
      <c r="I106" s="55">
        <f t="shared" si="7"/>
        <v>9204.7128129602352</v>
      </c>
      <c r="J106" s="8" t="s">
        <v>938</v>
      </c>
    </row>
    <row r="107" spans="1:10">
      <c r="A107" s="8" t="s">
        <v>988</v>
      </c>
      <c r="B107" s="8" t="s">
        <v>986</v>
      </c>
      <c r="C107" s="9">
        <v>46132.333333333336</v>
      </c>
      <c r="D107" s="54">
        <v>10</v>
      </c>
      <c r="E107" s="54">
        <v>0</v>
      </c>
      <c r="F107" s="54">
        <v>7.28</v>
      </c>
      <c r="G107" s="54">
        <v>12.5</v>
      </c>
      <c r="H107" s="55">
        <f t="shared" si="6"/>
        <v>562.98533218291641</v>
      </c>
      <c r="I107" s="55">
        <f t="shared" si="7"/>
        <v>9437.014667817084</v>
      </c>
      <c r="J107" s="8" t="s">
        <v>938</v>
      </c>
    </row>
    <row r="108" spans="1:10">
      <c r="A108" s="8" t="s">
        <v>989</v>
      </c>
      <c r="B108" s="8" t="s">
        <v>986</v>
      </c>
      <c r="C108" s="9">
        <v>46135.666666666664</v>
      </c>
      <c r="D108" s="54">
        <v>10</v>
      </c>
      <c r="E108" s="54">
        <v>0</v>
      </c>
      <c r="F108" s="54">
        <v>9.93</v>
      </c>
      <c r="G108" s="54">
        <v>12.5</v>
      </c>
      <c r="H108" s="55">
        <f t="shared" si="6"/>
        <v>285.33362939935614</v>
      </c>
      <c r="I108" s="55">
        <f t="shared" si="7"/>
        <v>9714.6663706006439</v>
      </c>
      <c r="J108" s="8" t="s">
        <v>938</v>
      </c>
    </row>
    <row r="109" spans="1:10">
      <c r="A109" s="72" t="s">
        <v>990</v>
      </c>
      <c r="B109" s="72" t="s">
        <v>986</v>
      </c>
      <c r="C109" s="73">
        <v>46136.333333333336</v>
      </c>
      <c r="D109" s="74">
        <v>10</v>
      </c>
      <c r="E109" s="74">
        <v>0</v>
      </c>
      <c r="F109" s="74">
        <v>10.25</v>
      </c>
      <c r="G109" s="74">
        <v>12.5</v>
      </c>
      <c r="H109" s="76">
        <f t="shared" si="6"/>
        <v>250.69637883008355</v>
      </c>
      <c r="I109" s="76">
        <f t="shared" si="7"/>
        <v>9749.3036211699164</v>
      </c>
      <c r="J109" s="72" t="s">
        <v>938</v>
      </c>
    </row>
    <row r="110" spans="1:10" ht="15" customHeight="1">
      <c r="A110" s="8" t="s">
        <v>589</v>
      </c>
      <c r="B110" s="8" t="s">
        <v>138</v>
      </c>
      <c r="C110" s="9" t="s">
        <v>907</v>
      </c>
      <c r="D110" s="54">
        <v>10</v>
      </c>
      <c r="E110" s="54">
        <v>0</v>
      </c>
      <c r="F110" s="54">
        <v>1.18</v>
      </c>
      <c r="G110" s="54">
        <v>12.5</v>
      </c>
      <c r="H110" s="55">
        <f t="shared" ref="H110:H122" si="8">((D110*G110-D110*F110)/(100-F110))*1000</f>
        <v>1145.517101801255</v>
      </c>
      <c r="I110" s="55">
        <f t="shared" ref="I110:I122" si="9">D110*1000-H110</f>
        <v>8854.4828981987448</v>
      </c>
      <c r="J110" s="8" t="s">
        <v>938</v>
      </c>
    </row>
    <row r="111" spans="1:10" ht="15" customHeight="1">
      <c r="A111" s="8" t="s">
        <v>628</v>
      </c>
      <c r="B111" s="8" t="s">
        <v>138</v>
      </c>
      <c r="C111" s="9">
        <v>46157.416666666664</v>
      </c>
      <c r="D111" s="54">
        <v>10</v>
      </c>
      <c r="E111" s="54">
        <v>0</v>
      </c>
      <c r="F111" s="54">
        <v>2.08</v>
      </c>
      <c r="G111" s="54">
        <v>12.5</v>
      </c>
      <c r="H111" s="55">
        <f t="shared" si="8"/>
        <v>1064.1339869281046</v>
      </c>
      <c r="I111" s="55">
        <f t="shared" si="9"/>
        <v>8935.8660130718963</v>
      </c>
      <c r="J111" s="8" t="s">
        <v>938</v>
      </c>
    </row>
    <row r="112" spans="1:10" ht="15" customHeight="1">
      <c r="A112" s="8" t="s">
        <v>638</v>
      </c>
      <c r="B112" s="8" t="s">
        <v>138</v>
      </c>
      <c r="C112" s="9">
        <v>46161.416666666664</v>
      </c>
      <c r="D112" s="54">
        <v>10</v>
      </c>
      <c r="E112" s="54">
        <v>0</v>
      </c>
      <c r="F112" s="54">
        <v>9.35</v>
      </c>
      <c r="G112" s="54">
        <v>12.5</v>
      </c>
      <c r="H112" s="55">
        <f t="shared" si="8"/>
        <v>347.49034749034746</v>
      </c>
      <c r="I112" s="55">
        <f t="shared" si="9"/>
        <v>9652.5096525096524</v>
      </c>
      <c r="J112" s="8" t="s">
        <v>938</v>
      </c>
    </row>
    <row r="113" spans="1:10" ht="15" customHeight="1">
      <c r="A113" s="8" t="s">
        <v>646</v>
      </c>
      <c r="B113" s="8" t="s">
        <v>138</v>
      </c>
      <c r="C113" s="9">
        <v>46162.416666666664</v>
      </c>
      <c r="D113" s="54">
        <v>10</v>
      </c>
      <c r="E113" s="54">
        <v>0</v>
      </c>
      <c r="F113" s="54">
        <v>10.139999999999999</v>
      </c>
      <c r="G113" s="54">
        <v>12.5</v>
      </c>
      <c r="H113" s="55">
        <f t="shared" si="8"/>
        <v>262.63075895837977</v>
      </c>
      <c r="I113" s="55">
        <f t="shared" si="9"/>
        <v>9737.3692410416206</v>
      </c>
      <c r="J113" s="8" t="s">
        <v>938</v>
      </c>
    </row>
    <row r="114" spans="1:10" ht="15" customHeight="1">
      <c r="A114" s="8" t="s">
        <v>592</v>
      </c>
      <c r="B114" s="8" t="s">
        <v>142</v>
      </c>
      <c r="C114" s="9" t="s">
        <v>907</v>
      </c>
      <c r="D114" s="54">
        <v>10</v>
      </c>
      <c r="E114" s="54">
        <v>0</v>
      </c>
      <c r="F114" s="54">
        <v>1.18</v>
      </c>
      <c r="G114" s="54">
        <v>12.5</v>
      </c>
      <c r="H114" s="55">
        <f t="shared" si="8"/>
        <v>1145.517101801255</v>
      </c>
      <c r="I114" s="55">
        <f t="shared" si="9"/>
        <v>8854.4828981987448</v>
      </c>
      <c r="J114" s="8" t="s">
        <v>938</v>
      </c>
    </row>
    <row r="115" spans="1:10" ht="15" customHeight="1">
      <c r="A115" s="8" t="s">
        <v>597</v>
      </c>
      <c r="B115" s="8" t="s">
        <v>142</v>
      </c>
      <c r="C115" s="9">
        <v>46155.416666666664</v>
      </c>
      <c r="D115" s="54">
        <v>10</v>
      </c>
      <c r="E115" s="54">
        <v>0</v>
      </c>
      <c r="F115" s="54">
        <v>1.28</v>
      </c>
      <c r="G115" s="54">
        <v>12.5</v>
      </c>
      <c r="H115" s="55">
        <f t="shared" si="8"/>
        <v>1136.5478119935171</v>
      </c>
      <c r="I115" s="55">
        <f t="shared" si="9"/>
        <v>8863.4521880064822</v>
      </c>
      <c r="J115" s="8" t="s">
        <v>938</v>
      </c>
    </row>
    <row r="116" spans="1:10" ht="15" customHeight="1">
      <c r="A116" s="8" t="s">
        <v>610</v>
      </c>
      <c r="B116" s="8" t="s">
        <v>142</v>
      </c>
      <c r="C116" s="9" t="s">
        <v>909</v>
      </c>
      <c r="D116" s="54">
        <v>10</v>
      </c>
      <c r="E116" s="54">
        <v>0</v>
      </c>
      <c r="F116" s="54">
        <v>1.82</v>
      </c>
      <c r="G116" s="54">
        <v>12.5</v>
      </c>
      <c r="H116" s="55">
        <f t="shared" si="8"/>
        <v>1087.797922183744</v>
      </c>
      <c r="I116" s="55">
        <f t="shared" si="9"/>
        <v>8912.202077816255</v>
      </c>
      <c r="J116" s="8" t="s">
        <v>938</v>
      </c>
    </row>
    <row r="117" spans="1:10" ht="15" customHeight="1">
      <c r="A117" s="8" t="s">
        <v>616</v>
      </c>
      <c r="B117" s="8" t="s">
        <v>142</v>
      </c>
      <c r="C117" s="9">
        <v>46157.416666666664</v>
      </c>
      <c r="D117" s="54">
        <v>10</v>
      </c>
      <c r="E117" s="54">
        <v>0</v>
      </c>
      <c r="F117" s="54">
        <v>2.4500000000000002</v>
      </c>
      <c r="G117" s="54">
        <v>12.5</v>
      </c>
      <c r="H117" s="55">
        <f t="shared" si="8"/>
        <v>1030.2409021014864</v>
      </c>
      <c r="I117" s="55">
        <f t="shared" si="9"/>
        <v>8969.7590978985136</v>
      </c>
      <c r="J117" s="8" t="s">
        <v>938</v>
      </c>
    </row>
    <row r="118" spans="1:10" ht="15" customHeight="1">
      <c r="A118" s="8" t="s">
        <v>641</v>
      </c>
      <c r="B118" s="8" t="s">
        <v>142</v>
      </c>
      <c r="C118" s="9">
        <v>46161.416666666664</v>
      </c>
      <c r="D118" s="54">
        <v>10</v>
      </c>
      <c r="E118" s="54">
        <v>0</v>
      </c>
      <c r="F118" s="54">
        <v>10.28</v>
      </c>
      <c r="G118" s="54">
        <v>12.5</v>
      </c>
      <c r="H118" s="55">
        <f t="shared" si="8"/>
        <v>247.43646901471249</v>
      </c>
      <c r="I118" s="55">
        <f t="shared" si="9"/>
        <v>9752.5635309852878</v>
      </c>
      <c r="J118" s="8" t="s">
        <v>938</v>
      </c>
    </row>
    <row r="119" spans="1:10" ht="15" customHeight="1">
      <c r="A119" s="8" t="s">
        <v>593</v>
      </c>
      <c r="B119" s="8" t="s">
        <v>146</v>
      </c>
      <c r="C119" s="9" t="s">
        <v>907</v>
      </c>
      <c r="D119" s="54">
        <v>10</v>
      </c>
      <c r="E119" s="54">
        <v>0</v>
      </c>
      <c r="F119" s="54">
        <v>1.19</v>
      </c>
      <c r="G119" s="54">
        <v>12.5</v>
      </c>
      <c r="H119" s="55">
        <f t="shared" si="8"/>
        <v>1144.6209897783624</v>
      </c>
      <c r="I119" s="55">
        <f t="shared" si="9"/>
        <v>8855.3790102216371</v>
      </c>
      <c r="J119" s="8" t="s">
        <v>938</v>
      </c>
    </row>
    <row r="120" spans="1:10" ht="15" customHeight="1">
      <c r="A120" s="8" t="s">
        <v>614</v>
      </c>
      <c r="B120" s="8" t="s">
        <v>146</v>
      </c>
      <c r="C120" s="9" t="s">
        <v>909</v>
      </c>
      <c r="D120" s="54">
        <v>10</v>
      </c>
      <c r="E120" s="54">
        <v>0</v>
      </c>
      <c r="F120" s="54">
        <v>1.52</v>
      </c>
      <c r="G120" s="54">
        <v>12.5</v>
      </c>
      <c r="H120" s="55">
        <f t="shared" si="8"/>
        <v>1114.9471974004873</v>
      </c>
      <c r="I120" s="55">
        <f t="shared" si="9"/>
        <v>8885.0528025995118</v>
      </c>
      <c r="J120" s="8" t="s">
        <v>938</v>
      </c>
    </row>
    <row r="121" spans="1:10" ht="15" customHeight="1">
      <c r="A121" s="8" t="s">
        <v>619</v>
      </c>
      <c r="B121" s="8" t="s">
        <v>146</v>
      </c>
      <c r="C121" s="9">
        <v>46157.416666666664</v>
      </c>
      <c r="D121" s="54">
        <v>10</v>
      </c>
      <c r="E121" s="54">
        <v>0</v>
      </c>
      <c r="F121" s="54">
        <v>2.2200000000000002</v>
      </c>
      <c r="G121" s="54">
        <v>12.5</v>
      </c>
      <c r="H121" s="55">
        <f t="shared" si="8"/>
        <v>1051.3397422785847</v>
      </c>
      <c r="I121" s="55">
        <f t="shared" si="9"/>
        <v>8948.6602577214144</v>
      </c>
      <c r="J121" s="8" t="s">
        <v>938</v>
      </c>
    </row>
    <row r="122" spans="1:10" ht="15" customHeight="1">
      <c r="A122" s="72" t="s">
        <v>631</v>
      </c>
      <c r="B122" s="72" t="s">
        <v>146</v>
      </c>
      <c r="C122" s="73">
        <v>46161.416666666664</v>
      </c>
      <c r="D122" s="74">
        <v>10</v>
      </c>
      <c r="E122" s="74">
        <v>0</v>
      </c>
      <c r="F122" s="74">
        <v>10.27</v>
      </c>
      <c r="G122" s="74">
        <v>12.5</v>
      </c>
      <c r="H122" s="76">
        <f t="shared" si="8"/>
        <v>248.5233478212416</v>
      </c>
      <c r="I122" s="76">
        <f t="shared" si="9"/>
        <v>9751.4766521787587</v>
      </c>
      <c r="J122" s="72" t="s">
        <v>938</v>
      </c>
    </row>
    <row r="146" spans="4:4"/>
    <row r="151" spans="4:4" ht="15" customHeight="1">
      <c r="D151" s="53" t="e">
        <f>-'08_Aromas_MEF'!#REF!</f>
        <v>#REF!</v>
      </c>
    </row>
  </sheetData>
  <autoFilter ref="A4:L122" xr:uid="{E1CEFE45-2C98-45D0-8846-5A59BFC330D1}">
    <sortState xmlns:xlrd2="http://schemas.microsoft.com/office/spreadsheetml/2017/richdata2" ref="A5:L109">
      <sortCondition ref="A4:A72"/>
    </sortState>
  </autoFilter>
  <mergeCells count="2">
    <mergeCell ref="A2:J2"/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H5"/>
  <sheetViews>
    <sheetView showGridLines="0" workbookViewId="0">
      <selection sqref="A1:H1"/>
    </sheetView>
  </sheetViews>
  <sheetFormatPr defaultColWidth="9.140625" defaultRowHeight="15"/>
  <cols>
    <col min="1" max="1" width="18" customWidth="1"/>
    <col min="2" max="2" width="14" customWidth="1"/>
    <col min="3" max="3" width="16" customWidth="1"/>
    <col min="4" max="4" width="28" customWidth="1"/>
    <col min="5" max="5" width="24" customWidth="1"/>
    <col min="6" max="7" width="14" customWidth="1"/>
    <col min="8" max="8" width="24" customWidth="1"/>
  </cols>
  <sheetData>
    <row r="1" spans="1:8" ht="24" customHeight="1">
      <c r="A1" s="140" t="s">
        <v>991</v>
      </c>
      <c r="B1" s="158"/>
      <c r="C1" s="158"/>
      <c r="D1" s="158"/>
      <c r="E1" s="158"/>
      <c r="F1" s="158"/>
      <c r="G1" s="158"/>
      <c r="H1" s="158"/>
    </row>
    <row r="2" spans="1:8" ht="36" customHeight="1">
      <c r="A2" s="141" t="s">
        <v>992</v>
      </c>
      <c r="B2" s="158"/>
      <c r="C2" s="158"/>
      <c r="D2" s="158"/>
      <c r="E2" s="158"/>
      <c r="F2" s="158"/>
      <c r="G2" s="158"/>
      <c r="H2" s="158"/>
    </row>
    <row r="4" spans="1:8" ht="33.950000000000003" customHeight="1">
      <c r="A4" s="14" t="s">
        <v>343</v>
      </c>
      <c r="B4" s="14" t="s">
        <v>993</v>
      </c>
      <c r="C4" s="14" t="s">
        <v>994</v>
      </c>
      <c r="D4" s="14" t="s">
        <v>995</v>
      </c>
      <c r="E4" s="14" t="s">
        <v>996</v>
      </c>
      <c r="F4" s="14" t="s">
        <v>173</v>
      </c>
      <c r="G4" s="14" t="s">
        <v>997</v>
      </c>
      <c r="H4" s="14" t="s">
        <v>94</v>
      </c>
    </row>
    <row r="5" spans="1:8">
      <c r="A5" s="3" t="s">
        <v>704</v>
      </c>
      <c r="B5" s="3" t="s">
        <v>704</v>
      </c>
      <c r="C5" s="3" t="s">
        <v>704</v>
      </c>
      <c r="D5" s="3" t="s">
        <v>704</v>
      </c>
      <c r="E5" s="3" t="s">
        <v>704</v>
      </c>
      <c r="F5" s="3" t="s">
        <v>38</v>
      </c>
      <c r="G5" s="3" t="s">
        <v>704</v>
      </c>
      <c r="H5" s="3" t="s">
        <v>704</v>
      </c>
    </row>
  </sheetData>
  <mergeCells count="2">
    <mergeCell ref="A2:H2"/>
    <mergeCell ref="A1:H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A00-000000000000}">
          <x14:formula1>
            <xm:f>Catalogos!$F$5:$F$7</xm:f>
          </x14:formula1>
          <xm:sqref>F5:F120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</sheetPr>
  <dimension ref="A1:P61"/>
  <sheetViews>
    <sheetView showGridLines="0" workbookViewId="0"/>
  </sheetViews>
  <sheetFormatPr defaultColWidth="9.140625" defaultRowHeight="15" customHeight="1"/>
  <cols>
    <col min="1" max="1" width="20" customWidth="1"/>
    <col min="2" max="3" width="18" customWidth="1"/>
    <col min="4" max="5" width="12" customWidth="1"/>
    <col min="6" max="6" width="18" style="58" customWidth="1"/>
    <col min="7" max="7" width="18" customWidth="1"/>
    <col min="8" max="8" width="18" style="64" customWidth="1"/>
    <col min="9" max="13" width="12" customWidth="1"/>
    <col min="14" max="14" width="14" customWidth="1"/>
    <col min="15" max="15" width="59.7109375" customWidth="1"/>
  </cols>
  <sheetData>
    <row r="1" spans="1:16" ht="18.75">
      <c r="A1" s="140" t="s">
        <v>998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6">
      <c r="A2" s="141" t="s">
        <v>999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16" ht="15" customHeight="1">
      <c r="A3" s="143" t="s">
        <v>1000</v>
      </c>
      <c r="B3" s="143"/>
      <c r="C3" s="143"/>
      <c r="D3" s="143"/>
      <c r="E3" s="144"/>
      <c r="F3" s="142" t="s">
        <v>1001</v>
      </c>
      <c r="G3" s="143"/>
      <c r="H3" s="144"/>
      <c r="I3" s="142" t="s">
        <v>1002</v>
      </c>
      <c r="J3" s="143"/>
      <c r="K3" s="143"/>
      <c r="L3" s="143"/>
      <c r="M3" s="143"/>
      <c r="N3" s="143"/>
      <c r="O3" s="143"/>
    </row>
    <row r="4" spans="1:16" ht="45">
      <c r="A4" s="14" t="s">
        <v>1003</v>
      </c>
      <c r="B4" s="14" t="s">
        <v>1004</v>
      </c>
      <c r="C4" s="14" t="s">
        <v>167</v>
      </c>
      <c r="D4" s="14" t="s">
        <v>1005</v>
      </c>
      <c r="E4" s="14" t="s">
        <v>1006</v>
      </c>
      <c r="F4" s="57" t="s">
        <v>1007</v>
      </c>
      <c r="G4" s="14" t="s">
        <v>1008</v>
      </c>
      <c r="H4" s="62" t="s">
        <v>1009</v>
      </c>
      <c r="I4" s="14" t="s">
        <v>1010</v>
      </c>
      <c r="J4" s="14" t="s">
        <v>1011</v>
      </c>
      <c r="K4" s="14" t="s">
        <v>932</v>
      </c>
      <c r="L4" s="14" t="s">
        <v>1012</v>
      </c>
      <c r="M4" s="14" t="s">
        <v>972</v>
      </c>
      <c r="N4" s="14" t="s">
        <v>934</v>
      </c>
      <c r="O4" s="14" t="s">
        <v>94</v>
      </c>
    </row>
    <row r="5" spans="1:16">
      <c r="A5" s="4" t="s">
        <v>1013</v>
      </c>
      <c r="B5" s="4" t="s">
        <v>385</v>
      </c>
      <c r="C5" s="10">
        <v>46108.666666666657</v>
      </c>
      <c r="D5" s="59">
        <v>5</v>
      </c>
      <c r="E5" s="59">
        <v>10</v>
      </c>
      <c r="F5" s="60">
        <v>1000</v>
      </c>
      <c r="G5" s="61">
        <f>D5/(D5+E5)*F5</f>
        <v>333.33333333333331</v>
      </c>
      <c r="H5" s="63">
        <f>F5-G5</f>
        <v>666.66666666666674</v>
      </c>
      <c r="I5" s="59">
        <v>50000</v>
      </c>
      <c r="J5" s="59">
        <v>1000</v>
      </c>
      <c r="K5" s="59">
        <v>12.5</v>
      </c>
      <c r="L5" s="59">
        <f>I5/J5</f>
        <v>50</v>
      </c>
      <c r="M5" s="59">
        <f>K5*I5/100</f>
        <v>6250</v>
      </c>
      <c r="N5" s="59">
        <f>I5-M5-L5</f>
        <v>43700</v>
      </c>
      <c r="O5" s="4" t="s">
        <v>1014</v>
      </c>
      <c r="P5">
        <f>I5/J5</f>
        <v>50</v>
      </c>
    </row>
    <row r="6" spans="1:16">
      <c r="A6" s="4" t="s">
        <v>1015</v>
      </c>
      <c r="B6" s="4" t="s">
        <v>407</v>
      </c>
      <c r="C6" s="10">
        <v>46110.333333333336</v>
      </c>
      <c r="D6" s="59">
        <v>22.5</v>
      </c>
      <c r="E6" s="59">
        <v>0</v>
      </c>
      <c r="F6" s="60">
        <v>1000</v>
      </c>
      <c r="G6" s="61">
        <f t="shared" ref="G5:G36" si="0">D6/(D6+E6)*F6</f>
        <v>1000</v>
      </c>
      <c r="H6" s="63">
        <f t="shared" ref="H5:H36" si="1">F6-G6</f>
        <v>0</v>
      </c>
      <c r="I6" s="59">
        <v>50000</v>
      </c>
      <c r="J6" s="59">
        <v>1000</v>
      </c>
      <c r="K6" s="59">
        <v>12.5</v>
      </c>
      <c r="L6" s="59">
        <f t="shared" ref="L5:L36" si="2">I6/J6</f>
        <v>50</v>
      </c>
      <c r="M6" s="59">
        <f t="shared" ref="M5:M36" si="3">K6*I6/100</f>
        <v>6250</v>
      </c>
      <c r="N6" s="59">
        <f t="shared" ref="N5:N36" si="4">I6-M6-L6</f>
        <v>43700</v>
      </c>
      <c r="O6" s="4" t="s">
        <v>1014</v>
      </c>
    </row>
    <row r="7" spans="1:16">
      <c r="A7" s="4" t="s">
        <v>1016</v>
      </c>
      <c r="B7" s="4" t="s">
        <v>423</v>
      </c>
      <c r="C7" s="10">
        <v>46111.333333333336</v>
      </c>
      <c r="D7" s="59">
        <v>3</v>
      </c>
      <c r="E7" s="59">
        <v>0</v>
      </c>
      <c r="F7" s="60">
        <v>1000</v>
      </c>
      <c r="G7" s="61">
        <f t="shared" si="0"/>
        <v>1000</v>
      </c>
      <c r="H7" s="63">
        <f t="shared" si="1"/>
        <v>0</v>
      </c>
      <c r="I7" s="59">
        <v>50000</v>
      </c>
      <c r="J7" s="59">
        <v>1000</v>
      </c>
      <c r="K7" s="59">
        <v>12.5</v>
      </c>
      <c r="L7" s="59">
        <f t="shared" si="2"/>
        <v>50</v>
      </c>
      <c r="M7" s="59">
        <f t="shared" si="3"/>
        <v>6250</v>
      </c>
      <c r="N7" s="59">
        <f t="shared" si="4"/>
        <v>43700</v>
      </c>
      <c r="O7" s="4" t="s">
        <v>1014</v>
      </c>
    </row>
    <row r="8" spans="1:16">
      <c r="A8" s="4" t="s">
        <v>1017</v>
      </c>
      <c r="B8" s="4" t="s">
        <v>433</v>
      </c>
      <c r="C8" s="10">
        <v>46112.666666666657</v>
      </c>
      <c r="D8" s="59">
        <v>3</v>
      </c>
      <c r="E8" s="59">
        <v>2</v>
      </c>
      <c r="F8" s="60">
        <v>1000</v>
      </c>
      <c r="G8" s="61">
        <f t="shared" si="0"/>
        <v>600</v>
      </c>
      <c r="H8" s="63">
        <f t="shared" si="1"/>
        <v>400</v>
      </c>
      <c r="I8" s="59">
        <v>50000</v>
      </c>
      <c r="J8" s="59">
        <v>1000</v>
      </c>
      <c r="K8" s="59">
        <v>12.5</v>
      </c>
      <c r="L8" s="59">
        <f t="shared" si="2"/>
        <v>50</v>
      </c>
      <c r="M8" s="59">
        <f t="shared" si="3"/>
        <v>6250</v>
      </c>
      <c r="N8" s="59">
        <f t="shared" si="4"/>
        <v>43700</v>
      </c>
      <c r="O8" s="4" t="s">
        <v>1014</v>
      </c>
    </row>
    <row r="9" spans="1:16">
      <c r="A9" s="4" t="s">
        <v>1018</v>
      </c>
      <c r="B9" s="4" t="s">
        <v>440</v>
      </c>
      <c r="C9" s="10">
        <v>46113.333333333336</v>
      </c>
      <c r="D9" s="59">
        <v>0</v>
      </c>
      <c r="E9" s="59">
        <v>4.5</v>
      </c>
      <c r="F9" s="60">
        <v>1000</v>
      </c>
      <c r="G9" s="61">
        <f t="shared" si="0"/>
        <v>0</v>
      </c>
      <c r="H9" s="63">
        <f t="shared" si="1"/>
        <v>1000</v>
      </c>
      <c r="I9" s="59">
        <v>50000</v>
      </c>
      <c r="J9" s="59">
        <v>1000</v>
      </c>
      <c r="K9" s="59">
        <v>12.5</v>
      </c>
      <c r="L9" s="59">
        <f t="shared" si="2"/>
        <v>50</v>
      </c>
      <c r="M9" s="59">
        <f t="shared" si="3"/>
        <v>6250</v>
      </c>
      <c r="N9" s="59">
        <f t="shared" si="4"/>
        <v>43700</v>
      </c>
      <c r="O9" s="4" t="s">
        <v>1014</v>
      </c>
    </row>
    <row r="10" spans="1:16">
      <c r="A10" s="4" t="s">
        <v>1019</v>
      </c>
      <c r="B10" s="4" t="s">
        <v>453</v>
      </c>
      <c r="C10" s="10">
        <v>46114.333333333336</v>
      </c>
      <c r="D10" s="59">
        <v>2</v>
      </c>
      <c r="E10" s="59">
        <v>0.3</v>
      </c>
      <c r="F10" s="60">
        <v>1000</v>
      </c>
      <c r="G10" s="61">
        <f t="shared" si="0"/>
        <v>869.56521739130449</v>
      </c>
      <c r="H10" s="63">
        <f t="shared" si="1"/>
        <v>130.43478260869551</v>
      </c>
      <c r="I10" s="59">
        <v>50000</v>
      </c>
      <c r="J10" s="59">
        <v>1000</v>
      </c>
      <c r="K10" s="59">
        <v>12.5</v>
      </c>
      <c r="L10" s="59">
        <f t="shared" si="2"/>
        <v>50</v>
      </c>
      <c r="M10" s="59">
        <f t="shared" si="3"/>
        <v>6250</v>
      </c>
      <c r="N10" s="59">
        <f t="shared" si="4"/>
        <v>43700</v>
      </c>
      <c r="O10" s="4" t="s">
        <v>1014</v>
      </c>
    </row>
    <row r="11" spans="1:16">
      <c r="A11" s="4" t="s">
        <v>1020</v>
      </c>
      <c r="B11" s="4" t="s">
        <v>387</v>
      </c>
      <c r="C11" s="10">
        <v>46108.666666666657</v>
      </c>
      <c r="D11" s="59">
        <v>0.1</v>
      </c>
      <c r="E11" s="59">
        <v>15</v>
      </c>
      <c r="F11" s="60">
        <v>1000</v>
      </c>
      <c r="G11" s="61">
        <f t="shared" si="0"/>
        <v>6.6225165562913917</v>
      </c>
      <c r="H11" s="63">
        <f t="shared" si="1"/>
        <v>993.37748344370857</v>
      </c>
      <c r="I11" s="59">
        <v>50000</v>
      </c>
      <c r="J11" s="59">
        <v>1000</v>
      </c>
      <c r="K11" s="59">
        <v>12.5</v>
      </c>
      <c r="L11" s="59">
        <f t="shared" si="2"/>
        <v>50</v>
      </c>
      <c r="M11" s="59">
        <f t="shared" si="3"/>
        <v>6250</v>
      </c>
      <c r="N11" s="59">
        <f t="shared" si="4"/>
        <v>43700</v>
      </c>
      <c r="O11" s="4" t="s">
        <v>1014</v>
      </c>
    </row>
    <row r="12" spans="1:16">
      <c r="A12" s="4" t="s">
        <v>1021</v>
      </c>
      <c r="B12" s="4" t="s">
        <v>408</v>
      </c>
      <c r="C12" s="10">
        <v>46110.333333333336</v>
      </c>
      <c r="D12" s="59">
        <v>15</v>
      </c>
      <c r="E12" s="59">
        <v>0</v>
      </c>
      <c r="F12" s="60">
        <v>1000</v>
      </c>
      <c r="G12" s="61">
        <f t="shared" si="0"/>
        <v>1000</v>
      </c>
      <c r="H12" s="63">
        <f t="shared" si="1"/>
        <v>0</v>
      </c>
      <c r="I12" s="59">
        <v>50000</v>
      </c>
      <c r="J12" s="59">
        <v>1000</v>
      </c>
      <c r="K12" s="59">
        <v>12.5</v>
      </c>
      <c r="L12" s="59">
        <f t="shared" si="2"/>
        <v>50</v>
      </c>
      <c r="M12" s="59">
        <f t="shared" si="3"/>
        <v>6250</v>
      </c>
      <c r="N12" s="59">
        <f t="shared" si="4"/>
        <v>43700</v>
      </c>
      <c r="O12" s="4" t="s">
        <v>1014</v>
      </c>
    </row>
    <row r="13" spans="1:16">
      <c r="A13" s="4" t="s">
        <v>1022</v>
      </c>
      <c r="B13" s="4" t="s">
        <v>424</v>
      </c>
      <c r="C13" s="10">
        <v>46111.333333333336</v>
      </c>
      <c r="D13" s="59">
        <v>5</v>
      </c>
      <c r="E13" s="59">
        <v>0</v>
      </c>
      <c r="F13" s="60">
        <v>1000</v>
      </c>
      <c r="G13" s="61">
        <f t="shared" si="0"/>
        <v>1000</v>
      </c>
      <c r="H13" s="63">
        <f t="shared" si="1"/>
        <v>0</v>
      </c>
      <c r="I13" s="59">
        <v>50000</v>
      </c>
      <c r="J13" s="59">
        <v>1000</v>
      </c>
      <c r="K13" s="59">
        <v>12.5</v>
      </c>
      <c r="L13" s="59">
        <f t="shared" si="2"/>
        <v>50</v>
      </c>
      <c r="M13" s="59">
        <f t="shared" si="3"/>
        <v>6250</v>
      </c>
      <c r="N13" s="59">
        <f t="shared" si="4"/>
        <v>43700</v>
      </c>
      <c r="O13" s="4" t="s">
        <v>1014</v>
      </c>
    </row>
    <row r="14" spans="1:16">
      <c r="A14" s="4" t="s">
        <v>1023</v>
      </c>
      <c r="B14" s="4" t="s">
        <v>434</v>
      </c>
      <c r="C14" s="10">
        <v>46112.666666666657</v>
      </c>
      <c r="D14" s="59">
        <v>7.5</v>
      </c>
      <c r="E14" s="59">
        <v>6</v>
      </c>
      <c r="F14" s="60">
        <v>1000</v>
      </c>
      <c r="G14" s="61">
        <f t="shared" si="0"/>
        <v>555.55555555555554</v>
      </c>
      <c r="H14" s="63">
        <f t="shared" si="1"/>
        <v>444.44444444444446</v>
      </c>
      <c r="I14" s="59">
        <v>50000</v>
      </c>
      <c r="J14" s="59">
        <v>1000</v>
      </c>
      <c r="K14" s="59">
        <v>12.5</v>
      </c>
      <c r="L14" s="59">
        <f t="shared" si="2"/>
        <v>50</v>
      </c>
      <c r="M14" s="59">
        <f t="shared" si="3"/>
        <v>6250</v>
      </c>
      <c r="N14" s="59">
        <f t="shared" si="4"/>
        <v>43700</v>
      </c>
      <c r="O14" s="4" t="s">
        <v>1014</v>
      </c>
    </row>
    <row r="15" spans="1:16">
      <c r="A15" s="4" t="s">
        <v>1024</v>
      </c>
      <c r="B15" s="4" t="s">
        <v>441</v>
      </c>
      <c r="C15" s="10">
        <v>46113.333333333336</v>
      </c>
      <c r="D15" s="59">
        <v>7</v>
      </c>
      <c r="E15" s="59">
        <v>5</v>
      </c>
      <c r="F15" s="60">
        <v>1000</v>
      </c>
      <c r="G15" s="61">
        <f t="shared" si="0"/>
        <v>583.33333333333337</v>
      </c>
      <c r="H15" s="63">
        <f t="shared" si="1"/>
        <v>416.66666666666663</v>
      </c>
      <c r="I15" s="59">
        <v>50000</v>
      </c>
      <c r="J15" s="59">
        <v>1000</v>
      </c>
      <c r="K15" s="59">
        <v>12.5</v>
      </c>
      <c r="L15" s="59">
        <f t="shared" si="2"/>
        <v>50</v>
      </c>
      <c r="M15" s="59">
        <f t="shared" si="3"/>
        <v>6250</v>
      </c>
      <c r="N15" s="59">
        <f t="shared" si="4"/>
        <v>43700</v>
      </c>
      <c r="O15" s="4" t="s">
        <v>1014</v>
      </c>
    </row>
    <row r="16" spans="1:16">
      <c r="A16" s="4" t="s">
        <v>1025</v>
      </c>
      <c r="B16" s="4" t="s">
        <v>454</v>
      </c>
      <c r="C16" s="10">
        <v>46114.333333333336</v>
      </c>
      <c r="D16" s="59">
        <v>4</v>
      </c>
      <c r="E16" s="59">
        <v>6</v>
      </c>
      <c r="F16" s="60">
        <v>1000</v>
      </c>
      <c r="G16" s="61">
        <f t="shared" si="0"/>
        <v>400</v>
      </c>
      <c r="H16" s="63">
        <f t="shared" si="1"/>
        <v>600</v>
      </c>
      <c r="I16" s="59">
        <v>50000</v>
      </c>
      <c r="J16" s="59">
        <v>1000</v>
      </c>
      <c r="K16" s="59">
        <v>12.5</v>
      </c>
      <c r="L16" s="59">
        <f t="shared" si="2"/>
        <v>50</v>
      </c>
      <c r="M16" s="59">
        <f t="shared" si="3"/>
        <v>6250</v>
      </c>
      <c r="N16" s="59">
        <f t="shared" si="4"/>
        <v>43700</v>
      </c>
      <c r="O16" s="4" t="s">
        <v>1014</v>
      </c>
    </row>
    <row r="17" spans="1:15">
      <c r="A17" s="4" t="s">
        <v>1026</v>
      </c>
      <c r="B17" s="4" t="s">
        <v>388</v>
      </c>
      <c r="C17" s="10">
        <v>46108.666666666657</v>
      </c>
      <c r="D17" s="59">
        <v>20</v>
      </c>
      <c r="E17" s="59">
        <v>0</v>
      </c>
      <c r="F17" s="60">
        <v>1000</v>
      </c>
      <c r="G17" s="61">
        <f t="shared" si="0"/>
        <v>1000</v>
      </c>
      <c r="H17" s="63">
        <f t="shared" si="1"/>
        <v>0</v>
      </c>
      <c r="I17" s="59">
        <v>50000</v>
      </c>
      <c r="J17" s="59">
        <v>1000</v>
      </c>
      <c r="K17" s="59">
        <v>12.5</v>
      </c>
      <c r="L17" s="59">
        <f t="shared" si="2"/>
        <v>50</v>
      </c>
      <c r="M17" s="59">
        <f t="shared" si="3"/>
        <v>6250</v>
      </c>
      <c r="N17" s="59">
        <f t="shared" si="4"/>
        <v>43700</v>
      </c>
      <c r="O17" s="4" t="s">
        <v>1014</v>
      </c>
    </row>
    <row r="18" spans="1:15">
      <c r="A18" s="4" t="s">
        <v>1027</v>
      </c>
      <c r="B18" s="4" t="s">
        <v>395</v>
      </c>
      <c r="C18" s="10">
        <v>46109.333333333336</v>
      </c>
      <c r="D18" s="59">
        <v>22</v>
      </c>
      <c r="E18" s="59">
        <v>0</v>
      </c>
      <c r="F18" s="60">
        <v>1000</v>
      </c>
      <c r="G18" s="61">
        <f t="shared" si="0"/>
        <v>1000</v>
      </c>
      <c r="H18" s="63">
        <f t="shared" si="1"/>
        <v>0</v>
      </c>
      <c r="I18" s="59">
        <v>50000</v>
      </c>
      <c r="J18" s="59">
        <v>1000</v>
      </c>
      <c r="K18" s="59">
        <v>12.5</v>
      </c>
      <c r="L18" s="59">
        <f t="shared" si="2"/>
        <v>50</v>
      </c>
      <c r="M18" s="59">
        <f t="shared" si="3"/>
        <v>6250</v>
      </c>
      <c r="N18" s="59">
        <f t="shared" si="4"/>
        <v>43700</v>
      </c>
      <c r="O18" s="4" t="s">
        <v>1014</v>
      </c>
    </row>
    <row r="19" spans="1:15">
      <c r="A19" s="4" t="s">
        <v>1028</v>
      </c>
      <c r="B19" s="4" t="s">
        <v>409</v>
      </c>
      <c r="C19" s="10">
        <v>46110.333333333336</v>
      </c>
      <c r="D19" s="59">
        <v>0</v>
      </c>
      <c r="E19" s="59">
        <v>0</v>
      </c>
      <c r="F19" s="60">
        <v>1000</v>
      </c>
      <c r="G19" s="61" t="e">
        <f t="shared" si="0"/>
        <v>#DIV/0!</v>
      </c>
      <c r="H19" s="63" t="e">
        <f t="shared" si="1"/>
        <v>#DIV/0!</v>
      </c>
      <c r="I19" s="59">
        <v>50000</v>
      </c>
      <c r="J19" s="59">
        <v>1000</v>
      </c>
      <c r="K19" s="59">
        <v>12.5</v>
      </c>
      <c r="L19" s="59">
        <f t="shared" si="2"/>
        <v>50</v>
      </c>
      <c r="M19" s="59">
        <f t="shared" si="3"/>
        <v>6250</v>
      </c>
      <c r="N19" s="59">
        <f t="shared" si="4"/>
        <v>43700</v>
      </c>
      <c r="O19" s="4" t="s">
        <v>1014</v>
      </c>
    </row>
    <row r="20" spans="1:15">
      <c r="A20" s="4" t="s">
        <v>1029</v>
      </c>
      <c r="B20" s="4" t="s">
        <v>435</v>
      </c>
      <c r="C20" s="10">
        <v>46112.666666666657</v>
      </c>
      <c r="D20" s="59">
        <v>20</v>
      </c>
      <c r="E20" s="59">
        <v>17</v>
      </c>
      <c r="F20" s="60">
        <v>1000</v>
      </c>
      <c r="G20" s="61">
        <f t="shared" si="0"/>
        <v>540.54054054054052</v>
      </c>
      <c r="H20" s="63">
        <f t="shared" si="1"/>
        <v>459.45945945945948</v>
      </c>
      <c r="I20" s="59">
        <v>50000</v>
      </c>
      <c r="J20" s="59">
        <v>1000</v>
      </c>
      <c r="K20" s="59">
        <v>12.5</v>
      </c>
      <c r="L20" s="59">
        <f t="shared" si="2"/>
        <v>50</v>
      </c>
      <c r="M20" s="59">
        <f t="shared" si="3"/>
        <v>6250</v>
      </c>
      <c r="N20" s="59">
        <f t="shared" si="4"/>
        <v>43700</v>
      </c>
      <c r="O20" s="4" t="s">
        <v>1014</v>
      </c>
    </row>
    <row r="21" spans="1:15">
      <c r="A21" s="4" t="s">
        <v>1030</v>
      </c>
      <c r="B21" s="4" t="s">
        <v>442</v>
      </c>
      <c r="C21" s="10">
        <v>46113.333333333336</v>
      </c>
      <c r="D21" s="59">
        <v>0.5</v>
      </c>
      <c r="E21" s="59">
        <v>1</v>
      </c>
      <c r="F21" s="60">
        <v>1000</v>
      </c>
      <c r="G21" s="61">
        <f t="shared" si="0"/>
        <v>333.33333333333331</v>
      </c>
      <c r="H21" s="63">
        <f t="shared" si="1"/>
        <v>666.66666666666674</v>
      </c>
      <c r="I21" s="59">
        <v>50000</v>
      </c>
      <c r="J21" s="59">
        <v>1000</v>
      </c>
      <c r="K21" s="59">
        <v>12.5</v>
      </c>
      <c r="L21" s="59">
        <f t="shared" si="2"/>
        <v>50</v>
      </c>
      <c r="M21" s="59">
        <f t="shared" si="3"/>
        <v>6250</v>
      </c>
      <c r="N21" s="59">
        <f t="shared" si="4"/>
        <v>43700</v>
      </c>
      <c r="O21" s="4" t="s">
        <v>1014</v>
      </c>
    </row>
    <row r="22" spans="1:15">
      <c r="A22" s="89" t="s">
        <v>1031</v>
      </c>
      <c r="B22" s="89" t="s">
        <v>455</v>
      </c>
      <c r="C22" s="91">
        <v>46114.333333333336</v>
      </c>
      <c r="D22" s="94">
        <v>1</v>
      </c>
      <c r="E22" s="94">
        <v>3</v>
      </c>
      <c r="F22" s="92">
        <v>1000</v>
      </c>
      <c r="G22" s="95">
        <f t="shared" si="0"/>
        <v>250</v>
      </c>
      <c r="H22" s="96">
        <f t="shared" si="1"/>
        <v>750</v>
      </c>
      <c r="I22" s="94">
        <v>50000</v>
      </c>
      <c r="J22" s="94">
        <v>1000</v>
      </c>
      <c r="K22" s="94">
        <v>12.5</v>
      </c>
      <c r="L22" s="94">
        <f t="shared" si="2"/>
        <v>50</v>
      </c>
      <c r="M22" s="94">
        <f t="shared" si="3"/>
        <v>6250</v>
      </c>
      <c r="N22" s="94">
        <f t="shared" si="4"/>
        <v>43700</v>
      </c>
      <c r="O22" s="89" t="s">
        <v>1014</v>
      </c>
    </row>
    <row r="23" spans="1:15">
      <c r="A23" s="4" t="s">
        <v>1032</v>
      </c>
      <c r="B23" s="32" t="s">
        <v>736</v>
      </c>
      <c r="C23" s="10">
        <v>46238.625</v>
      </c>
      <c r="D23" s="59">
        <v>12</v>
      </c>
      <c r="E23" s="59">
        <v>0.1</v>
      </c>
      <c r="F23" s="60">
        <v>1000</v>
      </c>
      <c r="G23" s="61">
        <f t="shared" si="0"/>
        <v>991.73553719008271</v>
      </c>
      <c r="H23" s="63">
        <f t="shared" si="1"/>
        <v>8.2644628099172905</v>
      </c>
      <c r="I23" s="59">
        <v>50000</v>
      </c>
      <c r="J23" s="59">
        <v>1000</v>
      </c>
      <c r="K23" s="59">
        <v>12.5</v>
      </c>
      <c r="L23" s="59">
        <f t="shared" si="2"/>
        <v>50</v>
      </c>
      <c r="M23" s="59">
        <f t="shared" si="3"/>
        <v>6250</v>
      </c>
      <c r="N23" s="59">
        <f t="shared" si="4"/>
        <v>43700</v>
      </c>
      <c r="O23" s="4" t="s">
        <v>1014</v>
      </c>
    </row>
    <row r="24" spans="1:15" s="131" customFormat="1">
      <c r="A24" s="28" t="s">
        <v>1033</v>
      </c>
      <c r="B24" s="125" t="s">
        <v>738</v>
      </c>
      <c r="C24" s="126">
        <v>46238.625</v>
      </c>
      <c r="D24" s="127">
        <v>5.0999999999999996</v>
      </c>
      <c r="E24" s="127">
        <v>1.5</v>
      </c>
      <c r="F24" s="128">
        <v>1000</v>
      </c>
      <c r="G24" s="129">
        <f t="shared" si="0"/>
        <v>772.72727272727275</v>
      </c>
      <c r="H24" s="130">
        <f t="shared" si="1"/>
        <v>227.27272727272725</v>
      </c>
      <c r="I24" s="127">
        <v>50000</v>
      </c>
      <c r="J24" s="127">
        <v>1000</v>
      </c>
      <c r="K24" s="127">
        <v>12.5</v>
      </c>
      <c r="L24" s="127">
        <f t="shared" si="2"/>
        <v>50</v>
      </c>
      <c r="M24" s="127">
        <f t="shared" si="3"/>
        <v>6250</v>
      </c>
      <c r="N24" s="127">
        <f t="shared" si="4"/>
        <v>43700</v>
      </c>
      <c r="O24" s="28" t="s">
        <v>1014</v>
      </c>
    </row>
    <row r="25" spans="1:15">
      <c r="A25" s="4" t="s">
        <v>1034</v>
      </c>
      <c r="B25" s="32" t="s">
        <v>740</v>
      </c>
      <c r="C25" s="10">
        <v>46238.625</v>
      </c>
      <c r="D25" s="59">
        <v>3</v>
      </c>
      <c r="E25" s="59">
        <v>0.1</v>
      </c>
      <c r="F25" s="60">
        <v>1000</v>
      </c>
      <c r="G25" s="61">
        <f t="shared" si="0"/>
        <v>967.74193548387086</v>
      </c>
      <c r="H25" s="63">
        <f t="shared" si="1"/>
        <v>32.258064516129139</v>
      </c>
      <c r="I25" s="59">
        <v>50000</v>
      </c>
      <c r="J25" s="59">
        <v>1000</v>
      </c>
      <c r="K25" s="59">
        <v>12.5</v>
      </c>
      <c r="L25" s="59">
        <f t="shared" si="2"/>
        <v>50</v>
      </c>
      <c r="M25" s="59">
        <f t="shared" si="3"/>
        <v>6250</v>
      </c>
      <c r="N25" s="59">
        <f t="shared" si="4"/>
        <v>43700</v>
      </c>
      <c r="O25" s="4" t="s">
        <v>1014</v>
      </c>
    </row>
    <row r="26" spans="1:15">
      <c r="A26" s="4" t="s">
        <v>1035</v>
      </c>
      <c r="B26" s="32" t="s">
        <v>745</v>
      </c>
      <c r="C26" s="10">
        <v>46299.333333333336</v>
      </c>
      <c r="D26" s="59">
        <v>20</v>
      </c>
      <c r="E26" s="59">
        <v>15</v>
      </c>
      <c r="F26" s="60">
        <v>1000</v>
      </c>
      <c r="G26" s="61">
        <f t="shared" si="0"/>
        <v>571.42857142857144</v>
      </c>
      <c r="H26" s="63">
        <f t="shared" si="1"/>
        <v>428.57142857142856</v>
      </c>
      <c r="I26" s="59">
        <v>50000</v>
      </c>
      <c r="J26" s="59">
        <v>1000</v>
      </c>
      <c r="K26" s="59">
        <v>12.5</v>
      </c>
      <c r="L26" s="59">
        <f t="shared" si="2"/>
        <v>50</v>
      </c>
      <c r="M26" s="59">
        <f t="shared" si="3"/>
        <v>6250</v>
      </c>
      <c r="N26" s="59">
        <f t="shared" si="4"/>
        <v>43700</v>
      </c>
      <c r="O26" s="4" t="s">
        <v>1014</v>
      </c>
    </row>
    <row r="27" spans="1:15">
      <c r="A27" s="4" t="s">
        <v>1036</v>
      </c>
      <c r="B27" s="32" t="s">
        <v>747</v>
      </c>
      <c r="C27" s="10">
        <v>46299.333333333336</v>
      </c>
      <c r="D27" s="59">
        <v>20</v>
      </c>
      <c r="E27" s="59">
        <v>13</v>
      </c>
      <c r="F27" s="60">
        <v>1000</v>
      </c>
      <c r="G27" s="61">
        <f t="shared" si="0"/>
        <v>606.06060606060612</v>
      </c>
      <c r="H27" s="63">
        <f t="shared" si="1"/>
        <v>393.93939393939388</v>
      </c>
      <c r="I27" s="59">
        <v>50000</v>
      </c>
      <c r="J27" s="59">
        <v>1000</v>
      </c>
      <c r="K27" s="59">
        <v>12.5</v>
      </c>
      <c r="L27" s="59">
        <f t="shared" si="2"/>
        <v>50</v>
      </c>
      <c r="M27" s="59">
        <f t="shared" si="3"/>
        <v>6250</v>
      </c>
      <c r="N27" s="59">
        <f t="shared" si="4"/>
        <v>43700</v>
      </c>
      <c r="O27" s="4" t="s">
        <v>1014</v>
      </c>
    </row>
    <row r="28" spans="1:15">
      <c r="A28" s="4" t="s">
        <v>1037</v>
      </c>
      <c r="B28" s="32" t="s">
        <v>751</v>
      </c>
      <c r="C28" s="10">
        <v>46330.333333333336</v>
      </c>
      <c r="D28" s="59">
        <v>20</v>
      </c>
      <c r="E28" s="59">
        <v>20</v>
      </c>
      <c r="F28" s="60">
        <v>1000</v>
      </c>
      <c r="G28" s="61">
        <f t="shared" si="0"/>
        <v>500</v>
      </c>
      <c r="H28" s="63">
        <f t="shared" si="1"/>
        <v>500</v>
      </c>
      <c r="I28" s="59">
        <v>50000</v>
      </c>
      <c r="J28" s="59">
        <v>1000</v>
      </c>
      <c r="K28" s="59">
        <v>12.5</v>
      </c>
      <c r="L28" s="59">
        <f t="shared" si="2"/>
        <v>50</v>
      </c>
      <c r="M28" s="59">
        <f t="shared" si="3"/>
        <v>6250</v>
      </c>
      <c r="N28" s="59">
        <f t="shared" si="4"/>
        <v>43700</v>
      </c>
      <c r="O28" s="4" t="s">
        <v>1014</v>
      </c>
    </row>
    <row r="29" spans="1:15">
      <c r="A29" s="4" t="s">
        <v>1038</v>
      </c>
      <c r="B29" s="32" t="s">
        <v>753</v>
      </c>
      <c r="C29" s="10">
        <v>46330.333333333336</v>
      </c>
      <c r="D29" s="59">
        <v>22</v>
      </c>
      <c r="E29" s="59">
        <v>14</v>
      </c>
      <c r="F29" s="60">
        <v>1000</v>
      </c>
      <c r="G29" s="61">
        <f t="shared" si="0"/>
        <v>611.1111111111112</v>
      </c>
      <c r="H29" s="63">
        <f t="shared" si="1"/>
        <v>388.8888888888888</v>
      </c>
      <c r="I29" s="59">
        <v>50000</v>
      </c>
      <c r="J29" s="59">
        <v>1000</v>
      </c>
      <c r="K29" s="59">
        <v>12.5</v>
      </c>
      <c r="L29" s="59">
        <f t="shared" si="2"/>
        <v>50</v>
      </c>
      <c r="M29" s="59">
        <f t="shared" si="3"/>
        <v>6250</v>
      </c>
      <c r="N29" s="59">
        <f t="shared" si="4"/>
        <v>43700</v>
      </c>
      <c r="O29" s="4" t="s">
        <v>1014</v>
      </c>
    </row>
    <row r="30" spans="1:15">
      <c r="A30" s="4" t="s">
        <v>1039</v>
      </c>
      <c r="B30" s="32" t="s">
        <v>755</v>
      </c>
      <c r="C30" s="10">
        <v>46330.333333333336</v>
      </c>
      <c r="D30" s="59">
        <v>22</v>
      </c>
      <c r="E30" s="59">
        <v>0</v>
      </c>
      <c r="F30" s="60">
        <v>1000</v>
      </c>
      <c r="G30" s="61">
        <f t="shared" si="0"/>
        <v>1000</v>
      </c>
      <c r="H30" s="63">
        <f t="shared" si="1"/>
        <v>0</v>
      </c>
      <c r="I30" s="59">
        <v>50000</v>
      </c>
      <c r="J30" s="59">
        <v>1000</v>
      </c>
      <c r="K30" s="59">
        <v>12.5</v>
      </c>
      <c r="L30" s="59">
        <f t="shared" si="2"/>
        <v>50</v>
      </c>
      <c r="M30" s="59">
        <f t="shared" si="3"/>
        <v>6250</v>
      </c>
      <c r="N30" s="59">
        <f t="shared" si="4"/>
        <v>43700</v>
      </c>
      <c r="O30" s="4" t="s">
        <v>1014</v>
      </c>
    </row>
    <row r="31" spans="1:15">
      <c r="A31" s="4" t="s">
        <v>1040</v>
      </c>
      <c r="B31" s="32" t="s">
        <v>760</v>
      </c>
      <c r="C31" s="10">
        <v>46360.333333333336</v>
      </c>
      <c r="D31" s="59">
        <v>12</v>
      </c>
      <c r="E31" s="59">
        <v>0.1</v>
      </c>
      <c r="F31" s="60">
        <v>1000</v>
      </c>
      <c r="G31" s="61">
        <f t="shared" si="0"/>
        <v>991.73553719008271</v>
      </c>
      <c r="H31" s="63">
        <f t="shared" si="1"/>
        <v>8.2644628099172905</v>
      </c>
      <c r="I31" s="59">
        <v>50000</v>
      </c>
      <c r="J31" s="59">
        <v>1000</v>
      </c>
      <c r="K31" s="59">
        <v>12.5</v>
      </c>
      <c r="L31" s="59">
        <f t="shared" si="2"/>
        <v>50</v>
      </c>
      <c r="M31" s="59">
        <f t="shared" si="3"/>
        <v>6250</v>
      </c>
      <c r="N31" s="59">
        <f t="shared" si="4"/>
        <v>43700</v>
      </c>
      <c r="O31" s="4" t="s">
        <v>1014</v>
      </c>
    </row>
    <row r="32" spans="1:15">
      <c r="A32" s="4" t="s">
        <v>1041</v>
      </c>
      <c r="B32" s="32" t="s">
        <v>763</v>
      </c>
      <c r="C32" s="10">
        <v>46360.625</v>
      </c>
      <c r="D32" s="59">
        <v>16</v>
      </c>
      <c r="E32" s="59">
        <v>22</v>
      </c>
      <c r="F32" s="60">
        <v>1000</v>
      </c>
      <c r="G32" s="61">
        <f t="shared" si="0"/>
        <v>421.05263157894734</v>
      </c>
      <c r="H32" s="63">
        <f t="shared" si="1"/>
        <v>578.94736842105272</v>
      </c>
      <c r="I32" s="59">
        <v>50000</v>
      </c>
      <c r="J32" s="59">
        <v>1000</v>
      </c>
      <c r="K32" s="59">
        <v>12.5</v>
      </c>
      <c r="L32" s="59">
        <f t="shared" si="2"/>
        <v>50</v>
      </c>
      <c r="M32" s="59">
        <f t="shared" si="3"/>
        <v>6250</v>
      </c>
      <c r="N32" s="59">
        <f t="shared" si="4"/>
        <v>43700</v>
      </c>
      <c r="O32" s="4" t="s">
        <v>1014</v>
      </c>
    </row>
    <row r="33" spans="1:15">
      <c r="A33" s="4" t="s">
        <v>1042</v>
      </c>
      <c r="B33" s="32" t="s">
        <v>765</v>
      </c>
      <c r="C33" s="10">
        <v>46360.625</v>
      </c>
      <c r="D33" s="59">
        <v>16</v>
      </c>
      <c r="E33" s="59">
        <v>19</v>
      </c>
      <c r="F33" s="60">
        <v>1000</v>
      </c>
      <c r="G33" s="61">
        <f t="shared" si="0"/>
        <v>457.14285714285711</v>
      </c>
      <c r="H33" s="63">
        <f t="shared" si="1"/>
        <v>542.85714285714289</v>
      </c>
      <c r="I33" s="59">
        <v>50000</v>
      </c>
      <c r="J33" s="59">
        <v>1000</v>
      </c>
      <c r="K33" s="59">
        <v>12.5</v>
      </c>
      <c r="L33" s="59">
        <f t="shared" si="2"/>
        <v>50</v>
      </c>
      <c r="M33" s="59">
        <f t="shared" si="3"/>
        <v>6250</v>
      </c>
      <c r="N33" s="59">
        <f t="shared" si="4"/>
        <v>43700</v>
      </c>
      <c r="O33" s="4" t="s">
        <v>1014</v>
      </c>
    </row>
    <row r="34" spans="1:15" s="131" customFormat="1">
      <c r="A34" s="28" t="s">
        <v>1043</v>
      </c>
      <c r="B34" s="125" t="s">
        <v>767</v>
      </c>
      <c r="C34" s="126">
        <v>46360.625</v>
      </c>
      <c r="D34" s="127">
        <v>2</v>
      </c>
      <c r="E34" s="127">
        <v>2.5</v>
      </c>
      <c r="F34" s="128">
        <v>1000</v>
      </c>
      <c r="G34" s="129">
        <f t="shared" si="0"/>
        <v>444.4444444444444</v>
      </c>
      <c r="H34" s="130">
        <f t="shared" si="1"/>
        <v>555.55555555555566</v>
      </c>
      <c r="I34" s="127">
        <v>50000</v>
      </c>
      <c r="J34" s="127">
        <v>1000</v>
      </c>
      <c r="K34" s="127">
        <v>12.5</v>
      </c>
      <c r="L34" s="127">
        <f t="shared" si="2"/>
        <v>50</v>
      </c>
      <c r="M34" s="127">
        <f t="shared" si="3"/>
        <v>6250</v>
      </c>
      <c r="N34" s="127">
        <f t="shared" si="4"/>
        <v>43700</v>
      </c>
      <c r="O34" s="28" t="s">
        <v>1014</v>
      </c>
    </row>
    <row r="35" spans="1:15">
      <c r="A35" s="4" t="s">
        <v>1044</v>
      </c>
      <c r="B35" s="32" t="s">
        <v>772</v>
      </c>
      <c r="C35" s="10" t="s">
        <v>532</v>
      </c>
      <c r="D35" s="59">
        <v>3</v>
      </c>
      <c r="E35" s="59">
        <v>6</v>
      </c>
      <c r="F35" s="60">
        <v>1000</v>
      </c>
      <c r="G35" s="61">
        <f t="shared" si="0"/>
        <v>333.33333333333331</v>
      </c>
      <c r="H35" s="63">
        <f t="shared" si="1"/>
        <v>666.66666666666674</v>
      </c>
      <c r="I35" s="59">
        <v>50000</v>
      </c>
      <c r="J35" s="59">
        <v>1000</v>
      </c>
      <c r="K35" s="59">
        <v>12.5</v>
      </c>
      <c r="L35" s="59">
        <f t="shared" si="2"/>
        <v>50</v>
      </c>
      <c r="M35" s="59">
        <f t="shared" si="3"/>
        <v>6250</v>
      </c>
      <c r="N35" s="59">
        <f t="shared" si="4"/>
        <v>43700</v>
      </c>
      <c r="O35" s="4" t="s">
        <v>1014</v>
      </c>
    </row>
    <row r="36" spans="1:15">
      <c r="A36" s="4" t="s">
        <v>1045</v>
      </c>
      <c r="B36" s="32" t="s">
        <v>774</v>
      </c>
      <c r="C36" s="10" t="s">
        <v>532</v>
      </c>
      <c r="D36" s="59">
        <v>5</v>
      </c>
      <c r="E36" s="59">
        <v>3</v>
      </c>
      <c r="F36" s="60">
        <v>1000</v>
      </c>
      <c r="G36" s="61">
        <f t="shared" si="0"/>
        <v>625</v>
      </c>
      <c r="H36" s="63">
        <f t="shared" si="1"/>
        <v>375</v>
      </c>
      <c r="I36" s="59">
        <v>50000</v>
      </c>
      <c r="J36" s="59">
        <v>1000</v>
      </c>
      <c r="K36" s="59">
        <v>12.5</v>
      </c>
      <c r="L36" s="59">
        <f t="shared" si="2"/>
        <v>50</v>
      </c>
      <c r="M36" s="59">
        <f t="shared" si="3"/>
        <v>6250</v>
      </c>
      <c r="N36" s="59">
        <f t="shared" si="4"/>
        <v>43700</v>
      </c>
      <c r="O36" s="4" t="s">
        <v>1014</v>
      </c>
    </row>
    <row r="37" spans="1:15">
      <c r="A37" s="4" t="s">
        <v>1046</v>
      </c>
      <c r="B37" s="32" t="s">
        <v>784</v>
      </c>
      <c r="C37" s="10" t="s">
        <v>556</v>
      </c>
      <c r="D37" s="59">
        <v>15</v>
      </c>
      <c r="E37" s="59">
        <v>14</v>
      </c>
      <c r="F37" s="60">
        <v>1000</v>
      </c>
      <c r="G37" s="61">
        <f t="shared" ref="G37:G68" si="5">D37/(D37+E37)*F37</f>
        <v>517.24137931034488</v>
      </c>
      <c r="H37" s="63">
        <f t="shared" ref="H37:H68" si="6">F37-G37</f>
        <v>482.75862068965512</v>
      </c>
      <c r="I37" s="59">
        <v>50000</v>
      </c>
      <c r="J37" s="59">
        <v>1000</v>
      </c>
      <c r="K37" s="59">
        <v>12.5</v>
      </c>
      <c r="L37" s="59">
        <f t="shared" ref="L37:L55" si="7">I37/J37</f>
        <v>50</v>
      </c>
      <c r="M37" s="59">
        <f t="shared" ref="M37:M55" si="8">K37*I37/100</f>
        <v>6250</v>
      </c>
      <c r="N37" s="59">
        <f t="shared" ref="N37:N68" si="9">I37-M37-L37</f>
        <v>43700</v>
      </c>
      <c r="O37" s="4" t="s">
        <v>1014</v>
      </c>
    </row>
    <row r="38" spans="1:15" ht="15" customHeight="1">
      <c r="A38" s="68" t="s">
        <v>1047</v>
      </c>
      <c r="B38" s="69" t="s">
        <v>1048</v>
      </c>
      <c r="C38" s="70" t="s">
        <v>1049</v>
      </c>
      <c r="D38" s="99">
        <v>7</v>
      </c>
      <c r="E38" s="99">
        <v>0.1</v>
      </c>
      <c r="F38" s="88">
        <v>1000</v>
      </c>
      <c r="G38" s="61">
        <f t="shared" si="5"/>
        <v>985.91549295774655</v>
      </c>
      <c r="H38" s="63">
        <f t="shared" si="6"/>
        <v>14.084507042253449</v>
      </c>
      <c r="I38" s="59">
        <v>50000</v>
      </c>
      <c r="J38" s="98">
        <v>1000</v>
      </c>
      <c r="K38" s="98">
        <v>12.5</v>
      </c>
      <c r="L38" s="51">
        <f t="shared" si="7"/>
        <v>50</v>
      </c>
      <c r="M38" s="51">
        <f t="shared" si="8"/>
        <v>6250</v>
      </c>
      <c r="N38" s="59">
        <f t="shared" si="9"/>
        <v>43700</v>
      </c>
      <c r="O38" s="71"/>
    </row>
    <row r="39" spans="1:15" ht="15" customHeight="1">
      <c r="A39" s="4" t="s">
        <v>1050</v>
      </c>
      <c r="B39" s="32" t="s">
        <v>1051</v>
      </c>
      <c r="C39" s="10" t="s">
        <v>1052</v>
      </c>
      <c r="D39" s="53">
        <v>22.5</v>
      </c>
      <c r="E39" s="53">
        <v>10</v>
      </c>
      <c r="F39" s="60">
        <v>1000</v>
      </c>
      <c r="G39" s="61">
        <f t="shared" si="5"/>
        <v>692.30769230769226</v>
      </c>
      <c r="H39" s="63">
        <f t="shared" si="6"/>
        <v>307.69230769230774</v>
      </c>
      <c r="I39" s="59">
        <v>50000</v>
      </c>
      <c r="J39" s="51">
        <v>1000</v>
      </c>
      <c r="K39" s="51">
        <v>12.5</v>
      </c>
      <c r="L39" s="51">
        <f t="shared" si="7"/>
        <v>50</v>
      </c>
      <c r="M39" s="51">
        <f t="shared" si="8"/>
        <v>6250</v>
      </c>
      <c r="N39" s="59">
        <f t="shared" si="9"/>
        <v>43700</v>
      </c>
    </row>
    <row r="40" spans="1:15" ht="15" customHeight="1">
      <c r="A40" s="4" t="s">
        <v>1053</v>
      </c>
      <c r="B40" s="32" t="s">
        <v>1054</v>
      </c>
      <c r="C40" s="10" t="s">
        <v>1055</v>
      </c>
      <c r="D40" s="53">
        <v>21</v>
      </c>
      <c r="E40" s="53">
        <v>16</v>
      </c>
      <c r="F40" s="60">
        <v>1000</v>
      </c>
      <c r="G40" s="61">
        <f t="shared" si="5"/>
        <v>567.56756756756749</v>
      </c>
      <c r="H40" s="63">
        <f t="shared" si="6"/>
        <v>432.43243243243251</v>
      </c>
      <c r="I40" s="59">
        <v>50000</v>
      </c>
      <c r="J40" s="51">
        <v>1000</v>
      </c>
      <c r="K40" s="51">
        <v>12.5</v>
      </c>
      <c r="L40" s="51">
        <f t="shared" si="7"/>
        <v>50</v>
      </c>
      <c r="M40" s="51">
        <f t="shared" si="8"/>
        <v>6250</v>
      </c>
      <c r="N40" s="59">
        <f t="shared" si="9"/>
        <v>43700</v>
      </c>
    </row>
    <row r="41" spans="1:15" ht="15" customHeight="1">
      <c r="A41" s="4" t="s">
        <v>1056</v>
      </c>
      <c r="B41" s="32" t="s">
        <v>1057</v>
      </c>
      <c r="C41" s="10" t="s">
        <v>1058</v>
      </c>
      <c r="D41" s="53">
        <v>18</v>
      </c>
      <c r="E41" s="53">
        <v>28</v>
      </c>
      <c r="F41" s="60">
        <v>1000</v>
      </c>
      <c r="G41" s="61">
        <f t="shared" si="5"/>
        <v>391.304347826087</v>
      </c>
      <c r="H41" s="63">
        <f t="shared" si="6"/>
        <v>608.695652173913</v>
      </c>
      <c r="I41" s="59">
        <v>50000</v>
      </c>
      <c r="J41" s="51">
        <v>1000</v>
      </c>
      <c r="K41" s="51">
        <v>12.5</v>
      </c>
      <c r="L41" s="51">
        <f t="shared" si="7"/>
        <v>50</v>
      </c>
      <c r="M41" s="51">
        <f t="shared" si="8"/>
        <v>6250</v>
      </c>
      <c r="N41" s="59">
        <f t="shared" si="9"/>
        <v>43700</v>
      </c>
    </row>
    <row r="42" spans="1:15" ht="15" customHeight="1">
      <c r="A42" s="4" t="s">
        <v>1059</v>
      </c>
      <c r="B42" s="32" t="s">
        <v>1060</v>
      </c>
      <c r="C42" s="10" t="s">
        <v>1061</v>
      </c>
      <c r="D42" s="53">
        <v>4</v>
      </c>
      <c r="E42" s="53">
        <v>9</v>
      </c>
      <c r="F42" s="60">
        <v>1000</v>
      </c>
      <c r="G42" s="61">
        <f t="shared" si="5"/>
        <v>307.69230769230774</v>
      </c>
      <c r="H42" s="63">
        <f t="shared" si="6"/>
        <v>692.30769230769226</v>
      </c>
      <c r="I42" s="59">
        <v>50000</v>
      </c>
      <c r="J42" s="51">
        <v>1000</v>
      </c>
      <c r="K42" s="51">
        <v>12.5</v>
      </c>
      <c r="L42" s="51">
        <f t="shared" si="7"/>
        <v>50</v>
      </c>
      <c r="M42" s="51">
        <f t="shared" si="8"/>
        <v>6250</v>
      </c>
      <c r="N42" s="59">
        <f t="shared" si="9"/>
        <v>43700</v>
      </c>
    </row>
    <row r="43" spans="1:15" s="131" customFormat="1" ht="15" customHeight="1">
      <c r="A43" s="28" t="s">
        <v>1062</v>
      </c>
      <c r="B43" s="125" t="s">
        <v>1063</v>
      </c>
      <c r="C43" s="126" t="s">
        <v>1064</v>
      </c>
      <c r="D43" s="132">
        <v>5</v>
      </c>
      <c r="E43" s="132">
        <v>5</v>
      </c>
      <c r="F43" s="128">
        <v>1000</v>
      </c>
      <c r="G43" s="129">
        <f t="shared" si="5"/>
        <v>500</v>
      </c>
      <c r="H43" s="130">
        <f t="shared" si="6"/>
        <v>500</v>
      </c>
      <c r="I43" s="127">
        <v>50000</v>
      </c>
      <c r="J43" s="133">
        <v>1000</v>
      </c>
      <c r="K43" s="133">
        <v>12.5</v>
      </c>
      <c r="L43" s="133">
        <f t="shared" si="7"/>
        <v>50</v>
      </c>
      <c r="M43" s="133">
        <f t="shared" si="8"/>
        <v>6250</v>
      </c>
      <c r="N43" s="127">
        <f t="shared" si="9"/>
        <v>43700</v>
      </c>
      <c r="O43" s="131" t="s">
        <v>1065</v>
      </c>
    </row>
    <row r="44" spans="1:15" ht="15" customHeight="1">
      <c r="A44" s="4" t="s">
        <v>1066</v>
      </c>
      <c r="B44" s="32" t="s">
        <v>1067</v>
      </c>
      <c r="C44" s="10" t="s">
        <v>1049</v>
      </c>
      <c r="D44" s="53">
        <v>3</v>
      </c>
      <c r="E44" s="53">
        <v>0.1</v>
      </c>
      <c r="F44" s="60">
        <v>1000</v>
      </c>
      <c r="G44" s="61">
        <f t="shared" si="5"/>
        <v>967.74193548387086</v>
      </c>
      <c r="H44" s="63">
        <f t="shared" si="6"/>
        <v>32.258064516129139</v>
      </c>
      <c r="I44" s="59">
        <v>50000</v>
      </c>
      <c r="J44" s="51">
        <v>1000</v>
      </c>
      <c r="K44" s="51">
        <v>12.5</v>
      </c>
      <c r="L44" s="51">
        <f t="shared" si="7"/>
        <v>50</v>
      </c>
      <c r="M44" s="51">
        <f t="shared" si="8"/>
        <v>6250</v>
      </c>
      <c r="N44" s="59">
        <f t="shared" si="9"/>
        <v>43700</v>
      </c>
    </row>
    <row r="45" spans="1:15" ht="15" customHeight="1">
      <c r="A45" s="4" t="s">
        <v>1068</v>
      </c>
      <c r="B45" s="32" t="s">
        <v>1069</v>
      </c>
      <c r="C45" s="10" t="s">
        <v>1052</v>
      </c>
      <c r="D45" s="53">
        <v>23</v>
      </c>
      <c r="E45" s="53">
        <v>3</v>
      </c>
      <c r="F45" s="60">
        <v>1000</v>
      </c>
      <c r="G45" s="61">
        <f t="shared" si="5"/>
        <v>884.61538461538453</v>
      </c>
      <c r="H45" s="63">
        <f t="shared" si="6"/>
        <v>115.38461538461547</v>
      </c>
      <c r="I45" s="59">
        <v>50000</v>
      </c>
      <c r="J45" s="51">
        <v>1000</v>
      </c>
      <c r="K45" s="51">
        <v>12.5</v>
      </c>
      <c r="L45" s="51">
        <f t="shared" si="7"/>
        <v>50</v>
      </c>
      <c r="M45" s="51">
        <f t="shared" si="8"/>
        <v>6250</v>
      </c>
      <c r="N45" s="59">
        <f t="shared" si="9"/>
        <v>43700</v>
      </c>
    </row>
    <row r="46" spans="1:15" ht="15" customHeight="1">
      <c r="A46" s="4" t="s">
        <v>1070</v>
      </c>
      <c r="B46" s="32" t="s">
        <v>1071</v>
      </c>
      <c r="C46" s="10" t="s">
        <v>1055</v>
      </c>
      <c r="D46" s="53">
        <v>21</v>
      </c>
      <c r="E46" s="53">
        <v>12</v>
      </c>
      <c r="F46" s="60">
        <v>1000</v>
      </c>
      <c r="G46" s="61">
        <f t="shared" si="5"/>
        <v>636.36363636363637</v>
      </c>
      <c r="H46" s="63">
        <f t="shared" si="6"/>
        <v>363.63636363636363</v>
      </c>
      <c r="I46" s="59">
        <v>50000</v>
      </c>
      <c r="J46" s="51">
        <v>1000</v>
      </c>
      <c r="K46" s="51">
        <v>12.5</v>
      </c>
      <c r="L46" s="51">
        <f t="shared" si="7"/>
        <v>50</v>
      </c>
      <c r="M46" s="51">
        <f t="shared" si="8"/>
        <v>6250</v>
      </c>
      <c r="N46" s="59">
        <f t="shared" si="9"/>
        <v>43700</v>
      </c>
    </row>
    <row r="47" spans="1:15" ht="15" customHeight="1">
      <c r="A47" s="4" t="s">
        <v>1072</v>
      </c>
      <c r="B47" s="32" t="s">
        <v>1073</v>
      </c>
      <c r="C47" s="10" t="s">
        <v>1058</v>
      </c>
      <c r="D47" s="53">
        <v>18</v>
      </c>
      <c r="E47" s="53">
        <v>36</v>
      </c>
      <c r="F47" s="60">
        <v>1000</v>
      </c>
      <c r="G47" s="61">
        <f t="shared" si="5"/>
        <v>333.33333333333331</v>
      </c>
      <c r="H47" s="63">
        <f t="shared" si="6"/>
        <v>666.66666666666674</v>
      </c>
      <c r="I47" s="59">
        <v>50000</v>
      </c>
      <c r="J47" s="51">
        <v>1000</v>
      </c>
      <c r="K47" s="51">
        <v>12.5</v>
      </c>
      <c r="L47" s="51">
        <f t="shared" si="7"/>
        <v>50</v>
      </c>
      <c r="M47" s="51">
        <f t="shared" si="8"/>
        <v>6250</v>
      </c>
      <c r="N47" s="59">
        <f t="shared" si="9"/>
        <v>43700</v>
      </c>
    </row>
    <row r="48" spans="1:15" ht="15" customHeight="1">
      <c r="A48" s="4" t="s">
        <v>1074</v>
      </c>
      <c r="B48" s="32" t="s">
        <v>1075</v>
      </c>
      <c r="C48" s="10" t="s">
        <v>1061</v>
      </c>
      <c r="D48" s="53">
        <v>6</v>
      </c>
      <c r="E48" s="53">
        <v>6</v>
      </c>
      <c r="F48" s="60">
        <v>1000</v>
      </c>
      <c r="G48" s="61">
        <f t="shared" si="5"/>
        <v>500</v>
      </c>
      <c r="H48" s="63">
        <f t="shared" si="6"/>
        <v>500</v>
      </c>
      <c r="I48" s="59">
        <v>50000</v>
      </c>
      <c r="J48" s="51">
        <v>1000</v>
      </c>
      <c r="K48" s="51">
        <v>12.5</v>
      </c>
      <c r="L48" s="51">
        <f t="shared" si="7"/>
        <v>50</v>
      </c>
      <c r="M48" s="51">
        <f t="shared" si="8"/>
        <v>6250</v>
      </c>
      <c r="N48" s="59">
        <f t="shared" si="9"/>
        <v>43700</v>
      </c>
    </row>
    <row r="49" spans="1:15" ht="15" customHeight="1">
      <c r="A49" s="4" t="s">
        <v>1076</v>
      </c>
      <c r="B49" s="32" t="s">
        <v>1077</v>
      </c>
      <c r="C49" s="10" t="s">
        <v>1064</v>
      </c>
      <c r="D49" s="53">
        <v>7</v>
      </c>
      <c r="E49" s="53">
        <v>5</v>
      </c>
      <c r="F49" s="60">
        <v>1000</v>
      </c>
      <c r="G49" s="61">
        <f t="shared" si="5"/>
        <v>583.33333333333337</v>
      </c>
      <c r="H49" s="63">
        <f t="shared" si="6"/>
        <v>416.66666666666663</v>
      </c>
      <c r="I49" s="59">
        <v>50000</v>
      </c>
      <c r="J49" s="51">
        <v>1000</v>
      </c>
      <c r="K49" s="51">
        <v>12.5</v>
      </c>
      <c r="L49" s="51">
        <f t="shared" si="7"/>
        <v>50</v>
      </c>
      <c r="M49" s="51">
        <f t="shared" si="8"/>
        <v>6250</v>
      </c>
      <c r="N49" s="59">
        <f t="shared" si="9"/>
        <v>43700</v>
      </c>
      <c r="O49" t="s">
        <v>1078</v>
      </c>
    </row>
    <row r="50" spans="1:15" ht="15" customHeight="1">
      <c r="A50" s="4" t="s">
        <v>1079</v>
      </c>
      <c r="B50" s="32" t="s">
        <v>1080</v>
      </c>
      <c r="C50" s="10" t="s">
        <v>1049</v>
      </c>
      <c r="D50" s="53">
        <v>22.5</v>
      </c>
      <c r="E50" s="53">
        <v>0.3</v>
      </c>
      <c r="F50" s="60">
        <v>1000</v>
      </c>
      <c r="G50" s="61">
        <f t="shared" si="5"/>
        <v>986.8421052631578</v>
      </c>
      <c r="H50" s="63">
        <f t="shared" si="6"/>
        <v>13.157894736842195</v>
      </c>
      <c r="I50" s="59">
        <v>50000</v>
      </c>
      <c r="J50" s="51">
        <v>1000</v>
      </c>
      <c r="K50" s="51">
        <v>12.5</v>
      </c>
      <c r="L50" s="51">
        <f t="shared" si="7"/>
        <v>50</v>
      </c>
      <c r="M50" s="51">
        <f t="shared" si="8"/>
        <v>6250</v>
      </c>
      <c r="N50" s="59">
        <f t="shared" si="9"/>
        <v>43700</v>
      </c>
    </row>
    <row r="51" spans="1:15" ht="15" customHeight="1">
      <c r="A51" s="4" t="s">
        <v>1081</v>
      </c>
      <c r="B51" s="32" t="s">
        <v>1082</v>
      </c>
      <c r="C51" s="10" t="s">
        <v>1083</v>
      </c>
      <c r="D51" s="53">
        <v>20</v>
      </c>
      <c r="E51" s="53">
        <v>10</v>
      </c>
      <c r="F51" s="60">
        <v>1000</v>
      </c>
      <c r="G51" s="61">
        <f t="shared" si="5"/>
        <v>666.66666666666663</v>
      </c>
      <c r="H51" s="63">
        <f t="shared" si="6"/>
        <v>333.33333333333337</v>
      </c>
      <c r="I51" s="59">
        <v>50000</v>
      </c>
      <c r="J51" s="51">
        <v>1000</v>
      </c>
      <c r="K51" s="51">
        <v>12.5</v>
      </c>
      <c r="L51" s="51">
        <f t="shared" si="7"/>
        <v>50</v>
      </c>
      <c r="M51" s="51">
        <f t="shared" si="8"/>
        <v>6250</v>
      </c>
      <c r="N51" s="59">
        <f t="shared" si="9"/>
        <v>43700</v>
      </c>
    </row>
    <row r="52" spans="1:15" ht="15" customHeight="1">
      <c r="A52" s="4" t="s">
        <v>1084</v>
      </c>
      <c r="B52" s="32" t="s">
        <v>1085</v>
      </c>
      <c r="C52" s="10" t="s">
        <v>1052</v>
      </c>
      <c r="D52" s="53">
        <v>15</v>
      </c>
      <c r="E52" s="53">
        <v>10</v>
      </c>
      <c r="F52" s="60">
        <v>1000</v>
      </c>
      <c r="G52" s="61">
        <f t="shared" si="5"/>
        <v>600</v>
      </c>
      <c r="H52" s="63">
        <f t="shared" si="6"/>
        <v>400</v>
      </c>
      <c r="I52" s="59">
        <v>50000</v>
      </c>
      <c r="J52" s="51">
        <v>1000</v>
      </c>
      <c r="K52" s="51">
        <v>12.5</v>
      </c>
      <c r="L52" s="51">
        <f t="shared" si="7"/>
        <v>50</v>
      </c>
      <c r="M52" s="51">
        <f t="shared" si="8"/>
        <v>6250</v>
      </c>
      <c r="N52" s="59">
        <f t="shared" si="9"/>
        <v>43700</v>
      </c>
    </row>
    <row r="53" spans="1:15" ht="15" customHeight="1">
      <c r="A53" s="4" t="s">
        <v>1086</v>
      </c>
      <c r="B53" s="32" t="s">
        <v>1087</v>
      </c>
      <c r="C53" s="10" t="s">
        <v>1058</v>
      </c>
      <c r="D53" s="53">
        <v>20</v>
      </c>
      <c r="E53" s="53">
        <v>16</v>
      </c>
      <c r="F53" s="60">
        <v>1000</v>
      </c>
      <c r="G53" s="61">
        <f t="shared" si="5"/>
        <v>555.55555555555554</v>
      </c>
      <c r="H53" s="63">
        <f t="shared" si="6"/>
        <v>444.44444444444446</v>
      </c>
      <c r="I53" s="59">
        <v>50000</v>
      </c>
      <c r="J53" s="51">
        <v>1000</v>
      </c>
      <c r="K53" s="51">
        <v>12.5</v>
      </c>
      <c r="L53" s="51">
        <f t="shared" si="7"/>
        <v>50</v>
      </c>
      <c r="M53" s="51">
        <f t="shared" si="8"/>
        <v>6250</v>
      </c>
      <c r="N53" s="59">
        <f t="shared" si="9"/>
        <v>43700</v>
      </c>
    </row>
    <row r="54" spans="1:15" ht="15" customHeight="1">
      <c r="A54" s="4" t="s">
        <v>1088</v>
      </c>
      <c r="B54" s="32" t="s">
        <v>1089</v>
      </c>
      <c r="C54" s="10" t="s">
        <v>1061</v>
      </c>
      <c r="D54" s="53">
        <v>3</v>
      </c>
      <c r="E54" s="53">
        <v>2</v>
      </c>
      <c r="F54" s="60">
        <v>1000</v>
      </c>
      <c r="G54" s="61">
        <f t="shared" si="5"/>
        <v>600</v>
      </c>
      <c r="H54" s="63">
        <f t="shared" si="6"/>
        <v>400</v>
      </c>
      <c r="I54" s="59">
        <v>50000</v>
      </c>
      <c r="J54" s="51">
        <v>1000</v>
      </c>
      <c r="K54" s="51">
        <v>12.5</v>
      </c>
      <c r="L54" s="51">
        <f t="shared" si="7"/>
        <v>50</v>
      </c>
      <c r="M54" s="51">
        <f t="shared" si="8"/>
        <v>6250</v>
      </c>
      <c r="N54" s="59">
        <f t="shared" si="9"/>
        <v>43700</v>
      </c>
    </row>
    <row r="55" spans="1:15" ht="15" customHeight="1">
      <c r="A55" s="89" t="s">
        <v>1090</v>
      </c>
      <c r="B55" s="93" t="s">
        <v>1091</v>
      </c>
      <c r="C55" s="91" t="s">
        <v>1064</v>
      </c>
      <c r="D55" s="100">
        <v>1.5</v>
      </c>
      <c r="E55" s="100">
        <v>7.5</v>
      </c>
      <c r="F55" s="92">
        <v>1000</v>
      </c>
      <c r="G55" s="95">
        <f t="shared" si="5"/>
        <v>166.66666666666666</v>
      </c>
      <c r="H55" s="96">
        <f t="shared" si="6"/>
        <v>833.33333333333337</v>
      </c>
      <c r="I55" s="94">
        <v>50000</v>
      </c>
      <c r="J55" s="97">
        <v>1000</v>
      </c>
      <c r="K55" s="51">
        <v>12.5</v>
      </c>
      <c r="L55" s="97">
        <f t="shared" si="7"/>
        <v>50</v>
      </c>
      <c r="M55" s="97">
        <f t="shared" si="8"/>
        <v>6250</v>
      </c>
      <c r="N55" s="94">
        <f t="shared" si="9"/>
        <v>43700</v>
      </c>
      <c r="O55" s="90" t="s">
        <v>1078</v>
      </c>
    </row>
    <row r="56" spans="1:15" ht="15" customHeight="1">
      <c r="A56" t="s">
        <v>1092</v>
      </c>
      <c r="B56" t="s">
        <v>646</v>
      </c>
      <c r="C56" s="110">
        <v>46162.416666666664</v>
      </c>
      <c r="D56" s="67"/>
      <c r="E56" s="67"/>
      <c r="F56" s="58">
        <v>1000</v>
      </c>
      <c r="I56">
        <v>50000</v>
      </c>
      <c r="J56">
        <v>1000</v>
      </c>
      <c r="K56" s="71">
        <v>12.5</v>
      </c>
      <c r="L56">
        <v>50</v>
      </c>
      <c r="M56">
        <v>6250</v>
      </c>
      <c r="N56">
        <v>43700</v>
      </c>
      <c r="O56" t="s">
        <v>1093</v>
      </c>
    </row>
    <row r="57" spans="1:15" ht="15" customHeight="1">
      <c r="A57" t="s">
        <v>1094</v>
      </c>
      <c r="B57" t="s">
        <v>642</v>
      </c>
      <c r="C57" s="110">
        <v>46161.416666666664</v>
      </c>
      <c r="F57" s="58">
        <v>1000</v>
      </c>
      <c r="I57">
        <v>50000</v>
      </c>
      <c r="J57">
        <v>1000</v>
      </c>
      <c r="K57">
        <v>12.5</v>
      </c>
      <c r="L57">
        <v>50</v>
      </c>
      <c r="M57">
        <v>6250</v>
      </c>
      <c r="N57">
        <v>43700</v>
      </c>
      <c r="O57" t="s">
        <v>1093</v>
      </c>
    </row>
    <row r="58" spans="1:15" s="116" customFormat="1" ht="15" customHeight="1">
      <c r="A58" s="116" t="s">
        <v>1095</v>
      </c>
      <c r="B58" s="116" t="s">
        <v>645</v>
      </c>
      <c r="C58" s="122">
        <v>46161.416666666664</v>
      </c>
      <c r="F58" s="123">
        <v>1000</v>
      </c>
      <c r="H58" s="124"/>
      <c r="I58" s="116">
        <v>50000</v>
      </c>
      <c r="J58" s="116">
        <v>1000</v>
      </c>
      <c r="K58" s="116">
        <v>12.5</v>
      </c>
      <c r="L58" s="116">
        <v>50</v>
      </c>
      <c r="M58" s="116">
        <v>6250</v>
      </c>
      <c r="N58" s="116">
        <v>43700</v>
      </c>
      <c r="O58" s="116" t="s">
        <v>1093</v>
      </c>
    </row>
    <row r="59" spans="1:15" ht="15" customHeight="1">
      <c r="A59" t="s">
        <v>1096</v>
      </c>
      <c r="B59" t="s">
        <v>683</v>
      </c>
      <c r="C59" s="110">
        <v>46174.416666666664</v>
      </c>
      <c r="D59" s="110"/>
      <c r="F59" s="58">
        <v>1000</v>
      </c>
      <c r="I59">
        <v>50000</v>
      </c>
      <c r="J59">
        <v>1000</v>
      </c>
      <c r="K59">
        <v>12.5</v>
      </c>
      <c r="L59">
        <v>50</v>
      </c>
      <c r="M59">
        <v>6250</v>
      </c>
      <c r="N59">
        <v>43700</v>
      </c>
      <c r="O59" t="s">
        <v>1093</v>
      </c>
    </row>
    <row r="60" spans="1:15" ht="15" customHeight="1">
      <c r="A60" t="s">
        <v>1097</v>
      </c>
      <c r="B60" t="s">
        <v>685</v>
      </c>
      <c r="C60" s="110">
        <v>46174.416666666664</v>
      </c>
      <c r="D60" s="110"/>
      <c r="F60" s="58">
        <v>1000</v>
      </c>
      <c r="I60">
        <v>50000</v>
      </c>
      <c r="J60">
        <v>1000</v>
      </c>
      <c r="K60">
        <v>12.5</v>
      </c>
      <c r="L60">
        <v>50</v>
      </c>
      <c r="M60">
        <v>6250</v>
      </c>
      <c r="N60">
        <v>43700</v>
      </c>
      <c r="O60" t="s">
        <v>1093</v>
      </c>
    </row>
    <row r="61" spans="1:15" ht="15" customHeight="1">
      <c r="A61" t="s">
        <v>1098</v>
      </c>
      <c r="B61" t="s">
        <v>686</v>
      </c>
      <c r="C61" s="110">
        <v>46174.416666666664</v>
      </c>
      <c r="D61" s="110"/>
      <c r="F61" s="58">
        <v>1000</v>
      </c>
      <c r="I61">
        <v>50000</v>
      </c>
      <c r="J61">
        <v>1000</v>
      </c>
      <c r="K61">
        <v>12.5</v>
      </c>
      <c r="L61">
        <v>50</v>
      </c>
      <c r="M61">
        <v>6250</v>
      </c>
      <c r="N61">
        <v>43700</v>
      </c>
      <c r="O61" t="s">
        <v>1093</v>
      </c>
    </row>
  </sheetData>
  <autoFilter ref="A4:O61" xr:uid="{00000000-0001-0000-0900-000000000000}">
    <sortState xmlns:xlrd2="http://schemas.microsoft.com/office/spreadsheetml/2017/richdata2" ref="A5:O22">
      <sortCondition ref="B4:B22"/>
    </sortState>
  </autoFilter>
  <mergeCells count="5">
    <mergeCell ref="A2:O2"/>
    <mergeCell ref="A1:O1"/>
    <mergeCell ref="F3:H3"/>
    <mergeCell ref="A3:E3"/>
    <mergeCell ref="I3:O3"/>
  </mergeCells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1:K244"/>
  <sheetViews>
    <sheetView showGridLines="0" workbookViewId="0">
      <selection activeCell="G9" sqref="G9"/>
    </sheetView>
  </sheetViews>
  <sheetFormatPr defaultColWidth="9.140625" defaultRowHeight="15"/>
  <cols>
    <col min="1" max="1" width="18" customWidth="1"/>
    <col min="2" max="2" width="14" customWidth="1"/>
    <col min="3" max="4" width="16" customWidth="1"/>
    <col min="5" max="6" width="10" customWidth="1"/>
    <col min="7" max="7" width="18" customWidth="1"/>
    <col min="8" max="8" width="20" customWidth="1"/>
    <col min="9" max="9" width="14" customWidth="1"/>
    <col min="10" max="10" width="16" customWidth="1"/>
    <col min="11" max="11" width="24" customWidth="1"/>
  </cols>
  <sheetData>
    <row r="1" spans="1:11" ht="24" customHeight="1">
      <c r="A1" s="140" t="s">
        <v>1099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</row>
    <row r="2" spans="1:11" ht="36" customHeight="1">
      <c r="A2" s="141" t="s">
        <v>1100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</row>
    <row r="4" spans="1:11" ht="33.950000000000003" customHeight="1">
      <c r="A4" s="14" t="s">
        <v>343</v>
      </c>
      <c r="B4" s="14" t="s">
        <v>26</v>
      </c>
      <c r="C4" s="14" t="s">
        <v>29</v>
      </c>
      <c r="D4" s="14" t="s">
        <v>918</v>
      </c>
      <c r="E4" s="14" t="s">
        <v>919</v>
      </c>
      <c r="F4" s="14" t="s">
        <v>920</v>
      </c>
      <c r="G4" s="14" t="s">
        <v>1101</v>
      </c>
      <c r="H4" s="14" t="s">
        <v>1102</v>
      </c>
      <c r="I4" s="14" t="s">
        <v>173</v>
      </c>
      <c r="J4" s="14" t="s">
        <v>1103</v>
      </c>
      <c r="K4" s="14" t="s">
        <v>94</v>
      </c>
    </row>
    <row r="5" spans="1:11">
      <c r="A5" s="8" t="s">
        <v>349</v>
      </c>
      <c r="B5" s="8" t="s">
        <v>12</v>
      </c>
      <c r="C5" s="8" t="s">
        <v>36</v>
      </c>
      <c r="D5" s="8" t="s">
        <v>39</v>
      </c>
      <c r="E5" s="8"/>
      <c r="F5" s="8"/>
      <c r="G5" s="8">
        <v>10</v>
      </c>
      <c r="H5" s="8" t="s">
        <v>704</v>
      </c>
      <c r="I5" s="8" t="s">
        <v>288</v>
      </c>
      <c r="J5" s="9"/>
      <c r="K5" s="8"/>
    </row>
    <row r="6" spans="1:11">
      <c r="A6" s="8" t="s">
        <v>385</v>
      </c>
      <c r="B6" s="8" t="s">
        <v>12</v>
      </c>
      <c r="C6" s="8" t="s">
        <v>36</v>
      </c>
      <c r="D6" s="8" t="s">
        <v>39</v>
      </c>
      <c r="E6" s="8"/>
      <c r="F6" s="8" t="s">
        <v>704</v>
      </c>
      <c r="G6" s="8">
        <v>10</v>
      </c>
      <c r="H6" s="8" t="s">
        <v>704</v>
      </c>
      <c r="I6" s="8" t="s">
        <v>288</v>
      </c>
      <c r="J6" s="9"/>
      <c r="K6" s="8"/>
    </row>
    <row r="7" spans="1:11">
      <c r="A7" s="8" t="s">
        <v>407</v>
      </c>
      <c r="B7" s="8" t="s">
        <v>12</v>
      </c>
      <c r="C7" s="8" t="s">
        <v>36</v>
      </c>
      <c r="D7" s="8" t="s">
        <v>39</v>
      </c>
      <c r="E7" s="8" t="s">
        <v>704</v>
      </c>
      <c r="F7" s="8" t="s">
        <v>704</v>
      </c>
      <c r="G7" s="8">
        <v>10</v>
      </c>
      <c r="H7" s="8" t="s">
        <v>704</v>
      </c>
      <c r="I7" s="8" t="s">
        <v>288</v>
      </c>
      <c r="J7" s="9"/>
      <c r="K7" s="8"/>
    </row>
    <row r="8" spans="1:11">
      <c r="A8" s="8" t="s">
        <v>423</v>
      </c>
      <c r="B8" s="8" t="s">
        <v>12</v>
      </c>
      <c r="C8" s="8" t="s">
        <v>36</v>
      </c>
      <c r="D8" s="8" t="s">
        <v>39</v>
      </c>
      <c r="E8" s="8" t="s">
        <v>704</v>
      </c>
      <c r="F8" s="8" t="s">
        <v>704</v>
      </c>
      <c r="G8" s="8">
        <v>10</v>
      </c>
      <c r="H8" s="8" t="s">
        <v>704</v>
      </c>
      <c r="I8" s="8" t="s">
        <v>288</v>
      </c>
      <c r="J8" s="9"/>
      <c r="K8" s="8"/>
    </row>
    <row r="9" spans="1:11">
      <c r="A9" s="8" t="s">
        <v>433</v>
      </c>
      <c r="B9" s="8" t="s">
        <v>12</v>
      </c>
      <c r="C9" s="8" t="s">
        <v>36</v>
      </c>
      <c r="D9" s="8" t="s">
        <v>39</v>
      </c>
      <c r="E9" s="8" t="s">
        <v>704</v>
      </c>
      <c r="F9" s="8" t="s">
        <v>704</v>
      </c>
      <c r="G9" s="8">
        <v>10</v>
      </c>
      <c r="H9" s="8" t="s">
        <v>704</v>
      </c>
      <c r="I9" s="8" t="s">
        <v>288</v>
      </c>
      <c r="J9" s="9"/>
      <c r="K9" s="8"/>
    </row>
    <row r="10" spans="1:11">
      <c r="A10" s="8" t="s">
        <v>440</v>
      </c>
      <c r="B10" s="8" t="s">
        <v>12</v>
      </c>
      <c r="C10" s="8" t="s">
        <v>36</v>
      </c>
      <c r="D10" s="8" t="s">
        <v>39</v>
      </c>
      <c r="E10" s="8" t="s">
        <v>704</v>
      </c>
      <c r="F10" s="8" t="s">
        <v>704</v>
      </c>
      <c r="G10" s="8">
        <v>10</v>
      </c>
      <c r="H10" s="8" t="s">
        <v>704</v>
      </c>
      <c r="I10" s="8" t="s">
        <v>288</v>
      </c>
      <c r="J10" s="9"/>
      <c r="K10" s="8"/>
    </row>
    <row r="11" spans="1:11">
      <c r="A11" s="8" t="s">
        <v>453</v>
      </c>
      <c r="B11" s="8" t="s">
        <v>12</v>
      </c>
      <c r="C11" s="8" t="s">
        <v>36</v>
      </c>
      <c r="D11" s="8" t="s">
        <v>39</v>
      </c>
      <c r="E11" s="8" t="s">
        <v>704</v>
      </c>
      <c r="F11" s="8" t="s">
        <v>704</v>
      </c>
      <c r="G11" s="8">
        <v>10</v>
      </c>
      <c r="H11" s="8" t="s">
        <v>704</v>
      </c>
      <c r="I11" s="8" t="s">
        <v>288</v>
      </c>
      <c r="J11" s="9"/>
      <c r="K11" s="8"/>
    </row>
    <row r="12" spans="1:11">
      <c r="A12" s="8" t="s">
        <v>939</v>
      </c>
      <c r="B12" s="8" t="s">
        <v>12</v>
      </c>
      <c r="C12" s="8" t="s">
        <v>36</v>
      </c>
      <c r="D12" s="8" t="s">
        <v>39</v>
      </c>
      <c r="E12" s="8" t="s">
        <v>704</v>
      </c>
      <c r="F12" s="8" t="s">
        <v>704</v>
      </c>
      <c r="G12" s="8">
        <v>10</v>
      </c>
      <c r="H12" s="8" t="s">
        <v>704</v>
      </c>
      <c r="I12" s="8" t="s">
        <v>288</v>
      </c>
      <c r="J12" s="9"/>
      <c r="K12" s="8"/>
    </row>
    <row r="13" spans="1:11">
      <c r="A13" s="8" t="s">
        <v>940</v>
      </c>
      <c r="B13" s="8" t="s">
        <v>12</v>
      </c>
      <c r="C13" s="8" t="s">
        <v>36</v>
      </c>
      <c r="D13" s="8" t="s">
        <v>39</v>
      </c>
      <c r="E13" s="8" t="s">
        <v>704</v>
      </c>
      <c r="F13" s="8" t="s">
        <v>704</v>
      </c>
      <c r="G13" s="8">
        <v>10</v>
      </c>
      <c r="H13" s="8" t="s">
        <v>704</v>
      </c>
      <c r="I13" s="8" t="s">
        <v>288</v>
      </c>
      <c r="J13" s="9"/>
      <c r="K13" s="8"/>
    </row>
    <row r="14" spans="1:11">
      <c r="A14" s="8" t="s">
        <v>354</v>
      </c>
      <c r="B14" s="8" t="s">
        <v>12</v>
      </c>
      <c r="C14" s="8" t="s">
        <v>36</v>
      </c>
      <c r="D14" s="8" t="s">
        <v>39</v>
      </c>
      <c r="E14" s="8" t="s">
        <v>704</v>
      </c>
      <c r="F14" s="8" t="s">
        <v>704</v>
      </c>
      <c r="G14" s="8">
        <v>10</v>
      </c>
      <c r="H14" s="8" t="s">
        <v>704</v>
      </c>
      <c r="I14" s="8" t="s">
        <v>288</v>
      </c>
      <c r="J14" s="9"/>
      <c r="K14" s="8"/>
    </row>
    <row r="15" spans="1:11">
      <c r="A15" s="8" t="s">
        <v>387</v>
      </c>
      <c r="B15" s="8" t="s">
        <v>12</v>
      </c>
      <c r="C15" s="8" t="s">
        <v>36</v>
      </c>
      <c r="D15" s="8" t="s">
        <v>39</v>
      </c>
      <c r="E15" s="8" t="s">
        <v>704</v>
      </c>
      <c r="F15" s="8" t="s">
        <v>704</v>
      </c>
      <c r="G15" s="8">
        <v>10</v>
      </c>
      <c r="H15" s="8" t="s">
        <v>704</v>
      </c>
      <c r="I15" s="8" t="s">
        <v>288</v>
      </c>
      <c r="J15" s="9"/>
      <c r="K15" s="8"/>
    </row>
    <row r="16" spans="1:11">
      <c r="A16" s="8" t="s">
        <v>408</v>
      </c>
      <c r="B16" s="8" t="s">
        <v>12</v>
      </c>
      <c r="C16" s="8" t="s">
        <v>36</v>
      </c>
      <c r="D16" s="8" t="s">
        <v>39</v>
      </c>
      <c r="E16" s="8" t="s">
        <v>704</v>
      </c>
      <c r="F16" s="8" t="s">
        <v>704</v>
      </c>
      <c r="G16" s="8">
        <v>10</v>
      </c>
      <c r="H16" s="8" t="s">
        <v>704</v>
      </c>
      <c r="I16" s="8" t="s">
        <v>288</v>
      </c>
      <c r="J16" s="9"/>
      <c r="K16" s="8"/>
    </row>
    <row r="17" spans="1:11">
      <c r="A17" s="8" t="s">
        <v>424</v>
      </c>
      <c r="B17" s="8" t="s">
        <v>12</v>
      </c>
      <c r="C17" s="8" t="s">
        <v>36</v>
      </c>
      <c r="D17" s="8" t="s">
        <v>39</v>
      </c>
      <c r="E17" s="8" t="s">
        <v>704</v>
      </c>
      <c r="F17" s="8" t="s">
        <v>704</v>
      </c>
      <c r="G17" s="8">
        <v>10</v>
      </c>
      <c r="H17" s="8" t="s">
        <v>704</v>
      </c>
      <c r="I17" s="8" t="s">
        <v>288</v>
      </c>
      <c r="J17" s="9"/>
      <c r="K17" s="8"/>
    </row>
    <row r="18" spans="1:11">
      <c r="A18" s="8" t="s">
        <v>434</v>
      </c>
      <c r="B18" s="8" t="s">
        <v>12</v>
      </c>
      <c r="C18" s="8" t="s">
        <v>36</v>
      </c>
      <c r="D18" s="8" t="s">
        <v>39</v>
      </c>
      <c r="E18" s="8" t="s">
        <v>704</v>
      </c>
      <c r="F18" s="8" t="s">
        <v>704</v>
      </c>
      <c r="G18" s="8">
        <v>10</v>
      </c>
      <c r="H18" s="8" t="s">
        <v>704</v>
      </c>
      <c r="I18" s="8" t="s">
        <v>288</v>
      </c>
      <c r="J18" s="9"/>
      <c r="K18" s="8"/>
    </row>
    <row r="19" spans="1:11">
      <c r="A19" s="8" t="s">
        <v>441</v>
      </c>
      <c r="B19" s="8" t="s">
        <v>12</v>
      </c>
      <c r="C19" s="8" t="s">
        <v>36</v>
      </c>
      <c r="D19" s="8" t="s">
        <v>39</v>
      </c>
      <c r="E19" s="8" t="s">
        <v>704</v>
      </c>
      <c r="F19" s="8" t="s">
        <v>704</v>
      </c>
      <c r="G19" s="8">
        <v>10</v>
      </c>
      <c r="H19" s="8" t="s">
        <v>704</v>
      </c>
      <c r="I19" s="8" t="s">
        <v>288</v>
      </c>
      <c r="J19" s="9"/>
      <c r="K19" s="8"/>
    </row>
    <row r="20" spans="1:11">
      <c r="A20" s="8" t="s">
        <v>454</v>
      </c>
      <c r="B20" s="8" t="s">
        <v>12</v>
      </c>
      <c r="C20" s="8" t="s">
        <v>36</v>
      </c>
      <c r="D20" s="8" t="s">
        <v>39</v>
      </c>
      <c r="E20" s="8" t="s">
        <v>704</v>
      </c>
      <c r="F20" s="8" t="s">
        <v>704</v>
      </c>
      <c r="G20" s="8">
        <v>10</v>
      </c>
      <c r="H20" s="8" t="s">
        <v>704</v>
      </c>
      <c r="I20" s="8" t="s">
        <v>288</v>
      </c>
      <c r="J20" s="9"/>
      <c r="K20" s="8"/>
    </row>
    <row r="21" spans="1:11">
      <c r="A21" s="8" t="s">
        <v>941</v>
      </c>
      <c r="B21" s="8" t="s">
        <v>12</v>
      </c>
      <c r="C21" s="8" t="s">
        <v>36</v>
      </c>
      <c r="D21" s="8" t="s">
        <v>39</v>
      </c>
      <c r="E21" s="8" t="s">
        <v>704</v>
      </c>
      <c r="F21" s="8" t="s">
        <v>704</v>
      </c>
      <c r="G21" s="8">
        <v>10</v>
      </c>
      <c r="H21" s="8" t="s">
        <v>704</v>
      </c>
      <c r="I21" s="8" t="s">
        <v>288</v>
      </c>
      <c r="J21" s="9"/>
      <c r="K21" s="8"/>
    </row>
    <row r="22" spans="1:11">
      <c r="A22" s="8" t="s">
        <v>942</v>
      </c>
      <c r="B22" s="8" t="s">
        <v>12</v>
      </c>
      <c r="C22" s="8" t="s">
        <v>36</v>
      </c>
      <c r="D22" s="8" t="s">
        <v>39</v>
      </c>
      <c r="E22" s="8" t="s">
        <v>704</v>
      </c>
      <c r="F22" s="8" t="s">
        <v>704</v>
      </c>
      <c r="G22" s="8">
        <v>10</v>
      </c>
      <c r="H22" s="8" t="s">
        <v>704</v>
      </c>
      <c r="I22" s="8" t="s">
        <v>288</v>
      </c>
      <c r="J22" s="9"/>
      <c r="K22" s="8"/>
    </row>
    <row r="23" spans="1:11">
      <c r="A23" s="8" t="s">
        <v>355</v>
      </c>
      <c r="B23" s="8" t="s">
        <v>12</v>
      </c>
      <c r="C23" s="8" t="s">
        <v>36</v>
      </c>
      <c r="D23" s="8" t="s">
        <v>39</v>
      </c>
      <c r="E23" s="8" t="s">
        <v>704</v>
      </c>
      <c r="F23" s="8" t="s">
        <v>704</v>
      </c>
      <c r="G23" s="8">
        <v>10</v>
      </c>
      <c r="H23" s="8" t="s">
        <v>704</v>
      </c>
      <c r="I23" s="8" t="s">
        <v>288</v>
      </c>
      <c r="J23" s="9"/>
      <c r="K23" s="8"/>
    </row>
    <row r="24" spans="1:11">
      <c r="A24" s="8" t="s">
        <v>388</v>
      </c>
      <c r="B24" s="8" t="s">
        <v>12</v>
      </c>
      <c r="C24" s="8" t="s">
        <v>36</v>
      </c>
      <c r="D24" s="8" t="s">
        <v>39</v>
      </c>
      <c r="E24" s="8" t="s">
        <v>704</v>
      </c>
      <c r="F24" s="8" t="s">
        <v>704</v>
      </c>
      <c r="G24" s="8">
        <v>10</v>
      </c>
      <c r="H24" s="8" t="s">
        <v>704</v>
      </c>
      <c r="I24" s="8" t="s">
        <v>288</v>
      </c>
      <c r="J24" s="9"/>
      <c r="K24" s="8"/>
    </row>
    <row r="25" spans="1:11">
      <c r="A25" s="8" t="s">
        <v>395</v>
      </c>
      <c r="B25" s="8" t="s">
        <v>12</v>
      </c>
      <c r="C25" s="8" t="s">
        <v>36</v>
      </c>
      <c r="D25" s="8" t="s">
        <v>39</v>
      </c>
      <c r="E25" s="8" t="s">
        <v>704</v>
      </c>
      <c r="F25" s="8" t="s">
        <v>704</v>
      </c>
      <c r="G25" s="8">
        <v>10</v>
      </c>
      <c r="H25" s="8" t="s">
        <v>704</v>
      </c>
      <c r="I25" s="8" t="s">
        <v>288</v>
      </c>
      <c r="J25" s="9"/>
      <c r="K25" s="8"/>
    </row>
    <row r="26" spans="1:11">
      <c r="A26" s="8" t="s">
        <v>409</v>
      </c>
      <c r="B26" s="8" t="s">
        <v>12</v>
      </c>
      <c r="C26" s="8" t="s">
        <v>36</v>
      </c>
      <c r="D26" s="8" t="s">
        <v>39</v>
      </c>
      <c r="E26" s="8" t="s">
        <v>704</v>
      </c>
      <c r="F26" s="8" t="s">
        <v>704</v>
      </c>
      <c r="G26" s="8">
        <v>10</v>
      </c>
      <c r="H26" s="8" t="s">
        <v>704</v>
      </c>
      <c r="I26" s="8" t="s">
        <v>288</v>
      </c>
      <c r="J26" s="9"/>
      <c r="K26" s="8"/>
    </row>
    <row r="27" spans="1:11">
      <c r="A27" s="8" t="s">
        <v>435</v>
      </c>
      <c r="B27" s="8" t="s">
        <v>12</v>
      </c>
      <c r="C27" s="8" t="s">
        <v>36</v>
      </c>
      <c r="D27" s="8" t="s">
        <v>39</v>
      </c>
      <c r="E27" s="8" t="s">
        <v>704</v>
      </c>
      <c r="F27" s="8" t="s">
        <v>704</v>
      </c>
      <c r="G27" s="8">
        <v>10</v>
      </c>
      <c r="H27" s="8" t="s">
        <v>704</v>
      </c>
      <c r="I27" s="8" t="s">
        <v>288</v>
      </c>
      <c r="J27" s="9"/>
      <c r="K27" s="8"/>
    </row>
    <row r="28" spans="1:11">
      <c r="A28" s="8" t="s">
        <v>442</v>
      </c>
      <c r="B28" s="8" t="s">
        <v>12</v>
      </c>
      <c r="C28" s="8" t="s">
        <v>36</v>
      </c>
      <c r="D28" s="8" t="s">
        <v>39</v>
      </c>
      <c r="E28" s="8" t="s">
        <v>704</v>
      </c>
      <c r="F28" s="8" t="s">
        <v>704</v>
      </c>
      <c r="G28" s="8">
        <v>10</v>
      </c>
      <c r="H28" s="8" t="s">
        <v>704</v>
      </c>
      <c r="I28" s="8" t="s">
        <v>288</v>
      </c>
      <c r="J28" s="9"/>
      <c r="K28" s="8"/>
    </row>
    <row r="29" spans="1:11">
      <c r="A29" s="8" t="s">
        <v>455</v>
      </c>
      <c r="B29" s="8" t="s">
        <v>12</v>
      </c>
      <c r="C29" s="8" t="s">
        <v>36</v>
      </c>
      <c r="D29" s="8" t="s">
        <v>39</v>
      </c>
      <c r="E29" s="8" t="s">
        <v>704</v>
      </c>
      <c r="F29" s="8" t="s">
        <v>704</v>
      </c>
      <c r="G29" s="8">
        <v>10</v>
      </c>
      <c r="H29" s="8" t="s">
        <v>704</v>
      </c>
      <c r="I29" s="8" t="s">
        <v>288</v>
      </c>
      <c r="J29" s="9"/>
      <c r="K29" s="8"/>
    </row>
    <row r="30" spans="1:11">
      <c r="A30" s="8" t="s">
        <v>943</v>
      </c>
      <c r="B30" s="8" t="s">
        <v>12</v>
      </c>
      <c r="C30" s="8" t="s">
        <v>36</v>
      </c>
      <c r="D30" s="8" t="s">
        <v>39</v>
      </c>
      <c r="E30" s="8" t="s">
        <v>704</v>
      </c>
      <c r="F30" s="8" t="s">
        <v>704</v>
      </c>
      <c r="G30" s="8">
        <v>10</v>
      </c>
      <c r="H30" s="8" t="s">
        <v>704</v>
      </c>
      <c r="I30" s="8" t="s">
        <v>288</v>
      </c>
      <c r="J30" s="9"/>
      <c r="K30" s="8"/>
    </row>
    <row r="31" spans="1:11">
      <c r="A31" s="8" t="s">
        <v>944</v>
      </c>
      <c r="B31" s="8" t="s">
        <v>12</v>
      </c>
      <c r="C31" s="8" t="s">
        <v>36</v>
      </c>
      <c r="D31" s="8" t="s">
        <v>39</v>
      </c>
      <c r="E31" s="8" t="s">
        <v>704</v>
      </c>
      <c r="F31" s="8" t="s">
        <v>704</v>
      </c>
      <c r="G31" s="8">
        <v>10</v>
      </c>
      <c r="H31" s="8" t="s">
        <v>704</v>
      </c>
      <c r="I31" s="8" t="s">
        <v>288</v>
      </c>
      <c r="J31" s="9"/>
      <c r="K31" s="8"/>
    </row>
    <row r="32" spans="1:11">
      <c r="A32" s="8" t="s">
        <v>356</v>
      </c>
      <c r="B32" s="8" t="s">
        <v>14</v>
      </c>
      <c r="C32" s="8" t="s">
        <v>36</v>
      </c>
      <c r="D32" s="8" t="s">
        <v>46</v>
      </c>
      <c r="E32" s="8" t="s">
        <v>704</v>
      </c>
      <c r="F32" s="8" t="s">
        <v>704</v>
      </c>
      <c r="G32" s="8">
        <v>10</v>
      </c>
      <c r="H32" s="8" t="s">
        <v>704</v>
      </c>
      <c r="I32" s="8" t="s">
        <v>288</v>
      </c>
      <c r="J32" s="9"/>
      <c r="K32" s="8"/>
    </row>
    <row r="33" spans="1:11">
      <c r="A33" s="8" t="s">
        <v>389</v>
      </c>
      <c r="B33" s="8" t="s">
        <v>14</v>
      </c>
      <c r="C33" s="8" t="s">
        <v>36</v>
      </c>
      <c r="D33" s="8" t="s">
        <v>46</v>
      </c>
      <c r="E33" s="8" t="s">
        <v>704</v>
      </c>
      <c r="F33" s="8" t="s">
        <v>704</v>
      </c>
      <c r="G33" s="8">
        <v>10</v>
      </c>
      <c r="H33" s="8" t="s">
        <v>704</v>
      </c>
      <c r="I33" s="8" t="s">
        <v>288</v>
      </c>
      <c r="J33" s="9"/>
      <c r="K33" s="8"/>
    </row>
    <row r="34" spans="1:11">
      <c r="A34" s="8" t="s">
        <v>411</v>
      </c>
      <c r="B34" s="8" t="s">
        <v>14</v>
      </c>
      <c r="C34" s="8" t="s">
        <v>36</v>
      </c>
      <c r="D34" s="8" t="s">
        <v>46</v>
      </c>
      <c r="E34" s="8" t="s">
        <v>704</v>
      </c>
      <c r="F34" s="8" t="s">
        <v>704</v>
      </c>
      <c r="G34" s="8">
        <v>10</v>
      </c>
      <c r="H34" s="8" t="s">
        <v>704</v>
      </c>
      <c r="I34" s="8" t="s">
        <v>288</v>
      </c>
      <c r="J34" s="9"/>
      <c r="K34" s="8"/>
    </row>
    <row r="35" spans="1:11">
      <c r="A35" s="8" t="s">
        <v>436</v>
      </c>
      <c r="B35" s="8" t="s">
        <v>14</v>
      </c>
      <c r="C35" s="8" t="s">
        <v>36</v>
      </c>
      <c r="D35" s="8" t="s">
        <v>46</v>
      </c>
      <c r="E35" s="8" t="s">
        <v>704</v>
      </c>
      <c r="F35" s="8" t="s">
        <v>704</v>
      </c>
      <c r="G35" s="8">
        <v>10</v>
      </c>
      <c r="H35" s="8" t="s">
        <v>704</v>
      </c>
      <c r="I35" s="8" t="s">
        <v>288</v>
      </c>
      <c r="J35" s="9"/>
      <c r="K35" s="8"/>
    </row>
    <row r="36" spans="1:11">
      <c r="A36" s="8" t="s">
        <v>443</v>
      </c>
      <c r="B36" s="8" t="s">
        <v>14</v>
      </c>
      <c r="C36" s="8" t="s">
        <v>36</v>
      </c>
      <c r="D36" s="8" t="s">
        <v>46</v>
      </c>
      <c r="E36" s="8" t="s">
        <v>704</v>
      </c>
      <c r="F36" s="8" t="s">
        <v>704</v>
      </c>
      <c r="G36" s="8">
        <v>10</v>
      </c>
      <c r="H36" s="8" t="s">
        <v>704</v>
      </c>
      <c r="I36" s="8" t="s">
        <v>288</v>
      </c>
      <c r="J36" s="9"/>
      <c r="K36" s="8"/>
    </row>
    <row r="37" spans="1:11">
      <c r="A37" s="8" t="s">
        <v>1104</v>
      </c>
      <c r="B37" s="8" t="s">
        <v>14</v>
      </c>
      <c r="C37" s="8" t="s">
        <v>36</v>
      </c>
      <c r="D37" s="8" t="s">
        <v>46</v>
      </c>
      <c r="E37" s="8" t="s">
        <v>704</v>
      </c>
      <c r="F37" s="8" t="s">
        <v>704</v>
      </c>
      <c r="G37" s="8">
        <v>10</v>
      </c>
      <c r="H37" s="8" t="s">
        <v>704</v>
      </c>
      <c r="I37" s="8" t="s">
        <v>288</v>
      </c>
      <c r="J37" s="9"/>
      <c r="K37" s="8"/>
    </row>
    <row r="38" spans="1:11">
      <c r="A38" s="8" t="s">
        <v>945</v>
      </c>
      <c r="B38" s="8" t="s">
        <v>14</v>
      </c>
      <c r="C38" s="8" t="s">
        <v>36</v>
      </c>
      <c r="D38" s="8" t="s">
        <v>46</v>
      </c>
      <c r="E38" s="8" t="s">
        <v>704</v>
      </c>
      <c r="F38" s="8" t="s">
        <v>704</v>
      </c>
      <c r="G38" s="8">
        <v>10</v>
      </c>
      <c r="H38" s="8" t="s">
        <v>704</v>
      </c>
      <c r="I38" s="8" t="s">
        <v>288</v>
      </c>
      <c r="J38" s="9"/>
      <c r="K38" s="8"/>
    </row>
    <row r="39" spans="1:11">
      <c r="A39" s="8" t="s">
        <v>360</v>
      </c>
      <c r="B39" s="8" t="s">
        <v>14</v>
      </c>
      <c r="C39" s="8" t="s">
        <v>36</v>
      </c>
      <c r="D39" s="8" t="s">
        <v>46</v>
      </c>
      <c r="E39" s="8" t="s">
        <v>704</v>
      </c>
      <c r="F39" s="8" t="s">
        <v>704</v>
      </c>
      <c r="G39" s="8">
        <v>10</v>
      </c>
      <c r="H39" s="8" t="s">
        <v>704</v>
      </c>
      <c r="I39" s="8" t="s">
        <v>288</v>
      </c>
      <c r="J39" s="9"/>
      <c r="K39" s="8"/>
    </row>
    <row r="40" spans="1:11">
      <c r="A40" s="8" t="s">
        <v>391</v>
      </c>
      <c r="B40" s="8" t="s">
        <v>14</v>
      </c>
      <c r="C40" s="8" t="s">
        <v>36</v>
      </c>
      <c r="D40" s="8" t="s">
        <v>46</v>
      </c>
      <c r="E40" s="8" t="s">
        <v>704</v>
      </c>
      <c r="F40" s="8" t="s">
        <v>704</v>
      </c>
      <c r="G40" s="8">
        <v>10</v>
      </c>
      <c r="H40" s="8" t="s">
        <v>704</v>
      </c>
      <c r="I40" s="8" t="s">
        <v>288</v>
      </c>
      <c r="J40" s="9"/>
      <c r="K40" s="8"/>
    </row>
    <row r="41" spans="1:11">
      <c r="A41" s="8" t="s">
        <v>412</v>
      </c>
      <c r="B41" s="8" t="s">
        <v>14</v>
      </c>
      <c r="C41" s="8" t="s">
        <v>36</v>
      </c>
      <c r="D41" s="8" t="s">
        <v>46</v>
      </c>
      <c r="E41" s="8" t="s">
        <v>704</v>
      </c>
      <c r="F41" s="8" t="s">
        <v>704</v>
      </c>
      <c r="G41" s="8">
        <v>10</v>
      </c>
      <c r="H41" s="8" t="s">
        <v>704</v>
      </c>
      <c r="I41" s="8" t="s">
        <v>288</v>
      </c>
      <c r="J41" s="9"/>
      <c r="K41" s="8"/>
    </row>
    <row r="42" spans="1:11">
      <c r="A42" s="8" t="s">
        <v>438</v>
      </c>
      <c r="B42" s="8" t="s">
        <v>14</v>
      </c>
      <c r="C42" s="8" t="s">
        <v>36</v>
      </c>
      <c r="D42" s="8" t="s">
        <v>46</v>
      </c>
      <c r="E42" s="8" t="s">
        <v>704</v>
      </c>
      <c r="F42" s="8" t="s">
        <v>704</v>
      </c>
      <c r="G42" s="8">
        <v>10</v>
      </c>
      <c r="H42" s="8" t="s">
        <v>704</v>
      </c>
      <c r="I42" s="8" t="s">
        <v>288</v>
      </c>
      <c r="J42" s="9"/>
      <c r="K42" s="8"/>
    </row>
    <row r="43" spans="1:11">
      <c r="A43" s="8" t="s">
        <v>444</v>
      </c>
      <c r="B43" s="8" t="s">
        <v>14</v>
      </c>
      <c r="C43" s="8" t="s">
        <v>36</v>
      </c>
      <c r="D43" s="8" t="s">
        <v>46</v>
      </c>
      <c r="E43" s="8" t="s">
        <v>704</v>
      </c>
      <c r="F43" s="8" t="s">
        <v>704</v>
      </c>
      <c r="G43" s="8">
        <v>10</v>
      </c>
      <c r="H43" s="8" t="s">
        <v>704</v>
      </c>
      <c r="I43" s="8" t="s">
        <v>288</v>
      </c>
      <c r="J43" s="9"/>
      <c r="K43" s="8"/>
    </row>
    <row r="44" spans="1:11">
      <c r="A44" s="8" t="s">
        <v>1105</v>
      </c>
      <c r="B44" s="8" t="s">
        <v>14</v>
      </c>
      <c r="C44" s="8" t="s">
        <v>36</v>
      </c>
      <c r="D44" s="8" t="s">
        <v>46</v>
      </c>
      <c r="E44" s="8" t="s">
        <v>704</v>
      </c>
      <c r="F44" s="8" t="s">
        <v>704</v>
      </c>
      <c r="G44" s="8">
        <v>10</v>
      </c>
      <c r="H44" s="8" t="s">
        <v>704</v>
      </c>
      <c r="I44" s="8" t="s">
        <v>288</v>
      </c>
      <c r="J44" s="9"/>
      <c r="K44" s="8"/>
    </row>
    <row r="45" spans="1:11">
      <c r="A45" s="8" t="s">
        <v>946</v>
      </c>
      <c r="B45" s="8" t="s">
        <v>14</v>
      </c>
      <c r="C45" s="8" t="s">
        <v>36</v>
      </c>
      <c r="D45" s="8" t="s">
        <v>46</v>
      </c>
      <c r="E45" s="8" t="s">
        <v>704</v>
      </c>
      <c r="F45" s="8" t="s">
        <v>704</v>
      </c>
      <c r="G45" s="8">
        <v>10</v>
      </c>
      <c r="H45" s="8" t="s">
        <v>704</v>
      </c>
      <c r="I45" s="8" t="s">
        <v>288</v>
      </c>
      <c r="J45" s="9"/>
      <c r="K45" s="8"/>
    </row>
    <row r="46" spans="1:11">
      <c r="A46" s="8" t="s">
        <v>361</v>
      </c>
      <c r="B46" s="8" t="s">
        <v>14</v>
      </c>
      <c r="C46" s="8" t="s">
        <v>36</v>
      </c>
      <c r="D46" s="8" t="s">
        <v>46</v>
      </c>
      <c r="E46" s="8" t="s">
        <v>704</v>
      </c>
      <c r="F46" s="8" t="s">
        <v>704</v>
      </c>
      <c r="G46" s="8">
        <v>10</v>
      </c>
      <c r="H46" s="8" t="s">
        <v>704</v>
      </c>
      <c r="I46" s="8" t="s">
        <v>288</v>
      </c>
      <c r="J46" s="9"/>
      <c r="K46" s="8"/>
    </row>
    <row r="47" spans="1:11">
      <c r="A47" s="8" t="s">
        <v>392</v>
      </c>
      <c r="B47" s="8" t="s">
        <v>14</v>
      </c>
      <c r="C47" s="8" t="s">
        <v>36</v>
      </c>
      <c r="D47" s="8" t="s">
        <v>46</v>
      </c>
      <c r="E47" s="8" t="s">
        <v>704</v>
      </c>
      <c r="F47" s="8" t="s">
        <v>704</v>
      </c>
      <c r="G47" s="8">
        <v>10</v>
      </c>
      <c r="H47" s="8" t="s">
        <v>704</v>
      </c>
      <c r="I47" s="8" t="s">
        <v>288</v>
      </c>
      <c r="J47" s="9"/>
      <c r="K47" s="8"/>
    </row>
    <row r="48" spans="1:11">
      <c r="A48" s="8" t="s">
        <v>399</v>
      </c>
      <c r="B48" s="8" t="s">
        <v>14</v>
      </c>
      <c r="C48" s="8" t="s">
        <v>36</v>
      </c>
      <c r="D48" s="8" t="s">
        <v>46</v>
      </c>
      <c r="E48" s="8" t="s">
        <v>704</v>
      </c>
      <c r="F48" s="8" t="s">
        <v>704</v>
      </c>
      <c r="G48" s="8">
        <v>10</v>
      </c>
      <c r="H48" s="8" t="s">
        <v>704</v>
      </c>
      <c r="I48" s="8" t="s">
        <v>288</v>
      </c>
      <c r="J48" s="9"/>
      <c r="K48" s="8"/>
    </row>
    <row r="49" spans="1:11">
      <c r="A49" s="8" t="s">
        <v>439</v>
      </c>
      <c r="B49" s="8" t="s">
        <v>14</v>
      </c>
      <c r="C49" s="8" t="s">
        <v>36</v>
      </c>
      <c r="D49" s="8" t="s">
        <v>46</v>
      </c>
      <c r="E49" s="8" t="s">
        <v>704</v>
      </c>
      <c r="F49" s="8" t="s">
        <v>704</v>
      </c>
      <c r="G49" s="8">
        <v>10</v>
      </c>
      <c r="H49" s="8" t="s">
        <v>704</v>
      </c>
      <c r="I49" s="8" t="s">
        <v>288</v>
      </c>
      <c r="J49" s="9"/>
      <c r="K49" s="8"/>
    </row>
    <row r="50" spans="1:11">
      <c r="A50" s="8" t="s">
        <v>445</v>
      </c>
      <c r="B50" s="8" t="s">
        <v>14</v>
      </c>
      <c r="C50" s="8" t="s">
        <v>36</v>
      </c>
      <c r="D50" s="8" t="s">
        <v>46</v>
      </c>
      <c r="E50" s="8" t="s">
        <v>704</v>
      </c>
      <c r="F50" s="8" t="s">
        <v>704</v>
      </c>
      <c r="G50" s="8">
        <v>10</v>
      </c>
      <c r="H50" s="8" t="s">
        <v>704</v>
      </c>
      <c r="I50" s="8" t="s">
        <v>288</v>
      </c>
      <c r="J50" s="9"/>
      <c r="K50" s="8"/>
    </row>
    <row r="51" spans="1:11">
      <c r="A51" s="8" t="s">
        <v>1106</v>
      </c>
      <c r="B51" s="8" t="s">
        <v>14</v>
      </c>
      <c r="C51" s="8" t="s">
        <v>36</v>
      </c>
      <c r="D51" s="8" t="s">
        <v>46</v>
      </c>
      <c r="E51" s="8" t="s">
        <v>704</v>
      </c>
      <c r="F51" s="8" t="s">
        <v>704</v>
      </c>
      <c r="G51" s="8">
        <v>10</v>
      </c>
      <c r="H51" s="8" t="s">
        <v>704</v>
      </c>
      <c r="I51" s="8" t="s">
        <v>288</v>
      </c>
      <c r="J51" s="9"/>
      <c r="K51" s="8"/>
    </row>
    <row r="52" spans="1:11">
      <c r="A52" s="8" t="s">
        <v>947</v>
      </c>
      <c r="B52" s="8" t="s">
        <v>14</v>
      </c>
      <c r="C52" s="8" t="s">
        <v>36</v>
      </c>
      <c r="D52" s="8" t="s">
        <v>46</v>
      </c>
      <c r="E52" s="8" t="s">
        <v>704</v>
      </c>
      <c r="F52" s="8" t="s">
        <v>704</v>
      </c>
      <c r="G52" s="8">
        <v>10</v>
      </c>
      <c r="H52" s="8" t="s">
        <v>704</v>
      </c>
      <c r="I52" s="8" t="s">
        <v>288</v>
      </c>
      <c r="J52" s="9"/>
      <c r="K52" s="8"/>
    </row>
    <row r="53" spans="1:11">
      <c r="A53" s="8" t="s">
        <v>948</v>
      </c>
      <c r="B53" s="8" t="s">
        <v>12</v>
      </c>
      <c r="C53" s="8" t="s">
        <v>36</v>
      </c>
      <c r="D53" s="8" t="s">
        <v>39</v>
      </c>
      <c r="E53" s="8" t="s">
        <v>704</v>
      </c>
      <c r="F53" s="8" t="s">
        <v>704</v>
      </c>
      <c r="G53" s="8">
        <v>10</v>
      </c>
      <c r="H53" s="8" t="s">
        <v>704</v>
      </c>
      <c r="I53" s="8" t="s">
        <v>288</v>
      </c>
      <c r="J53" s="9"/>
      <c r="K53" s="8"/>
    </row>
    <row r="54" spans="1:11">
      <c r="A54" s="8" t="s">
        <v>950</v>
      </c>
      <c r="B54" s="8" t="s">
        <v>12</v>
      </c>
      <c r="C54" s="8" t="s">
        <v>36</v>
      </c>
      <c r="D54" s="8" t="s">
        <v>39</v>
      </c>
      <c r="E54" s="8" t="s">
        <v>704</v>
      </c>
      <c r="F54" s="8" t="s">
        <v>704</v>
      </c>
      <c r="G54" s="8">
        <v>10</v>
      </c>
      <c r="H54" s="8" t="s">
        <v>704</v>
      </c>
      <c r="I54" s="8" t="s">
        <v>288</v>
      </c>
      <c r="J54" s="9"/>
      <c r="K54" s="8"/>
    </row>
    <row r="55" spans="1:11">
      <c r="A55" s="8" t="s">
        <v>951</v>
      </c>
      <c r="B55" s="8" t="s">
        <v>12</v>
      </c>
      <c r="C55" s="8" t="s">
        <v>36</v>
      </c>
      <c r="D55" s="8" t="s">
        <v>39</v>
      </c>
      <c r="E55" s="8" t="s">
        <v>704</v>
      </c>
      <c r="F55" s="8" t="s">
        <v>704</v>
      </c>
      <c r="G55" s="8">
        <v>10</v>
      </c>
      <c r="H55" s="8" t="s">
        <v>704</v>
      </c>
      <c r="I55" s="8" t="s">
        <v>288</v>
      </c>
      <c r="J55" s="9"/>
      <c r="K55" s="8"/>
    </row>
    <row r="56" spans="1:11">
      <c r="A56" s="8" t="s">
        <v>1107</v>
      </c>
      <c r="B56" s="8" t="s">
        <v>12</v>
      </c>
      <c r="C56" s="8" t="s">
        <v>36</v>
      </c>
      <c r="D56" s="8" t="s">
        <v>39</v>
      </c>
      <c r="E56" s="8" t="s">
        <v>704</v>
      </c>
      <c r="F56" s="8" t="s">
        <v>704</v>
      </c>
      <c r="G56" s="8">
        <v>10</v>
      </c>
      <c r="H56" s="8" t="s">
        <v>704</v>
      </c>
      <c r="I56" s="8" t="s">
        <v>288</v>
      </c>
      <c r="J56" s="9"/>
      <c r="K56" s="8"/>
    </row>
    <row r="57" spans="1:11">
      <c r="A57" s="8" t="s">
        <v>952</v>
      </c>
      <c r="B57" s="8" t="s">
        <v>12</v>
      </c>
      <c r="C57" s="8" t="s">
        <v>36</v>
      </c>
      <c r="D57" s="8" t="s">
        <v>39</v>
      </c>
      <c r="E57" s="8" t="s">
        <v>704</v>
      </c>
      <c r="F57" s="8" t="s">
        <v>704</v>
      </c>
      <c r="G57" s="8">
        <v>10</v>
      </c>
      <c r="H57" s="8" t="s">
        <v>704</v>
      </c>
      <c r="I57" s="8" t="s">
        <v>288</v>
      </c>
      <c r="J57" s="9"/>
      <c r="K57" s="8"/>
    </row>
    <row r="58" spans="1:11">
      <c r="A58" s="8" t="s">
        <v>953</v>
      </c>
      <c r="B58" s="8" t="s">
        <v>12</v>
      </c>
      <c r="C58" s="8" t="s">
        <v>36</v>
      </c>
      <c r="D58" s="8" t="s">
        <v>39</v>
      </c>
      <c r="E58" s="8" t="s">
        <v>704</v>
      </c>
      <c r="F58" s="8" t="s">
        <v>704</v>
      </c>
      <c r="G58" s="8">
        <v>10</v>
      </c>
      <c r="H58" s="8" t="s">
        <v>704</v>
      </c>
      <c r="I58" s="8" t="s">
        <v>288</v>
      </c>
      <c r="J58" s="9"/>
      <c r="K58" s="8"/>
    </row>
    <row r="59" spans="1:11">
      <c r="A59" s="8" t="s">
        <v>1108</v>
      </c>
      <c r="B59" s="8" t="s">
        <v>12</v>
      </c>
      <c r="C59" s="8" t="s">
        <v>36</v>
      </c>
      <c r="D59" s="8" t="s">
        <v>39</v>
      </c>
      <c r="E59" s="8" t="s">
        <v>704</v>
      </c>
      <c r="F59" s="8" t="s">
        <v>704</v>
      </c>
      <c r="G59" s="8">
        <v>10</v>
      </c>
      <c r="H59" s="8" t="s">
        <v>704</v>
      </c>
      <c r="I59" s="8" t="s">
        <v>288</v>
      </c>
      <c r="J59" s="9"/>
      <c r="K59" s="8"/>
    </row>
    <row r="60" spans="1:11">
      <c r="A60" s="8" t="s">
        <v>954</v>
      </c>
      <c r="B60" s="8" t="s">
        <v>12</v>
      </c>
      <c r="C60" s="8" t="s">
        <v>36</v>
      </c>
      <c r="D60" s="8" t="s">
        <v>39</v>
      </c>
      <c r="E60" s="8" t="s">
        <v>704</v>
      </c>
      <c r="F60" s="8" t="s">
        <v>704</v>
      </c>
      <c r="G60" s="8">
        <v>10</v>
      </c>
      <c r="H60" s="8" t="s">
        <v>704</v>
      </c>
      <c r="I60" s="8" t="s">
        <v>288</v>
      </c>
      <c r="J60" s="9"/>
      <c r="K60" s="8"/>
    </row>
    <row r="61" spans="1:11">
      <c r="A61" s="8" t="s">
        <v>955</v>
      </c>
      <c r="B61" s="8" t="s">
        <v>12</v>
      </c>
      <c r="C61" s="8" t="s">
        <v>36</v>
      </c>
      <c r="D61" s="8" t="s">
        <v>39</v>
      </c>
      <c r="E61" s="8" t="s">
        <v>704</v>
      </c>
      <c r="F61" s="8" t="s">
        <v>704</v>
      </c>
      <c r="G61" s="8">
        <v>10</v>
      </c>
      <c r="H61" s="8" t="s">
        <v>704</v>
      </c>
      <c r="I61" s="8" t="s">
        <v>288</v>
      </c>
      <c r="J61" s="9"/>
      <c r="K61" s="8"/>
    </row>
    <row r="62" spans="1:11">
      <c r="A62" s="8" t="s">
        <v>956</v>
      </c>
      <c r="B62" s="8" t="s">
        <v>12</v>
      </c>
      <c r="C62" s="8" t="s">
        <v>36</v>
      </c>
      <c r="D62" s="8" t="s">
        <v>39</v>
      </c>
      <c r="E62" s="8" t="s">
        <v>704</v>
      </c>
      <c r="F62" s="8" t="s">
        <v>704</v>
      </c>
      <c r="G62" s="8">
        <v>10</v>
      </c>
      <c r="H62" s="8" t="s">
        <v>704</v>
      </c>
      <c r="I62" s="8" t="s">
        <v>288</v>
      </c>
      <c r="J62" s="9"/>
      <c r="K62" s="8"/>
    </row>
    <row r="63" spans="1:11">
      <c r="A63" s="8" t="s">
        <v>958</v>
      </c>
      <c r="B63" s="8" t="s">
        <v>12</v>
      </c>
      <c r="C63" s="8" t="s">
        <v>36</v>
      </c>
      <c r="D63" s="8" t="s">
        <v>39</v>
      </c>
      <c r="E63" s="8" t="s">
        <v>704</v>
      </c>
      <c r="F63" s="8" t="s">
        <v>704</v>
      </c>
      <c r="G63" s="8">
        <v>10</v>
      </c>
      <c r="H63" s="8" t="s">
        <v>704</v>
      </c>
      <c r="I63" s="8" t="s">
        <v>288</v>
      </c>
      <c r="J63" s="9"/>
      <c r="K63" s="8"/>
    </row>
    <row r="64" spans="1:11">
      <c r="A64" s="8" t="s">
        <v>959</v>
      </c>
      <c r="B64" s="8" t="s">
        <v>12</v>
      </c>
      <c r="C64" s="8" t="s">
        <v>36</v>
      </c>
      <c r="D64" s="8" t="s">
        <v>39</v>
      </c>
      <c r="E64" s="8" t="s">
        <v>704</v>
      </c>
      <c r="F64" s="8" t="s">
        <v>704</v>
      </c>
      <c r="G64" s="8">
        <v>10</v>
      </c>
      <c r="H64" s="8" t="s">
        <v>704</v>
      </c>
      <c r="I64" s="8" t="s">
        <v>288</v>
      </c>
      <c r="J64" s="9"/>
      <c r="K64" s="8"/>
    </row>
    <row r="65" spans="1:11">
      <c r="A65" s="8" t="s">
        <v>1109</v>
      </c>
      <c r="B65" s="8" t="s">
        <v>12</v>
      </c>
      <c r="C65" s="8" t="s">
        <v>36</v>
      </c>
      <c r="D65" s="8" t="s">
        <v>39</v>
      </c>
      <c r="E65" s="8" t="s">
        <v>704</v>
      </c>
      <c r="F65" s="8" t="s">
        <v>704</v>
      </c>
      <c r="G65" s="8">
        <v>10</v>
      </c>
      <c r="H65" s="8" t="s">
        <v>704</v>
      </c>
      <c r="I65" s="8" t="s">
        <v>288</v>
      </c>
      <c r="J65" s="9"/>
      <c r="K65" s="8"/>
    </row>
    <row r="66" spans="1:11">
      <c r="A66" s="8" t="s">
        <v>960</v>
      </c>
      <c r="B66" s="8" t="s">
        <v>12</v>
      </c>
      <c r="C66" s="8" t="s">
        <v>36</v>
      </c>
      <c r="D66" s="8" t="s">
        <v>39</v>
      </c>
      <c r="E66" s="8" t="s">
        <v>704</v>
      </c>
      <c r="F66" s="8" t="s">
        <v>704</v>
      </c>
      <c r="G66" s="8">
        <v>10</v>
      </c>
      <c r="H66" s="8" t="s">
        <v>704</v>
      </c>
      <c r="I66" s="8" t="s">
        <v>288</v>
      </c>
      <c r="J66" s="9"/>
      <c r="K66" s="8"/>
    </row>
    <row r="67" spans="1:11">
      <c r="A67" s="8" t="s">
        <v>961</v>
      </c>
      <c r="B67" s="8" t="s">
        <v>12</v>
      </c>
      <c r="C67" s="8" t="s">
        <v>36</v>
      </c>
      <c r="D67" s="8" t="s">
        <v>39</v>
      </c>
      <c r="E67" s="8" t="s">
        <v>704</v>
      </c>
      <c r="F67" s="8" t="s">
        <v>704</v>
      </c>
      <c r="G67" s="8">
        <v>10</v>
      </c>
      <c r="H67" s="8" t="s">
        <v>704</v>
      </c>
      <c r="I67" s="8" t="s">
        <v>288</v>
      </c>
      <c r="J67" s="9"/>
      <c r="K67" s="8"/>
    </row>
    <row r="68" spans="1:11">
      <c r="A68" s="8" t="s">
        <v>1110</v>
      </c>
      <c r="B68" s="8" t="s">
        <v>12</v>
      </c>
      <c r="C68" s="8" t="s">
        <v>36</v>
      </c>
      <c r="D68" s="8" t="s">
        <v>39</v>
      </c>
      <c r="E68" s="8" t="s">
        <v>704</v>
      </c>
      <c r="F68" s="8" t="s">
        <v>704</v>
      </c>
      <c r="G68" s="8">
        <v>10</v>
      </c>
      <c r="H68" s="8" t="s">
        <v>704</v>
      </c>
      <c r="I68" s="8" t="s">
        <v>288</v>
      </c>
      <c r="J68" s="9"/>
      <c r="K68" s="8"/>
    </row>
    <row r="69" spans="1:11">
      <c r="A69" s="8" t="s">
        <v>962</v>
      </c>
      <c r="B69" s="8" t="s">
        <v>12</v>
      </c>
      <c r="C69" s="8" t="s">
        <v>36</v>
      </c>
      <c r="D69" s="8" t="s">
        <v>39</v>
      </c>
      <c r="E69" s="8" t="s">
        <v>704</v>
      </c>
      <c r="F69" s="8" t="s">
        <v>704</v>
      </c>
      <c r="G69" s="8">
        <v>10</v>
      </c>
      <c r="H69" s="8" t="s">
        <v>704</v>
      </c>
      <c r="I69" s="8" t="s">
        <v>288</v>
      </c>
      <c r="J69" s="9"/>
      <c r="K69" s="8"/>
    </row>
    <row r="70" spans="1:11">
      <c r="A70" s="8" t="s">
        <v>963</v>
      </c>
      <c r="B70" s="8" t="s">
        <v>12</v>
      </c>
      <c r="C70" s="8" t="s">
        <v>36</v>
      </c>
      <c r="D70" s="8" t="s">
        <v>39</v>
      </c>
      <c r="E70" s="8" t="s">
        <v>704</v>
      </c>
      <c r="F70" s="8" t="s">
        <v>704</v>
      </c>
      <c r="G70" s="8">
        <v>10</v>
      </c>
      <c r="H70" s="8" t="s">
        <v>704</v>
      </c>
      <c r="I70" s="8" t="s">
        <v>288</v>
      </c>
      <c r="J70" s="9"/>
      <c r="K70" s="8"/>
    </row>
    <row r="71" spans="1:11">
      <c r="A71" s="8" t="s">
        <v>964</v>
      </c>
      <c r="B71" s="8" t="s">
        <v>12</v>
      </c>
      <c r="C71" s="8" t="s">
        <v>36</v>
      </c>
      <c r="D71" s="8" t="s">
        <v>39</v>
      </c>
      <c r="E71" s="8" t="s">
        <v>704</v>
      </c>
      <c r="F71" s="8" t="s">
        <v>704</v>
      </c>
      <c r="G71" s="8">
        <v>10</v>
      </c>
      <c r="H71" s="8" t="s">
        <v>704</v>
      </c>
      <c r="I71" s="8" t="s">
        <v>288</v>
      </c>
      <c r="J71" s="9"/>
      <c r="K71" s="8"/>
    </row>
    <row r="72" spans="1:11">
      <c r="A72" s="8" t="s">
        <v>966</v>
      </c>
      <c r="B72" s="8" t="s">
        <v>12</v>
      </c>
      <c r="C72" s="8" t="s">
        <v>36</v>
      </c>
      <c r="D72" s="8" t="s">
        <v>39</v>
      </c>
      <c r="E72" s="8" t="s">
        <v>704</v>
      </c>
      <c r="F72" s="8" t="s">
        <v>704</v>
      </c>
      <c r="G72" s="8">
        <v>10</v>
      </c>
      <c r="H72" s="8" t="s">
        <v>704</v>
      </c>
      <c r="I72" s="8" t="s">
        <v>288</v>
      </c>
      <c r="J72" s="9"/>
      <c r="K72" s="8"/>
    </row>
    <row r="73" spans="1:11">
      <c r="A73" s="8" t="s">
        <v>967</v>
      </c>
      <c r="B73" s="8" t="s">
        <v>12</v>
      </c>
      <c r="C73" s="8" t="s">
        <v>36</v>
      </c>
      <c r="D73" s="8" t="s">
        <v>39</v>
      </c>
      <c r="E73" s="8" t="s">
        <v>704</v>
      </c>
      <c r="F73" s="8" t="s">
        <v>704</v>
      </c>
      <c r="G73" s="8">
        <v>10</v>
      </c>
      <c r="H73" s="8" t="s">
        <v>704</v>
      </c>
      <c r="I73" s="8" t="s">
        <v>288</v>
      </c>
      <c r="J73" s="9"/>
      <c r="K73" s="8"/>
    </row>
    <row r="74" spans="1:11">
      <c r="A74" s="8" t="s">
        <v>1111</v>
      </c>
      <c r="B74" s="8" t="s">
        <v>12</v>
      </c>
      <c r="C74" s="8" t="s">
        <v>36</v>
      </c>
      <c r="D74" s="8" t="s">
        <v>39</v>
      </c>
      <c r="E74" s="8" t="s">
        <v>704</v>
      </c>
      <c r="F74" s="8" t="s">
        <v>704</v>
      </c>
      <c r="G74" s="8">
        <v>10</v>
      </c>
      <c r="H74" s="8" t="s">
        <v>704</v>
      </c>
      <c r="I74" s="8" t="s">
        <v>288</v>
      </c>
      <c r="J74" s="9"/>
      <c r="K74" s="8"/>
    </row>
    <row r="75" spans="1:11">
      <c r="A75" s="8" t="s">
        <v>968</v>
      </c>
      <c r="B75" s="8" t="s">
        <v>12</v>
      </c>
      <c r="C75" s="8" t="s">
        <v>36</v>
      </c>
      <c r="D75" s="8" t="s">
        <v>39</v>
      </c>
      <c r="E75" s="8" t="s">
        <v>704</v>
      </c>
      <c r="F75" s="8" t="s">
        <v>704</v>
      </c>
      <c r="G75" s="8">
        <v>10</v>
      </c>
      <c r="H75" s="8" t="s">
        <v>704</v>
      </c>
      <c r="I75" s="8" t="s">
        <v>288</v>
      </c>
      <c r="J75" s="9"/>
      <c r="K75" s="8"/>
    </row>
    <row r="76" spans="1:11">
      <c r="A76" s="8" t="s">
        <v>969</v>
      </c>
      <c r="B76" s="8" t="s">
        <v>12</v>
      </c>
      <c r="C76" s="8" t="s">
        <v>36</v>
      </c>
      <c r="D76" s="8" t="s">
        <v>39</v>
      </c>
      <c r="E76" s="8" t="s">
        <v>704</v>
      </c>
      <c r="F76" s="8" t="s">
        <v>704</v>
      </c>
      <c r="G76" s="8">
        <v>10</v>
      </c>
      <c r="H76" s="8" t="s">
        <v>704</v>
      </c>
      <c r="I76" s="8" t="s">
        <v>288</v>
      </c>
      <c r="J76" s="9"/>
      <c r="K76" s="8"/>
    </row>
    <row r="77" spans="1:11">
      <c r="A77" s="8" t="s">
        <v>970</v>
      </c>
      <c r="B77" s="8" t="s">
        <v>12</v>
      </c>
      <c r="C77" s="8" t="s">
        <v>36</v>
      </c>
      <c r="D77" s="8" t="s">
        <v>39</v>
      </c>
      <c r="E77" s="8" t="s">
        <v>704</v>
      </c>
      <c r="F77" s="8" t="s">
        <v>704</v>
      </c>
      <c r="G77" s="8">
        <v>10</v>
      </c>
      <c r="H77" s="8" t="s">
        <v>704</v>
      </c>
      <c r="I77" s="8" t="s">
        <v>288</v>
      </c>
      <c r="J77" s="9"/>
      <c r="K77" s="8"/>
    </row>
    <row r="78" spans="1:11">
      <c r="A78" s="8" t="s">
        <v>1112</v>
      </c>
      <c r="B78" s="8" t="s">
        <v>12</v>
      </c>
      <c r="C78" s="8" t="s">
        <v>36</v>
      </c>
      <c r="D78" s="8" t="s">
        <v>39</v>
      </c>
      <c r="E78" s="8" t="s">
        <v>704</v>
      </c>
      <c r="F78" s="8" t="s">
        <v>704</v>
      </c>
      <c r="G78" s="8">
        <v>10</v>
      </c>
      <c r="H78" s="8" t="s">
        <v>704</v>
      </c>
      <c r="I78" s="8" t="s">
        <v>288</v>
      </c>
      <c r="J78" s="9"/>
      <c r="K78" s="8"/>
    </row>
    <row r="79" spans="1:11">
      <c r="A79" s="8" t="s">
        <v>971</v>
      </c>
      <c r="B79" s="8" t="s">
        <v>12</v>
      </c>
      <c r="C79" s="8" t="s">
        <v>36</v>
      </c>
      <c r="D79" s="8" t="s">
        <v>39</v>
      </c>
      <c r="E79" s="8" t="s">
        <v>704</v>
      </c>
      <c r="F79" s="8" t="s">
        <v>704</v>
      </c>
      <c r="G79" s="8">
        <v>10</v>
      </c>
      <c r="H79" s="8" t="s">
        <v>704</v>
      </c>
      <c r="I79" s="8" t="s">
        <v>288</v>
      </c>
      <c r="J79" s="9"/>
      <c r="K79" s="8"/>
    </row>
    <row r="80" spans="1:11">
      <c r="A80" s="8" t="s">
        <v>1113</v>
      </c>
      <c r="B80" s="8" t="s">
        <v>14</v>
      </c>
      <c r="C80" s="8" t="s">
        <v>36</v>
      </c>
      <c r="D80" s="8" t="s">
        <v>46</v>
      </c>
      <c r="E80" s="8" t="s">
        <v>704</v>
      </c>
      <c r="F80" s="8" t="s">
        <v>704</v>
      </c>
      <c r="G80" s="8">
        <v>10</v>
      </c>
      <c r="H80" s="8" t="s">
        <v>704</v>
      </c>
      <c r="I80" s="8" t="s">
        <v>288</v>
      </c>
      <c r="J80" s="9"/>
      <c r="K80" s="8"/>
    </row>
    <row r="81" spans="1:11">
      <c r="A81" s="8" t="s">
        <v>1114</v>
      </c>
      <c r="B81" s="8" t="s">
        <v>14</v>
      </c>
      <c r="C81" s="8" t="s">
        <v>36</v>
      </c>
      <c r="D81" s="8" t="s">
        <v>46</v>
      </c>
      <c r="E81" s="8" t="s">
        <v>704</v>
      </c>
      <c r="F81" s="8" t="s">
        <v>704</v>
      </c>
      <c r="G81" s="8">
        <v>10</v>
      </c>
      <c r="H81" s="8" t="s">
        <v>704</v>
      </c>
      <c r="I81" s="8" t="s">
        <v>288</v>
      </c>
      <c r="J81" s="9"/>
      <c r="K81" s="8"/>
    </row>
    <row r="82" spans="1:11">
      <c r="A82" s="8" t="s">
        <v>1115</v>
      </c>
      <c r="B82" s="8" t="s">
        <v>14</v>
      </c>
      <c r="C82" s="8" t="s">
        <v>36</v>
      </c>
      <c r="D82" s="8" t="s">
        <v>46</v>
      </c>
      <c r="E82" s="8" t="s">
        <v>704</v>
      </c>
      <c r="F82" s="8" t="s">
        <v>704</v>
      </c>
      <c r="G82" s="8">
        <v>10</v>
      </c>
      <c r="H82" s="8" t="s">
        <v>704</v>
      </c>
      <c r="I82" s="8" t="s">
        <v>288</v>
      </c>
      <c r="J82" s="9"/>
      <c r="K82" s="8"/>
    </row>
    <row r="83" spans="1:11">
      <c r="A83" s="8" t="s">
        <v>1116</v>
      </c>
      <c r="B83" s="8" t="s">
        <v>14</v>
      </c>
      <c r="C83" s="8" t="s">
        <v>36</v>
      </c>
      <c r="D83" s="8" t="s">
        <v>46</v>
      </c>
      <c r="E83" s="8" t="s">
        <v>704</v>
      </c>
      <c r="F83" s="8" t="s">
        <v>704</v>
      </c>
      <c r="G83" s="8">
        <v>10</v>
      </c>
      <c r="H83" s="8" t="s">
        <v>704</v>
      </c>
      <c r="I83" s="8" t="s">
        <v>288</v>
      </c>
      <c r="J83" s="9"/>
      <c r="K83" s="8"/>
    </row>
    <row r="84" spans="1:11">
      <c r="A84" s="8" t="s">
        <v>1117</v>
      </c>
      <c r="B84" s="8" t="s">
        <v>14</v>
      </c>
      <c r="C84" s="8" t="s">
        <v>36</v>
      </c>
      <c r="D84" s="8" t="s">
        <v>46</v>
      </c>
      <c r="E84" s="8" t="s">
        <v>704</v>
      </c>
      <c r="F84" s="8" t="s">
        <v>704</v>
      </c>
      <c r="G84" s="8">
        <v>10</v>
      </c>
      <c r="H84" s="8" t="s">
        <v>704</v>
      </c>
      <c r="I84" s="8" t="s">
        <v>288</v>
      </c>
      <c r="J84" s="9"/>
      <c r="K84" s="8"/>
    </row>
    <row r="85" spans="1:11">
      <c r="A85" s="8" t="s">
        <v>1118</v>
      </c>
      <c r="B85" s="8" t="s">
        <v>14</v>
      </c>
      <c r="C85" s="8" t="s">
        <v>36</v>
      </c>
      <c r="D85" s="8" t="s">
        <v>46</v>
      </c>
      <c r="E85" s="8" t="s">
        <v>704</v>
      </c>
      <c r="F85" s="8" t="s">
        <v>704</v>
      </c>
      <c r="G85" s="8">
        <v>10</v>
      </c>
      <c r="H85" s="8" t="s">
        <v>704</v>
      </c>
      <c r="I85" s="8" t="s">
        <v>288</v>
      </c>
      <c r="J85" s="9"/>
      <c r="K85" s="8"/>
    </row>
    <row r="86" spans="1:11">
      <c r="A86" s="8" t="s">
        <v>1119</v>
      </c>
      <c r="B86" s="8" t="s">
        <v>14</v>
      </c>
      <c r="C86" s="8" t="s">
        <v>36</v>
      </c>
      <c r="D86" s="8" t="s">
        <v>46</v>
      </c>
      <c r="E86" s="8" t="s">
        <v>704</v>
      </c>
      <c r="F86" s="8" t="s">
        <v>704</v>
      </c>
      <c r="G86" s="8">
        <v>10</v>
      </c>
      <c r="H86" s="8" t="s">
        <v>704</v>
      </c>
      <c r="I86" s="8" t="s">
        <v>288</v>
      </c>
      <c r="J86" s="9"/>
      <c r="K86" s="8"/>
    </row>
    <row r="87" spans="1:11">
      <c r="A87" s="8" t="s">
        <v>1120</v>
      </c>
      <c r="B87" s="8" t="s">
        <v>14</v>
      </c>
      <c r="C87" s="8" t="s">
        <v>36</v>
      </c>
      <c r="D87" s="8" t="s">
        <v>46</v>
      </c>
      <c r="E87" s="8" t="s">
        <v>704</v>
      </c>
      <c r="F87" s="8" t="s">
        <v>704</v>
      </c>
      <c r="G87" s="8">
        <v>10</v>
      </c>
      <c r="H87" s="8" t="s">
        <v>704</v>
      </c>
      <c r="I87" s="8" t="s">
        <v>288</v>
      </c>
      <c r="J87" s="9"/>
      <c r="K87" s="8"/>
    </row>
    <row r="88" spans="1:11">
      <c r="A88" s="8" t="s">
        <v>1121</v>
      </c>
      <c r="B88" s="8" t="s">
        <v>14</v>
      </c>
      <c r="C88" s="8" t="s">
        <v>36</v>
      </c>
      <c r="D88" s="8" t="s">
        <v>46</v>
      </c>
      <c r="E88" s="8" t="s">
        <v>704</v>
      </c>
      <c r="F88" s="8" t="s">
        <v>704</v>
      </c>
      <c r="G88" s="8">
        <v>10</v>
      </c>
      <c r="H88" s="8" t="s">
        <v>704</v>
      </c>
      <c r="I88" s="8" t="s">
        <v>288</v>
      </c>
      <c r="J88" s="9"/>
      <c r="K88" s="8"/>
    </row>
    <row r="89" spans="1:11">
      <c r="A89" s="8" t="s">
        <v>1122</v>
      </c>
      <c r="B89" s="8" t="s">
        <v>14</v>
      </c>
      <c r="C89" s="8" t="s">
        <v>36</v>
      </c>
      <c r="D89" s="8" t="s">
        <v>46</v>
      </c>
      <c r="E89" s="8" t="s">
        <v>704</v>
      </c>
      <c r="F89" s="8" t="s">
        <v>704</v>
      </c>
      <c r="G89" s="8">
        <v>10</v>
      </c>
      <c r="H89" s="8" t="s">
        <v>704</v>
      </c>
      <c r="I89" s="8" t="s">
        <v>288</v>
      </c>
      <c r="J89" s="9"/>
      <c r="K89" s="8"/>
    </row>
    <row r="90" spans="1:11">
      <c r="A90" s="8" t="s">
        <v>1123</v>
      </c>
      <c r="B90" s="8" t="s">
        <v>14</v>
      </c>
      <c r="C90" s="8" t="s">
        <v>36</v>
      </c>
      <c r="D90" s="8" t="s">
        <v>46</v>
      </c>
      <c r="E90" s="8" t="s">
        <v>704</v>
      </c>
      <c r="F90" s="8" t="s">
        <v>704</v>
      </c>
      <c r="G90" s="8">
        <v>10</v>
      </c>
      <c r="H90" s="8" t="s">
        <v>704</v>
      </c>
      <c r="I90" s="8" t="s">
        <v>288</v>
      </c>
      <c r="J90" s="9"/>
      <c r="K90" s="8"/>
    </row>
    <row r="91" spans="1:11">
      <c r="A91" s="8" t="s">
        <v>1124</v>
      </c>
      <c r="B91" s="8" t="s">
        <v>14</v>
      </c>
      <c r="C91" s="8" t="s">
        <v>36</v>
      </c>
      <c r="D91" s="8" t="s">
        <v>46</v>
      </c>
      <c r="E91" s="8" t="s">
        <v>704</v>
      </c>
      <c r="F91" s="8" t="s">
        <v>704</v>
      </c>
      <c r="G91" s="8">
        <v>10</v>
      </c>
      <c r="H91" s="8" t="s">
        <v>704</v>
      </c>
      <c r="I91" s="8" t="s">
        <v>288</v>
      </c>
      <c r="J91" s="9"/>
      <c r="K91" s="8"/>
    </row>
    <row r="92" spans="1:11">
      <c r="A92" s="8" t="s">
        <v>1125</v>
      </c>
      <c r="B92" s="8" t="s">
        <v>14</v>
      </c>
      <c r="C92" s="8" t="s">
        <v>36</v>
      </c>
      <c r="D92" s="8" t="s">
        <v>46</v>
      </c>
      <c r="E92" s="8" t="s">
        <v>704</v>
      </c>
      <c r="F92" s="8" t="s">
        <v>704</v>
      </c>
      <c r="G92" s="8">
        <v>10</v>
      </c>
      <c r="H92" s="8" t="s">
        <v>704</v>
      </c>
      <c r="I92" s="8" t="s">
        <v>288</v>
      </c>
      <c r="J92" s="9"/>
      <c r="K92" s="8"/>
    </row>
    <row r="93" spans="1:11">
      <c r="A93" s="8" t="s">
        <v>1126</v>
      </c>
      <c r="B93" s="8" t="s">
        <v>14</v>
      </c>
      <c r="C93" s="8" t="s">
        <v>36</v>
      </c>
      <c r="D93" s="8" t="s">
        <v>46</v>
      </c>
      <c r="E93" s="8" t="s">
        <v>704</v>
      </c>
      <c r="F93" s="8" t="s">
        <v>704</v>
      </c>
      <c r="G93" s="8">
        <v>10</v>
      </c>
      <c r="H93" s="8" t="s">
        <v>704</v>
      </c>
      <c r="I93" s="8" t="s">
        <v>288</v>
      </c>
      <c r="J93" s="9"/>
      <c r="K93" s="8"/>
    </row>
    <row r="94" spans="1:11">
      <c r="A94" s="8" t="s">
        <v>1127</v>
      </c>
      <c r="B94" s="8" t="s">
        <v>14</v>
      </c>
      <c r="C94" s="8" t="s">
        <v>36</v>
      </c>
      <c r="D94" s="8" t="s">
        <v>46</v>
      </c>
      <c r="E94" s="8" t="s">
        <v>704</v>
      </c>
      <c r="F94" s="8" t="s">
        <v>704</v>
      </c>
      <c r="G94" s="8">
        <v>10</v>
      </c>
      <c r="H94" s="8" t="s">
        <v>704</v>
      </c>
      <c r="I94" s="8" t="s">
        <v>288</v>
      </c>
      <c r="J94" s="9"/>
      <c r="K94" s="8"/>
    </row>
    <row r="95" spans="1:11">
      <c r="A95" s="8" t="s">
        <v>1128</v>
      </c>
      <c r="B95" s="8" t="s">
        <v>14</v>
      </c>
      <c r="C95" s="8" t="s">
        <v>36</v>
      </c>
      <c r="D95" s="8" t="s">
        <v>46</v>
      </c>
      <c r="E95" s="8" t="s">
        <v>704</v>
      </c>
      <c r="F95" s="8" t="s">
        <v>704</v>
      </c>
      <c r="G95" s="8">
        <v>10</v>
      </c>
      <c r="H95" s="8" t="s">
        <v>704</v>
      </c>
      <c r="I95" s="8" t="s">
        <v>288</v>
      </c>
      <c r="J95" s="9"/>
      <c r="K95" s="8"/>
    </row>
    <row r="96" spans="1:11">
      <c r="A96" s="8" t="s">
        <v>1129</v>
      </c>
      <c r="B96" s="8" t="s">
        <v>14</v>
      </c>
      <c r="C96" s="8" t="s">
        <v>36</v>
      </c>
      <c r="D96" s="8" t="s">
        <v>46</v>
      </c>
      <c r="E96" s="8" t="s">
        <v>704</v>
      </c>
      <c r="F96" s="8" t="s">
        <v>704</v>
      </c>
      <c r="G96" s="8">
        <v>10</v>
      </c>
      <c r="H96" s="8" t="s">
        <v>704</v>
      </c>
      <c r="I96" s="8" t="s">
        <v>288</v>
      </c>
      <c r="J96" s="9"/>
      <c r="K96" s="8"/>
    </row>
    <row r="97" spans="1:11">
      <c r="A97" s="8" t="s">
        <v>1130</v>
      </c>
      <c r="B97" s="8" t="s">
        <v>14</v>
      </c>
      <c r="C97" s="8" t="s">
        <v>36</v>
      </c>
      <c r="D97" s="8" t="s">
        <v>46</v>
      </c>
      <c r="E97" s="8" t="s">
        <v>704</v>
      </c>
      <c r="F97" s="8" t="s">
        <v>704</v>
      </c>
      <c r="G97" s="8">
        <v>10</v>
      </c>
      <c r="H97" s="8" t="s">
        <v>704</v>
      </c>
      <c r="I97" s="8" t="s">
        <v>288</v>
      </c>
      <c r="J97" s="9"/>
      <c r="K97" s="8"/>
    </row>
    <row r="98" spans="1:11">
      <c r="A98" s="8" t="s">
        <v>1131</v>
      </c>
      <c r="B98" s="8" t="s">
        <v>14</v>
      </c>
      <c r="C98" s="8" t="s">
        <v>36</v>
      </c>
      <c r="D98" s="8" t="s">
        <v>46</v>
      </c>
      <c r="E98" s="8" t="s">
        <v>704</v>
      </c>
      <c r="F98" s="8" t="s">
        <v>704</v>
      </c>
      <c r="G98" s="8">
        <v>10</v>
      </c>
      <c r="H98" s="8" t="s">
        <v>704</v>
      </c>
      <c r="I98" s="8" t="s">
        <v>288</v>
      </c>
      <c r="J98" s="9"/>
      <c r="K98" s="8"/>
    </row>
    <row r="99" spans="1:11">
      <c r="A99" s="8" t="s">
        <v>1132</v>
      </c>
      <c r="B99" s="8" t="s">
        <v>14</v>
      </c>
      <c r="C99" s="8" t="s">
        <v>36</v>
      </c>
      <c r="D99" s="8" t="s">
        <v>46</v>
      </c>
      <c r="E99" s="8" t="s">
        <v>704</v>
      </c>
      <c r="F99" s="8" t="s">
        <v>704</v>
      </c>
      <c r="G99" s="8">
        <v>10</v>
      </c>
      <c r="H99" s="8" t="s">
        <v>704</v>
      </c>
      <c r="I99" s="8" t="s">
        <v>288</v>
      </c>
      <c r="J99" s="9"/>
      <c r="K99" s="8"/>
    </row>
    <row r="100" spans="1:11">
      <c r="A100" s="8" t="s">
        <v>1133</v>
      </c>
      <c r="B100" s="8" t="s">
        <v>14</v>
      </c>
      <c r="C100" s="8" t="s">
        <v>36</v>
      </c>
      <c r="D100" s="8" t="s">
        <v>46</v>
      </c>
      <c r="E100" s="8" t="s">
        <v>704</v>
      </c>
      <c r="F100" s="8" t="s">
        <v>704</v>
      </c>
      <c r="G100" s="8">
        <v>10</v>
      </c>
      <c r="H100" s="8" t="s">
        <v>704</v>
      </c>
      <c r="I100" s="8" t="s">
        <v>288</v>
      </c>
      <c r="J100" s="9"/>
      <c r="K100" s="8"/>
    </row>
    <row r="101" spans="1:11">
      <c r="A101" s="8" t="s">
        <v>696</v>
      </c>
      <c r="B101" s="8" t="s">
        <v>12</v>
      </c>
      <c r="C101" s="8" t="s">
        <v>43</v>
      </c>
      <c r="D101" s="8" t="s">
        <v>39</v>
      </c>
      <c r="E101" s="8" t="s">
        <v>704</v>
      </c>
      <c r="F101" s="8" t="s">
        <v>704</v>
      </c>
      <c r="G101" s="8" t="s">
        <v>704</v>
      </c>
      <c r="H101" s="8" t="s">
        <v>704</v>
      </c>
      <c r="I101" s="8" t="s">
        <v>288</v>
      </c>
      <c r="J101" s="9"/>
      <c r="K101" s="8"/>
    </row>
    <row r="102" spans="1:11">
      <c r="A102" s="8" t="s">
        <v>698</v>
      </c>
      <c r="B102" s="8" t="s">
        <v>12</v>
      </c>
      <c r="C102" s="8" t="s">
        <v>49</v>
      </c>
      <c r="D102" s="8" t="s">
        <v>39</v>
      </c>
      <c r="E102" s="8" t="s">
        <v>704</v>
      </c>
      <c r="F102" s="8" t="s">
        <v>704</v>
      </c>
      <c r="G102" s="8" t="s">
        <v>704</v>
      </c>
      <c r="H102" s="8" t="s">
        <v>704</v>
      </c>
      <c r="I102" s="8" t="s">
        <v>288</v>
      </c>
      <c r="J102" s="9"/>
      <c r="K102" s="8"/>
    </row>
    <row r="103" spans="1:11">
      <c r="A103" s="8" t="s">
        <v>706</v>
      </c>
      <c r="B103" s="8" t="s">
        <v>12</v>
      </c>
      <c r="C103" s="8" t="s">
        <v>43</v>
      </c>
      <c r="D103" s="8" t="s">
        <v>39</v>
      </c>
      <c r="E103" s="8" t="s">
        <v>704</v>
      </c>
      <c r="F103" s="8" t="s">
        <v>704</v>
      </c>
      <c r="G103" s="8" t="s">
        <v>704</v>
      </c>
      <c r="H103" s="8" t="s">
        <v>704</v>
      </c>
      <c r="I103" s="8" t="s">
        <v>288</v>
      </c>
      <c r="J103" s="9"/>
      <c r="K103" s="8"/>
    </row>
    <row r="104" spans="1:11">
      <c r="A104" s="8" t="s">
        <v>707</v>
      </c>
      <c r="B104" s="8" t="s">
        <v>12</v>
      </c>
      <c r="C104" s="8" t="s">
        <v>49</v>
      </c>
      <c r="D104" s="8" t="s">
        <v>39</v>
      </c>
      <c r="E104" s="8" t="s">
        <v>704</v>
      </c>
      <c r="F104" s="8" t="s">
        <v>704</v>
      </c>
      <c r="G104" s="8" t="s">
        <v>704</v>
      </c>
      <c r="H104" s="8" t="s">
        <v>704</v>
      </c>
      <c r="I104" s="8" t="s">
        <v>288</v>
      </c>
      <c r="J104" s="9"/>
      <c r="K104" s="8"/>
    </row>
    <row r="105" spans="1:11">
      <c r="A105" s="8" t="s">
        <v>713</v>
      </c>
      <c r="B105" s="8" t="s">
        <v>12</v>
      </c>
      <c r="C105" s="8" t="s">
        <v>43</v>
      </c>
      <c r="D105" s="8" t="s">
        <v>39</v>
      </c>
      <c r="E105" s="8" t="s">
        <v>704</v>
      </c>
      <c r="F105" s="8" t="s">
        <v>704</v>
      </c>
      <c r="G105" s="8" t="s">
        <v>704</v>
      </c>
      <c r="H105" s="8" t="s">
        <v>704</v>
      </c>
      <c r="I105" s="8" t="s">
        <v>288</v>
      </c>
      <c r="J105" s="9"/>
      <c r="K105" s="8"/>
    </row>
    <row r="106" spans="1:11">
      <c r="A106" s="8" t="s">
        <v>714</v>
      </c>
      <c r="B106" s="8" t="s">
        <v>12</v>
      </c>
      <c r="C106" s="8" t="s">
        <v>49</v>
      </c>
      <c r="D106" s="8" t="s">
        <v>39</v>
      </c>
      <c r="E106" s="8" t="s">
        <v>704</v>
      </c>
      <c r="F106" s="8" t="s">
        <v>704</v>
      </c>
      <c r="G106" s="8" t="s">
        <v>704</v>
      </c>
      <c r="H106" s="8" t="s">
        <v>704</v>
      </c>
      <c r="I106" s="8" t="s">
        <v>288</v>
      </c>
      <c r="J106" s="9"/>
      <c r="K106" s="8"/>
    </row>
    <row r="107" spans="1:11">
      <c r="A107" s="8" t="s">
        <v>717</v>
      </c>
      <c r="B107" s="8" t="s">
        <v>12</v>
      </c>
      <c r="C107" s="8" t="s">
        <v>43</v>
      </c>
      <c r="D107" s="8" t="s">
        <v>39</v>
      </c>
      <c r="E107" s="8" t="s">
        <v>704</v>
      </c>
      <c r="F107" s="8" t="s">
        <v>704</v>
      </c>
      <c r="G107" s="8" t="s">
        <v>704</v>
      </c>
      <c r="H107" s="8" t="s">
        <v>704</v>
      </c>
      <c r="I107" s="8" t="s">
        <v>288</v>
      </c>
      <c r="J107" s="9"/>
      <c r="K107" s="8"/>
    </row>
    <row r="108" spans="1:11">
      <c r="A108" s="8" t="s">
        <v>718</v>
      </c>
      <c r="B108" s="8" t="s">
        <v>12</v>
      </c>
      <c r="C108" s="8" t="s">
        <v>49</v>
      </c>
      <c r="D108" s="8" t="s">
        <v>39</v>
      </c>
      <c r="E108" s="8" t="s">
        <v>704</v>
      </c>
      <c r="F108" s="8" t="s">
        <v>704</v>
      </c>
      <c r="G108" s="8" t="s">
        <v>704</v>
      </c>
      <c r="H108" s="8" t="s">
        <v>704</v>
      </c>
      <c r="I108" s="8" t="s">
        <v>288</v>
      </c>
      <c r="J108" s="9"/>
      <c r="K108" s="8"/>
    </row>
    <row r="109" spans="1:11">
      <c r="A109" s="8" t="s">
        <v>723</v>
      </c>
      <c r="B109" s="8" t="s">
        <v>12</v>
      </c>
      <c r="C109" s="8" t="s">
        <v>43</v>
      </c>
      <c r="D109" s="8" t="s">
        <v>39</v>
      </c>
      <c r="E109" s="8" t="s">
        <v>704</v>
      </c>
      <c r="F109" s="8" t="s">
        <v>704</v>
      </c>
      <c r="G109" s="8" t="s">
        <v>704</v>
      </c>
      <c r="H109" s="8" t="s">
        <v>704</v>
      </c>
      <c r="I109" s="8" t="s">
        <v>288</v>
      </c>
      <c r="J109" s="9"/>
      <c r="K109" s="8"/>
    </row>
    <row r="110" spans="1:11">
      <c r="A110" s="8" t="s">
        <v>724</v>
      </c>
      <c r="B110" s="8" t="s">
        <v>12</v>
      </c>
      <c r="C110" s="8" t="s">
        <v>49</v>
      </c>
      <c r="D110" s="8" t="s">
        <v>39</v>
      </c>
      <c r="E110" s="8" t="s">
        <v>704</v>
      </c>
      <c r="F110" s="8" t="s">
        <v>704</v>
      </c>
      <c r="G110" s="8" t="s">
        <v>704</v>
      </c>
      <c r="H110" s="8" t="s">
        <v>704</v>
      </c>
      <c r="I110" s="8" t="s">
        <v>288</v>
      </c>
      <c r="J110" s="9"/>
      <c r="K110" s="8"/>
    </row>
    <row r="111" spans="1:11">
      <c r="A111" s="8" t="s">
        <v>729</v>
      </c>
      <c r="B111" s="8" t="s">
        <v>12</v>
      </c>
      <c r="C111" s="8" t="s">
        <v>43</v>
      </c>
      <c r="D111" s="8" t="s">
        <v>39</v>
      </c>
      <c r="E111" s="8" t="s">
        <v>704</v>
      </c>
      <c r="F111" s="8" t="s">
        <v>704</v>
      </c>
      <c r="G111" s="8" t="s">
        <v>704</v>
      </c>
      <c r="H111" s="8" t="s">
        <v>704</v>
      </c>
      <c r="I111" s="8" t="s">
        <v>288</v>
      </c>
      <c r="J111" s="9"/>
      <c r="K111" s="8"/>
    </row>
    <row r="112" spans="1:11">
      <c r="A112" s="8" t="s">
        <v>730</v>
      </c>
      <c r="B112" s="8" t="s">
        <v>12</v>
      </c>
      <c r="C112" s="8" t="s">
        <v>49</v>
      </c>
      <c r="D112" s="8" t="s">
        <v>39</v>
      </c>
      <c r="E112" s="8" t="s">
        <v>704</v>
      </c>
      <c r="F112" s="8" t="s">
        <v>704</v>
      </c>
      <c r="G112" s="8" t="s">
        <v>704</v>
      </c>
      <c r="H112" s="8" t="s">
        <v>704</v>
      </c>
      <c r="I112" s="8" t="s">
        <v>288</v>
      </c>
      <c r="J112" s="9"/>
      <c r="K112" s="8"/>
    </row>
    <row r="113" spans="1:11">
      <c r="A113" s="8" t="s">
        <v>1134</v>
      </c>
      <c r="B113" s="8" t="s">
        <v>12</v>
      </c>
      <c r="C113" s="8" t="s">
        <v>43</v>
      </c>
      <c r="D113" s="8" t="s">
        <v>39</v>
      </c>
      <c r="E113" s="8" t="s">
        <v>704</v>
      </c>
      <c r="F113" s="8" t="s">
        <v>704</v>
      </c>
      <c r="G113" s="8" t="s">
        <v>704</v>
      </c>
      <c r="H113" s="8" t="s">
        <v>704</v>
      </c>
      <c r="I113" s="8" t="s">
        <v>288</v>
      </c>
      <c r="J113" s="9"/>
      <c r="K113" s="8"/>
    </row>
    <row r="114" spans="1:11">
      <c r="A114" s="8" t="s">
        <v>1135</v>
      </c>
      <c r="B114" s="8" t="s">
        <v>12</v>
      </c>
      <c r="C114" s="8" t="s">
        <v>49</v>
      </c>
      <c r="D114" s="8" t="s">
        <v>39</v>
      </c>
      <c r="E114" s="8" t="s">
        <v>704</v>
      </c>
      <c r="F114" s="8" t="s">
        <v>704</v>
      </c>
      <c r="G114" s="8" t="s">
        <v>704</v>
      </c>
      <c r="H114" s="8" t="s">
        <v>704</v>
      </c>
      <c r="I114" s="8" t="s">
        <v>288</v>
      </c>
      <c r="J114" s="9"/>
      <c r="K114" s="8"/>
    </row>
    <row r="115" spans="1:11">
      <c r="A115" s="8" t="s">
        <v>1136</v>
      </c>
      <c r="B115" s="8" t="s">
        <v>12</v>
      </c>
      <c r="C115" s="8" t="s">
        <v>43</v>
      </c>
      <c r="D115" s="8" t="s">
        <v>39</v>
      </c>
      <c r="E115" s="8" t="s">
        <v>704</v>
      </c>
      <c r="F115" s="8" t="s">
        <v>704</v>
      </c>
      <c r="G115" s="8" t="s">
        <v>704</v>
      </c>
      <c r="H115" s="8" t="s">
        <v>704</v>
      </c>
      <c r="I115" s="8" t="s">
        <v>288</v>
      </c>
      <c r="J115" s="9"/>
      <c r="K115" s="8"/>
    </row>
    <row r="116" spans="1:11">
      <c r="A116" s="8" t="s">
        <v>1137</v>
      </c>
      <c r="B116" s="8" t="s">
        <v>12</v>
      </c>
      <c r="C116" s="8" t="s">
        <v>49</v>
      </c>
      <c r="D116" s="8" t="s">
        <v>39</v>
      </c>
      <c r="E116" s="8" t="s">
        <v>704</v>
      </c>
      <c r="F116" s="8" t="s">
        <v>704</v>
      </c>
      <c r="G116" s="8" t="s">
        <v>704</v>
      </c>
      <c r="H116" s="8" t="s">
        <v>704</v>
      </c>
      <c r="I116" s="8" t="s">
        <v>288</v>
      </c>
      <c r="J116" s="9"/>
      <c r="K116" s="8"/>
    </row>
    <row r="117" spans="1:11">
      <c r="A117" s="8" t="s">
        <v>1138</v>
      </c>
      <c r="B117" s="8" t="s">
        <v>12</v>
      </c>
      <c r="C117" s="8" t="s">
        <v>43</v>
      </c>
      <c r="D117" s="8" t="s">
        <v>39</v>
      </c>
      <c r="E117" s="8" t="s">
        <v>704</v>
      </c>
      <c r="F117" s="8" t="s">
        <v>704</v>
      </c>
      <c r="G117" s="8" t="s">
        <v>704</v>
      </c>
      <c r="H117" s="8" t="s">
        <v>704</v>
      </c>
      <c r="I117" s="8" t="s">
        <v>288</v>
      </c>
      <c r="J117" s="9"/>
      <c r="K117" s="8"/>
    </row>
    <row r="118" spans="1:11">
      <c r="A118" s="8" t="s">
        <v>1139</v>
      </c>
      <c r="B118" s="8" t="s">
        <v>12</v>
      </c>
      <c r="C118" s="8" t="s">
        <v>49</v>
      </c>
      <c r="D118" s="8" t="s">
        <v>39</v>
      </c>
      <c r="E118" s="8" t="s">
        <v>704</v>
      </c>
      <c r="F118" s="8" t="s">
        <v>704</v>
      </c>
      <c r="G118" s="8" t="s">
        <v>704</v>
      </c>
      <c r="H118" s="8" t="s">
        <v>704</v>
      </c>
      <c r="I118" s="8" t="s">
        <v>288</v>
      </c>
      <c r="J118" s="9"/>
      <c r="K118" s="8"/>
    </row>
    <row r="119" spans="1:11">
      <c r="A119" s="8" t="s">
        <v>1140</v>
      </c>
      <c r="B119" s="8" t="s">
        <v>12</v>
      </c>
      <c r="C119" s="8" t="s">
        <v>43</v>
      </c>
      <c r="D119" s="8" t="s">
        <v>39</v>
      </c>
      <c r="E119" s="8" t="s">
        <v>704</v>
      </c>
      <c r="F119" s="8" t="s">
        <v>704</v>
      </c>
      <c r="G119" s="8" t="s">
        <v>704</v>
      </c>
      <c r="H119" s="8" t="s">
        <v>704</v>
      </c>
      <c r="I119" s="8" t="s">
        <v>288</v>
      </c>
      <c r="J119" s="9"/>
      <c r="K119" s="8"/>
    </row>
    <row r="120" spans="1:11">
      <c r="A120" s="8" t="s">
        <v>1141</v>
      </c>
      <c r="B120" s="8" t="s">
        <v>12</v>
      </c>
      <c r="C120" s="8" t="s">
        <v>49</v>
      </c>
      <c r="D120" s="8" t="s">
        <v>39</v>
      </c>
      <c r="E120" s="8" t="s">
        <v>704</v>
      </c>
      <c r="F120" s="8" t="s">
        <v>704</v>
      </c>
      <c r="G120" s="8" t="s">
        <v>704</v>
      </c>
      <c r="H120" s="8" t="s">
        <v>704</v>
      </c>
      <c r="I120" s="8" t="s">
        <v>288</v>
      </c>
      <c r="J120" s="9"/>
      <c r="K120" s="8"/>
    </row>
    <row r="121" spans="1:11">
      <c r="A121" s="8" t="s">
        <v>1142</v>
      </c>
      <c r="B121" s="8" t="s">
        <v>12</v>
      </c>
      <c r="C121" s="8" t="s">
        <v>43</v>
      </c>
      <c r="D121" s="8" t="s">
        <v>39</v>
      </c>
      <c r="E121" s="8" t="s">
        <v>704</v>
      </c>
      <c r="F121" s="8" t="s">
        <v>704</v>
      </c>
      <c r="G121" s="8" t="s">
        <v>704</v>
      </c>
      <c r="H121" s="8" t="s">
        <v>704</v>
      </c>
      <c r="I121" s="8" t="s">
        <v>288</v>
      </c>
      <c r="J121" s="9"/>
      <c r="K121" s="8"/>
    </row>
    <row r="122" spans="1:11">
      <c r="A122" s="8" t="s">
        <v>1143</v>
      </c>
      <c r="B122" s="8" t="s">
        <v>12</v>
      </c>
      <c r="C122" s="8" t="s">
        <v>49</v>
      </c>
      <c r="D122" s="8" t="s">
        <v>39</v>
      </c>
      <c r="E122" s="8" t="s">
        <v>704</v>
      </c>
      <c r="F122" s="8" t="s">
        <v>704</v>
      </c>
      <c r="G122" s="8" t="s">
        <v>704</v>
      </c>
      <c r="H122" s="8" t="s">
        <v>704</v>
      </c>
      <c r="I122" s="8" t="s">
        <v>288</v>
      </c>
      <c r="J122" s="9"/>
      <c r="K122" s="8"/>
    </row>
    <row r="123" spans="1:11">
      <c r="A123" s="8" t="s">
        <v>1144</v>
      </c>
      <c r="B123" s="8" t="s">
        <v>12</v>
      </c>
      <c r="C123" s="8" t="s">
        <v>43</v>
      </c>
      <c r="D123" s="8" t="s">
        <v>39</v>
      </c>
      <c r="E123" s="8" t="s">
        <v>704</v>
      </c>
      <c r="F123" s="8" t="s">
        <v>704</v>
      </c>
      <c r="G123" s="8" t="s">
        <v>704</v>
      </c>
      <c r="H123" s="8" t="s">
        <v>704</v>
      </c>
      <c r="I123" s="8" t="s">
        <v>288</v>
      </c>
      <c r="J123" s="9"/>
      <c r="K123" s="8"/>
    </row>
    <row r="124" spans="1:11">
      <c r="A124" s="8" t="s">
        <v>1145</v>
      </c>
      <c r="B124" s="8" t="s">
        <v>12</v>
      </c>
      <c r="C124" s="8" t="s">
        <v>49</v>
      </c>
      <c r="D124" s="8" t="s">
        <v>39</v>
      </c>
      <c r="E124" s="8" t="s">
        <v>704</v>
      </c>
      <c r="F124" s="8" t="s">
        <v>704</v>
      </c>
      <c r="G124" s="8" t="s">
        <v>704</v>
      </c>
      <c r="H124" s="8" t="s">
        <v>704</v>
      </c>
      <c r="I124" s="8" t="s">
        <v>288</v>
      </c>
      <c r="J124" s="9"/>
      <c r="K124" s="8"/>
    </row>
    <row r="125" spans="1:11">
      <c r="A125" s="8" t="s">
        <v>699</v>
      </c>
      <c r="B125" s="8" t="s">
        <v>12</v>
      </c>
      <c r="C125" s="8" t="s">
        <v>43</v>
      </c>
      <c r="D125" s="8" t="s">
        <v>39</v>
      </c>
      <c r="E125" s="8" t="s">
        <v>704</v>
      </c>
      <c r="F125" s="8" t="s">
        <v>704</v>
      </c>
      <c r="G125" s="8" t="s">
        <v>704</v>
      </c>
      <c r="H125" s="8" t="s">
        <v>704</v>
      </c>
      <c r="I125" s="8" t="s">
        <v>288</v>
      </c>
      <c r="J125" s="9"/>
      <c r="K125" s="8"/>
    </row>
    <row r="126" spans="1:11">
      <c r="A126" s="8" t="s">
        <v>700</v>
      </c>
      <c r="B126" s="8" t="s">
        <v>12</v>
      </c>
      <c r="C126" s="8" t="s">
        <v>49</v>
      </c>
      <c r="D126" s="8" t="s">
        <v>39</v>
      </c>
      <c r="E126" s="8" t="s">
        <v>704</v>
      </c>
      <c r="F126" s="8" t="s">
        <v>704</v>
      </c>
      <c r="G126" s="8" t="s">
        <v>704</v>
      </c>
      <c r="H126" s="8" t="s">
        <v>704</v>
      </c>
      <c r="I126" s="8" t="s">
        <v>288</v>
      </c>
      <c r="J126" s="9"/>
      <c r="K126" s="8"/>
    </row>
    <row r="127" spans="1:11">
      <c r="A127" s="8" t="s">
        <v>708</v>
      </c>
      <c r="B127" s="8" t="s">
        <v>12</v>
      </c>
      <c r="C127" s="8" t="s">
        <v>43</v>
      </c>
      <c r="D127" s="8" t="s">
        <v>39</v>
      </c>
      <c r="E127" s="8" t="s">
        <v>704</v>
      </c>
      <c r="F127" s="8" t="s">
        <v>704</v>
      </c>
      <c r="G127" s="8" t="s">
        <v>704</v>
      </c>
      <c r="H127" s="8" t="s">
        <v>704</v>
      </c>
      <c r="I127" s="8" t="s">
        <v>288</v>
      </c>
      <c r="J127" s="9"/>
      <c r="K127" s="8"/>
    </row>
    <row r="128" spans="1:11">
      <c r="A128" s="8" t="s">
        <v>709</v>
      </c>
      <c r="B128" s="8" t="s">
        <v>12</v>
      </c>
      <c r="C128" s="8" t="s">
        <v>49</v>
      </c>
      <c r="D128" s="8" t="s">
        <v>39</v>
      </c>
      <c r="E128" s="8" t="s">
        <v>704</v>
      </c>
      <c r="F128" s="8" t="s">
        <v>704</v>
      </c>
      <c r="G128" s="8" t="s">
        <v>704</v>
      </c>
      <c r="H128" s="8" t="s">
        <v>704</v>
      </c>
      <c r="I128" s="8" t="s">
        <v>288</v>
      </c>
      <c r="J128" s="9"/>
      <c r="K128" s="8"/>
    </row>
    <row r="129" spans="1:11">
      <c r="A129" s="8" t="s">
        <v>715</v>
      </c>
      <c r="B129" s="8" t="s">
        <v>12</v>
      </c>
      <c r="C129" s="8" t="s">
        <v>43</v>
      </c>
      <c r="D129" s="8" t="s">
        <v>39</v>
      </c>
      <c r="E129" s="8" t="s">
        <v>704</v>
      </c>
      <c r="F129" s="8" t="s">
        <v>704</v>
      </c>
      <c r="G129" s="8" t="s">
        <v>704</v>
      </c>
      <c r="H129" s="8" t="s">
        <v>704</v>
      </c>
      <c r="I129" s="8" t="s">
        <v>288</v>
      </c>
      <c r="J129" s="9"/>
      <c r="K129" s="8"/>
    </row>
    <row r="130" spans="1:11">
      <c r="A130" s="8" t="s">
        <v>716</v>
      </c>
      <c r="B130" s="8" t="s">
        <v>12</v>
      </c>
      <c r="C130" s="8" t="s">
        <v>49</v>
      </c>
      <c r="D130" s="8" t="s">
        <v>39</v>
      </c>
      <c r="E130" s="8" t="s">
        <v>704</v>
      </c>
      <c r="F130" s="8" t="s">
        <v>704</v>
      </c>
      <c r="G130" s="8" t="s">
        <v>704</v>
      </c>
      <c r="H130" s="8" t="s">
        <v>704</v>
      </c>
      <c r="I130" s="8" t="s">
        <v>288</v>
      </c>
      <c r="J130" s="9"/>
      <c r="K130" s="8"/>
    </row>
    <row r="131" spans="1:11">
      <c r="A131" s="8" t="s">
        <v>719</v>
      </c>
      <c r="B131" s="8" t="s">
        <v>12</v>
      </c>
      <c r="C131" s="8" t="s">
        <v>43</v>
      </c>
      <c r="D131" s="8" t="s">
        <v>39</v>
      </c>
      <c r="E131" s="8" t="s">
        <v>704</v>
      </c>
      <c r="F131" s="8" t="s">
        <v>704</v>
      </c>
      <c r="G131" s="8" t="s">
        <v>704</v>
      </c>
      <c r="H131" s="8" t="s">
        <v>704</v>
      </c>
      <c r="I131" s="8" t="s">
        <v>288</v>
      </c>
      <c r="J131" s="9"/>
      <c r="K131" s="8"/>
    </row>
    <row r="132" spans="1:11">
      <c r="A132" s="8" t="s">
        <v>720</v>
      </c>
      <c r="B132" s="8" t="s">
        <v>12</v>
      </c>
      <c r="C132" s="8" t="s">
        <v>49</v>
      </c>
      <c r="D132" s="8" t="s">
        <v>39</v>
      </c>
      <c r="E132" s="8" t="s">
        <v>704</v>
      </c>
      <c r="F132" s="8" t="s">
        <v>704</v>
      </c>
      <c r="G132" s="8" t="s">
        <v>704</v>
      </c>
      <c r="H132" s="8" t="s">
        <v>704</v>
      </c>
      <c r="I132" s="8" t="s">
        <v>288</v>
      </c>
      <c r="J132" s="9"/>
      <c r="K132" s="8"/>
    </row>
    <row r="133" spans="1:11">
      <c r="A133" s="8" t="s">
        <v>725</v>
      </c>
      <c r="B133" s="8" t="s">
        <v>12</v>
      </c>
      <c r="C133" s="8" t="s">
        <v>43</v>
      </c>
      <c r="D133" s="8" t="s">
        <v>39</v>
      </c>
      <c r="E133" s="8" t="s">
        <v>704</v>
      </c>
      <c r="F133" s="8" t="s">
        <v>704</v>
      </c>
      <c r="G133" s="8" t="s">
        <v>704</v>
      </c>
      <c r="H133" s="8" t="s">
        <v>704</v>
      </c>
      <c r="I133" s="8" t="s">
        <v>288</v>
      </c>
      <c r="J133" s="9"/>
      <c r="K133" s="8"/>
    </row>
    <row r="134" spans="1:11">
      <c r="A134" s="8" t="s">
        <v>726</v>
      </c>
      <c r="B134" s="8" t="s">
        <v>12</v>
      </c>
      <c r="C134" s="8" t="s">
        <v>49</v>
      </c>
      <c r="D134" s="8" t="s">
        <v>39</v>
      </c>
      <c r="E134" s="8" t="s">
        <v>704</v>
      </c>
      <c r="F134" s="8" t="s">
        <v>704</v>
      </c>
      <c r="G134" s="8" t="s">
        <v>704</v>
      </c>
      <c r="H134" s="8" t="s">
        <v>704</v>
      </c>
      <c r="I134" s="8" t="s">
        <v>288</v>
      </c>
      <c r="J134" s="9"/>
      <c r="K134" s="8"/>
    </row>
    <row r="135" spans="1:11">
      <c r="A135" s="8" t="s">
        <v>731</v>
      </c>
      <c r="B135" s="8" t="s">
        <v>12</v>
      </c>
      <c r="C135" s="8" t="s">
        <v>43</v>
      </c>
      <c r="D135" s="8" t="s">
        <v>39</v>
      </c>
      <c r="E135" s="8" t="s">
        <v>704</v>
      </c>
      <c r="F135" s="8" t="s">
        <v>704</v>
      </c>
      <c r="G135" s="8" t="s">
        <v>704</v>
      </c>
      <c r="H135" s="8" t="s">
        <v>704</v>
      </c>
      <c r="I135" s="8" t="s">
        <v>288</v>
      </c>
      <c r="J135" s="9"/>
      <c r="K135" s="8"/>
    </row>
    <row r="136" spans="1:11">
      <c r="A136" s="8" t="s">
        <v>732</v>
      </c>
      <c r="B136" s="8" t="s">
        <v>12</v>
      </c>
      <c r="C136" s="8" t="s">
        <v>49</v>
      </c>
      <c r="D136" s="8" t="s">
        <v>39</v>
      </c>
      <c r="E136" s="8" t="s">
        <v>704</v>
      </c>
      <c r="F136" s="8" t="s">
        <v>704</v>
      </c>
      <c r="G136" s="8" t="s">
        <v>704</v>
      </c>
      <c r="H136" s="8" t="s">
        <v>704</v>
      </c>
      <c r="I136" s="8" t="s">
        <v>288</v>
      </c>
      <c r="J136" s="9"/>
      <c r="K136" s="8"/>
    </row>
    <row r="137" spans="1:11">
      <c r="A137" s="8" t="s">
        <v>1146</v>
      </c>
      <c r="B137" s="8" t="s">
        <v>12</v>
      </c>
      <c r="C137" s="8" t="s">
        <v>43</v>
      </c>
      <c r="D137" s="8" t="s">
        <v>39</v>
      </c>
      <c r="E137" s="8" t="s">
        <v>704</v>
      </c>
      <c r="F137" s="8" t="s">
        <v>704</v>
      </c>
      <c r="G137" s="8" t="s">
        <v>704</v>
      </c>
      <c r="H137" s="8" t="s">
        <v>704</v>
      </c>
      <c r="I137" s="8" t="s">
        <v>288</v>
      </c>
      <c r="J137" s="9"/>
      <c r="K137" s="8"/>
    </row>
    <row r="138" spans="1:11">
      <c r="A138" s="8" t="s">
        <v>1147</v>
      </c>
      <c r="B138" s="8" t="s">
        <v>12</v>
      </c>
      <c r="C138" s="8" t="s">
        <v>49</v>
      </c>
      <c r="D138" s="8" t="s">
        <v>39</v>
      </c>
      <c r="E138" s="8" t="s">
        <v>704</v>
      </c>
      <c r="F138" s="8" t="s">
        <v>704</v>
      </c>
      <c r="G138" s="8" t="s">
        <v>704</v>
      </c>
      <c r="H138" s="8" t="s">
        <v>704</v>
      </c>
      <c r="I138" s="8" t="s">
        <v>288</v>
      </c>
      <c r="J138" s="9"/>
      <c r="K138" s="8"/>
    </row>
    <row r="139" spans="1:11">
      <c r="A139" s="8" t="s">
        <v>1148</v>
      </c>
      <c r="B139" s="8" t="s">
        <v>12</v>
      </c>
      <c r="C139" s="8" t="s">
        <v>43</v>
      </c>
      <c r="D139" s="8" t="s">
        <v>39</v>
      </c>
      <c r="E139" s="8" t="s">
        <v>704</v>
      </c>
      <c r="F139" s="8" t="s">
        <v>704</v>
      </c>
      <c r="G139" s="8" t="s">
        <v>704</v>
      </c>
      <c r="H139" s="8" t="s">
        <v>704</v>
      </c>
      <c r="I139" s="8" t="s">
        <v>288</v>
      </c>
      <c r="J139" s="9"/>
      <c r="K139" s="8"/>
    </row>
    <row r="140" spans="1:11">
      <c r="A140" s="8" t="s">
        <v>1149</v>
      </c>
      <c r="B140" s="8" t="s">
        <v>12</v>
      </c>
      <c r="C140" s="8" t="s">
        <v>49</v>
      </c>
      <c r="D140" s="8" t="s">
        <v>39</v>
      </c>
      <c r="E140" s="8" t="s">
        <v>704</v>
      </c>
      <c r="F140" s="8" t="s">
        <v>704</v>
      </c>
      <c r="G140" s="8" t="s">
        <v>704</v>
      </c>
      <c r="H140" s="8" t="s">
        <v>704</v>
      </c>
      <c r="I140" s="8" t="s">
        <v>288</v>
      </c>
      <c r="J140" s="9"/>
      <c r="K140" s="8"/>
    </row>
    <row r="141" spans="1:11">
      <c r="A141" s="8" t="s">
        <v>1150</v>
      </c>
      <c r="B141" s="8" t="s">
        <v>12</v>
      </c>
      <c r="C141" s="8" t="s">
        <v>43</v>
      </c>
      <c r="D141" s="8" t="s">
        <v>39</v>
      </c>
      <c r="E141" s="8" t="s">
        <v>704</v>
      </c>
      <c r="F141" s="8" t="s">
        <v>704</v>
      </c>
      <c r="G141" s="8" t="s">
        <v>704</v>
      </c>
      <c r="H141" s="8" t="s">
        <v>704</v>
      </c>
      <c r="I141" s="8" t="s">
        <v>288</v>
      </c>
      <c r="J141" s="9"/>
      <c r="K141" s="8"/>
    </row>
    <row r="142" spans="1:11">
      <c r="A142" s="8" t="s">
        <v>1151</v>
      </c>
      <c r="B142" s="8" t="s">
        <v>12</v>
      </c>
      <c r="C142" s="8" t="s">
        <v>49</v>
      </c>
      <c r="D142" s="8" t="s">
        <v>39</v>
      </c>
      <c r="E142" s="8" t="s">
        <v>704</v>
      </c>
      <c r="F142" s="8" t="s">
        <v>704</v>
      </c>
      <c r="G142" s="8" t="s">
        <v>704</v>
      </c>
      <c r="H142" s="8" t="s">
        <v>704</v>
      </c>
      <c r="I142" s="8" t="s">
        <v>288</v>
      </c>
      <c r="J142" s="9"/>
      <c r="K142" s="8"/>
    </row>
    <row r="143" spans="1:11">
      <c r="A143" s="8" t="s">
        <v>1152</v>
      </c>
      <c r="B143" s="8" t="s">
        <v>12</v>
      </c>
      <c r="C143" s="8" t="s">
        <v>43</v>
      </c>
      <c r="D143" s="8" t="s">
        <v>39</v>
      </c>
      <c r="E143" s="8" t="s">
        <v>704</v>
      </c>
      <c r="F143" s="8" t="s">
        <v>704</v>
      </c>
      <c r="G143" s="8" t="s">
        <v>704</v>
      </c>
      <c r="H143" s="8" t="s">
        <v>704</v>
      </c>
      <c r="I143" s="8" t="s">
        <v>288</v>
      </c>
      <c r="J143" s="9"/>
      <c r="K143" s="8"/>
    </row>
    <row r="144" spans="1:11">
      <c r="A144" s="8" t="s">
        <v>1153</v>
      </c>
      <c r="B144" s="8" t="s">
        <v>12</v>
      </c>
      <c r="C144" s="8" t="s">
        <v>49</v>
      </c>
      <c r="D144" s="8" t="s">
        <v>39</v>
      </c>
      <c r="E144" s="8" t="s">
        <v>704</v>
      </c>
      <c r="F144" s="8" t="s">
        <v>704</v>
      </c>
      <c r="G144" s="8" t="s">
        <v>704</v>
      </c>
      <c r="H144" s="8" t="s">
        <v>704</v>
      </c>
      <c r="I144" s="8" t="s">
        <v>288</v>
      </c>
      <c r="J144" s="9"/>
      <c r="K144" s="8"/>
    </row>
    <row r="145" spans="1:11">
      <c r="A145" s="8" t="s">
        <v>1154</v>
      </c>
      <c r="B145" s="8" t="s">
        <v>12</v>
      </c>
      <c r="C145" s="8" t="s">
        <v>43</v>
      </c>
      <c r="D145" s="8" t="s">
        <v>39</v>
      </c>
      <c r="E145" s="8" t="s">
        <v>704</v>
      </c>
      <c r="F145" s="8" t="s">
        <v>704</v>
      </c>
      <c r="G145" s="8" t="s">
        <v>704</v>
      </c>
      <c r="H145" s="8" t="s">
        <v>704</v>
      </c>
      <c r="I145" s="8" t="s">
        <v>288</v>
      </c>
      <c r="J145" s="9"/>
      <c r="K145" s="8"/>
    </row>
    <row r="146" spans="1:11">
      <c r="A146" s="8" t="s">
        <v>1155</v>
      </c>
      <c r="B146" s="8" t="s">
        <v>12</v>
      </c>
      <c r="C146" s="8" t="s">
        <v>49</v>
      </c>
      <c r="D146" s="8" t="s">
        <v>39</v>
      </c>
      <c r="E146" s="8" t="s">
        <v>704</v>
      </c>
      <c r="F146" s="8" t="s">
        <v>704</v>
      </c>
      <c r="G146" s="8" t="s">
        <v>704</v>
      </c>
      <c r="H146" s="8" t="s">
        <v>704</v>
      </c>
      <c r="I146" s="8" t="s">
        <v>288</v>
      </c>
      <c r="J146" s="9"/>
      <c r="K146" s="8"/>
    </row>
    <row r="147" spans="1:11">
      <c r="A147" s="8" t="s">
        <v>1156</v>
      </c>
      <c r="B147" s="8" t="s">
        <v>12</v>
      </c>
      <c r="C147" s="8" t="s">
        <v>43</v>
      </c>
      <c r="D147" s="8" t="s">
        <v>39</v>
      </c>
      <c r="E147" s="8" t="s">
        <v>704</v>
      </c>
      <c r="F147" s="8" t="s">
        <v>704</v>
      </c>
      <c r="G147" s="8" t="s">
        <v>704</v>
      </c>
      <c r="H147" s="8" t="s">
        <v>704</v>
      </c>
      <c r="I147" s="8" t="s">
        <v>288</v>
      </c>
      <c r="J147" s="9"/>
      <c r="K147" s="8"/>
    </row>
    <row r="148" spans="1:11">
      <c r="A148" s="8" t="s">
        <v>1157</v>
      </c>
      <c r="B148" s="8" t="s">
        <v>12</v>
      </c>
      <c r="C148" s="8" t="s">
        <v>49</v>
      </c>
      <c r="D148" s="8" t="s">
        <v>39</v>
      </c>
      <c r="E148" s="8" t="s">
        <v>704</v>
      </c>
      <c r="F148" s="8" t="s">
        <v>704</v>
      </c>
      <c r="G148" s="8" t="s">
        <v>704</v>
      </c>
      <c r="H148" s="8" t="s">
        <v>704</v>
      </c>
      <c r="I148" s="8" t="s">
        <v>288</v>
      </c>
      <c r="J148" s="9"/>
      <c r="K148" s="8"/>
    </row>
    <row r="149" spans="1:11">
      <c r="A149" s="8" t="s">
        <v>701</v>
      </c>
      <c r="B149" s="8" t="s">
        <v>12</v>
      </c>
      <c r="C149" s="8" t="s">
        <v>43</v>
      </c>
      <c r="D149" s="8" t="s">
        <v>39</v>
      </c>
      <c r="E149" s="8" t="s">
        <v>704</v>
      </c>
      <c r="F149" s="8" t="s">
        <v>704</v>
      </c>
      <c r="G149" s="8" t="s">
        <v>704</v>
      </c>
      <c r="H149" s="8" t="s">
        <v>704</v>
      </c>
      <c r="I149" s="8" t="s">
        <v>288</v>
      </c>
      <c r="J149" s="9"/>
      <c r="K149" s="8"/>
    </row>
    <row r="150" spans="1:11">
      <c r="A150" s="8" t="s">
        <v>702</v>
      </c>
      <c r="B150" s="8" t="s">
        <v>12</v>
      </c>
      <c r="C150" s="8" t="s">
        <v>49</v>
      </c>
      <c r="D150" s="8" t="s">
        <v>39</v>
      </c>
      <c r="E150" s="8" t="s">
        <v>704</v>
      </c>
      <c r="F150" s="8" t="s">
        <v>704</v>
      </c>
      <c r="G150" s="8" t="s">
        <v>704</v>
      </c>
      <c r="H150" s="8" t="s">
        <v>704</v>
      </c>
      <c r="I150" s="8" t="s">
        <v>288</v>
      </c>
      <c r="J150" s="9"/>
      <c r="K150" s="8"/>
    </row>
    <row r="151" spans="1:11">
      <c r="A151" s="8" t="s">
        <v>703</v>
      </c>
      <c r="B151" s="8" t="s">
        <v>12</v>
      </c>
      <c r="C151" s="8" t="s">
        <v>43</v>
      </c>
      <c r="D151" s="8" t="s">
        <v>39</v>
      </c>
      <c r="E151" s="8" t="s">
        <v>704</v>
      </c>
      <c r="F151" s="8" t="s">
        <v>704</v>
      </c>
      <c r="G151" s="8" t="s">
        <v>704</v>
      </c>
      <c r="H151" s="8" t="s">
        <v>704</v>
      </c>
      <c r="I151" s="8" t="s">
        <v>288</v>
      </c>
      <c r="J151" s="9"/>
      <c r="K151" s="8"/>
    </row>
    <row r="152" spans="1:11">
      <c r="A152" s="8" t="s">
        <v>705</v>
      </c>
      <c r="B152" s="8" t="s">
        <v>12</v>
      </c>
      <c r="C152" s="8" t="s">
        <v>49</v>
      </c>
      <c r="D152" s="8" t="s">
        <v>39</v>
      </c>
      <c r="E152" s="8" t="s">
        <v>704</v>
      </c>
      <c r="F152" s="8" t="s">
        <v>704</v>
      </c>
      <c r="G152" s="8" t="s">
        <v>704</v>
      </c>
      <c r="H152" s="8" t="s">
        <v>704</v>
      </c>
      <c r="I152" s="8" t="s">
        <v>288</v>
      </c>
      <c r="J152" s="9"/>
      <c r="K152" s="8"/>
    </row>
    <row r="153" spans="1:11">
      <c r="A153" s="8" t="s">
        <v>710</v>
      </c>
      <c r="B153" s="8" t="s">
        <v>12</v>
      </c>
      <c r="C153" s="8" t="s">
        <v>43</v>
      </c>
      <c r="D153" s="8" t="s">
        <v>39</v>
      </c>
      <c r="E153" s="8" t="s">
        <v>704</v>
      </c>
      <c r="F153" s="8" t="s">
        <v>704</v>
      </c>
      <c r="G153" s="8" t="s">
        <v>704</v>
      </c>
      <c r="H153" s="8" t="s">
        <v>704</v>
      </c>
      <c r="I153" s="8" t="s">
        <v>288</v>
      </c>
      <c r="J153" s="9"/>
      <c r="K153" s="8"/>
    </row>
    <row r="154" spans="1:11">
      <c r="A154" s="8" t="s">
        <v>712</v>
      </c>
      <c r="B154" s="8" t="s">
        <v>12</v>
      </c>
      <c r="C154" s="8" t="s">
        <v>49</v>
      </c>
      <c r="D154" s="8" t="s">
        <v>39</v>
      </c>
      <c r="E154" s="8" t="s">
        <v>704</v>
      </c>
      <c r="F154" s="8" t="s">
        <v>704</v>
      </c>
      <c r="G154" s="8" t="s">
        <v>704</v>
      </c>
      <c r="H154" s="8" t="s">
        <v>704</v>
      </c>
      <c r="I154" s="8" t="s">
        <v>288</v>
      </c>
      <c r="J154" s="9"/>
      <c r="K154" s="8"/>
    </row>
    <row r="155" spans="1:11">
      <c r="A155" s="8" t="s">
        <v>721</v>
      </c>
      <c r="B155" s="8" t="s">
        <v>12</v>
      </c>
      <c r="C155" s="8" t="s">
        <v>43</v>
      </c>
      <c r="D155" s="8" t="s">
        <v>39</v>
      </c>
      <c r="E155" s="8" t="s">
        <v>704</v>
      </c>
      <c r="F155" s="8" t="s">
        <v>704</v>
      </c>
      <c r="G155" s="8" t="s">
        <v>704</v>
      </c>
      <c r="H155" s="8" t="s">
        <v>704</v>
      </c>
      <c r="I155" s="8" t="s">
        <v>288</v>
      </c>
      <c r="J155" s="9"/>
      <c r="K155" s="8"/>
    </row>
    <row r="156" spans="1:11">
      <c r="A156" s="8" t="s">
        <v>722</v>
      </c>
      <c r="B156" s="8" t="s">
        <v>12</v>
      </c>
      <c r="C156" s="8" t="s">
        <v>49</v>
      </c>
      <c r="D156" s="8" t="s">
        <v>39</v>
      </c>
      <c r="E156" s="8" t="s">
        <v>704</v>
      </c>
      <c r="F156" s="8" t="s">
        <v>704</v>
      </c>
      <c r="G156" s="8" t="s">
        <v>704</v>
      </c>
      <c r="H156" s="8" t="s">
        <v>704</v>
      </c>
      <c r="I156" s="8" t="s">
        <v>288</v>
      </c>
      <c r="J156" s="9"/>
      <c r="K156" s="8"/>
    </row>
    <row r="157" spans="1:11">
      <c r="A157" s="8" t="s">
        <v>727</v>
      </c>
      <c r="B157" s="8" t="s">
        <v>12</v>
      </c>
      <c r="C157" s="8" t="s">
        <v>43</v>
      </c>
      <c r="D157" s="8" t="s">
        <v>39</v>
      </c>
      <c r="E157" s="8" t="s">
        <v>704</v>
      </c>
      <c r="F157" s="8" t="s">
        <v>704</v>
      </c>
      <c r="G157" s="8" t="s">
        <v>704</v>
      </c>
      <c r="H157" s="8" t="s">
        <v>704</v>
      </c>
      <c r="I157" s="8" t="s">
        <v>288</v>
      </c>
      <c r="J157" s="9"/>
      <c r="K157" s="8"/>
    </row>
    <row r="158" spans="1:11">
      <c r="A158" s="8" t="s">
        <v>728</v>
      </c>
      <c r="B158" s="8" t="s">
        <v>12</v>
      </c>
      <c r="C158" s="8" t="s">
        <v>49</v>
      </c>
      <c r="D158" s="8" t="s">
        <v>39</v>
      </c>
      <c r="E158" s="8" t="s">
        <v>704</v>
      </c>
      <c r="F158" s="8" t="s">
        <v>704</v>
      </c>
      <c r="G158" s="8" t="s">
        <v>704</v>
      </c>
      <c r="H158" s="8" t="s">
        <v>704</v>
      </c>
      <c r="I158" s="8" t="s">
        <v>288</v>
      </c>
      <c r="J158" s="9"/>
      <c r="K158" s="8"/>
    </row>
    <row r="159" spans="1:11">
      <c r="A159" s="8" t="s">
        <v>733</v>
      </c>
      <c r="B159" s="8" t="s">
        <v>12</v>
      </c>
      <c r="C159" s="8" t="s">
        <v>43</v>
      </c>
      <c r="D159" s="8" t="s">
        <v>39</v>
      </c>
      <c r="E159" s="8" t="s">
        <v>704</v>
      </c>
      <c r="F159" s="8" t="s">
        <v>704</v>
      </c>
      <c r="G159" s="8" t="s">
        <v>704</v>
      </c>
      <c r="H159" s="8" t="s">
        <v>704</v>
      </c>
      <c r="I159" s="8" t="s">
        <v>288</v>
      </c>
      <c r="J159" s="9"/>
      <c r="K159" s="8"/>
    </row>
    <row r="160" spans="1:11">
      <c r="A160" s="8" t="s">
        <v>734</v>
      </c>
      <c r="B160" s="8" t="s">
        <v>12</v>
      </c>
      <c r="C160" s="8" t="s">
        <v>49</v>
      </c>
      <c r="D160" s="8" t="s">
        <v>39</v>
      </c>
      <c r="E160" s="8" t="s">
        <v>704</v>
      </c>
      <c r="F160" s="8" t="s">
        <v>704</v>
      </c>
      <c r="G160" s="8" t="s">
        <v>704</v>
      </c>
      <c r="H160" s="8" t="s">
        <v>704</v>
      </c>
      <c r="I160" s="8" t="s">
        <v>288</v>
      </c>
      <c r="J160" s="9"/>
      <c r="K160" s="8"/>
    </row>
    <row r="161" spans="1:11">
      <c r="A161" s="8" t="s">
        <v>1158</v>
      </c>
      <c r="B161" s="8" t="s">
        <v>12</v>
      </c>
      <c r="C161" s="8" t="s">
        <v>43</v>
      </c>
      <c r="D161" s="8" t="s">
        <v>39</v>
      </c>
      <c r="E161" s="8" t="s">
        <v>704</v>
      </c>
      <c r="F161" s="8" t="s">
        <v>704</v>
      </c>
      <c r="G161" s="8" t="s">
        <v>704</v>
      </c>
      <c r="H161" s="8" t="s">
        <v>704</v>
      </c>
      <c r="I161" s="8" t="s">
        <v>288</v>
      </c>
      <c r="J161" s="9"/>
      <c r="K161" s="8"/>
    </row>
    <row r="162" spans="1:11">
      <c r="A162" s="8" t="s">
        <v>1159</v>
      </c>
      <c r="B162" s="8" t="s">
        <v>12</v>
      </c>
      <c r="C162" s="8" t="s">
        <v>49</v>
      </c>
      <c r="D162" s="8" t="s">
        <v>39</v>
      </c>
      <c r="E162" s="8" t="s">
        <v>704</v>
      </c>
      <c r="F162" s="8" t="s">
        <v>704</v>
      </c>
      <c r="G162" s="8" t="s">
        <v>704</v>
      </c>
      <c r="H162" s="8" t="s">
        <v>704</v>
      </c>
      <c r="I162" s="8" t="s">
        <v>288</v>
      </c>
      <c r="J162" s="9"/>
      <c r="K162" s="8"/>
    </row>
    <row r="163" spans="1:11">
      <c r="A163" s="8" t="s">
        <v>1160</v>
      </c>
      <c r="B163" s="8" t="s">
        <v>12</v>
      </c>
      <c r="C163" s="8" t="s">
        <v>43</v>
      </c>
      <c r="D163" s="8" t="s">
        <v>39</v>
      </c>
      <c r="E163" s="8" t="s">
        <v>704</v>
      </c>
      <c r="F163" s="8" t="s">
        <v>704</v>
      </c>
      <c r="G163" s="8" t="s">
        <v>704</v>
      </c>
      <c r="H163" s="8" t="s">
        <v>704</v>
      </c>
      <c r="I163" s="8" t="s">
        <v>288</v>
      </c>
      <c r="J163" s="9"/>
      <c r="K163" s="8"/>
    </row>
    <row r="164" spans="1:11">
      <c r="A164" s="8" t="s">
        <v>1161</v>
      </c>
      <c r="B164" s="8" t="s">
        <v>12</v>
      </c>
      <c r="C164" s="8" t="s">
        <v>49</v>
      </c>
      <c r="D164" s="8" t="s">
        <v>39</v>
      </c>
      <c r="E164" s="8" t="s">
        <v>704</v>
      </c>
      <c r="F164" s="8" t="s">
        <v>704</v>
      </c>
      <c r="G164" s="8" t="s">
        <v>704</v>
      </c>
      <c r="H164" s="8" t="s">
        <v>704</v>
      </c>
      <c r="I164" s="8" t="s">
        <v>288</v>
      </c>
      <c r="J164" s="9"/>
      <c r="K164" s="8"/>
    </row>
    <row r="165" spans="1:11">
      <c r="A165" s="8" t="s">
        <v>1162</v>
      </c>
      <c r="B165" s="8" t="s">
        <v>12</v>
      </c>
      <c r="C165" s="8" t="s">
        <v>43</v>
      </c>
      <c r="D165" s="8" t="s">
        <v>39</v>
      </c>
      <c r="E165" s="8" t="s">
        <v>704</v>
      </c>
      <c r="F165" s="8" t="s">
        <v>704</v>
      </c>
      <c r="G165" s="8" t="s">
        <v>704</v>
      </c>
      <c r="H165" s="8" t="s">
        <v>704</v>
      </c>
      <c r="I165" s="8" t="s">
        <v>288</v>
      </c>
      <c r="J165" s="9"/>
      <c r="K165" s="8"/>
    </row>
    <row r="166" spans="1:11">
      <c r="A166" s="8" t="s">
        <v>1163</v>
      </c>
      <c r="B166" s="8" t="s">
        <v>12</v>
      </c>
      <c r="C166" s="8" t="s">
        <v>49</v>
      </c>
      <c r="D166" s="8" t="s">
        <v>39</v>
      </c>
      <c r="E166" s="8" t="s">
        <v>704</v>
      </c>
      <c r="F166" s="8" t="s">
        <v>704</v>
      </c>
      <c r="G166" s="8" t="s">
        <v>704</v>
      </c>
      <c r="H166" s="8" t="s">
        <v>704</v>
      </c>
      <c r="I166" s="8" t="s">
        <v>288</v>
      </c>
      <c r="J166" s="9"/>
      <c r="K166" s="8"/>
    </row>
    <row r="167" spans="1:11">
      <c r="A167" s="8" t="s">
        <v>1164</v>
      </c>
      <c r="B167" s="8" t="s">
        <v>12</v>
      </c>
      <c r="C167" s="8" t="s">
        <v>43</v>
      </c>
      <c r="D167" s="8" t="s">
        <v>39</v>
      </c>
      <c r="E167" s="8" t="s">
        <v>704</v>
      </c>
      <c r="F167" s="8" t="s">
        <v>704</v>
      </c>
      <c r="G167" s="8" t="s">
        <v>704</v>
      </c>
      <c r="H167" s="8" t="s">
        <v>704</v>
      </c>
      <c r="I167" s="8" t="s">
        <v>288</v>
      </c>
      <c r="J167" s="9"/>
      <c r="K167" s="8"/>
    </row>
    <row r="168" spans="1:11">
      <c r="A168" s="8" t="s">
        <v>1165</v>
      </c>
      <c r="B168" s="8" t="s">
        <v>12</v>
      </c>
      <c r="C168" s="8" t="s">
        <v>49</v>
      </c>
      <c r="D168" s="8" t="s">
        <v>39</v>
      </c>
      <c r="E168" s="8" t="s">
        <v>704</v>
      </c>
      <c r="F168" s="8" t="s">
        <v>704</v>
      </c>
      <c r="G168" s="8" t="s">
        <v>704</v>
      </c>
      <c r="H168" s="8" t="s">
        <v>704</v>
      </c>
      <c r="I168" s="8" t="s">
        <v>288</v>
      </c>
      <c r="J168" s="9"/>
      <c r="K168" s="8"/>
    </row>
    <row r="169" spans="1:11">
      <c r="A169" s="8" t="s">
        <v>1166</v>
      </c>
      <c r="B169" s="8" t="s">
        <v>12</v>
      </c>
      <c r="C169" s="8" t="s">
        <v>43</v>
      </c>
      <c r="D169" s="8" t="s">
        <v>39</v>
      </c>
      <c r="E169" s="8" t="s">
        <v>704</v>
      </c>
      <c r="F169" s="8" t="s">
        <v>704</v>
      </c>
      <c r="G169" s="8" t="s">
        <v>704</v>
      </c>
      <c r="H169" s="8" t="s">
        <v>704</v>
      </c>
      <c r="I169" s="8" t="s">
        <v>288</v>
      </c>
      <c r="J169" s="9"/>
      <c r="K169" s="8"/>
    </row>
    <row r="170" spans="1:11">
      <c r="A170" s="8" t="s">
        <v>1167</v>
      </c>
      <c r="B170" s="8" t="s">
        <v>12</v>
      </c>
      <c r="C170" s="8" t="s">
        <v>49</v>
      </c>
      <c r="D170" s="8" t="s">
        <v>39</v>
      </c>
      <c r="E170" s="8" t="s">
        <v>704</v>
      </c>
      <c r="F170" s="8" t="s">
        <v>704</v>
      </c>
      <c r="G170" s="8" t="s">
        <v>704</v>
      </c>
      <c r="H170" s="8" t="s">
        <v>704</v>
      </c>
      <c r="I170" s="8" t="s">
        <v>288</v>
      </c>
      <c r="J170" s="9"/>
      <c r="K170" s="8"/>
    </row>
    <row r="171" spans="1:11">
      <c r="A171" s="8" t="s">
        <v>1168</v>
      </c>
      <c r="B171" s="8" t="s">
        <v>12</v>
      </c>
      <c r="C171" s="8" t="s">
        <v>43</v>
      </c>
      <c r="D171" s="8" t="s">
        <v>39</v>
      </c>
      <c r="E171" s="8" t="s">
        <v>704</v>
      </c>
      <c r="F171" s="8" t="s">
        <v>704</v>
      </c>
      <c r="G171" s="8" t="s">
        <v>704</v>
      </c>
      <c r="H171" s="8" t="s">
        <v>704</v>
      </c>
      <c r="I171" s="8" t="s">
        <v>288</v>
      </c>
      <c r="J171" s="9"/>
      <c r="K171" s="8"/>
    </row>
    <row r="172" spans="1:11">
      <c r="A172" s="8" t="s">
        <v>1169</v>
      </c>
      <c r="B172" s="8" t="s">
        <v>12</v>
      </c>
      <c r="C172" s="8" t="s">
        <v>49</v>
      </c>
      <c r="D172" s="8" t="s">
        <v>39</v>
      </c>
      <c r="E172" s="8" t="s">
        <v>704</v>
      </c>
      <c r="F172" s="8" t="s">
        <v>704</v>
      </c>
      <c r="G172" s="8" t="s">
        <v>704</v>
      </c>
      <c r="H172" s="8" t="s">
        <v>704</v>
      </c>
      <c r="I172" s="8" t="s">
        <v>288</v>
      </c>
      <c r="J172" s="9"/>
      <c r="K172" s="8"/>
    </row>
    <row r="173" spans="1:11" ht="30">
      <c r="A173" s="8" t="s">
        <v>1170</v>
      </c>
      <c r="B173" s="8" t="s">
        <v>12</v>
      </c>
      <c r="C173" s="8" t="s">
        <v>43</v>
      </c>
      <c r="D173" s="8" t="s">
        <v>39</v>
      </c>
      <c r="E173" s="8" t="s">
        <v>704</v>
      </c>
      <c r="F173" s="8" t="s">
        <v>704</v>
      </c>
      <c r="G173" s="8" t="s">
        <v>704</v>
      </c>
      <c r="H173" s="8" t="s">
        <v>704</v>
      </c>
      <c r="I173" s="8" t="s">
        <v>288</v>
      </c>
      <c r="J173" s="9"/>
      <c r="K173" s="8"/>
    </row>
    <row r="174" spans="1:11">
      <c r="A174" s="8" t="s">
        <v>1171</v>
      </c>
      <c r="B174" s="8" t="s">
        <v>12</v>
      </c>
      <c r="C174" s="8" t="s">
        <v>49</v>
      </c>
      <c r="D174" s="8" t="s">
        <v>39</v>
      </c>
      <c r="E174" s="8" t="s">
        <v>704</v>
      </c>
      <c r="F174" s="8" t="s">
        <v>704</v>
      </c>
      <c r="G174" s="8" t="s">
        <v>704</v>
      </c>
      <c r="H174" s="8" t="s">
        <v>704</v>
      </c>
      <c r="I174" s="8" t="s">
        <v>288</v>
      </c>
      <c r="J174" s="9"/>
      <c r="K174" s="8"/>
    </row>
    <row r="175" spans="1:11" ht="30">
      <c r="A175" s="8" t="s">
        <v>1172</v>
      </c>
      <c r="B175" s="8" t="s">
        <v>12</v>
      </c>
      <c r="C175" s="8" t="s">
        <v>43</v>
      </c>
      <c r="D175" s="8" t="s">
        <v>39</v>
      </c>
      <c r="E175" s="8" t="s">
        <v>704</v>
      </c>
      <c r="F175" s="8" t="s">
        <v>704</v>
      </c>
      <c r="G175" s="8" t="s">
        <v>704</v>
      </c>
      <c r="H175" s="8" t="s">
        <v>704</v>
      </c>
      <c r="I175" s="8" t="s">
        <v>288</v>
      </c>
      <c r="J175" s="9"/>
      <c r="K175" s="8"/>
    </row>
    <row r="176" spans="1:11">
      <c r="A176" s="8" t="s">
        <v>1173</v>
      </c>
      <c r="B176" s="8" t="s">
        <v>12</v>
      </c>
      <c r="C176" s="8" t="s">
        <v>49</v>
      </c>
      <c r="D176" s="8" t="s">
        <v>39</v>
      </c>
      <c r="E176" s="8" t="s">
        <v>704</v>
      </c>
      <c r="F176" s="8" t="s">
        <v>704</v>
      </c>
      <c r="G176" s="8" t="s">
        <v>704</v>
      </c>
      <c r="H176" s="8" t="s">
        <v>704</v>
      </c>
      <c r="I176" s="8" t="s">
        <v>288</v>
      </c>
      <c r="J176" s="9"/>
      <c r="K176" s="8"/>
    </row>
    <row r="177" spans="1:11" ht="30">
      <c r="A177" s="8" t="s">
        <v>1174</v>
      </c>
      <c r="B177" s="8" t="s">
        <v>12</v>
      </c>
      <c r="C177" s="8" t="s">
        <v>43</v>
      </c>
      <c r="D177" s="8" t="s">
        <v>39</v>
      </c>
      <c r="E177" s="8" t="s">
        <v>704</v>
      </c>
      <c r="F177" s="8" t="s">
        <v>704</v>
      </c>
      <c r="G177" s="8" t="s">
        <v>704</v>
      </c>
      <c r="H177" s="8" t="s">
        <v>704</v>
      </c>
      <c r="I177" s="8" t="s">
        <v>288</v>
      </c>
      <c r="J177" s="9"/>
      <c r="K177" s="8"/>
    </row>
    <row r="178" spans="1:11">
      <c r="A178" s="8" t="s">
        <v>1175</v>
      </c>
      <c r="B178" s="8" t="s">
        <v>12</v>
      </c>
      <c r="C178" s="8" t="s">
        <v>49</v>
      </c>
      <c r="D178" s="8" t="s">
        <v>39</v>
      </c>
      <c r="E178" s="8" t="s">
        <v>704</v>
      </c>
      <c r="F178" s="8" t="s">
        <v>704</v>
      </c>
      <c r="G178" s="8" t="s">
        <v>704</v>
      </c>
      <c r="H178" s="8" t="s">
        <v>704</v>
      </c>
      <c r="I178" s="8" t="s">
        <v>288</v>
      </c>
      <c r="J178" s="9"/>
      <c r="K178" s="8"/>
    </row>
    <row r="179" spans="1:11" ht="30">
      <c r="A179" s="8" t="s">
        <v>1176</v>
      </c>
      <c r="B179" s="8" t="s">
        <v>12</v>
      </c>
      <c r="C179" s="8" t="s">
        <v>43</v>
      </c>
      <c r="D179" s="8" t="s">
        <v>39</v>
      </c>
      <c r="E179" s="8" t="s">
        <v>704</v>
      </c>
      <c r="F179" s="8" t="s">
        <v>704</v>
      </c>
      <c r="G179" s="8" t="s">
        <v>704</v>
      </c>
      <c r="H179" s="8" t="s">
        <v>704</v>
      </c>
      <c r="I179" s="8" t="s">
        <v>288</v>
      </c>
      <c r="J179" s="9"/>
      <c r="K179" s="8"/>
    </row>
    <row r="180" spans="1:11">
      <c r="A180" s="8" t="s">
        <v>1177</v>
      </c>
      <c r="B180" s="8" t="s">
        <v>12</v>
      </c>
      <c r="C180" s="8" t="s">
        <v>49</v>
      </c>
      <c r="D180" s="8" t="s">
        <v>39</v>
      </c>
      <c r="E180" s="8" t="s">
        <v>704</v>
      </c>
      <c r="F180" s="8" t="s">
        <v>704</v>
      </c>
      <c r="G180" s="8" t="s">
        <v>704</v>
      </c>
      <c r="H180" s="8" t="s">
        <v>704</v>
      </c>
      <c r="I180" s="8" t="s">
        <v>288</v>
      </c>
      <c r="J180" s="9"/>
      <c r="K180" s="8"/>
    </row>
    <row r="181" spans="1:11" ht="30">
      <c r="A181" s="8" t="s">
        <v>1178</v>
      </c>
      <c r="B181" s="8" t="s">
        <v>12</v>
      </c>
      <c r="C181" s="8" t="s">
        <v>43</v>
      </c>
      <c r="D181" s="8" t="s">
        <v>39</v>
      </c>
      <c r="E181" s="8" t="s">
        <v>704</v>
      </c>
      <c r="F181" s="8" t="s">
        <v>704</v>
      </c>
      <c r="G181" s="8" t="s">
        <v>704</v>
      </c>
      <c r="H181" s="8" t="s">
        <v>704</v>
      </c>
      <c r="I181" s="8" t="s">
        <v>288</v>
      </c>
      <c r="J181" s="9"/>
      <c r="K181" s="8"/>
    </row>
    <row r="182" spans="1:11">
      <c r="A182" s="8" t="s">
        <v>1179</v>
      </c>
      <c r="B182" s="8" t="s">
        <v>12</v>
      </c>
      <c r="C182" s="8" t="s">
        <v>49</v>
      </c>
      <c r="D182" s="8" t="s">
        <v>39</v>
      </c>
      <c r="E182" s="8" t="s">
        <v>704</v>
      </c>
      <c r="F182" s="8" t="s">
        <v>704</v>
      </c>
      <c r="G182" s="8" t="s">
        <v>704</v>
      </c>
      <c r="H182" s="8" t="s">
        <v>704</v>
      </c>
      <c r="I182" s="8" t="s">
        <v>288</v>
      </c>
      <c r="J182" s="9"/>
      <c r="K182" s="8"/>
    </row>
    <row r="183" spans="1:11" ht="30">
      <c r="A183" s="8" t="s">
        <v>1180</v>
      </c>
      <c r="B183" s="8" t="s">
        <v>12</v>
      </c>
      <c r="C183" s="8" t="s">
        <v>43</v>
      </c>
      <c r="D183" s="8" t="s">
        <v>39</v>
      </c>
      <c r="E183" s="8" t="s">
        <v>704</v>
      </c>
      <c r="F183" s="8" t="s">
        <v>704</v>
      </c>
      <c r="G183" s="8" t="s">
        <v>704</v>
      </c>
      <c r="H183" s="8" t="s">
        <v>704</v>
      </c>
      <c r="I183" s="8" t="s">
        <v>288</v>
      </c>
      <c r="J183" s="9"/>
      <c r="K183" s="8"/>
    </row>
    <row r="184" spans="1:11">
      <c r="A184" s="8" t="s">
        <v>1181</v>
      </c>
      <c r="B184" s="8" t="s">
        <v>12</v>
      </c>
      <c r="C184" s="8" t="s">
        <v>49</v>
      </c>
      <c r="D184" s="8" t="s">
        <v>39</v>
      </c>
      <c r="E184" s="8" t="s">
        <v>704</v>
      </c>
      <c r="F184" s="8" t="s">
        <v>704</v>
      </c>
      <c r="G184" s="8" t="s">
        <v>704</v>
      </c>
      <c r="H184" s="8" t="s">
        <v>704</v>
      </c>
      <c r="I184" s="8" t="s">
        <v>288</v>
      </c>
      <c r="J184" s="9"/>
      <c r="K184" s="8"/>
    </row>
    <row r="185" spans="1:11" ht="30">
      <c r="A185" s="8" t="s">
        <v>1182</v>
      </c>
      <c r="B185" s="8" t="s">
        <v>12</v>
      </c>
      <c r="C185" s="8" t="s">
        <v>43</v>
      </c>
      <c r="D185" s="8" t="s">
        <v>39</v>
      </c>
      <c r="E185" s="8" t="s">
        <v>704</v>
      </c>
      <c r="F185" s="8" t="s">
        <v>704</v>
      </c>
      <c r="G185" s="8" t="s">
        <v>704</v>
      </c>
      <c r="H185" s="8" t="s">
        <v>704</v>
      </c>
      <c r="I185" s="8" t="s">
        <v>288</v>
      </c>
      <c r="J185" s="9"/>
      <c r="K185" s="8"/>
    </row>
    <row r="186" spans="1:11">
      <c r="A186" s="8" t="s">
        <v>1183</v>
      </c>
      <c r="B186" s="8" t="s">
        <v>12</v>
      </c>
      <c r="C186" s="8" t="s">
        <v>49</v>
      </c>
      <c r="D186" s="8" t="s">
        <v>39</v>
      </c>
      <c r="E186" s="8" t="s">
        <v>704</v>
      </c>
      <c r="F186" s="8" t="s">
        <v>704</v>
      </c>
      <c r="G186" s="8" t="s">
        <v>704</v>
      </c>
      <c r="H186" s="8" t="s">
        <v>704</v>
      </c>
      <c r="I186" s="8" t="s">
        <v>288</v>
      </c>
      <c r="J186" s="9"/>
      <c r="K186" s="8"/>
    </row>
    <row r="187" spans="1:11" ht="30">
      <c r="A187" s="8" t="s">
        <v>1184</v>
      </c>
      <c r="B187" s="8" t="s">
        <v>12</v>
      </c>
      <c r="C187" s="8" t="s">
        <v>43</v>
      </c>
      <c r="D187" s="8" t="s">
        <v>39</v>
      </c>
      <c r="E187" s="8" t="s">
        <v>704</v>
      </c>
      <c r="F187" s="8" t="s">
        <v>704</v>
      </c>
      <c r="G187" s="8" t="s">
        <v>704</v>
      </c>
      <c r="H187" s="8" t="s">
        <v>704</v>
      </c>
      <c r="I187" s="8" t="s">
        <v>288</v>
      </c>
      <c r="J187" s="9"/>
      <c r="K187" s="8"/>
    </row>
    <row r="188" spans="1:11">
      <c r="A188" s="8" t="s">
        <v>1185</v>
      </c>
      <c r="B188" s="8" t="s">
        <v>12</v>
      </c>
      <c r="C188" s="8" t="s">
        <v>49</v>
      </c>
      <c r="D188" s="8" t="s">
        <v>39</v>
      </c>
      <c r="E188" s="8" t="s">
        <v>704</v>
      </c>
      <c r="F188" s="8" t="s">
        <v>704</v>
      </c>
      <c r="G188" s="8" t="s">
        <v>704</v>
      </c>
      <c r="H188" s="8" t="s">
        <v>704</v>
      </c>
      <c r="I188" s="8" t="s">
        <v>288</v>
      </c>
      <c r="J188" s="9"/>
      <c r="K188" s="8"/>
    </row>
    <row r="189" spans="1:11" ht="30">
      <c r="A189" s="8" t="s">
        <v>1186</v>
      </c>
      <c r="B189" s="8" t="s">
        <v>12</v>
      </c>
      <c r="C189" s="8" t="s">
        <v>43</v>
      </c>
      <c r="D189" s="8" t="s">
        <v>39</v>
      </c>
      <c r="E189" s="8" t="s">
        <v>704</v>
      </c>
      <c r="F189" s="8" t="s">
        <v>704</v>
      </c>
      <c r="G189" s="8" t="s">
        <v>704</v>
      </c>
      <c r="H189" s="8" t="s">
        <v>704</v>
      </c>
      <c r="I189" s="8" t="s">
        <v>288</v>
      </c>
      <c r="J189" s="9"/>
      <c r="K189" s="8"/>
    </row>
    <row r="190" spans="1:11">
      <c r="A190" s="8" t="s">
        <v>1187</v>
      </c>
      <c r="B190" s="8" t="s">
        <v>12</v>
      </c>
      <c r="C190" s="8" t="s">
        <v>49</v>
      </c>
      <c r="D190" s="8" t="s">
        <v>39</v>
      </c>
      <c r="E190" s="8" t="s">
        <v>704</v>
      </c>
      <c r="F190" s="8" t="s">
        <v>704</v>
      </c>
      <c r="G190" s="8" t="s">
        <v>704</v>
      </c>
      <c r="H190" s="8" t="s">
        <v>704</v>
      </c>
      <c r="I190" s="8" t="s">
        <v>288</v>
      </c>
      <c r="J190" s="9"/>
      <c r="K190" s="8"/>
    </row>
    <row r="191" spans="1:11" ht="30">
      <c r="A191" s="8" t="s">
        <v>1188</v>
      </c>
      <c r="B191" s="8" t="s">
        <v>12</v>
      </c>
      <c r="C191" s="8" t="s">
        <v>43</v>
      </c>
      <c r="D191" s="8" t="s">
        <v>39</v>
      </c>
      <c r="E191" s="8" t="s">
        <v>704</v>
      </c>
      <c r="F191" s="8" t="s">
        <v>704</v>
      </c>
      <c r="G191" s="8" t="s">
        <v>704</v>
      </c>
      <c r="H191" s="8" t="s">
        <v>704</v>
      </c>
      <c r="I191" s="8" t="s">
        <v>288</v>
      </c>
      <c r="J191" s="9"/>
      <c r="K191" s="8"/>
    </row>
    <row r="192" spans="1:11">
      <c r="A192" s="8" t="s">
        <v>1189</v>
      </c>
      <c r="B192" s="8" t="s">
        <v>12</v>
      </c>
      <c r="C192" s="8" t="s">
        <v>49</v>
      </c>
      <c r="D192" s="8" t="s">
        <v>39</v>
      </c>
      <c r="E192" s="8" t="s">
        <v>704</v>
      </c>
      <c r="F192" s="8" t="s">
        <v>704</v>
      </c>
      <c r="G192" s="8" t="s">
        <v>704</v>
      </c>
      <c r="H192" s="8" t="s">
        <v>704</v>
      </c>
      <c r="I192" s="8" t="s">
        <v>288</v>
      </c>
      <c r="J192" s="9"/>
      <c r="K192" s="8"/>
    </row>
    <row r="193" spans="1:11" ht="30">
      <c r="A193" s="8" t="s">
        <v>1190</v>
      </c>
      <c r="B193" s="8" t="s">
        <v>12</v>
      </c>
      <c r="C193" s="8" t="s">
        <v>43</v>
      </c>
      <c r="D193" s="8" t="s">
        <v>39</v>
      </c>
      <c r="E193" s="8" t="s">
        <v>704</v>
      </c>
      <c r="F193" s="8" t="s">
        <v>704</v>
      </c>
      <c r="G193" s="8" t="s">
        <v>704</v>
      </c>
      <c r="H193" s="8" t="s">
        <v>704</v>
      </c>
      <c r="I193" s="8" t="s">
        <v>288</v>
      </c>
      <c r="J193" s="9"/>
      <c r="K193" s="8"/>
    </row>
    <row r="194" spans="1:11">
      <c r="A194" s="8" t="s">
        <v>1191</v>
      </c>
      <c r="B194" s="8" t="s">
        <v>12</v>
      </c>
      <c r="C194" s="8" t="s">
        <v>49</v>
      </c>
      <c r="D194" s="8" t="s">
        <v>39</v>
      </c>
      <c r="E194" s="8" t="s">
        <v>704</v>
      </c>
      <c r="F194" s="8" t="s">
        <v>704</v>
      </c>
      <c r="G194" s="8" t="s">
        <v>704</v>
      </c>
      <c r="H194" s="8" t="s">
        <v>704</v>
      </c>
      <c r="I194" s="8" t="s">
        <v>288</v>
      </c>
      <c r="J194" s="9"/>
      <c r="K194" s="8"/>
    </row>
    <row r="195" spans="1:11" ht="30">
      <c r="A195" s="8" t="s">
        <v>1192</v>
      </c>
      <c r="B195" s="8" t="s">
        <v>12</v>
      </c>
      <c r="C195" s="8" t="s">
        <v>43</v>
      </c>
      <c r="D195" s="8" t="s">
        <v>39</v>
      </c>
      <c r="E195" s="8" t="s">
        <v>704</v>
      </c>
      <c r="F195" s="8" t="s">
        <v>704</v>
      </c>
      <c r="G195" s="8" t="s">
        <v>704</v>
      </c>
      <c r="H195" s="8" t="s">
        <v>704</v>
      </c>
      <c r="I195" s="8" t="s">
        <v>288</v>
      </c>
      <c r="J195" s="9"/>
      <c r="K195" s="8"/>
    </row>
    <row r="196" spans="1:11">
      <c r="A196" s="8" t="s">
        <v>1193</v>
      </c>
      <c r="B196" s="8" t="s">
        <v>12</v>
      </c>
      <c r="C196" s="8" t="s">
        <v>49</v>
      </c>
      <c r="D196" s="8" t="s">
        <v>39</v>
      </c>
      <c r="E196" s="8" t="s">
        <v>704</v>
      </c>
      <c r="F196" s="8" t="s">
        <v>704</v>
      </c>
      <c r="G196" s="8" t="s">
        <v>704</v>
      </c>
      <c r="H196" s="8" t="s">
        <v>704</v>
      </c>
      <c r="I196" s="8" t="s">
        <v>288</v>
      </c>
      <c r="J196" s="9"/>
      <c r="K196" s="8"/>
    </row>
    <row r="197" spans="1:11" ht="30">
      <c r="A197" s="8" t="s">
        <v>1194</v>
      </c>
      <c r="B197" s="8" t="s">
        <v>12</v>
      </c>
      <c r="C197" s="8" t="s">
        <v>43</v>
      </c>
      <c r="D197" s="8" t="s">
        <v>39</v>
      </c>
      <c r="E197" s="8" t="s">
        <v>704</v>
      </c>
      <c r="F197" s="8" t="s">
        <v>704</v>
      </c>
      <c r="G197" s="8" t="s">
        <v>704</v>
      </c>
      <c r="H197" s="8" t="s">
        <v>704</v>
      </c>
      <c r="I197" s="8" t="s">
        <v>288</v>
      </c>
      <c r="J197" s="9"/>
      <c r="K197" s="8"/>
    </row>
    <row r="198" spans="1:11">
      <c r="A198" s="8" t="s">
        <v>1195</v>
      </c>
      <c r="B198" s="8" t="s">
        <v>12</v>
      </c>
      <c r="C198" s="8" t="s">
        <v>49</v>
      </c>
      <c r="D198" s="8" t="s">
        <v>39</v>
      </c>
      <c r="E198" s="8" t="s">
        <v>704</v>
      </c>
      <c r="F198" s="8" t="s">
        <v>704</v>
      </c>
      <c r="G198" s="8" t="s">
        <v>704</v>
      </c>
      <c r="H198" s="8" t="s">
        <v>704</v>
      </c>
      <c r="I198" s="8" t="s">
        <v>288</v>
      </c>
      <c r="J198" s="9"/>
      <c r="K198" s="8"/>
    </row>
    <row r="199" spans="1:11" ht="30">
      <c r="A199" s="8" t="s">
        <v>1196</v>
      </c>
      <c r="B199" s="8" t="s">
        <v>12</v>
      </c>
      <c r="C199" s="8" t="s">
        <v>43</v>
      </c>
      <c r="D199" s="8" t="s">
        <v>39</v>
      </c>
      <c r="E199" s="8" t="s">
        <v>704</v>
      </c>
      <c r="F199" s="8" t="s">
        <v>704</v>
      </c>
      <c r="G199" s="8" t="s">
        <v>704</v>
      </c>
      <c r="H199" s="8" t="s">
        <v>704</v>
      </c>
      <c r="I199" s="8" t="s">
        <v>288</v>
      </c>
      <c r="J199" s="9"/>
      <c r="K199" s="8"/>
    </row>
    <row r="200" spans="1:11">
      <c r="A200" s="8" t="s">
        <v>1197</v>
      </c>
      <c r="B200" s="8" t="s">
        <v>12</v>
      </c>
      <c r="C200" s="8" t="s">
        <v>49</v>
      </c>
      <c r="D200" s="8" t="s">
        <v>39</v>
      </c>
      <c r="E200" s="8" t="s">
        <v>704</v>
      </c>
      <c r="F200" s="8" t="s">
        <v>704</v>
      </c>
      <c r="G200" s="8" t="s">
        <v>704</v>
      </c>
      <c r="H200" s="8" t="s">
        <v>704</v>
      </c>
      <c r="I200" s="8" t="s">
        <v>288</v>
      </c>
      <c r="J200" s="9"/>
      <c r="K200" s="8"/>
    </row>
    <row r="201" spans="1:11" ht="30">
      <c r="A201" s="8" t="s">
        <v>1198</v>
      </c>
      <c r="B201" s="8" t="s">
        <v>12</v>
      </c>
      <c r="C201" s="8" t="s">
        <v>43</v>
      </c>
      <c r="D201" s="8" t="s">
        <v>39</v>
      </c>
      <c r="E201" s="8" t="s">
        <v>704</v>
      </c>
      <c r="F201" s="8" t="s">
        <v>704</v>
      </c>
      <c r="G201" s="8" t="s">
        <v>704</v>
      </c>
      <c r="H201" s="8" t="s">
        <v>704</v>
      </c>
      <c r="I201" s="8" t="s">
        <v>288</v>
      </c>
      <c r="J201" s="9"/>
      <c r="K201" s="8"/>
    </row>
    <row r="202" spans="1:11">
      <c r="A202" s="8" t="s">
        <v>1199</v>
      </c>
      <c r="B202" s="8" t="s">
        <v>12</v>
      </c>
      <c r="C202" s="8" t="s">
        <v>49</v>
      </c>
      <c r="D202" s="8" t="s">
        <v>39</v>
      </c>
      <c r="E202" s="8" t="s">
        <v>704</v>
      </c>
      <c r="F202" s="8" t="s">
        <v>704</v>
      </c>
      <c r="G202" s="8" t="s">
        <v>704</v>
      </c>
      <c r="H202" s="8" t="s">
        <v>704</v>
      </c>
      <c r="I202" s="8" t="s">
        <v>288</v>
      </c>
      <c r="J202" s="9"/>
      <c r="K202" s="8"/>
    </row>
    <row r="203" spans="1:11" ht="30">
      <c r="A203" s="8" t="s">
        <v>1200</v>
      </c>
      <c r="B203" s="8" t="s">
        <v>12</v>
      </c>
      <c r="C203" s="8" t="s">
        <v>43</v>
      </c>
      <c r="D203" s="8" t="s">
        <v>39</v>
      </c>
      <c r="E203" s="8" t="s">
        <v>704</v>
      </c>
      <c r="F203" s="8" t="s">
        <v>704</v>
      </c>
      <c r="G203" s="8" t="s">
        <v>704</v>
      </c>
      <c r="H203" s="8" t="s">
        <v>704</v>
      </c>
      <c r="I203" s="8" t="s">
        <v>288</v>
      </c>
      <c r="J203" s="9"/>
      <c r="K203" s="8"/>
    </row>
    <row r="204" spans="1:11">
      <c r="A204" s="8" t="s">
        <v>1201</v>
      </c>
      <c r="B204" s="8" t="s">
        <v>12</v>
      </c>
      <c r="C204" s="8" t="s">
        <v>49</v>
      </c>
      <c r="D204" s="8" t="s">
        <v>39</v>
      </c>
      <c r="E204" s="8" t="s">
        <v>704</v>
      </c>
      <c r="F204" s="8" t="s">
        <v>704</v>
      </c>
      <c r="G204" s="8" t="s">
        <v>704</v>
      </c>
      <c r="H204" s="8" t="s">
        <v>704</v>
      </c>
      <c r="I204" s="8" t="s">
        <v>288</v>
      </c>
      <c r="J204" s="9"/>
      <c r="K204" s="8"/>
    </row>
    <row r="205" spans="1:11" ht="30">
      <c r="A205" s="8" t="s">
        <v>1202</v>
      </c>
      <c r="B205" s="8" t="s">
        <v>12</v>
      </c>
      <c r="C205" s="8" t="s">
        <v>43</v>
      </c>
      <c r="D205" s="8" t="s">
        <v>39</v>
      </c>
      <c r="E205" s="8" t="s">
        <v>704</v>
      </c>
      <c r="F205" s="8" t="s">
        <v>704</v>
      </c>
      <c r="G205" s="8" t="s">
        <v>704</v>
      </c>
      <c r="H205" s="8" t="s">
        <v>704</v>
      </c>
      <c r="I205" s="8" t="s">
        <v>288</v>
      </c>
      <c r="J205" s="9"/>
      <c r="K205" s="8"/>
    </row>
    <row r="206" spans="1:11">
      <c r="A206" s="8" t="s">
        <v>1203</v>
      </c>
      <c r="B206" s="8" t="s">
        <v>12</v>
      </c>
      <c r="C206" s="8" t="s">
        <v>49</v>
      </c>
      <c r="D206" s="8" t="s">
        <v>39</v>
      </c>
      <c r="E206" s="8" t="s">
        <v>704</v>
      </c>
      <c r="F206" s="8" t="s">
        <v>704</v>
      </c>
      <c r="G206" s="8" t="s">
        <v>704</v>
      </c>
      <c r="H206" s="8" t="s">
        <v>704</v>
      </c>
      <c r="I206" s="8" t="s">
        <v>288</v>
      </c>
      <c r="J206" s="9"/>
      <c r="K206" s="8"/>
    </row>
    <row r="207" spans="1:11" ht="30">
      <c r="A207" s="8" t="s">
        <v>1204</v>
      </c>
      <c r="B207" s="8" t="s">
        <v>12</v>
      </c>
      <c r="C207" s="8" t="s">
        <v>43</v>
      </c>
      <c r="D207" s="8" t="s">
        <v>39</v>
      </c>
      <c r="E207" s="8" t="s">
        <v>704</v>
      </c>
      <c r="F207" s="8" t="s">
        <v>704</v>
      </c>
      <c r="G207" s="8" t="s">
        <v>704</v>
      </c>
      <c r="H207" s="8" t="s">
        <v>704</v>
      </c>
      <c r="I207" s="8" t="s">
        <v>288</v>
      </c>
      <c r="J207" s="9"/>
      <c r="K207" s="8"/>
    </row>
    <row r="208" spans="1:11">
      <c r="A208" s="8" t="s">
        <v>1205</v>
      </c>
      <c r="B208" s="8" t="s">
        <v>12</v>
      </c>
      <c r="C208" s="8" t="s">
        <v>49</v>
      </c>
      <c r="D208" s="8" t="s">
        <v>39</v>
      </c>
      <c r="E208" s="8" t="s">
        <v>704</v>
      </c>
      <c r="F208" s="8" t="s">
        <v>704</v>
      </c>
      <c r="G208" s="8" t="s">
        <v>704</v>
      </c>
      <c r="H208" s="8" t="s">
        <v>704</v>
      </c>
      <c r="I208" s="8" t="s">
        <v>288</v>
      </c>
      <c r="J208" s="9"/>
      <c r="K208" s="8"/>
    </row>
    <row r="209" spans="1:11" ht="30">
      <c r="A209" s="8" t="s">
        <v>1206</v>
      </c>
      <c r="B209" s="8" t="s">
        <v>12</v>
      </c>
      <c r="C209" s="8" t="s">
        <v>43</v>
      </c>
      <c r="D209" s="8" t="s">
        <v>39</v>
      </c>
      <c r="E209" s="8" t="s">
        <v>704</v>
      </c>
      <c r="F209" s="8" t="s">
        <v>704</v>
      </c>
      <c r="G209" s="8" t="s">
        <v>704</v>
      </c>
      <c r="H209" s="8" t="s">
        <v>704</v>
      </c>
      <c r="I209" s="8" t="s">
        <v>288</v>
      </c>
      <c r="J209" s="9"/>
      <c r="K209" s="8"/>
    </row>
    <row r="210" spans="1:11">
      <c r="A210" s="8" t="s">
        <v>1207</v>
      </c>
      <c r="B210" s="8" t="s">
        <v>12</v>
      </c>
      <c r="C210" s="8" t="s">
        <v>49</v>
      </c>
      <c r="D210" s="8" t="s">
        <v>39</v>
      </c>
      <c r="E210" s="8" t="s">
        <v>704</v>
      </c>
      <c r="F210" s="8" t="s">
        <v>704</v>
      </c>
      <c r="G210" s="8" t="s">
        <v>704</v>
      </c>
      <c r="H210" s="8" t="s">
        <v>704</v>
      </c>
      <c r="I210" s="8" t="s">
        <v>288</v>
      </c>
      <c r="J210" s="9"/>
      <c r="K210" s="8"/>
    </row>
    <row r="211" spans="1:11" ht="30">
      <c r="A211" s="8" t="s">
        <v>1208</v>
      </c>
      <c r="B211" s="8" t="s">
        <v>12</v>
      </c>
      <c r="C211" s="8" t="s">
        <v>43</v>
      </c>
      <c r="D211" s="8" t="s">
        <v>39</v>
      </c>
      <c r="E211" s="8" t="s">
        <v>704</v>
      </c>
      <c r="F211" s="8" t="s">
        <v>704</v>
      </c>
      <c r="G211" s="8" t="s">
        <v>704</v>
      </c>
      <c r="H211" s="8" t="s">
        <v>704</v>
      </c>
      <c r="I211" s="8" t="s">
        <v>288</v>
      </c>
      <c r="J211" s="9"/>
      <c r="K211" s="8"/>
    </row>
    <row r="212" spans="1:11">
      <c r="A212" s="8" t="s">
        <v>1209</v>
      </c>
      <c r="B212" s="8" t="s">
        <v>12</v>
      </c>
      <c r="C212" s="8" t="s">
        <v>49</v>
      </c>
      <c r="D212" s="8" t="s">
        <v>39</v>
      </c>
      <c r="E212" s="8" t="s">
        <v>704</v>
      </c>
      <c r="F212" s="8" t="s">
        <v>704</v>
      </c>
      <c r="G212" s="8" t="s">
        <v>704</v>
      </c>
      <c r="H212" s="8" t="s">
        <v>704</v>
      </c>
      <c r="I212" s="8" t="s">
        <v>288</v>
      </c>
      <c r="J212" s="9"/>
      <c r="K212" s="8"/>
    </row>
    <row r="213" spans="1:11" ht="30">
      <c r="A213" s="8" t="s">
        <v>1210</v>
      </c>
      <c r="B213" s="8" t="s">
        <v>12</v>
      </c>
      <c r="C213" s="8" t="s">
        <v>43</v>
      </c>
      <c r="D213" s="8" t="s">
        <v>39</v>
      </c>
      <c r="E213" s="8" t="s">
        <v>704</v>
      </c>
      <c r="F213" s="8" t="s">
        <v>704</v>
      </c>
      <c r="G213" s="8" t="s">
        <v>704</v>
      </c>
      <c r="H213" s="8" t="s">
        <v>704</v>
      </c>
      <c r="I213" s="8" t="s">
        <v>288</v>
      </c>
      <c r="J213" s="9"/>
      <c r="K213" s="8"/>
    </row>
    <row r="214" spans="1:11">
      <c r="A214" s="8" t="s">
        <v>1211</v>
      </c>
      <c r="B214" s="8" t="s">
        <v>12</v>
      </c>
      <c r="C214" s="8" t="s">
        <v>49</v>
      </c>
      <c r="D214" s="8" t="s">
        <v>39</v>
      </c>
      <c r="E214" s="8" t="s">
        <v>704</v>
      </c>
      <c r="F214" s="8" t="s">
        <v>704</v>
      </c>
      <c r="G214" s="8" t="s">
        <v>704</v>
      </c>
      <c r="H214" s="8" t="s">
        <v>704</v>
      </c>
      <c r="I214" s="8" t="s">
        <v>288</v>
      </c>
      <c r="J214" s="9"/>
      <c r="K214" s="8"/>
    </row>
    <row r="215" spans="1:11" ht="30">
      <c r="A215" s="8" t="s">
        <v>1212</v>
      </c>
      <c r="B215" s="8" t="s">
        <v>12</v>
      </c>
      <c r="C215" s="8" t="s">
        <v>43</v>
      </c>
      <c r="D215" s="8" t="s">
        <v>39</v>
      </c>
      <c r="E215" s="8" t="s">
        <v>704</v>
      </c>
      <c r="F215" s="8" t="s">
        <v>704</v>
      </c>
      <c r="G215" s="8" t="s">
        <v>704</v>
      </c>
      <c r="H215" s="8" t="s">
        <v>704</v>
      </c>
      <c r="I215" s="8" t="s">
        <v>288</v>
      </c>
      <c r="J215" s="9"/>
      <c r="K215" s="8"/>
    </row>
    <row r="216" spans="1:11">
      <c r="A216" s="8" t="s">
        <v>1213</v>
      </c>
      <c r="B216" s="8" t="s">
        <v>12</v>
      </c>
      <c r="C216" s="8" t="s">
        <v>49</v>
      </c>
      <c r="D216" s="8" t="s">
        <v>39</v>
      </c>
      <c r="E216" s="8" t="s">
        <v>704</v>
      </c>
      <c r="F216" s="8" t="s">
        <v>704</v>
      </c>
      <c r="G216" s="8" t="s">
        <v>704</v>
      </c>
      <c r="H216" s="8" t="s">
        <v>704</v>
      </c>
      <c r="I216" s="8" t="s">
        <v>288</v>
      </c>
      <c r="J216" s="9"/>
      <c r="K216" s="8"/>
    </row>
    <row r="217" spans="1:11" ht="30">
      <c r="A217" s="8" t="s">
        <v>1214</v>
      </c>
      <c r="B217" s="8" t="s">
        <v>12</v>
      </c>
      <c r="C217" s="8" t="s">
        <v>43</v>
      </c>
      <c r="D217" s="8" t="s">
        <v>39</v>
      </c>
      <c r="E217" s="8" t="s">
        <v>704</v>
      </c>
      <c r="F217" s="8" t="s">
        <v>704</v>
      </c>
      <c r="G217" s="8" t="s">
        <v>704</v>
      </c>
      <c r="H217" s="8" t="s">
        <v>704</v>
      </c>
      <c r="I217" s="8" t="s">
        <v>288</v>
      </c>
      <c r="J217" s="9"/>
      <c r="K217" s="8"/>
    </row>
    <row r="218" spans="1:11">
      <c r="A218" s="8" t="s">
        <v>1215</v>
      </c>
      <c r="B218" s="8" t="s">
        <v>12</v>
      </c>
      <c r="C218" s="8" t="s">
        <v>49</v>
      </c>
      <c r="D218" s="8" t="s">
        <v>39</v>
      </c>
      <c r="E218" s="8" t="s">
        <v>704</v>
      </c>
      <c r="F218" s="8" t="s">
        <v>704</v>
      </c>
      <c r="G218" s="8" t="s">
        <v>704</v>
      </c>
      <c r="H218" s="8" t="s">
        <v>704</v>
      </c>
      <c r="I218" s="8" t="s">
        <v>288</v>
      </c>
      <c r="J218" s="9"/>
      <c r="K218" s="8"/>
    </row>
    <row r="219" spans="1:11" ht="30">
      <c r="A219" s="8" t="s">
        <v>1216</v>
      </c>
      <c r="B219" s="8" t="s">
        <v>12</v>
      </c>
      <c r="C219" s="8" t="s">
        <v>43</v>
      </c>
      <c r="D219" s="8" t="s">
        <v>39</v>
      </c>
      <c r="E219" s="8" t="s">
        <v>704</v>
      </c>
      <c r="F219" s="8" t="s">
        <v>704</v>
      </c>
      <c r="G219" s="8" t="s">
        <v>704</v>
      </c>
      <c r="H219" s="8" t="s">
        <v>704</v>
      </c>
      <c r="I219" s="8" t="s">
        <v>288</v>
      </c>
      <c r="J219" s="9"/>
      <c r="K219" s="8"/>
    </row>
    <row r="220" spans="1:11">
      <c r="A220" s="8" t="s">
        <v>1217</v>
      </c>
      <c r="B220" s="8" t="s">
        <v>12</v>
      </c>
      <c r="C220" s="8" t="s">
        <v>49</v>
      </c>
      <c r="D220" s="8" t="s">
        <v>39</v>
      </c>
      <c r="E220" s="8" t="s">
        <v>704</v>
      </c>
      <c r="F220" s="8" t="s">
        <v>704</v>
      </c>
      <c r="G220" s="8" t="s">
        <v>704</v>
      </c>
      <c r="H220" s="8" t="s">
        <v>704</v>
      </c>
      <c r="I220" s="8" t="s">
        <v>288</v>
      </c>
      <c r="J220" s="9"/>
      <c r="K220" s="8"/>
    </row>
    <row r="221" spans="1:11" ht="30">
      <c r="A221" s="8" t="s">
        <v>1218</v>
      </c>
      <c r="B221" s="8" t="s">
        <v>12</v>
      </c>
      <c r="C221" s="8" t="s">
        <v>43</v>
      </c>
      <c r="D221" s="8" t="s">
        <v>39</v>
      </c>
      <c r="E221" s="8" t="s">
        <v>704</v>
      </c>
      <c r="F221" s="8" t="s">
        <v>704</v>
      </c>
      <c r="G221" s="8" t="s">
        <v>704</v>
      </c>
      <c r="H221" s="8" t="s">
        <v>704</v>
      </c>
      <c r="I221" s="8" t="s">
        <v>288</v>
      </c>
      <c r="J221" s="9"/>
      <c r="K221" s="8"/>
    </row>
    <row r="222" spans="1:11">
      <c r="A222" s="8" t="s">
        <v>1219</v>
      </c>
      <c r="B222" s="8" t="s">
        <v>12</v>
      </c>
      <c r="C222" s="8" t="s">
        <v>49</v>
      </c>
      <c r="D222" s="8" t="s">
        <v>39</v>
      </c>
      <c r="E222" s="8" t="s">
        <v>704</v>
      </c>
      <c r="F222" s="8" t="s">
        <v>704</v>
      </c>
      <c r="G222" s="8" t="s">
        <v>704</v>
      </c>
      <c r="H222" s="8" t="s">
        <v>704</v>
      </c>
      <c r="I222" s="8" t="s">
        <v>288</v>
      </c>
      <c r="J222" s="9"/>
      <c r="K222" s="8"/>
    </row>
    <row r="223" spans="1:11" ht="30">
      <c r="A223" s="8" t="s">
        <v>1220</v>
      </c>
      <c r="B223" s="8" t="s">
        <v>12</v>
      </c>
      <c r="C223" s="8" t="s">
        <v>43</v>
      </c>
      <c r="D223" s="8" t="s">
        <v>39</v>
      </c>
      <c r="E223" s="8" t="s">
        <v>704</v>
      </c>
      <c r="F223" s="8" t="s">
        <v>704</v>
      </c>
      <c r="G223" s="8" t="s">
        <v>704</v>
      </c>
      <c r="H223" s="8" t="s">
        <v>704</v>
      </c>
      <c r="I223" s="8" t="s">
        <v>288</v>
      </c>
      <c r="J223" s="9"/>
      <c r="K223" s="8"/>
    </row>
    <row r="224" spans="1:11">
      <c r="A224" s="8" t="s">
        <v>1221</v>
      </c>
      <c r="B224" s="8" t="s">
        <v>12</v>
      </c>
      <c r="C224" s="8" t="s">
        <v>49</v>
      </c>
      <c r="D224" s="8" t="s">
        <v>39</v>
      </c>
      <c r="E224" s="8" t="s">
        <v>704</v>
      </c>
      <c r="F224" s="8" t="s">
        <v>704</v>
      </c>
      <c r="G224" s="8" t="s">
        <v>704</v>
      </c>
      <c r="H224" s="8" t="s">
        <v>704</v>
      </c>
      <c r="I224" s="8" t="s">
        <v>288</v>
      </c>
      <c r="J224" s="9"/>
      <c r="K224" s="8"/>
    </row>
    <row r="225" spans="1:11" ht="30">
      <c r="A225" s="8" t="s">
        <v>1222</v>
      </c>
      <c r="B225" s="8" t="s">
        <v>12</v>
      </c>
      <c r="C225" s="8" t="s">
        <v>43</v>
      </c>
      <c r="D225" s="8" t="s">
        <v>39</v>
      </c>
      <c r="E225" s="8" t="s">
        <v>704</v>
      </c>
      <c r="F225" s="8" t="s">
        <v>704</v>
      </c>
      <c r="G225" s="8" t="s">
        <v>704</v>
      </c>
      <c r="H225" s="8" t="s">
        <v>704</v>
      </c>
      <c r="I225" s="8" t="s">
        <v>288</v>
      </c>
      <c r="J225" s="9"/>
      <c r="K225" s="8"/>
    </row>
    <row r="226" spans="1:11">
      <c r="A226" s="8" t="s">
        <v>1223</v>
      </c>
      <c r="B226" s="8" t="s">
        <v>12</v>
      </c>
      <c r="C226" s="8" t="s">
        <v>49</v>
      </c>
      <c r="D226" s="8" t="s">
        <v>39</v>
      </c>
      <c r="E226" s="8" t="s">
        <v>704</v>
      </c>
      <c r="F226" s="8" t="s">
        <v>704</v>
      </c>
      <c r="G226" s="8" t="s">
        <v>704</v>
      </c>
      <c r="H226" s="8" t="s">
        <v>704</v>
      </c>
      <c r="I226" s="8" t="s">
        <v>288</v>
      </c>
      <c r="J226" s="9"/>
      <c r="K226" s="8"/>
    </row>
    <row r="227" spans="1:11" ht="30">
      <c r="A227" s="8" t="s">
        <v>1224</v>
      </c>
      <c r="B227" s="8" t="s">
        <v>12</v>
      </c>
      <c r="C227" s="8" t="s">
        <v>43</v>
      </c>
      <c r="D227" s="8" t="s">
        <v>39</v>
      </c>
      <c r="E227" s="8" t="s">
        <v>704</v>
      </c>
      <c r="F227" s="8" t="s">
        <v>704</v>
      </c>
      <c r="G227" s="8" t="s">
        <v>704</v>
      </c>
      <c r="H227" s="8" t="s">
        <v>704</v>
      </c>
      <c r="I227" s="8" t="s">
        <v>288</v>
      </c>
      <c r="J227" s="9"/>
      <c r="K227" s="8"/>
    </row>
    <row r="228" spans="1:11">
      <c r="A228" s="8" t="s">
        <v>1225</v>
      </c>
      <c r="B228" s="8" t="s">
        <v>12</v>
      </c>
      <c r="C228" s="8" t="s">
        <v>49</v>
      </c>
      <c r="D228" s="8" t="s">
        <v>39</v>
      </c>
      <c r="E228" s="8" t="s">
        <v>704</v>
      </c>
      <c r="F228" s="8" t="s">
        <v>704</v>
      </c>
      <c r="G228" s="8" t="s">
        <v>704</v>
      </c>
      <c r="H228" s="8" t="s">
        <v>704</v>
      </c>
      <c r="I228" s="8" t="s">
        <v>288</v>
      </c>
      <c r="J228" s="9"/>
      <c r="K228" s="8"/>
    </row>
    <row r="229" spans="1:11" ht="30">
      <c r="A229" s="8" t="s">
        <v>1226</v>
      </c>
      <c r="B229" s="8" t="s">
        <v>12</v>
      </c>
      <c r="C229" s="8" t="s">
        <v>43</v>
      </c>
      <c r="D229" s="8" t="s">
        <v>39</v>
      </c>
      <c r="E229" s="8" t="s">
        <v>704</v>
      </c>
      <c r="F229" s="8" t="s">
        <v>704</v>
      </c>
      <c r="G229" s="8" t="s">
        <v>704</v>
      </c>
      <c r="H229" s="8" t="s">
        <v>704</v>
      </c>
      <c r="I229" s="8" t="s">
        <v>288</v>
      </c>
      <c r="J229" s="9"/>
      <c r="K229" s="8"/>
    </row>
    <row r="230" spans="1:11">
      <c r="A230" s="8" t="s">
        <v>1227</v>
      </c>
      <c r="B230" s="8" t="s">
        <v>12</v>
      </c>
      <c r="C230" s="8" t="s">
        <v>49</v>
      </c>
      <c r="D230" s="8" t="s">
        <v>39</v>
      </c>
      <c r="E230" s="8" t="s">
        <v>704</v>
      </c>
      <c r="F230" s="8" t="s">
        <v>704</v>
      </c>
      <c r="G230" s="8" t="s">
        <v>704</v>
      </c>
      <c r="H230" s="8" t="s">
        <v>704</v>
      </c>
      <c r="I230" s="8" t="s">
        <v>288</v>
      </c>
      <c r="J230" s="9"/>
      <c r="K230" s="8"/>
    </row>
    <row r="231" spans="1:11" ht="30">
      <c r="A231" s="8" t="s">
        <v>1228</v>
      </c>
      <c r="B231" s="8" t="s">
        <v>12</v>
      </c>
      <c r="C231" s="8" t="s">
        <v>43</v>
      </c>
      <c r="D231" s="8" t="s">
        <v>39</v>
      </c>
      <c r="E231" s="8" t="s">
        <v>704</v>
      </c>
      <c r="F231" s="8" t="s">
        <v>704</v>
      </c>
      <c r="G231" s="8" t="s">
        <v>704</v>
      </c>
      <c r="H231" s="8" t="s">
        <v>704</v>
      </c>
      <c r="I231" s="8" t="s">
        <v>288</v>
      </c>
      <c r="J231" s="9"/>
      <c r="K231" s="8"/>
    </row>
    <row r="232" spans="1:11">
      <c r="A232" s="8" t="s">
        <v>1229</v>
      </c>
      <c r="B232" s="8" t="s">
        <v>12</v>
      </c>
      <c r="C232" s="8" t="s">
        <v>49</v>
      </c>
      <c r="D232" s="8" t="s">
        <v>39</v>
      </c>
      <c r="E232" s="8" t="s">
        <v>704</v>
      </c>
      <c r="F232" s="8" t="s">
        <v>704</v>
      </c>
      <c r="G232" s="8" t="s">
        <v>704</v>
      </c>
      <c r="H232" s="8" t="s">
        <v>704</v>
      </c>
      <c r="I232" s="8" t="s">
        <v>288</v>
      </c>
      <c r="J232" s="9"/>
      <c r="K232" s="8"/>
    </row>
    <row r="233" spans="1:11" ht="30">
      <c r="A233" s="8" t="s">
        <v>1230</v>
      </c>
      <c r="B233" s="8" t="s">
        <v>12</v>
      </c>
      <c r="C233" s="8" t="s">
        <v>43</v>
      </c>
      <c r="D233" s="8" t="s">
        <v>39</v>
      </c>
      <c r="E233" s="8" t="s">
        <v>704</v>
      </c>
      <c r="F233" s="8" t="s">
        <v>704</v>
      </c>
      <c r="G233" s="8" t="s">
        <v>704</v>
      </c>
      <c r="H233" s="8" t="s">
        <v>704</v>
      </c>
      <c r="I233" s="8" t="s">
        <v>288</v>
      </c>
      <c r="J233" s="9"/>
      <c r="K233" s="8"/>
    </row>
    <row r="234" spans="1:11">
      <c r="A234" s="8" t="s">
        <v>1231</v>
      </c>
      <c r="B234" s="8" t="s">
        <v>12</v>
      </c>
      <c r="C234" s="8" t="s">
        <v>49</v>
      </c>
      <c r="D234" s="8" t="s">
        <v>39</v>
      </c>
      <c r="E234" s="8" t="s">
        <v>704</v>
      </c>
      <c r="F234" s="8" t="s">
        <v>704</v>
      </c>
      <c r="G234" s="8" t="s">
        <v>704</v>
      </c>
      <c r="H234" s="8" t="s">
        <v>704</v>
      </c>
      <c r="I234" s="8" t="s">
        <v>288</v>
      </c>
      <c r="J234" s="9"/>
      <c r="K234" s="8"/>
    </row>
    <row r="235" spans="1:11" ht="30">
      <c r="A235" s="8" t="s">
        <v>1232</v>
      </c>
      <c r="B235" s="8" t="s">
        <v>12</v>
      </c>
      <c r="C235" s="8" t="s">
        <v>43</v>
      </c>
      <c r="D235" s="8" t="s">
        <v>39</v>
      </c>
      <c r="E235" s="8" t="s">
        <v>704</v>
      </c>
      <c r="F235" s="8" t="s">
        <v>704</v>
      </c>
      <c r="G235" s="8" t="s">
        <v>704</v>
      </c>
      <c r="H235" s="8" t="s">
        <v>704</v>
      </c>
      <c r="I235" s="8" t="s">
        <v>288</v>
      </c>
      <c r="J235" s="9"/>
      <c r="K235" s="8"/>
    </row>
    <row r="236" spans="1:11">
      <c r="A236" s="8" t="s">
        <v>1233</v>
      </c>
      <c r="B236" s="8" t="s">
        <v>12</v>
      </c>
      <c r="C236" s="8" t="s">
        <v>49</v>
      </c>
      <c r="D236" s="8" t="s">
        <v>39</v>
      </c>
      <c r="E236" s="8" t="s">
        <v>704</v>
      </c>
      <c r="F236" s="8" t="s">
        <v>704</v>
      </c>
      <c r="G236" s="8" t="s">
        <v>704</v>
      </c>
      <c r="H236" s="8" t="s">
        <v>704</v>
      </c>
      <c r="I236" s="8" t="s">
        <v>288</v>
      </c>
      <c r="J236" s="9"/>
      <c r="K236" s="8"/>
    </row>
    <row r="237" spans="1:11" ht="30">
      <c r="A237" s="8" t="s">
        <v>1234</v>
      </c>
      <c r="B237" s="8" t="s">
        <v>12</v>
      </c>
      <c r="C237" s="8" t="s">
        <v>43</v>
      </c>
      <c r="D237" s="8" t="s">
        <v>39</v>
      </c>
      <c r="E237" s="8" t="s">
        <v>704</v>
      </c>
      <c r="F237" s="8" t="s">
        <v>704</v>
      </c>
      <c r="G237" s="8" t="s">
        <v>704</v>
      </c>
      <c r="H237" s="8" t="s">
        <v>704</v>
      </c>
      <c r="I237" s="8" t="s">
        <v>288</v>
      </c>
      <c r="J237" s="9"/>
      <c r="K237" s="8"/>
    </row>
    <row r="238" spans="1:11">
      <c r="A238" s="8" t="s">
        <v>1235</v>
      </c>
      <c r="B238" s="8" t="s">
        <v>12</v>
      </c>
      <c r="C238" s="8" t="s">
        <v>49</v>
      </c>
      <c r="D238" s="8" t="s">
        <v>39</v>
      </c>
      <c r="E238" s="8" t="s">
        <v>704</v>
      </c>
      <c r="F238" s="8" t="s">
        <v>704</v>
      </c>
      <c r="G238" s="8" t="s">
        <v>704</v>
      </c>
      <c r="H238" s="8" t="s">
        <v>704</v>
      </c>
      <c r="I238" s="8" t="s">
        <v>288</v>
      </c>
      <c r="J238" s="9"/>
      <c r="K238" s="8"/>
    </row>
    <row r="239" spans="1:11" ht="30">
      <c r="A239" s="8" t="s">
        <v>1236</v>
      </c>
      <c r="B239" s="8" t="s">
        <v>12</v>
      </c>
      <c r="C239" s="8" t="s">
        <v>43</v>
      </c>
      <c r="D239" s="8" t="s">
        <v>39</v>
      </c>
      <c r="E239" s="8" t="s">
        <v>704</v>
      </c>
      <c r="F239" s="8" t="s">
        <v>704</v>
      </c>
      <c r="G239" s="8" t="s">
        <v>704</v>
      </c>
      <c r="H239" s="8" t="s">
        <v>704</v>
      </c>
      <c r="I239" s="8" t="s">
        <v>288</v>
      </c>
      <c r="J239" s="9"/>
      <c r="K239" s="8"/>
    </row>
    <row r="240" spans="1:11">
      <c r="A240" s="8" t="s">
        <v>1237</v>
      </c>
      <c r="B240" s="8" t="s">
        <v>12</v>
      </c>
      <c r="C240" s="8" t="s">
        <v>49</v>
      </c>
      <c r="D240" s="8" t="s">
        <v>39</v>
      </c>
      <c r="E240" s="8" t="s">
        <v>704</v>
      </c>
      <c r="F240" s="8" t="s">
        <v>704</v>
      </c>
      <c r="G240" s="8" t="s">
        <v>704</v>
      </c>
      <c r="H240" s="8" t="s">
        <v>704</v>
      </c>
      <c r="I240" s="8" t="s">
        <v>288</v>
      </c>
      <c r="J240" s="9"/>
      <c r="K240" s="8"/>
    </row>
    <row r="241" spans="1:11" ht="30">
      <c r="A241" s="8" t="s">
        <v>1238</v>
      </c>
      <c r="B241" s="8" t="s">
        <v>12</v>
      </c>
      <c r="C241" s="8" t="s">
        <v>43</v>
      </c>
      <c r="D241" s="8" t="s">
        <v>39</v>
      </c>
      <c r="E241" s="8" t="s">
        <v>704</v>
      </c>
      <c r="F241" s="8" t="s">
        <v>704</v>
      </c>
      <c r="G241" s="8" t="s">
        <v>704</v>
      </c>
      <c r="H241" s="8" t="s">
        <v>704</v>
      </c>
      <c r="I241" s="8" t="s">
        <v>288</v>
      </c>
      <c r="J241" s="9"/>
      <c r="K241" s="8"/>
    </row>
    <row r="242" spans="1:11">
      <c r="A242" s="8" t="s">
        <v>1239</v>
      </c>
      <c r="B242" s="8" t="s">
        <v>12</v>
      </c>
      <c r="C242" s="8" t="s">
        <v>49</v>
      </c>
      <c r="D242" s="8" t="s">
        <v>39</v>
      </c>
      <c r="E242" s="8" t="s">
        <v>704</v>
      </c>
      <c r="F242" s="8" t="s">
        <v>704</v>
      </c>
      <c r="G242" s="8" t="s">
        <v>704</v>
      </c>
      <c r="H242" s="8" t="s">
        <v>704</v>
      </c>
      <c r="I242" s="8" t="s">
        <v>288</v>
      </c>
      <c r="J242" s="9"/>
      <c r="K242" s="8"/>
    </row>
    <row r="243" spans="1:11" ht="30">
      <c r="A243" s="8" t="s">
        <v>1240</v>
      </c>
      <c r="B243" s="8" t="s">
        <v>12</v>
      </c>
      <c r="C243" s="8" t="s">
        <v>43</v>
      </c>
      <c r="D243" s="8" t="s">
        <v>39</v>
      </c>
      <c r="E243" s="8" t="s">
        <v>704</v>
      </c>
      <c r="F243" s="8" t="s">
        <v>704</v>
      </c>
      <c r="G243" s="8" t="s">
        <v>704</v>
      </c>
      <c r="H243" s="8" t="s">
        <v>704</v>
      </c>
      <c r="I243" s="8" t="s">
        <v>288</v>
      </c>
      <c r="J243" s="9"/>
      <c r="K243" s="8"/>
    </row>
    <row r="244" spans="1:11">
      <c r="A244" s="8" t="s">
        <v>1241</v>
      </c>
      <c r="B244" s="8" t="s">
        <v>12</v>
      </c>
      <c r="C244" s="8" t="s">
        <v>49</v>
      </c>
      <c r="D244" s="8" t="s">
        <v>39</v>
      </c>
      <c r="E244" s="8" t="s">
        <v>704</v>
      </c>
      <c r="F244" s="8" t="s">
        <v>704</v>
      </c>
      <c r="G244" s="8" t="s">
        <v>704</v>
      </c>
      <c r="H244" s="8" t="s">
        <v>704</v>
      </c>
      <c r="I244" s="8" t="s">
        <v>288</v>
      </c>
      <c r="J244" s="9"/>
      <c r="K244" s="8"/>
    </row>
  </sheetData>
  <mergeCells count="2">
    <mergeCell ref="A2:K2"/>
    <mergeCell ref="A1:K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B00-000000000000}">
          <x14:formula1>
            <xm:f>Catalogos!$A$5:$A$6</xm:f>
          </x14:formula1>
          <xm:sqref>B5:B120</xm:sqref>
        </x14:dataValidation>
        <x14:dataValidation type="list" allowBlank="1" xr:uid="{00000000-0002-0000-0B00-000001000000}">
          <x14:formula1>
            <xm:f>Catalogos!$D$5:$D$8</xm:f>
          </x14:formula1>
          <xm:sqref>C5:C120</xm:sqref>
        </x14:dataValidation>
        <x14:dataValidation type="list" allowBlank="1" xr:uid="{00000000-0002-0000-0B00-000002000000}">
          <x14:formula1>
            <xm:f>Catalogos!$G$5:$G$8</xm:f>
          </x14:formula1>
          <xm:sqref>D5:D120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4B72-7B27-4204-A154-50E26E3B3616}">
  <dimension ref="A1:K963"/>
  <sheetViews>
    <sheetView topLeftCell="J22" workbookViewId="0">
      <selection activeCell="A31" sqref="A31:K31"/>
    </sheetView>
  </sheetViews>
  <sheetFormatPr defaultColWidth="9.140625" defaultRowHeight="15"/>
  <cols>
    <col min="1" max="1" width="17.85546875" style="102" customWidth="1"/>
    <col min="2" max="2" width="45.28515625" customWidth="1"/>
    <col min="3" max="3" width="15.85546875" bestFit="1" customWidth="1"/>
    <col min="4" max="4" width="14" customWidth="1"/>
    <col min="5" max="5" width="22.7109375" customWidth="1"/>
    <col min="6" max="6" width="24.5703125" customWidth="1"/>
    <col min="7" max="7" width="19" customWidth="1"/>
    <col min="8" max="8" width="20.5703125" customWidth="1"/>
    <col min="9" max="9" width="14.85546875" customWidth="1"/>
    <col min="10" max="10" width="24" customWidth="1"/>
    <col min="11" max="11" width="56.42578125" customWidth="1"/>
  </cols>
  <sheetData>
    <row r="1" spans="1:11" s="101" customFormat="1" ht="15" customHeight="1">
      <c r="A1" s="106" t="s">
        <v>343</v>
      </c>
      <c r="B1" s="106" t="s">
        <v>1242</v>
      </c>
      <c r="C1" s="101" t="s">
        <v>1243</v>
      </c>
      <c r="D1" s="101" t="s">
        <v>1244</v>
      </c>
      <c r="E1" s="101" t="s">
        <v>1245</v>
      </c>
      <c r="F1" s="101" t="s">
        <v>1246</v>
      </c>
      <c r="G1" s="101" t="s">
        <v>1247</v>
      </c>
      <c r="H1" s="101" t="s">
        <v>1248</v>
      </c>
      <c r="I1" s="101" t="s">
        <v>173</v>
      </c>
      <c r="J1" s="101" t="s">
        <v>1249</v>
      </c>
      <c r="K1" s="101" t="s">
        <v>94</v>
      </c>
    </row>
    <row r="2" spans="1:11">
      <c r="A2" s="107" t="e">
        <f ca="1">"CII-" &amp; TEXT(TODAY(),"26") &amp; "-" &amp; TEXT(ROW()-ROW(#REF!)+1,"0000")</f>
        <v>#REF!</v>
      </c>
      <c r="B2" s="107" t="s">
        <v>1250</v>
      </c>
      <c r="C2">
        <v>43</v>
      </c>
      <c r="D2" s="103">
        <v>46083</v>
      </c>
      <c r="E2" t="s">
        <v>1251</v>
      </c>
      <c r="F2" t="s">
        <v>1252</v>
      </c>
      <c r="G2" t="s">
        <v>1253</v>
      </c>
      <c r="H2" t="s">
        <v>1254</v>
      </c>
      <c r="I2" t="s">
        <v>1255</v>
      </c>
      <c r="J2" s="103"/>
      <c r="K2" t="s">
        <v>1256</v>
      </c>
    </row>
    <row r="3" spans="1:11">
      <c r="A3" s="107" t="e">
        <f ca="1">"CII-" &amp; TEXT(TODAY(),"26") &amp; "-" &amp; TEXT(ROW()-ROW(#REF!)+1,"0000")</f>
        <v>#REF!</v>
      </c>
      <c r="B3" s="107" t="s">
        <v>1257</v>
      </c>
      <c r="C3">
        <v>92</v>
      </c>
      <c r="D3" s="103">
        <v>46083</v>
      </c>
      <c r="E3" t="s">
        <v>1251</v>
      </c>
      <c r="F3" t="s">
        <v>1252</v>
      </c>
      <c r="G3" t="s">
        <v>1253</v>
      </c>
      <c r="H3" t="s">
        <v>1254</v>
      </c>
      <c r="I3" t="s">
        <v>1255</v>
      </c>
      <c r="J3" s="103"/>
      <c r="K3" t="s">
        <v>1258</v>
      </c>
    </row>
    <row r="4" spans="1:11">
      <c r="A4" s="107" t="e">
        <f ca="1">"CII-" &amp; TEXT(TODAY(),"26") &amp; "-" &amp; TEXT(ROW()-ROW(#REF!)+1,"0000")</f>
        <v>#REF!</v>
      </c>
      <c r="B4" s="107" t="s">
        <v>1259</v>
      </c>
      <c r="C4" s="107">
        <v>36</v>
      </c>
      <c r="D4" s="103">
        <v>45784</v>
      </c>
      <c r="E4" t="s">
        <v>1260</v>
      </c>
      <c r="F4" t="s">
        <v>1252</v>
      </c>
      <c r="G4" t="s">
        <v>1253</v>
      </c>
      <c r="H4" t="s">
        <v>1254</v>
      </c>
      <c r="I4" t="s">
        <v>1255</v>
      </c>
      <c r="J4" s="103"/>
      <c r="K4" t="s">
        <v>1261</v>
      </c>
    </row>
    <row r="5" spans="1:11">
      <c r="A5" s="107" t="e">
        <f ca="1">"CII-" &amp; TEXT(TODAY(),"26") &amp; "-" &amp; TEXT(ROW()-ROW(#REF!)+1,"0000")</f>
        <v>#REF!</v>
      </c>
      <c r="B5" s="107" t="s">
        <v>1262</v>
      </c>
      <c r="C5">
        <v>12</v>
      </c>
      <c r="D5" s="103">
        <v>46083</v>
      </c>
      <c r="E5" t="s">
        <v>1251</v>
      </c>
      <c r="F5" t="s">
        <v>1252</v>
      </c>
      <c r="G5" t="s">
        <v>1263</v>
      </c>
      <c r="H5" t="s">
        <v>1254</v>
      </c>
      <c r="I5" t="s">
        <v>1255</v>
      </c>
      <c r="J5" s="103"/>
    </row>
    <row r="6" spans="1:11">
      <c r="A6" s="107" t="e">
        <f ca="1">"CII-" &amp; TEXT(TODAY(),"26") &amp; "-" &amp; TEXT(ROW()-ROW(#REF!)+1,"0000")</f>
        <v>#REF!</v>
      </c>
      <c r="B6" s="107" t="s">
        <v>1264</v>
      </c>
      <c r="C6">
        <v>12</v>
      </c>
      <c r="D6" s="103">
        <v>46083</v>
      </c>
      <c r="E6" t="s">
        <v>1251</v>
      </c>
      <c r="F6" t="s">
        <v>1252</v>
      </c>
      <c r="G6" t="s">
        <v>1265</v>
      </c>
      <c r="H6" t="s">
        <v>1254</v>
      </c>
      <c r="I6" t="s">
        <v>1255</v>
      </c>
      <c r="J6" s="103"/>
      <c r="K6" t="s">
        <v>1266</v>
      </c>
    </row>
    <row r="7" spans="1:11">
      <c r="A7" s="107" t="e">
        <f ca="1">"CII-" &amp; TEXT(TODAY(),"26") &amp; "-" &amp; TEXT(ROW()-ROW(#REF!)+1,"0000")</f>
        <v>#REF!</v>
      </c>
      <c r="B7" s="107" t="s">
        <v>1266</v>
      </c>
      <c r="C7">
        <v>17</v>
      </c>
      <c r="D7" s="103">
        <v>46083</v>
      </c>
      <c r="E7" t="s">
        <v>1251</v>
      </c>
      <c r="F7" t="s">
        <v>1252</v>
      </c>
      <c r="G7" t="s">
        <v>1265</v>
      </c>
      <c r="H7" t="s">
        <v>1254</v>
      </c>
      <c r="I7" t="s">
        <v>1255</v>
      </c>
      <c r="J7" s="103"/>
      <c r="K7" t="s">
        <v>1267</v>
      </c>
    </row>
    <row r="8" spans="1:11">
      <c r="A8" s="107" t="e">
        <f ca="1">"CII-" &amp; TEXT(TODAY(),"26") &amp; "-" &amp; TEXT(ROW()-ROW(#REF!)+1,"0000")</f>
        <v>#REF!</v>
      </c>
      <c r="B8" s="107" t="s">
        <v>1268</v>
      </c>
      <c r="C8">
        <v>12</v>
      </c>
      <c r="D8" s="103">
        <v>46083</v>
      </c>
      <c r="E8" t="s">
        <v>1251</v>
      </c>
      <c r="F8" t="s">
        <v>1252</v>
      </c>
      <c r="G8" t="s">
        <v>1253</v>
      </c>
      <c r="H8" t="s">
        <v>1254</v>
      </c>
      <c r="I8" t="s">
        <v>1255</v>
      </c>
      <c r="J8" s="103"/>
      <c r="K8" t="s">
        <v>1269</v>
      </c>
    </row>
    <row r="9" spans="1:11">
      <c r="A9" s="107" t="e">
        <f ca="1">"CII-" &amp; TEXT(TODAY(),"26") &amp; "-" &amp; TEXT(ROW()-ROW(#REF!)+1,"0000")</f>
        <v>#REF!</v>
      </c>
      <c r="B9" s="107" t="s">
        <v>1270</v>
      </c>
      <c r="C9">
        <v>21</v>
      </c>
      <c r="D9" s="103">
        <v>46083</v>
      </c>
      <c r="E9" t="s">
        <v>1251</v>
      </c>
      <c r="F9" t="s">
        <v>1252</v>
      </c>
      <c r="G9" t="s">
        <v>1265</v>
      </c>
      <c r="H9" t="s">
        <v>1254</v>
      </c>
      <c r="I9" t="s">
        <v>1255</v>
      </c>
      <c r="J9" s="103"/>
      <c r="K9" t="s">
        <v>1271</v>
      </c>
    </row>
    <row r="10" spans="1:11">
      <c r="A10" s="107" t="e">
        <f ca="1">"CII-" &amp; TEXT(TODAY(),"26") &amp; "-" &amp; TEXT(ROW()-ROW(#REF!)+1,"0000")</f>
        <v>#REF!</v>
      </c>
      <c r="B10" s="107" t="s">
        <v>1272</v>
      </c>
      <c r="C10">
        <v>50</v>
      </c>
      <c r="D10" s="103">
        <v>46083</v>
      </c>
      <c r="E10" t="s">
        <v>1251</v>
      </c>
      <c r="F10" t="s">
        <v>1252</v>
      </c>
      <c r="G10" t="s">
        <v>1265</v>
      </c>
      <c r="H10" t="s">
        <v>1254</v>
      </c>
      <c r="I10" t="s">
        <v>1255</v>
      </c>
      <c r="J10" s="103"/>
      <c r="K10" t="s">
        <v>1273</v>
      </c>
    </row>
    <row r="11" spans="1:11">
      <c r="A11" s="107" t="e">
        <f ca="1">"CII-" &amp; TEXT(TODAY(),"26") &amp; "-" &amp; TEXT(ROW()-ROW(#REF!)+1,"0000")</f>
        <v>#REF!</v>
      </c>
      <c r="B11" s="107" t="s">
        <v>1274</v>
      </c>
      <c r="C11">
        <v>50</v>
      </c>
      <c r="D11" s="103">
        <v>46083</v>
      </c>
      <c r="E11" t="s">
        <v>1251</v>
      </c>
      <c r="F11" t="s">
        <v>1252</v>
      </c>
      <c r="G11" t="s">
        <v>1265</v>
      </c>
      <c r="H11" t="s">
        <v>1254</v>
      </c>
      <c r="I11" t="s">
        <v>1255</v>
      </c>
      <c r="J11" s="103"/>
      <c r="K11" t="s">
        <v>1275</v>
      </c>
    </row>
    <row r="12" spans="1:11">
      <c r="A12" s="107" t="e">
        <f ca="1">"CII-" &amp; TEXT(TODAY(),"26") &amp; "-" &amp; TEXT(ROW()-ROW(#REF!)+1,"0000")</f>
        <v>#REF!</v>
      </c>
      <c r="B12" s="107" t="s">
        <v>1276</v>
      </c>
      <c r="D12" s="103">
        <v>46107</v>
      </c>
      <c r="E12" t="s">
        <v>1277</v>
      </c>
      <c r="F12" t="s">
        <v>1278</v>
      </c>
      <c r="G12" t="s">
        <v>1265</v>
      </c>
      <c r="H12" t="s">
        <v>1254</v>
      </c>
      <c r="I12" t="s">
        <v>1255</v>
      </c>
      <c r="J12" s="103"/>
      <c r="K12" t="s">
        <v>1279</v>
      </c>
    </row>
    <row r="13" spans="1:11">
      <c r="A13" s="107" t="e">
        <f ca="1">"CII-" &amp; TEXT(TODAY(),"26") &amp; "-" &amp; TEXT(ROW()-ROW(#REF!)+1,"0000")</f>
        <v>#REF!</v>
      </c>
      <c r="B13" s="107" t="s">
        <v>1280</v>
      </c>
      <c r="D13" s="103">
        <v>46111</v>
      </c>
      <c r="E13" t="s">
        <v>1277</v>
      </c>
      <c r="F13" t="s">
        <v>1278</v>
      </c>
      <c r="G13" t="s">
        <v>1265</v>
      </c>
      <c r="H13" t="s">
        <v>1254</v>
      </c>
      <c r="I13" t="s">
        <v>1255</v>
      </c>
      <c r="J13" s="103"/>
      <c r="K13" t="s">
        <v>1279</v>
      </c>
    </row>
    <row r="14" spans="1:11">
      <c r="A14" s="107" t="e">
        <f ca="1">"CII-" &amp; TEXT(TODAY(),"26") &amp; "-" &amp; TEXT(ROW()-ROW(#REF!)+1,"0000")</f>
        <v>#REF!</v>
      </c>
      <c r="B14" s="107" t="s">
        <v>1281</v>
      </c>
      <c r="D14" s="103">
        <v>46108</v>
      </c>
      <c r="E14" t="s">
        <v>1277</v>
      </c>
      <c r="F14" t="s">
        <v>1278</v>
      </c>
      <c r="G14" t="s">
        <v>1265</v>
      </c>
      <c r="H14" t="s">
        <v>1254</v>
      </c>
      <c r="I14" t="s">
        <v>1255</v>
      </c>
      <c r="J14" s="103"/>
      <c r="K14" t="s">
        <v>1279</v>
      </c>
    </row>
    <row r="15" spans="1:11">
      <c r="A15" s="107" t="e">
        <f ca="1">"CII-" &amp; TEXT(TODAY(),"26") &amp; "-" &amp; TEXT(ROW()-ROW(#REF!)+1,"0000")</f>
        <v>#REF!</v>
      </c>
      <c r="B15" s="107" t="s">
        <v>1282</v>
      </c>
      <c r="D15" s="103">
        <v>46118</v>
      </c>
      <c r="E15" t="s">
        <v>1277</v>
      </c>
      <c r="F15" t="s">
        <v>1278</v>
      </c>
      <c r="G15" t="s">
        <v>1265</v>
      </c>
      <c r="H15" t="s">
        <v>1254</v>
      </c>
      <c r="I15" t="s">
        <v>1255</v>
      </c>
      <c r="J15" s="103"/>
      <c r="K15" t="s">
        <v>1283</v>
      </c>
    </row>
    <row r="16" spans="1:11">
      <c r="A16" s="107" t="e">
        <f ca="1">"CII-" &amp; TEXT(TODAY(),"26") &amp; "-" &amp; TEXT(ROW()-ROW(#REF!)+1,"0000")</f>
        <v>#REF!</v>
      </c>
      <c r="B16" s="107" t="s">
        <v>1284</v>
      </c>
      <c r="D16" s="103">
        <v>46119</v>
      </c>
      <c r="E16" t="s">
        <v>1277</v>
      </c>
      <c r="F16" t="s">
        <v>1278</v>
      </c>
      <c r="G16" t="s">
        <v>1265</v>
      </c>
      <c r="H16" t="s">
        <v>1254</v>
      </c>
      <c r="I16" t="s">
        <v>1255</v>
      </c>
      <c r="J16" s="103"/>
      <c r="K16" t="s">
        <v>1283</v>
      </c>
    </row>
    <row r="17" spans="1:11">
      <c r="A17" s="107" t="e">
        <f ca="1">"CII-" &amp; TEXT(TODAY(),"26") &amp; "-" &amp; TEXT(ROW()-ROW(#REF!)+1,"0000")</f>
        <v>#REF!</v>
      </c>
      <c r="B17" s="107" t="s">
        <v>1285</v>
      </c>
      <c r="C17" s="107">
        <v>36</v>
      </c>
      <c r="D17" s="103">
        <v>46128</v>
      </c>
      <c r="E17" t="s">
        <v>1260</v>
      </c>
      <c r="F17" t="s">
        <v>1278</v>
      </c>
      <c r="G17" t="s">
        <v>1265</v>
      </c>
      <c r="H17" t="s">
        <v>1254</v>
      </c>
      <c r="I17" t="s">
        <v>1255</v>
      </c>
      <c r="J17" s="103"/>
      <c r="K17" t="s">
        <v>1286</v>
      </c>
    </row>
    <row r="18" spans="1:11">
      <c r="A18" s="107" t="e">
        <f ca="1">"CII-" &amp; TEXT(TODAY(),"26") &amp; "-" &amp; TEXT(ROW()-ROW(#REF!)+1,"0000")</f>
        <v>#REF!</v>
      </c>
      <c r="B18" s="107" t="s">
        <v>1287</v>
      </c>
      <c r="D18" s="103">
        <v>46129</v>
      </c>
      <c r="E18" t="s">
        <v>1277</v>
      </c>
      <c r="F18" t="s">
        <v>1278</v>
      </c>
      <c r="G18" t="s">
        <v>1265</v>
      </c>
      <c r="H18" t="s">
        <v>1254</v>
      </c>
      <c r="I18" t="s">
        <v>1255</v>
      </c>
      <c r="J18" s="103"/>
      <c r="K18" t="s">
        <v>1283</v>
      </c>
    </row>
    <row r="19" spans="1:11">
      <c r="A19" s="107" t="e">
        <f ca="1">"CII-" &amp; TEXT(TODAY(),"26") &amp; "-" &amp; TEXT(ROW()-ROW(#REF!)+1,"0000")</f>
        <v>#REF!</v>
      </c>
      <c r="B19" s="107" t="s">
        <v>1288</v>
      </c>
      <c r="D19" s="103">
        <v>46130</v>
      </c>
      <c r="E19" t="s">
        <v>1277</v>
      </c>
      <c r="F19" t="s">
        <v>1278</v>
      </c>
      <c r="G19" t="s">
        <v>1265</v>
      </c>
      <c r="H19" t="s">
        <v>1254</v>
      </c>
      <c r="I19" t="s">
        <v>1255</v>
      </c>
      <c r="J19" s="103"/>
      <c r="K19" t="s">
        <v>1289</v>
      </c>
    </row>
    <row r="20" spans="1:11">
      <c r="A20" s="107" t="e">
        <f ca="1">"CII-" &amp; TEXT(TODAY(),"26") &amp; "-" &amp; TEXT(ROW()-ROW(#REF!)+1,"0000")</f>
        <v>#REF!</v>
      </c>
      <c r="B20" s="107" t="s">
        <v>1290</v>
      </c>
      <c r="D20" s="103">
        <v>46130</v>
      </c>
      <c r="E20" t="s">
        <v>1277</v>
      </c>
      <c r="F20" t="s">
        <v>1278</v>
      </c>
      <c r="G20" t="s">
        <v>1265</v>
      </c>
      <c r="H20" t="s">
        <v>1254</v>
      </c>
      <c r="I20" t="s">
        <v>1255</v>
      </c>
      <c r="J20" s="103"/>
      <c r="K20" t="s">
        <v>1289</v>
      </c>
    </row>
    <row r="21" spans="1:11">
      <c r="A21" s="107" t="e">
        <f ca="1">"CII-" &amp; TEXT(TODAY(),"26") &amp; "-" &amp; TEXT(ROW()-ROW(#REF!)+1,"0000")</f>
        <v>#REF!</v>
      </c>
      <c r="B21" s="107" t="s">
        <v>1291</v>
      </c>
      <c r="D21" s="103">
        <v>46130</v>
      </c>
      <c r="E21" t="s">
        <v>1277</v>
      </c>
      <c r="F21" t="s">
        <v>1278</v>
      </c>
      <c r="G21" t="s">
        <v>1265</v>
      </c>
      <c r="H21" t="s">
        <v>1254</v>
      </c>
      <c r="I21" t="s">
        <v>1255</v>
      </c>
      <c r="J21" s="103"/>
      <c r="K21" t="s">
        <v>1289</v>
      </c>
    </row>
    <row r="22" spans="1:11">
      <c r="A22" s="107" t="e">
        <f ca="1">"CII-" &amp; TEXT(TODAY(),"26") &amp; "-" &amp; TEXT(ROW()-ROW(#REF!)+1,"0000")</f>
        <v>#REF!</v>
      </c>
      <c r="B22" s="107" t="s">
        <v>1292</v>
      </c>
      <c r="C22" s="107">
        <v>17</v>
      </c>
      <c r="D22" s="103">
        <v>46130</v>
      </c>
      <c r="E22" t="s">
        <v>1260</v>
      </c>
      <c r="F22" t="s">
        <v>1278</v>
      </c>
      <c r="G22" t="s">
        <v>1265</v>
      </c>
      <c r="H22" t="s">
        <v>1254</v>
      </c>
      <c r="I22" t="s">
        <v>1255</v>
      </c>
      <c r="J22" s="103"/>
      <c r="K22" t="s">
        <v>1293</v>
      </c>
    </row>
    <row r="23" spans="1:11">
      <c r="A23" s="107" t="e">
        <f ca="1">"CII-" &amp; TEXT(TODAY(),"26") &amp; "-" &amp; TEXT(ROW()-ROW(#REF!)+1,"0000")</f>
        <v>#REF!</v>
      </c>
      <c r="B23" s="107" t="s">
        <v>1294</v>
      </c>
      <c r="C23">
        <v>17</v>
      </c>
      <c r="D23" s="103">
        <v>46131</v>
      </c>
      <c r="E23" t="s">
        <v>1277</v>
      </c>
      <c r="F23" t="s">
        <v>1278</v>
      </c>
      <c r="G23" t="s">
        <v>1265</v>
      </c>
      <c r="H23" t="s">
        <v>1254</v>
      </c>
      <c r="I23" t="s">
        <v>1255</v>
      </c>
      <c r="J23" s="103"/>
      <c r="K23" t="s">
        <v>1295</v>
      </c>
    </row>
    <row r="24" spans="1:11">
      <c r="A24" s="107" t="e">
        <f ca="1">"CII-" &amp; TEXT(TODAY(),"26") &amp; "-" &amp; TEXT(ROW()-ROW(#REF!)+1,"0000")</f>
        <v>#REF!</v>
      </c>
      <c r="B24" s="107" t="s">
        <v>1296</v>
      </c>
      <c r="C24" s="107">
        <v>33</v>
      </c>
      <c r="D24" s="103">
        <v>46142</v>
      </c>
      <c r="E24" t="s">
        <v>1260</v>
      </c>
      <c r="F24" t="s">
        <v>1278</v>
      </c>
      <c r="G24" t="s">
        <v>1265</v>
      </c>
      <c r="H24" t="s">
        <v>1254</v>
      </c>
      <c r="I24" t="s">
        <v>1255</v>
      </c>
      <c r="J24" s="103"/>
      <c r="K24" t="s">
        <v>1297</v>
      </c>
    </row>
    <row r="25" spans="1:11">
      <c r="A25" s="107" t="e">
        <f ca="1">"CII-" &amp; TEXT(TODAY(),"26") &amp; "-" &amp; TEXT(ROW()-ROW(#REF!)+1,"0000")</f>
        <v>#REF!</v>
      </c>
      <c r="B25" s="107" t="s">
        <v>1298</v>
      </c>
      <c r="C25" s="107">
        <v>15</v>
      </c>
      <c r="D25" s="103">
        <v>46142</v>
      </c>
      <c r="E25" t="s">
        <v>1260</v>
      </c>
      <c r="F25" t="s">
        <v>1278</v>
      </c>
      <c r="G25" t="s">
        <v>1265</v>
      </c>
      <c r="H25" t="s">
        <v>1254</v>
      </c>
      <c r="I25" t="s">
        <v>1255</v>
      </c>
      <c r="J25" s="103"/>
      <c r="K25" t="s">
        <v>1299</v>
      </c>
    </row>
    <row r="26" spans="1:11">
      <c r="A26" s="107" t="e">
        <f ca="1">"CII-" &amp; TEXT(TODAY(),"26") &amp; "-" &amp; TEXT(ROW()-ROW(#REF!)+1,"0000")</f>
        <v>#REF!</v>
      </c>
      <c r="B26" s="107" t="s">
        <v>1300</v>
      </c>
      <c r="C26">
        <v>15</v>
      </c>
      <c r="D26" s="103">
        <v>46142</v>
      </c>
      <c r="E26" t="s">
        <v>1277</v>
      </c>
      <c r="F26" t="s">
        <v>1278</v>
      </c>
      <c r="G26" t="s">
        <v>1265</v>
      </c>
      <c r="H26" t="s">
        <v>1254</v>
      </c>
      <c r="I26" t="s">
        <v>1255</v>
      </c>
      <c r="J26" s="103"/>
      <c r="K26" t="s">
        <v>1301</v>
      </c>
    </row>
    <row r="27" spans="1:11">
      <c r="A27" s="107" t="e">
        <f ca="1">"CII-" &amp; TEXT(TODAY(),"26") &amp; "-" &amp; TEXT(ROW()-ROW(#REF!)+1,"0000")</f>
        <v>#REF!</v>
      </c>
      <c r="B27" s="107" t="s">
        <v>1302</v>
      </c>
      <c r="C27" s="107">
        <v>36</v>
      </c>
      <c r="D27" s="103">
        <v>46147</v>
      </c>
      <c r="E27" t="s">
        <v>1260</v>
      </c>
      <c r="F27" t="s">
        <v>1278</v>
      </c>
      <c r="G27" t="s">
        <v>1265</v>
      </c>
      <c r="H27" t="s">
        <v>1254</v>
      </c>
      <c r="I27" t="s">
        <v>1255</v>
      </c>
      <c r="J27" s="103"/>
      <c r="K27" t="s">
        <v>1303</v>
      </c>
    </row>
    <row r="28" spans="1:11">
      <c r="A28" s="107" t="e">
        <f ca="1">"CII-" &amp; TEXT(TODAY(),"26") &amp; "-" &amp; TEXT(ROW()-ROW(#REF!)+1,"0000")</f>
        <v>#REF!</v>
      </c>
      <c r="B28" s="107" t="s">
        <v>1304</v>
      </c>
      <c r="C28" s="107">
        <v>18</v>
      </c>
      <c r="D28" s="103">
        <v>46147</v>
      </c>
      <c r="E28" t="s">
        <v>1260</v>
      </c>
      <c r="F28" t="s">
        <v>1278</v>
      </c>
      <c r="G28" t="s">
        <v>1265</v>
      </c>
      <c r="H28" t="s">
        <v>1254</v>
      </c>
      <c r="I28" t="s">
        <v>1255</v>
      </c>
      <c r="J28" s="103"/>
      <c r="K28" t="s">
        <v>1305</v>
      </c>
    </row>
    <row r="29" spans="1:11">
      <c r="A29" s="107" t="e">
        <f ca="1">"CII-" &amp; TEXT(TODAY(),"26") &amp; "-" &amp; TEXT(ROW()-ROW(#REF!)+1,"0000")</f>
        <v>#REF!</v>
      </c>
      <c r="B29" s="107" t="s">
        <v>1306</v>
      </c>
      <c r="C29">
        <v>18</v>
      </c>
      <c r="D29" s="103">
        <v>46147</v>
      </c>
      <c r="E29" t="s">
        <v>1277</v>
      </c>
      <c r="F29" t="s">
        <v>1278</v>
      </c>
      <c r="G29" t="s">
        <v>1265</v>
      </c>
      <c r="H29" t="s">
        <v>1254</v>
      </c>
      <c r="I29" t="s">
        <v>1255</v>
      </c>
      <c r="J29" s="103"/>
      <c r="K29" t="s">
        <v>1307</v>
      </c>
    </row>
    <row r="30" spans="1:11">
      <c r="A30" s="107" t="e">
        <f ca="1">"CII-" &amp; TEXT(TODAY(),"26") &amp; "-" &amp; TEXT(ROW()-ROW(#REF!)+1,"0000")</f>
        <v>#REF!</v>
      </c>
      <c r="B30" s="134" t="s">
        <v>1308</v>
      </c>
      <c r="C30">
        <v>13</v>
      </c>
      <c r="D30" s="103">
        <v>46155</v>
      </c>
      <c r="E30" t="s">
        <v>1260</v>
      </c>
      <c r="F30" t="s">
        <v>1278</v>
      </c>
      <c r="G30" t="s">
        <v>1265</v>
      </c>
      <c r="H30" t="s">
        <v>1254</v>
      </c>
      <c r="I30" t="s">
        <v>1309</v>
      </c>
      <c r="J30" s="103"/>
      <c r="K30" t="s">
        <v>1310</v>
      </c>
    </row>
    <row r="31" spans="1:11">
      <c r="A31" s="135" t="e">
        <f ca="1">"CII-" &amp; TEXT(TODAY(),"26") &amp; "-" &amp; TEXT(ROW()-ROW(#REF!)+1,"0000")</f>
        <v>#REF!</v>
      </c>
      <c r="B31" s="136" t="s">
        <v>1311</v>
      </c>
      <c r="C31" s="136">
        <v>19</v>
      </c>
      <c r="D31" s="137">
        <v>46168</v>
      </c>
      <c r="E31" s="138" t="s">
        <v>1260</v>
      </c>
      <c r="F31" s="138" t="s">
        <v>1278</v>
      </c>
      <c r="G31" s="138" t="s">
        <v>1265</v>
      </c>
      <c r="H31" s="138" t="s">
        <v>1254</v>
      </c>
      <c r="I31" s="138" t="s">
        <v>1255</v>
      </c>
      <c r="J31" s="137"/>
      <c r="K31" s="138" t="s">
        <v>1312</v>
      </c>
    </row>
    <row r="32" spans="1:11">
      <c r="A32" s="107" t="e">
        <f ca="1">"CII-" &amp; TEXT(TODAY(),"26") &amp; "-" &amp; TEXT(ROW()-ROW(#REF!)+1,"0000")</f>
        <v>#REF!</v>
      </c>
      <c r="B32" s="107"/>
      <c r="D32" s="103"/>
      <c r="E32" t="s">
        <v>1313</v>
      </c>
      <c r="H32" t="s">
        <v>1313</v>
      </c>
      <c r="I32" t="s">
        <v>1313</v>
      </c>
      <c r="J32" s="103"/>
    </row>
    <row r="33" spans="1:10">
      <c r="A33" s="107" t="e">
        <f ca="1">"CII-" &amp; TEXT(TODAY(),"26") &amp; "-" &amp; TEXT(ROW()-ROW(#REF!)+1,"0000")</f>
        <v>#REF!</v>
      </c>
      <c r="B33" s="107"/>
      <c r="D33" s="103"/>
      <c r="E33" t="s">
        <v>1313</v>
      </c>
      <c r="H33" t="s">
        <v>1313</v>
      </c>
      <c r="I33" t="s">
        <v>1313</v>
      </c>
      <c r="J33" s="103"/>
    </row>
    <row r="34" spans="1:10">
      <c r="A34" s="107" t="e">
        <f ca="1">"CII-" &amp; TEXT(TODAY(),"26") &amp; "-" &amp; TEXT(ROW()-ROW(#REF!)+1,"0000")</f>
        <v>#REF!</v>
      </c>
      <c r="B34" s="107"/>
      <c r="D34" s="103"/>
      <c r="E34" t="s">
        <v>1313</v>
      </c>
      <c r="H34" t="s">
        <v>1313</v>
      </c>
      <c r="I34" t="s">
        <v>1313</v>
      </c>
      <c r="J34" s="103"/>
    </row>
    <row r="35" spans="1:10">
      <c r="A35" s="107" t="e">
        <f ca="1">"CII-" &amp; TEXT(TODAY(),"26") &amp; "-" &amp; TEXT(ROW()-ROW(#REF!)+1,"0000")</f>
        <v>#REF!</v>
      </c>
      <c r="B35" s="107"/>
      <c r="D35" s="103"/>
      <c r="E35" t="s">
        <v>1313</v>
      </c>
      <c r="H35" t="s">
        <v>1313</v>
      </c>
      <c r="I35" t="s">
        <v>1313</v>
      </c>
      <c r="J35" s="103"/>
    </row>
    <row r="36" spans="1:10">
      <c r="A36" s="107" t="e">
        <f ca="1">"CII-" &amp; TEXT(TODAY(),"26") &amp; "-" &amp; TEXT(ROW()-ROW(#REF!)+1,"0000")</f>
        <v>#REF!</v>
      </c>
      <c r="B36" s="107"/>
      <c r="D36" s="103"/>
      <c r="E36" t="s">
        <v>1313</v>
      </c>
      <c r="H36" t="s">
        <v>1313</v>
      </c>
      <c r="I36" t="s">
        <v>1313</v>
      </c>
      <c r="J36" s="103"/>
    </row>
    <row r="37" spans="1:10">
      <c r="A37" s="107" t="e">
        <f ca="1">"CII-" &amp; TEXT(TODAY(),"26") &amp; "-" &amp; TEXT(ROW()-ROW(#REF!)+1,"0000")</f>
        <v>#REF!</v>
      </c>
      <c r="B37" s="107"/>
      <c r="D37" s="103"/>
      <c r="E37" t="s">
        <v>1313</v>
      </c>
      <c r="H37" t="s">
        <v>1313</v>
      </c>
      <c r="I37" t="s">
        <v>1313</v>
      </c>
      <c r="J37" s="103"/>
    </row>
    <row r="38" spans="1:10">
      <c r="A38" s="107" t="e">
        <f ca="1">"CII-" &amp; TEXT(TODAY(),"26") &amp; "-" &amp; TEXT(ROW()-ROW(#REF!)+1,"0000")</f>
        <v>#REF!</v>
      </c>
      <c r="B38" s="107"/>
      <c r="D38" s="103"/>
      <c r="E38" t="s">
        <v>1313</v>
      </c>
      <c r="H38" t="s">
        <v>1313</v>
      </c>
      <c r="I38" t="s">
        <v>1313</v>
      </c>
      <c r="J38" s="103"/>
    </row>
    <row r="39" spans="1:10">
      <c r="A39" s="107" t="e">
        <f ca="1">"CII-" &amp; TEXT(TODAY(),"26") &amp; "-" &amp; TEXT(ROW()-ROW(#REF!)+1,"0000")</f>
        <v>#REF!</v>
      </c>
      <c r="B39" s="107"/>
      <c r="D39" s="103"/>
      <c r="E39" t="s">
        <v>1313</v>
      </c>
      <c r="H39" t="s">
        <v>1313</v>
      </c>
      <c r="I39" t="s">
        <v>1313</v>
      </c>
      <c r="J39" s="103"/>
    </row>
    <row r="40" spans="1:10">
      <c r="A40" s="107" t="e">
        <f ca="1">"CII-" &amp; TEXT(TODAY(),"26") &amp; "-" &amp; TEXT(ROW()-ROW(#REF!)+1,"0000")</f>
        <v>#REF!</v>
      </c>
      <c r="B40" s="107"/>
      <c r="D40" s="103"/>
      <c r="E40" t="s">
        <v>1313</v>
      </c>
      <c r="H40" t="s">
        <v>1313</v>
      </c>
      <c r="I40" t="s">
        <v>1313</v>
      </c>
      <c r="J40" s="103"/>
    </row>
    <row r="41" spans="1:10">
      <c r="A41" s="107" t="e">
        <f ca="1">"CII-" &amp; TEXT(TODAY(),"26") &amp; "-" &amp; TEXT(ROW()-ROW(#REF!)+1,"0000")</f>
        <v>#REF!</v>
      </c>
      <c r="B41" s="107"/>
      <c r="D41" s="103"/>
      <c r="E41" t="s">
        <v>1313</v>
      </c>
      <c r="H41" t="s">
        <v>1313</v>
      </c>
      <c r="I41" t="s">
        <v>1313</v>
      </c>
      <c r="J41" s="103"/>
    </row>
    <row r="42" spans="1:10">
      <c r="A42" s="107" t="e">
        <f ca="1">"CII-" &amp; TEXT(TODAY(),"26") &amp; "-" &amp; TEXT(ROW()-ROW(#REF!)+1,"0000")</f>
        <v>#REF!</v>
      </c>
      <c r="B42" s="107"/>
      <c r="D42" s="103"/>
      <c r="E42" t="s">
        <v>1313</v>
      </c>
      <c r="H42" t="s">
        <v>1313</v>
      </c>
      <c r="I42" t="s">
        <v>1313</v>
      </c>
      <c r="J42" s="103"/>
    </row>
    <row r="43" spans="1:10">
      <c r="A43" s="107" t="e">
        <f ca="1">"CII-" &amp; TEXT(TODAY(),"26") &amp; "-" &amp; TEXT(ROW()-ROW(#REF!)+1,"0000")</f>
        <v>#REF!</v>
      </c>
      <c r="B43" s="107"/>
      <c r="D43" s="103"/>
      <c r="E43" t="s">
        <v>1313</v>
      </c>
      <c r="H43" t="s">
        <v>1313</v>
      </c>
      <c r="I43" t="s">
        <v>1313</v>
      </c>
      <c r="J43" s="103"/>
    </row>
    <row r="44" spans="1:10">
      <c r="A44" s="107" t="e">
        <f ca="1">"CII-" &amp; TEXT(TODAY(),"26") &amp; "-" &amp; TEXT(ROW()-ROW(#REF!)+1,"0000")</f>
        <v>#REF!</v>
      </c>
      <c r="B44" s="107"/>
      <c r="D44" s="103"/>
      <c r="E44" t="s">
        <v>1313</v>
      </c>
      <c r="H44" t="s">
        <v>1313</v>
      </c>
      <c r="I44" t="s">
        <v>1313</v>
      </c>
      <c r="J44" s="103"/>
    </row>
    <row r="45" spans="1:10">
      <c r="A45" s="107" t="e">
        <f ca="1">"CII-" &amp; TEXT(TODAY(),"26") &amp; "-" &amp; TEXT(ROW()-ROW(#REF!)+1,"0000")</f>
        <v>#REF!</v>
      </c>
      <c r="B45" s="107"/>
      <c r="D45" s="103"/>
      <c r="E45" t="s">
        <v>1313</v>
      </c>
      <c r="H45" t="s">
        <v>1313</v>
      </c>
      <c r="I45" t="s">
        <v>1313</v>
      </c>
      <c r="J45" s="103"/>
    </row>
    <row r="46" spans="1:10">
      <c r="A46" s="107" t="e">
        <f ca="1">"CII-" &amp; TEXT(TODAY(),"26") &amp; "-" &amp; TEXT(ROW()-ROW(#REF!)+1,"0000")</f>
        <v>#REF!</v>
      </c>
      <c r="B46" s="107"/>
      <c r="D46" s="103"/>
      <c r="E46" t="s">
        <v>1313</v>
      </c>
      <c r="H46" t="s">
        <v>1313</v>
      </c>
      <c r="I46" t="s">
        <v>1313</v>
      </c>
      <c r="J46" s="103"/>
    </row>
    <row r="47" spans="1:10">
      <c r="A47" s="107" t="e">
        <f ca="1">"CII-" &amp; TEXT(TODAY(),"26") &amp; "-" &amp; TEXT(ROW()-ROW(#REF!)+1,"0000")</f>
        <v>#REF!</v>
      </c>
      <c r="B47" s="107"/>
      <c r="D47" s="103"/>
      <c r="E47" t="s">
        <v>1313</v>
      </c>
      <c r="H47" t="s">
        <v>1313</v>
      </c>
      <c r="I47" t="s">
        <v>1313</v>
      </c>
      <c r="J47" s="103"/>
    </row>
    <row r="48" spans="1:10">
      <c r="A48" s="107" t="e">
        <f ca="1">"CII-" &amp; TEXT(TODAY(),"26") &amp; "-" &amp; TEXT(ROW()-ROW(#REF!)+1,"0000")</f>
        <v>#REF!</v>
      </c>
      <c r="B48" s="107"/>
      <c r="D48" s="103"/>
      <c r="E48" t="s">
        <v>1313</v>
      </c>
      <c r="H48" t="s">
        <v>1313</v>
      </c>
      <c r="I48" t="s">
        <v>1313</v>
      </c>
      <c r="J48" s="103"/>
    </row>
    <row r="49" spans="1:10">
      <c r="A49" s="107" t="e">
        <f ca="1">"CII-" &amp; TEXT(TODAY(),"26") &amp; "-" &amp; TEXT(ROW()-ROW(#REF!)+1,"0000")</f>
        <v>#REF!</v>
      </c>
      <c r="B49" s="107"/>
      <c r="D49" s="103"/>
      <c r="E49" t="s">
        <v>1313</v>
      </c>
      <c r="H49" t="s">
        <v>1313</v>
      </c>
      <c r="I49" t="s">
        <v>1313</v>
      </c>
      <c r="J49" s="103"/>
    </row>
    <row r="50" spans="1:10">
      <c r="A50" s="107" t="e">
        <f ca="1">"CII-" &amp; TEXT(TODAY(),"26") &amp; "-" &amp; TEXT(ROW()-ROW(#REF!)+1,"0000")</f>
        <v>#REF!</v>
      </c>
      <c r="B50" s="107"/>
      <c r="D50" s="103"/>
      <c r="E50" t="s">
        <v>1313</v>
      </c>
      <c r="H50" t="s">
        <v>1313</v>
      </c>
      <c r="I50" t="s">
        <v>1313</v>
      </c>
      <c r="J50" s="103"/>
    </row>
    <row r="51" spans="1:10">
      <c r="A51" s="107" t="e">
        <f ca="1">"CII-" &amp; TEXT(TODAY(),"26") &amp; "-" &amp; TEXT(ROW()-ROW(#REF!)+1,"0000")</f>
        <v>#REF!</v>
      </c>
      <c r="B51" s="107"/>
      <c r="D51" s="103"/>
      <c r="E51" t="s">
        <v>1313</v>
      </c>
      <c r="H51" t="s">
        <v>1313</v>
      </c>
      <c r="I51" t="s">
        <v>1313</v>
      </c>
      <c r="J51" s="103"/>
    </row>
    <row r="52" spans="1:10">
      <c r="A52" s="107" t="e">
        <f ca="1">"CII-" &amp; TEXT(TODAY(),"26") &amp; "-" &amp; TEXT(ROW()-ROW(#REF!)+1,"0000")</f>
        <v>#REF!</v>
      </c>
      <c r="B52" s="107"/>
      <c r="D52" s="103"/>
      <c r="E52" t="s">
        <v>1313</v>
      </c>
      <c r="H52" t="s">
        <v>1313</v>
      </c>
      <c r="I52" t="s">
        <v>1313</v>
      </c>
      <c r="J52" s="103"/>
    </row>
    <row r="53" spans="1:10">
      <c r="A53" s="107" t="e">
        <f ca="1">"CII-" &amp; TEXT(TODAY(),"26") &amp; "-" &amp; TEXT(ROW()-ROW(#REF!)+1,"0000")</f>
        <v>#REF!</v>
      </c>
      <c r="B53" s="107"/>
      <c r="D53" s="103"/>
      <c r="E53" t="s">
        <v>1313</v>
      </c>
      <c r="H53" t="s">
        <v>1313</v>
      </c>
      <c r="I53" t="s">
        <v>1313</v>
      </c>
      <c r="J53" s="103"/>
    </row>
    <row r="54" spans="1:10">
      <c r="A54" s="107" t="e">
        <f ca="1">"CII-" &amp; TEXT(TODAY(),"26") &amp; "-" &amp; TEXT(ROW()-ROW(#REF!)+1,"0000")</f>
        <v>#REF!</v>
      </c>
      <c r="B54" s="107"/>
      <c r="D54" s="103"/>
      <c r="E54" t="s">
        <v>1313</v>
      </c>
      <c r="H54" t="s">
        <v>1313</v>
      </c>
      <c r="I54" t="s">
        <v>1313</v>
      </c>
      <c r="J54" s="103"/>
    </row>
    <row r="55" spans="1:10">
      <c r="A55" s="107" t="e">
        <f ca="1">"CII-" &amp; TEXT(TODAY(),"26") &amp; "-" &amp; TEXT(ROW()-ROW(#REF!)+1,"0000")</f>
        <v>#REF!</v>
      </c>
      <c r="B55" s="107"/>
      <c r="D55" s="103"/>
      <c r="E55" t="s">
        <v>1313</v>
      </c>
      <c r="H55" t="s">
        <v>1313</v>
      </c>
      <c r="I55" t="s">
        <v>1313</v>
      </c>
      <c r="J55" s="103"/>
    </row>
    <row r="56" spans="1:10">
      <c r="A56" s="107" t="e">
        <f ca="1">"CII-" &amp; TEXT(TODAY(),"26") &amp; "-" &amp; TEXT(ROW()-ROW(#REF!)+1,"0000")</f>
        <v>#REF!</v>
      </c>
      <c r="B56" s="107"/>
      <c r="D56" s="103"/>
      <c r="E56" t="s">
        <v>1313</v>
      </c>
      <c r="H56" t="s">
        <v>1313</v>
      </c>
      <c r="I56" t="s">
        <v>1313</v>
      </c>
      <c r="J56" s="103"/>
    </row>
    <row r="57" spans="1:10">
      <c r="A57" s="107" t="e">
        <f ca="1">"CII-" &amp; TEXT(TODAY(),"26") &amp; "-" &amp; TEXT(ROW()-ROW(#REF!)+1,"0000")</f>
        <v>#REF!</v>
      </c>
      <c r="B57" s="107"/>
      <c r="D57" s="103"/>
      <c r="E57" t="s">
        <v>1313</v>
      </c>
      <c r="H57" t="s">
        <v>1313</v>
      </c>
      <c r="I57" t="s">
        <v>1313</v>
      </c>
      <c r="J57" s="103"/>
    </row>
    <row r="58" spans="1:10">
      <c r="A58" s="107" t="e">
        <f ca="1">"CII-" &amp; TEXT(TODAY(),"26") &amp; "-" &amp; TEXT(ROW()-ROW(#REF!)+1,"0000")</f>
        <v>#REF!</v>
      </c>
      <c r="B58" s="107"/>
      <c r="D58" s="103"/>
      <c r="E58" t="s">
        <v>1313</v>
      </c>
      <c r="H58" t="s">
        <v>1313</v>
      </c>
      <c r="I58" t="s">
        <v>1313</v>
      </c>
      <c r="J58" s="103"/>
    </row>
    <row r="59" spans="1:10">
      <c r="A59" s="107" t="e">
        <f ca="1">"CII-" &amp; TEXT(TODAY(),"26") &amp; "-" &amp; TEXT(ROW()-ROW(#REF!)+1,"0000")</f>
        <v>#REF!</v>
      </c>
      <c r="B59" s="107"/>
      <c r="D59" s="103"/>
      <c r="E59" t="s">
        <v>1313</v>
      </c>
      <c r="H59" t="s">
        <v>1313</v>
      </c>
      <c r="I59" t="s">
        <v>1313</v>
      </c>
      <c r="J59" s="103"/>
    </row>
    <row r="60" spans="1:10">
      <c r="A60" s="107" t="e">
        <f ca="1">"CII-" &amp; TEXT(TODAY(),"26") &amp; "-" &amp; TEXT(ROW()-ROW(#REF!)+1,"0000")</f>
        <v>#REF!</v>
      </c>
      <c r="B60" s="107"/>
      <c r="D60" s="103"/>
      <c r="E60" t="s">
        <v>1313</v>
      </c>
      <c r="H60" t="s">
        <v>1313</v>
      </c>
      <c r="I60" t="s">
        <v>1313</v>
      </c>
      <c r="J60" s="103"/>
    </row>
    <row r="61" spans="1:10">
      <c r="A61" s="107" t="e">
        <f ca="1">"CII-" &amp; TEXT(TODAY(),"26") &amp; "-" &amp; TEXT(ROW()-ROW(#REF!)+1,"0000")</f>
        <v>#REF!</v>
      </c>
      <c r="B61" s="107"/>
      <c r="D61" s="103"/>
      <c r="E61" t="s">
        <v>1313</v>
      </c>
      <c r="H61" t="s">
        <v>1313</v>
      </c>
      <c r="I61" t="s">
        <v>1313</v>
      </c>
      <c r="J61" s="103"/>
    </row>
    <row r="62" spans="1:10">
      <c r="A62" s="107" t="e">
        <f ca="1">"CII-" &amp; TEXT(TODAY(),"26") &amp; "-" &amp; TEXT(ROW()-ROW(#REF!)+1,"0000")</f>
        <v>#REF!</v>
      </c>
      <c r="B62" s="107"/>
      <c r="D62" s="103"/>
      <c r="E62" t="s">
        <v>1313</v>
      </c>
      <c r="H62" t="s">
        <v>1313</v>
      </c>
      <c r="I62" t="s">
        <v>1313</v>
      </c>
      <c r="J62" s="103"/>
    </row>
    <row r="63" spans="1:10">
      <c r="A63" s="107" t="e">
        <f ca="1">"CII-" &amp; TEXT(TODAY(),"26") &amp; "-" &amp; TEXT(ROW()-ROW(#REF!)+1,"0000")</f>
        <v>#REF!</v>
      </c>
      <c r="B63" s="107"/>
      <c r="D63" s="103"/>
      <c r="E63" t="s">
        <v>1313</v>
      </c>
      <c r="H63" t="s">
        <v>1313</v>
      </c>
      <c r="I63" t="s">
        <v>1313</v>
      </c>
      <c r="J63" s="103"/>
    </row>
    <row r="64" spans="1:10">
      <c r="A64" s="107" t="e">
        <f ca="1">"CII-" &amp; TEXT(TODAY(),"26") &amp; "-" &amp; TEXT(ROW()-ROW(#REF!)+1,"0000")</f>
        <v>#REF!</v>
      </c>
      <c r="B64" s="107"/>
      <c r="D64" s="103"/>
      <c r="E64" t="s">
        <v>1313</v>
      </c>
      <c r="H64" t="s">
        <v>1313</v>
      </c>
      <c r="I64" t="s">
        <v>1313</v>
      </c>
      <c r="J64" s="103"/>
    </row>
    <row r="65" spans="1:10">
      <c r="A65" s="107" t="e">
        <f ca="1">"CII-" &amp; TEXT(TODAY(),"26") &amp; "-" &amp; TEXT(ROW()-ROW(#REF!)+1,"0000")</f>
        <v>#REF!</v>
      </c>
      <c r="B65" s="107"/>
      <c r="D65" s="103"/>
      <c r="E65" t="s">
        <v>1313</v>
      </c>
      <c r="H65" t="s">
        <v>1313</v>
      </c>
      <c r="I65" t="s">
        <v>1313</v>
      </c>
      <c r="J65" s="103"/>
    </row>
    <row r="66" spans="1:10">
      <c r="A66" s="107" t="e">
        <f ca="1">"CII-" &amp; TEXT(TODAY(),"26") &amp; "-" &amp; TEXT(ROW()-ROW(#REF!)+1,"0000")</f>
        <v>#REF!</v>
      </c>
      <c r="B66" s="107"/>
      <c r="D66" s="103"/>
      <c r="E66" t="s">
        <v>1313</v>
      </c>
      <c r="H66" t="s">
        <v>1313</v>
      </c>
      <c r="I66" t="s">
        <v>1313</v>
      </c>
      <c r="J66" s="103"/>
    </row>
    <row r="67" spans="1:10">
      <c r="A67" s="107" t="e">
        <f ca="1">"CII-" &amp; TEXT(TODAY(),"26") &amp; "-" &amp; TEXT(ROW()-ROW(#REF!)+1,"0000")</f>
        <v>#REF!</v>
      </c>
      <c r="B67" s="107"/>
      <c r="D67" s="103"/>
      <c r="E67" t="s">
        <v>1313</v>
      </c>
      <c r="H67" t="s">
        <v>1313</v>
      </c>
      <c r="I67" t="s">
        <v>1313</v>
      </c>
      <c r="J67" s="103"/>
    </row>
    <row r="68" spans="1:10">
      <c r="A68" s="107" t="e">
        <f ca="1">"CII-" &amp; TEXT(TODAY(),"26") &amp; "-" &amp; TEXT(ROW()-ROW(#REF!)+1,"0000")</f>
        <v>#REF!</v>
      </c>
      <c r="B68" s="107"/>
      <c r="D68" s="103"/>
      <c r="E68" t="s">
        <v>1313</v>
      </c>
      <c r="H68" t="s">
        <v>1313</v>
      </c>
      <c r="I68" t="s">
        <v>1313</v>
      </c>
      <c r="J68" s="103"/>
    </row>
    <row r="69" spans="1:10">
      <c r="A69" s="107" t="e">
        <f ca="1">"CII-" &amp; TEXT(TODAY(),"26") &amp; "-" &amp; TEXT(ROW()-ROW(#REF!)+1,"0000")</f>
        <v>#REF!</v>
      </c>
      <c r="B69" s="107"/>
      <c r="D69" s="103"/>
      <c r="E69" t="s">
        <v>1313</v>
      </c>
      <c r="H69" t="s">
        <v>1313</v>
      </c>
      <c r="I69" t="s">
        <v>1313</v>
      </c>
      <c r="J69" s="103"/>
    </row>
    <row r="70" spans="1:10">
      <c r="A70" s="107" t="e">
        <f ca="1">"CII-" &amp; TEXT(TODAY(),"26") &amp; "-" &amp; TEXT(ROW()-ROW(#REF!)+1,"0000")</f>
        <v>#REF!</v>
      </c>
      <c r="B70" s="107"/>
      <c r="D70" s="103"/>
      <c r="E70" t="s">
        <v>1313</v>
      </c>
      <c r="H70" t="s">
        <v>1313</v>
      </c>
      <c r="I70" t="s">
        <v>1313</v>
      </c>
      <c r="J70" s="103"/>
    </row>
    <row r="71" spans="1:10">
      <c r="A71" s="107" t="e">
        <f ca="1">"CII-" &amp; TEXT(TODAY(),"26") &amp; "-" &amp; TEXT(ROW()-ROW(#REF!)+1,"0000")</f>
        <v>#REF!</v>
      </c>
      <c r="B71" s="107"/>
      <c r="D71" s="103"/>
      <c r="E71" t="s">
        <v>1313</v>
      </c>
      <c r="H71" t="s">
        <v>1313</v>
      </c>
      <c r="I71" t="s">
        <v>1313</v>
      </c>
      <c r="J71" s="103"/>
    </row>
    <row r="72" spans="1:10">
      <c r="A72" s="107" t="e">
        <f ca="1">"CII-" &amp; TEXT(TODAY(),"26") &amp; "-" &amp; TEXT(ROW()-ROW(#REF!)+1,"0000")</f>
        <v>#REF!</v>
      </c>
      <c r="B72" s="107"/>
      <c r="D72" s="103"/>
      <c r="E72" t="s">
        <v>1313</v>
      </c>
      <c r="H72" t="s">
        <v>1313</v>
      </c>
      <c r="I72" t="s">
        <v>1313</v>
      </c>
      <c r="J72" s="103"/>
    </row>
    <row r="73" spans="1:10">
      <c r="A73" s="107" t="e">
        <f ca="1">"CII-" &amp; TEXT(TODAY(),"26") &amp; "-" &amp; TEXT(ROW()-ROW(#REF!)+1,"0000")</f>
        <v>#REF!</v>
      </c>
      <c r="B73" s="107"/>
      <c r="D73" s="103"/>
      <c r="E73" t="s">
        <v>1313</v>
      </c>
      <c r="H73" t="s">
        <v>1313</v>
      </c>
      <c r="I73" t="s">
        <v>1313</v>
      </c>
      <c r="J73" s="103"/>
    </row>
    <row r="74" spans="1:10">
      <c r="A74" s="107" t="e">
        <f ca="1">"CII-" &amp; TEXT(TODAY(),"26") &amp; "-" &amp; TEXT(ROW()-ROW(#REF!)+1,"0000")</f>
        <v>#REF!</v>
      </c>
      <c r="B74" s="107"/>
      <c r="D74" s="103"/>
      <c r="E74" t="s">
        <v>1313</v>
      </c>
      <c r="H74" t="s">
        <v>1313</v>
      </c>
      <c r="I74" t="s">
        <v>1313</v>
      </c>
      <c r="J74" s="103"/>
    </row>
    <row r="75" spans="1:10">
      <c r="A75" s="107" t="e">
        <f ca="1">"CII-" &amp; TEXT(TODAY(),"26") &amp; "-" &amp; TEXT(ROW()-ROW(#REF!)+1,"0000")</f>
        <v>#REF!</v>
      </c>
      <c r="B75" s="107"/>
      <c r="D75" s="103"/>
      <c r="E75" t="s">
        <v>1313</v>
      </c>
      <c r="H75" t="s">
        <v>1313</v>
      </c>
      <c r="I75" t="s">
        <v>1313</v>
      </c>
      <c r="J75" s="103"/>
    </row>
    <row r="76" spans="1:10">
      <c r="A76" s="107" t="e">
        <f ca="1">"CII-" &amp; TEXT(TODAY(),"26") &amp; "-" &amp; TEXT(ROW()-ROW(#REF!)+1,"0000")</f>
        <v>#REF!</v>
      </c>
      <c r="B76" s="107"/>
      <c r="D76" s="103"/>
      <c r="E76" t="s">
        <v>1313</v>
      </c>
      <c r="H76" t="s">
        <v>1313</v>
      </c>
      <c r="I76" t="s">
        <v>1313</v>
      </c>
      <c r="J76" s="103"/>
    </row>
    <row r="77" spans="1:10">
      <c r="A77" s="107" t="e">
        <f ca="1">"CII-" &amp; TEXT(TODAY(),"26") &amp; "-" &amp; TEXT(ROW()-ROW(#REF!)+1,"0000")</f>
        <v>#REF!</v>
      </c>
      <c r="B77" s="107"/>
      <c r="D77" s="103"/>
      <c r="E77" t="s">
        <v>1313</v>
      </c>
      <c r="H77" t="s">
        <v>1313</v>
      </c>
      <c r="I77" t="s">
        <v>1313</v>
      </c>
      <c r="J77" s="103"/>
    </row>
    <row r="78" spans="1:10">
      <c r="A78" s="107" t="e">
        <f ca="1">"CII-" &amp; TEXT(TODAY(),"26") &amp; "-" &amp; TEXT(ROW()-ROW(#REF!)+1,"0000")</f>
        <v>#REF!</v>
      </c>
      <c r="B78" s="107"/>
      <c r="D78" s="103"/>
      <c r="E78" t="s">
        <v>1313</v>
      </c>
      <c r="H78" t="s">
        <v>1313</v>
      </c>
      <c r="I78" t="s">
        <v>1313</v>
      </c>
      <c r="J78" s="103"/>
    </row>
    <row r="79" spans="1:10">
      <c r="A79" s="107" t="e">
        <f ca="1">"CII-" &amp; TEXT(TODAY(),"26") &amp; "-" &amp; TEXT(ROW()-ROW(#REF!)+1,"0000")</f>
        <v>#REF!</v>
      </c>
      <c r="B79" s="107"/>
      <c r="D79" s="103"/>
      <c r="E79" t="s">
        <v>1313</v>
      </c>
      <c r="H79" t="s">
        <v>1313</v>
      </c>
      <c r="I79" t="s">
        <v>1313</v>
      </c>
      <c r="J79" s="103"/>
    </row>
    <row r="80" spans="1:10">
      <c r="A80" s="107" t="e">
        <f ca="1">"CII-" &amp; TEXT(TODAY(),"26") &amp; "-" &amp; TEXT(ROW()-ROW(#REF!)+1,"0000")</f>
        <v>#REF!</v>
      </c>
      <c r="B80" s="107"/>
      <c r="D80" s="103"/>
      <c r="E80" t="s">
        <v>1313</v>
      </c>
      <c r="H80" t="s">
        <v>1313</v>
      </c>
      <c r="I80" t="s">
        <v>1313</v>
      </c>
      <c r="J80" s="103"/>
    </row>
    <row r="81" spans="1:10">
      <c r="A81" s="107" t="e">
        <f ca="1">"CII-" &amp; TEXT(TODAY(),"26") &amp; "-" &amp; TEXT(ROW()-ROW(#REF!)+1,"0000")</f>
        <v>#REF!</v>
      </c>
      <c r="B81" s="107"/>
      <c r="D81" s="103"/>
      <c r="E81" t="s">
        <v>1313</v>
      </c>
      <c r="H81" t="s">
        <v>1313</v>
      </c>
      <c r="I81" t="s">
        <v>1313</v>
      </c>
      <c r="J81" s="103"/>
    </row>
    <row r="82" spans="1:10">
      <c r="A82" s="107" t="e">
        <f ca="1">"CII-" &amp; TEXT(TODAY(),"26") &amp; "-" &amp; TEXT(ROW()-ROW(#REF!)+1,"0000")</f>
        <v>#REF!</v>
      </c>
      <c r="B82" s="107"/>
      <c r="D82" s="103"/>
      <c r="E82" t="s">
        <v>1313</v>
      </c>
      <c r="H82" t="s">
        <v>1313</v>
      </c>
      <c r="I82" t="s">
        <v>1313</v>
      </c>
      <c r="J82" s="103"/>
    </row>
    <row r="83" spans="1:10">
      <c r="A83" s="107" t="e">
        <f ca="1">"CII-" &amp; TEXT(TODAY(),"26") &amp; "-" &amp; TEXT(ROW()-ROW(#REF!)+1,"0000")</f>
        <v>#REF!</v>
      </c>
      <c r="B83" s="107"/>
      <c r="D83" s="103"/>
      <c r="E83" t="s">
        <v>1313</v>
      </c>
      <c r="H83" t="s">
        <v>1313</v>
      </c>
      <c r="I83" t="s">
        <v>1313</v>
      </c>
      <c r="J83" s="103"/>
    </row>
    <row r="84" spans="1:10">
      <c r="A84" s="107" t="e">
        <f ca="1">"CII-" &amp; TEXT(TODAY(),"26") &amp; "-" &amp; TEXT(ROW()-ROW(#REF!)+1,"0000")</f>
        <v>#REF!</v>
      </c>
      <c r="B84" s="107"/>
      <c r="D84" s="103"/>
      <c r="E84" t="s">
        <v>1313</v>
      </c>
      <c r="H84" t="s">
        <v>1313</v>
      </c>
      <c r="I84" t="s">
        <v>1313</v>
      </c>
      <c r="J84" s="103"/>
    </row>
    <row r="85" spans="1:10">
      <c r="A85" s="107" t="e">
        <f ca="1">"CII-" &amp; TEXT(TODAY(),"26") &amp; "-" &amp; TEXT(ROW()-ROW(#REF!)+1,"0000")</f>
        <v>#REF!</v>
      </c>
      <c r="B85" s="107"/>
      <c r="D85" s="103"/>
      <c r="E85" t="s">
        <v>1313</v>
      </c>
      <c r="H85" t="s">
        <v>1313</v>
      </c>
      <c r="I85" t="s">
        <v>1313</v>
      </c>
      <c r="J85" s="103"/>
    </row>
    <row r="86" spans="1:10">
      <c r="A86" s="107" t="e">
        <f ca="1">"CII-" &amp; TEXT(TODAY(),"26") &amp; "-" &amp; TEXT(ROW()-ROW(#REF!)+1,"0000")</f>
        <v>#REF!</v>
      </c>
      <c r="B86" s="107"/>
      <c r="D86" s="103"/>
      <c r="E86" t="s">
        <v>1313</v>
      </c>
      <c r="H86" t="s">
        <v>1313</v>
      </c>
      <c r="I86" t="s">
        <v>1313</v>
      </c>
      <c r="J86" s="103"/>
    </row>
    <row r="87" spans="1:10">
      <c r="A87" s="107" t="e">
        <f ca="1">"CII-" &amp; TEXT(TODAY(),"26") &amp; "-" &amp; TEXT(ROW()-ROW(#REF!)+1,"0000")</f>
        <v>#REF!</v>
      </c>
      <c r="B87" s="107"/>
      <c r="D87" s="103"/>
      <c r="E87" t="s">
        <v>1313</v>
      </c>
      <c r="H87" t="s">
        <v>1313</v>
      </c>
      <c r="I87" t="s">
        <v>1313</v>
      </c>
      <c r="J87" s="103"/>
    </row>
    <row r="88" spans="1:10">
      <c r="A88" s="107" t="e">
        <f ca="1">"CII-" &amp; TEXT(TODAY(),"26") &amp; "-" &amp; TEXT(ROW()-ROW(#REF!)+1,"0000")</f>
        <v>#REF!</v>
      </c>
      <c r="B88" s="107"/>
      <c r="D88" s="103"/>
      <c r="E88" t="s">
        <v>1313</v>
      </c>
      <c r="H88" t="s">
        <v>1313</v>
      </c>
      <c r="I88" t="s">
        <v>1313</v>
      </c>
      <c r="J88" s="103"/>
    </row>
    <row r="89" spans="1:10">
      <c r="A89" s="107" t="e">
        <f ca="1">"CII-" &amp; TEXT(TODAY(),"26") &amp; "-" &amp; TEXT(ROW()-ROW(#REF!)+1,"0000")</f>
        <v>#REF!</v>
      </c>
      <c r="B89" s="107"/>
      <c r="D89" s="103"/>
      <c r="E89" t="s">
        <v>1313</v>
      </c>
      <c r="H89" t="s">
        <v>1313</v>
      </c>
      <c r="I89" t="s">
        <v>1313</v>
      </c>
      <c r="J89" s="103"/>
    </row>
    <row r="90" spans="1:10">
      <c r="A90" s="107" t="e">
        <f ca="1">"CII-" &amp; TEXT(TODAY(),"26") &amp; "-" &amp; TEXT(ROW()-ROW(#REF!)+1,"0000")</f>
        <v>#REF!</v>
      </c>
      <c r="B90" s="107"/>
      <c r="D90" s="103"/>
      <c r="E90" t="s">
        <v>1313</v>
      </c>
      <c r="H90" t="s">
        <v>1313</v>
      </c>
      <c r="I90" t="s">
        <v>1313</v>
      </c>
      <c r="J90" s="103"/>
    </row>
    <row r="91" spans="1:10">
      <c r="A91" s="107" t="e">
        <f ca="1">"CII-" &amp; TEXT(TODAY(),"26") &amp; "-" &amp; TEXT(ROW()-ROW(#REF!)+1,"0000")</f>
        <v>#REF!</v>
      </c>
      <c r="B91" s="107"/>
      <c r="D91" s="103"/>
      <c r="E91" t="s">
        <v>1313</v>
      </c>
      <c r="H91" t="s">
        <v>1313</v>
      </c>
      <c r="I91" t="s">
        <v>1313</v>
      </c>
      <c r="J91" s="103"/>
    </row>
    <row r="92" spans="1:10">
      <c r="A92" s="107" t="e">
        <f ca="1">"CII-" &amp; TEXT(TODAY(),"26") &amp; "-" &amp; TEXT(ROW()-ROW(#REF!)+1,"0000")</f>
        <v>#REF!</v>
      </c>
      <c r="B92" s="107"/>
      <c r="D92" s="103"/>
      <c r="E92" t="s">
        <v>1313</v>
      </c>
      <c r="H92" t="s">
        <v>1313</v>
      </c>
      <c r="I92" t="s">
        <v>1313</v>
      </c>
      <c r="J92" s="103"/>
    </row>
    <row r="93" spans="1:10">
      <c r="A93" s="107" t="e">
        <f ca="1">"CII-" &amp; TEXT(TODAY(),"26") &amp; "-" &amp; TEXT(ROW()-ROW(#REF!)+1,"0000")</f>
        <v>#REF!</v>
      </c>
      <c r="B93" s="107"/>
      <c r="D93" s="103"/>
      <c r="E93" t="s">
        <v>1313</v>
      </c>
      <c r="H93" t="s">
        <v>1313</v>
      </c>
      <c r="I93" t="s">
        <v>1313</v>
      </c>
      <c r="J93" s="103"/>
    </row>
    <row r="94" spans="1:10">
      <c r="A94" s="107" t="e">
        <f ca="1">"CII-" &amp; TEXT(TODAY(),"26") &amp; "-" &amp; TEXT(ROW()-ROW(#REF!)+1,"0000")</f>
        <v>#REF!</v>
      </c>
      <c r="B94" s="107"/>
      <c r="D94" s="103"/>
      <c r="E94" t="s">
        <v>1313</v>
      </c>
      <c r="H94" t="s">
        <v>1313</v>
      </c>
      <c r="I94" t="s">
        <v>1313</v>
      </c>
      <c r="J94" s="103"/>
    </row>
    <row r="95" spans="1:10">
      <c r="A95" s="107" t="e">
        <f ca="1">"CII-" &amp; TEXT(TODAY(),"26") &amp; "-" &amp; TEXT(ROW()-ROW(#REF!)+1,"0000")</f>
        <v>#REF!</v>
      </c>
      <c r="B95" s="107"/>
      <c r="D95" s="103"/>
      <c r="E95" t="s">
        <v>1313</v>
      </c>
      <c r="H95" t="s">
        <v>1313</v>
      </c>
      <c r="I95" t="s">
        <v>1313</v>
      </c>
      <c r="J95" s="103"/>
    </row>
    <row r="96" spans="1:10">
      <c r="A96" s="107" t="e">
        <f ca="1">"CII-" &amp; TEXT(TODAY(),"26") &amp; "-" &amp; TEXT(ROW()-ROW(#REF!)+1,"0000")</f>
        <v>#REF!</v>
      </c>
      <c r="B96" s="107"/>
      <c r="D96" s="103"/>
      <c r="E96" t="s">
        <v>1313</v>
      </c>
      <c r="H96" t="s">
        <v>1313</v>
      </c>
      <c r="I96" t="s">
        <v>1313</v>
      </c>
      <c r="J96" s="103"/>
    </row>
    <row r="97" spans="1:10">
      <c r="A97" s="107" t="e">
        <f ca="1">"CII-" &amp; TEXT(TODAY(),"26") &amp; "-" &amp; TEXT(ROW()-ROW(#REF!)+1,"0000")</f>
        <v>#REF!</v>
      </c>
      <c r="B97" s="107"/>
      <c r="D97" s="103"/>
      <c r="E97" t="s">
        <v>1313</v>
      </c>
      <c r="H97" t="s">
        <v>1313</v>
      </c>
      <c r="I97" t="s">
        <v>1313</v>
      </c>
      <c r="J97" s="103"/>
    </row>
    <row r="98" spans="1:10">
      <c r="A98" s="107" t="e">
        <f ca="1">"CII-" &amp; TEXT(TODAY(),"26") &amp; "-" &amp; TEXT(ROW()-ROW(#REF!)+1,"0000")</f>
        <v>#REF!</v>
      </c>
      <c r="B98" s="107"/>
      <c r="D98" s="103"/>
      <c r="E98" t="s">
        <v>1313</v>
      </c>
      <c r="H98" t="s">
        <v>1313</v>
      </c>
      <c r="I98" t="s">
        <v>1313</v>
      </c>
      <c r="J98" s="103"/>
    </row>
    <row r="99" spans="1:10">
      <c r="A99" s="107" t="e">
        <f ca="1">"CII-" &amp; TEXT(TODAY(),"26") &amp; "-" &amp; TEXT(ROW()-ROW(#REF!)+1,"0000")</f>
        <v>#REF!</v>
      </c>
      <c r="B99" s="107"/>
      <c r="D99" s="103"/>
      <c r="E99" t="s">
        <v>1313</v>
      </c>
      <c r="H99" t="s">
        <v>1313</v>
      </c>
      <c r="I99" t="s">
        <v>1313</v>
      </c>
      <c r="J99" s="103"/>
    </row>
    <row r="100" spans="1:10">
      <c r="A100" s="107" t="e">
        <f ca="1">"CII-" &amp; TEXT(TODAY(),"26") &amp; "-" &amp; TEXT(ROW()-ROW(#REF!)+1,"0000")</f>
        <v>#REF!</v>
      </c>
      <c r="B100" s="107"/>
      <c r="D100" s="103"/>
      <c r="E100" t="s">
        <v>1313</v>
      </c>
      <c r="H100" t="s">
        <v>1313</v>
      </c>
      <c r="I100" t="s">
        <v>1313</v>
      </c>
      <c r="J100" s="103"/>
    </row>
    <row r="101" spans="1:10">
      <c r="A101" s="107" t="e">
        <f ca="1">"CII-" &amp; TEXT(TODAY(),"26") &amp; "-" &amp; TEXT(ROW()-ROW(#REF!)+1,"0000")</f>
        <v>#REF!</v>
      </c>
      <c r="B101" s="107"/>
      <c r="D101" s="103"/>
      <c r="E101" t="s">
        <v>1313</v>
      </c>
      <c r="H101" t="s">
        <v>1313</v>
      </c>
      <c r="I101" t="s">
        <v>1313</v>
      </c>
      <c r="J101" s="103"/>
    </row>
    <row r="102" spans="1:10">
      <c r="A102" s="107" t="e">
        <f ca="1">"CII-" &amp; TEXT(TODAY(),"26") &amp; "-" &amp; TEXT(ROW()-ROW(#REF!)+1,"0000")</f>
        <v>#REF!</v>
      </c>
      <c r="B102" s="107"/>
      <c r="D102" s="103"/>
      <c r="E102" t="s">
        <v>1313</v>
      </c>
      <c r="H102" t="s">
        <v>1313</v>
      </c>
      <c r="I102" t="s">
        <v>1313</v>
      </c>
      <c r="J102" s="103"/>
    </row>
    <row r="103" spans="1:10">
      <c r="A103" s="107" t="e">
        <f ca="1">"CII-" &amp; TEXT(TODAY(),"26") &amp; "-" &amp; TEXT(ROW()-ROW(#REF!)+1,"0000")</f>
        <v>#REF!</v>
      </c>
      <c r="B103" s="107"/>
      <c r="D103" s="103"/>
      <c r="E103" t="s">
        <v>1313</v>
      </c>
      <c r="H103" t="s">
        <v>1313</v>
      </c>
      <c r="I103" t="s">
        <v>1313</v>
      </c>
      <c r="J103" s="103"/>
    </row>
    <row r="104" spans="1:10">
      <c r="A104" s="107" t="e">
        <f ca="1">"CII-" &amp; TEXT(TODAY(),"26") &amp; "-" &amp; TEXT(ROW()-ROW(#REF!)+1,"0000")</f>
        <v>#REF!</v>
      </c>
      <c r="B104" s="107"/>
      <c r="D104" s="103"/>
      <c r="E104" t="s">
        <v>1313</v>
      </c>
      <c r="H104" t="s">
        <v>1313</v>
      </c>
      <c r="I104" t="s">
        <v>1313</v>
      </c>
      <c r="J104" s="103"/>
    </row>
    <row r="105" spans="1:10">
      <c r="A105" s="107" t="e">
        <f ca="1">"CII-" &amp; TEXT(TODAY(),"26") &amp; "-" &amp; TEXT(ROW()-ROW(#REF!)+1,"0000")</f>
        <v>#REF!</v>
      </c>
      <c r="B105" s="107"/>
      <c r="D105" s="103"/>
      <c r="E105" t="s">
        <v>1313</v>
      </c>
      <c r="H105" t="s">
        <v>1313</v>
      </c>
      <c r="I105" t="s">
        <v>1313</v>
      </c>
      <c r="J105" s="103"/>
    </row>
    <row r="106" spans="1:10">
      <c r="A106" s="107" t="e">
        <f ca="1">"CII-" &amp; TEXT(TODAY(),"26") &amp; "-" &amp; TEXT(ROW()-ROW(#REF!)+1,"0000")</f>
        <v>#REF!</v>
      </c>
      <c r="B106" s="107"/>
      <c r="D106" s="103"/>
      <c r="E106" t="s">
        <v>1313</v>
      </c>
      <c r="H106" t="s">
        <v>1313</v>
      </c>
      <c r="I106" t="s">
        <v>1313</v>
      </c>
      <c r="J106" s="103"/>
    </row>
    <row r="107" spans="1:10">
      <c r="A107" s="107" t="e">
        <f ca="1">"CII-" &amp; TEXT(TODAY(),"26") &amp; "-" &amp; TEXT(ROW()-ROW(#REF!)+1,"0000")</f>
        <v>#REF!</v>
      </c>
      <c r="B107" s="107"/>
      <c r="D107" s="103"/>
      <c r="E107" t="s">
        <v>1313</v>
      </c>
      <c r="H107" t="s">
        <v>1313</v>
      </c>
      <c r="I107" t="s">
        <v>1313</v>
      </c>
      <c r="J107" s="103"/>
    </row>
    <row r="108" spans="1:10">
      <c r="A108" s="107" t="e">
        <f ca="1">"CII-" &amp; TEXT(TODAY(),"26") &amp; "-" &amp; TEXT(ROW()-ROW(#REF!)+1,"0000")</f>
        <v>#REF!</v>
      </c>
      <c r="B108" s="107"/>
      <c r="D108" s="103"/>
      <c r="E108" t="s">
        <v>1313</v>
      </c>
      <c r="H108" t="s">
        <v>1313</v>
      </c>
      <c r="I108" t="s">
        <v>1313</v>
      </c>
      <c r="J108" s="103"/>
    </row>
    <row r="109" spans="1:10">
      <c r="A109" s="107" t="e">
        <f ca="1">"CII-" &amp; TEXT(TODAY(),"26") &amp; "-" &amp; TEXT(ROW()-ROW(#REF!)+1,"0000")</f>
        <v>#REF!</v>
      </c>
      <c r="B109" s="107"/>
      <c r="D109" s="103"/>
      <c r="E109" t="s">
        <v>1313</v>
      </c>
      <c r="H109" t="s">
        <v>1313</v>
      </c>
      <c r="I109" t="s">
        <v>1313</v>
      </c>
      <c r="J109" s="103"/>
    </row>
    <row r="110" spans="1:10">
      <c r="A110" s="107" t="e">
        <f ca="1">"CII-" &amp; TEXT(TODAY(),"26") &amp; "-" &amp; TEXT(ROW()-ROW(#REF!)+1,"0000")</f>
        <v>#REF!</v>
      </c>
      <c r="B110" s="107"/>
      <c r="D110" s="103"/>
      <c r="E110" t="s">
        <v>1313</v>
      </c>
      <c r="H110" t="s">
        <v>1313</v>
      </c>
      <c r="I110" t="s">
        <v>1313</v>
      </c>
      <c r="J110" s="103"/>
    </row>
    <row r="111" spans="1:10">
      <c r="A111" s="107" t="e">
        <f ca="1">"CII-" &amp; TEXT(TODAY(),"26") &amp; "-" &amp; TEXT(ROW()-ROW(#REF!)+1,"0000")</f>
        <v>#REF!</v>
      </c>
      <c r="B111" s="107"/>
      <c r="D111" s="103"/>
      <c r="E111" t="s">
        <v>1313</v>
      </c>
      <c r="H111" t="s">
        <v>1313</v>
      </c>
      <c r="I111" t="s">
        <v>1313</v>
      </c>
      <c r="J111" s="103"/>
    </row>
    <row r="112" spans="1:10">
      <c r="A112" s="107" t="e">
        <f ca="1">"CII-" &amp; TEXT(TODAY(),"26") &amp; "-" &amp; TEXT(ROW()-ROW(#REF!)+1,"0000")</f>
        <v>#REF!</v>
      </c>
      <c r="B112" s="107"/>
      <c r="D112" s="103"/>
      <c r="E112" t="s">
        <v>1313</v>
      </c>
      <c r="H112" t="s">
        <v>1313</v>
      </c>
      <c r="I112" t="s">
        <v>1313</v>
      </c>
      <c r="J112" s="103"/>
    </row>
    <row r="113" spans="1:10">
      <c r="A113" s="107" t="e">
        <f ca="1">"CII-" &amp; TEXT(TODAY(),"26") &amp; "-" &amp; TEXT(ROW()-ROW(#REF!)+1,"0000")</f>
        <v>#REF!</v>
      </c>
      <c r="B113" s="107"/>
      <c r="D113" s="103"/>
      <c r="E113" t="s">
        <v>1313</v>
      </c>
      <c r="H113" t="s">
        <v>1313</v>
      </c>
      <c r="I113" t="s">
        <v>1313</v>
      </c>
      <c r="J113" s="103"/>
    </row>
    <row r="114" spans="1:10">
      <c r="A114" s="107" t="e">
        <f ca="1">"CII-" &amp; TEXT(TODAY(),"26") &amp; "-" &amp; TEXT(ROW()-ROW(#REF!)+1,"0000")</f>
        <v>#REF!</v>
      </c>
      <c r="B114" s="107"/>
      <c r="D114" s="103"/>
      <c r="E114" t="s">
        <v>1313</v>
      </c>
      <c r="H114" t="s">
        <v>1313</v>
      </c>
      <c r="I114" t="s">
        <v>1313</v>
      </c>
      <c r="J114" s="103"/>
    </row>
    <row r="115" spans="1:10">
      <c r="A115" s="107" t="e">
        <f ca="1">"CII-" &amp; TEXT(TODAY(),"26") &amp; "-" &amp; TEXT(ROW()-ROW(#REF!)+1,"0000")</f>
        <v>#REF!</v>
      </c>
      <c r="B115" s="107"/>
      <c r="D115" s="103"/>
      <c r="E115" t="s">
        <v>1313</v>
      </c>
      <c r="H115" t="s">
        <v>1313</v>
      </c>
      <c r="I115" t="s">
        <v>1313</v>
      </c>
      <c r="J115" s="103"/>
    </row>
    <row r="116" spans="1:10">
      <c r="A116" s="107" t="e">
        <f ca="1">"CII-" &amp; TEXT(TODAY(),"26") &amp; "-" &amp; TEXT(ROW()-ROW(#REF!)+1,"0000")</f>
        <v>#REF!</v>
      </c>
      <c r="B116" s="107"/>
      <c r="D116" s="103"/>
      <c r="E116" t="s">
        <v>1313</v>
      </c>
      <c r="H116" t="s">
        <v>1313</v>
      </c>
      <c r="I116" t="s">
        <v>1313</v>
      </c>
      <c r="J116" s="103"/>
    </row>
    <row r="117" spans="1:10">
      <c r="A117" s="107" t="e">
        <f ca="1">"CII-" &amp; TEXT(TODAY(),"26") &amp; "-" &amp; TEXT(ROW()-ROW(#REF!)+1,"0000")</f>
        <v>#REF!</v>
      </c>
      <c r="B117" s="107"/>
      <c r="D117" s="103"/>
      <c r="E117" t="s">
        <v>1313</v>
      </c>
      <c r="H117" t="s">
        <v>1313</v>
      </c>
      <c r="I117" t="s">
        <v>1313</v>
      </c>
      <c r="J117" s="103"/>
    </row>
    <row r="118" spans="1:10">
      <c r="A118" s="107" t="e">
        <f ca="1">"CII-" &amp; TEXT(TODAY(),"26") &amp; "-" &amp; TEXT(ROW()-ROW(#REF!)+1,"0000")</f>
        <v>#REF!</v>
      </c>
      <c r="B118" s="107"/>
      <c r="D118" s="103"/>
      <c r="E118" t="s">
        <v>1313</v>
      </c>
      <c r="H118" t="s">
        <v>1313</v>
      </c>
      <c r="I118" t="s">
        <v>1313</v>
      </c>
      <c r="J118" s="103"/>
    </row>
    <row r="119" spans="1:10">
      <c r="A119" s="107" t="e">
        <f ca="1">"CII-" &amp; TEXT(TODAY(),"26") &amp; "-" &amp; TEXT(ROW()-ROW(#REF!)+1,"0000")</f>
        <v>#REF!</v>
      </c>
      <c r="B119" s="107"/>
      <c r="D119" s="103"/>
      <c r="E119" t="s">
        <v>1313</v>
      </c>
      <c r="H119" t="s">
        <v>1313</v>
      </c>
      <c r="I119" t="s">
        <v>1313</v>
      </c>
      <c r="J119" s="103"/>
    </row>
    <row r="120" spans="1:10">
      <c r="A120" s="107" t="e">
        <f ca="1">"CII-" &amp; TEXT(TODAY(),"26") &amp; "-" &amp; TEXT(ROW()-ROW(#REF!)+1,"0000")</f>
        <v>#REF!</v>
      </c>
      <c r="B120" s="107"/>
      <c r="D120" s="103"/>
      <c r="E120" t="s">
        <v>1313</v>
      </c>
      <c r="H120" t="s">
        <v>1313</v>
      </c>
      <c r="I120" t="s">
        <v>1313</v>
      </c>
      <c r="J120" s="103"/>
    </row>
    <row r="121" spans="1:10">
      <c r="A121" s="107" t="e">
        <f ca="1">"CII-" &amp; TEXT(TODAY(),"26") &amp; "-" &amp; TEXT(ROW()-ROW(#REF!)+1,"0000")</f>
        <v>#REF!</v>
      </c>
      <c r="B121" s="107"/>
      <c r="D121" s="103"/>
      <c r="E121" t="s">
        <v>1313</v>
      </c>
      <c r="H121" t="s">
        <v>1313</v>
      </c>
      <c r="I121" t="s">
        <v>1313</v>
      </c>
      <c r="J121" s="103"/>
    </row>
    <row r="122" spans="1:10">
      <c r="A122" s="107" t="e">
        <f ca="1">"CII-" &amp; TEXT(TODAY(),"26") &amp; "-" &amp; TEXT(ROW()-ROW(#REF!)+1,"0000")</f>
        <v>#REF!</v>
      </c>
      <c r="B122" s="107"/>
      <c r="D122" s="103"/>
      <c r="E122" t="s">
        <v>1313</v>
      </c>
      <c r="H122" t="s">
        <v>1313</v>
      </c>
      <c r="I122" t="s">
        <v>1313</v>
      </c>
      <c r="J122" s="103"/>
    </row>
    <row r="123" spans="1:10">
      <c r="A123" s="107" t="e">
        <f ca="1">"CII-" &amp; TEXT(TODAY(),"26") &amp; "-" &amp; TEXT(ROW()-ROW(#REF!)+1,"0000")</f>
        <v>#REF!</v>
      </c>
      <c r="B123" s="107"/>
      <c r="D123" s="103"/>
      <c r="E123" t="s">
        <v>1313</v>
      </c>
      <c r="H123" t="s">
        <v>1313</v>
      </c>
      <c r="I123" t="s">
        <v>1313</v>
      </c>
      <c r="J123" s="103"/>
    </row>
    <row r="124" spans="1:10">
      <c r="A124" s="107" t="e">
        <f ca="1">"CII-" &amp; TEXT(TODAY(),"26") &amp; "-" &amp; TEXT(ROW()-ROW(#REF!)+1,"0000")</f>
        <v>#REF!</v>
      </c>
      <c r="B124" s="107"/>
      <c r="D124" s="103"/>
      <c r="E124" t="s">
        <v>1313</v>
      </c>
      <c r="H124" t="s">
        <v>1313</v>
      </c>
      <c r="I124" t="s">
        <v>1313</v>
      </c>
      <c r="J124" s="103"/>
    </row>
    <row r="125" spans="1:10">
      <c r="A125" s="107" t="e">
        <f ca="1">"CII-" &amp; TEXT(TODAY(),"26") &amp; "-" &amp; TEXT(ROW()-ROW(#REF!)+1,"0000")</f>
        <v>#REF!</v>
      </c>
      <c r="B125" s="107"/>
      <c r="D125" s="103"/>
      <c r="E125" t="s">
        <v>1313</v>
      </c>
      <c r="H125" t="s">
        <v>1313</v>
      </c>
      <c r="I125" t="s">
        <v>1313</v>
      </c>
      <c r="J125" s="103"/>
    </row>
    <row r="126" spans="1:10">
      <c r="A126" s="107" t="e">
        <f ca="1">"CII-" &amp; TEXT(TODAY(),"26") &amp; "-" &amp; TEXT(ROW()-ROW(#REF!)+1,"0000")</f>
        <v>#REF!</v>
      </c>
      <c r="B126" s="107"/>
      <c r="D126" s="103"/>
      <c r="E126" t="s">
        <v>1313</v>
      </c>
      <c r="H126" t="s">
        <v>1313</v>
      </c>
      <c r="I126" t="s">
        <v>1313</v>
      </c>
      <c r="J126" s="103"/>
    </row>
    <row r="127" spans="1:10">
      <c r="A127" s="107" t="e">
        <f ca="1">"CII-" &amp; TEXT(TODAY(),"26") &amp; "-" &amp; TEXT(ROW()-ROW(#REF!)+1,"0000")</f>
        <v>#REF!</v>
      </c>
      <c r="B127" s="107"/>
      <c r="D127" s="103"/>
      <c r="E127" t="s">
        <v>1313</v>
      </c>
      <c r="H127" t="s">
        <v>1313</v>
      </c>
      <c r="I127" t="s">
        <v>1313</v>
      </c>
      <c r="J127" s="103"/>
    </row>
    <row r="128" spans="1:10">
      <c r="A128" s="107" t="e">
        <f ca="1">"CII-" &amp; TEXT(TODAY(),"26") &amp; "-" &amp; TEXT(ROW()-ROW(#REF!)+1,"0000")</f>
        <v>#REF!</v>
      </c>
      <c r="B128" s="107"/>
      <c r="D128" s="103"/>
      <c r="E128" t="s">
        <v>1313</v>
      </c>
      <c r="H128" t="s">
        <v>1313</v>
      </c>
      <c r="I128" t="s">
        <v>1313</v>
      </c>
      <c r="J128" s="103"/>
    </row>
    <row r="129" spans="1:10">
      <c r="A129" s="107" t="e">
        <f ca="1">"CII-" &amp; TEXT(TODAY(),"26") &amp; "-" &amp; TEXT(ROW()-ROW(#REF!)+1,"0000")</f>
        <v>#REF!</v>
      </c>
      <c r="B129" s="107"/>
      <c r="D129" s="103"/>
      <c r="E129" t="s">
        <v>1313</v>
      </c>
      <c r="H129" t="s">
        <v>1313</v>
      </c>
      <c r="I129" t="s">
        <v>1313</v>
      </c>
      <c r="J129" s="103"/>
    </row>
    <row r="130" spans="1:10">
      <c r="A130" s="107" t="e">
        <f ca="1">"CII-" &amp; TEXT(TODAY(),"26") &amp; "-" &amp; TEXT(ROW()-ROW(#REF!)+1,"0000")</f>
        <v>#REF!</v>
      </c>
      <c r="B130" s="107"/>
      <c r="D130" s="103"/>
      <c r="E130" t="s">
        <v>1313</v>
      </c>
      <c r="H130" t="s">
        <v>1313</v>
      </c>
      <c r="I130" t="s">
        <v>1313</v>
      </c>
      <c r="J130" s="103"/>
    </row>
    <row r="131" spans="1:10">
      <c r="A131" s="107" t="e">
        <f ca="1">"CII-" &amp; TEXT(TODAY(),"26") &amp; "-" &amp; TEXT(ROW()-ROW(#REF!)+1,"0000")</f>
        <v>#REF!</v>
      </c>
      <c r="B131" s="107"/>
      <c r="D131" s="103"/>
      <c r="E131" t="s">
        <v>1313</v>
      </c>
      <c r="H131" t="s">
        <v>1313</v>
      </c>
      <c r="I131" t="s">
        <v>1313</v>
      </c>
      <c r="J131" s="103"/>
    </row>
    <row r="132" spans="1:10">
      <c r="A132" s="107" t="e">
        <f ca="1">"CII-" &amp; TEXT(TODAY(),"26") &amp; "-" &amp; TEXT(ROW()-ROW(#REF!)+1,"0000")</f>
        <v>#REF!</v>
      </c>
      <c r="B132" s="107"/>
      <c r="D132" s="103"/>
      <c r="E132" t="s">
        <v>1313</v>
      </c>
      <c r="H132" t="s">
        <v>1313</v>
      </c>
      <c r="I132" t="s">
        <v>1313</v>
      </c>
      <c r="J132" s="103"/>
    </row>
    <row r="133" spans="1:10">
      <c r="A133" s="107" t="e">
        <f ca="1">"CII-" &amp; TEXT(TODAY(),"26") &amp; "-" &amp; TEXT(ROW()-ROW(#REF!)+1,"0000")</f>
        <v>#REF!</v>
      </c>
      <c r="B133" s="107"/>
      <c r="D133" s="103"/>
      <c r="E133" t="s">
        <v>1313</v>
      </c>
      <c r="H133" t="s">
        <v>1313</v>
      </c>
      <c r="I133" t="s">
        <v>1313</v>
      </c>
      <c r="J133" s="103"/>
    </row>
    <row r="134" spans="1:10">
      <c r="A134" s="107" t="e">
        <f ca="1">"CII-" &amp; TEXT(TODAY(),"26") &amp; "-" &amp; TEXT(ROW()-ROW(#REF!)+1,"0000")</f>
        <v>#REF!</v>
      </c>
      <c r="B134" s="107"/>
      <c r="D134" s="103"/>
      <c r="E134" t="s">
        <v>1313</v>
      </c>
      <c r="H134" t="s">
        <v>1313</v>
      </c>
      <c r="I134" t="s">
        <v>1313</v>
      </c>
      <c r="J134" s="103"/>
    </row>
    <row r="135" spans="1:10">
      <c r="A135" s="107" t="e">
        <f ca="1">"CII-" &amp; TEXT(TODAY(),"26") &amp; "-" &amp; TEXT(ROW()-ROW(#REF!)+1,"0000")</f>
        <v>#REF!</v>
      </c>
      <c r="B135" s="107"/>
      <c r="D135" s="103"/>
      <c r="E135" t="s">
        <v>1313</v>
      </c>
      <c r="H135" t="s">
        <v>1313</v>
      </c>
      <c r="I135" t="s">
        <v>1313</v>
      </c>
      <c r="J135" s="103"/>
    </row>
    <row r="136" spans="1:10">
      <c r="A136" s="107" t="e">
        <f ca="1">"CII-" &amp; TEXT(TODAY(),"26") &amp; "-" &amp; TEXT(ROW()-ROW(#REF!)+1,"0000")</f>
        <v>#REF!</v>
      </c>
      <c r="B136" s="107"/>
      <c r="D136" s="103"/>
      <c r="E136" t="s">
        <v>1313</v>
      </c>
      <c r="H136" t="s">
        <v>1313</v>
      </c>
      <c r="I136" t="s">
        <v>1313</v>
      </c>
      <c r="J136" s="103"/>
    </row>
    <row r="137" spans="1:10">
      <c r="A137" s="107" t="e">
        <f ca="1">"CII-" &amp; TEXT(TODAY(),"26") &amp; "-" &amp; TEXT(ROW()-ROW(#REF!)+1,"0000")</f>
        <v>#REF!</v>
      </c>
      <c r="B137" s="107"/>
      <c r="D137" s="103"/>
      <c r="E137" t="s">
        <v>1313</v>
      </c>
      <c r="H137" t="s">
        <v>1313</v>
      </c>
      <c r="I137" t="s">
        <v>1313</v>
      </c>
      <c r="J137" s="103"/>
    </row>
    <row r="138" spans="1:10">
      <c r="A138" s="107" t="e">
        <f ca="1">"CII-" &amp; TEXT(TODAY(),"26") &amp; "-" &amp; TEXT(ROW()-ROW(#REF!)+1,"0000")</f>
        <v>#REF!</v>
      </c>
      <c r="B138" s="107"/>
      <c r="D138" s="103"/>
      <c r="E138" t="s">
        <v>1313</v>
      </c>
      <c r="H138" t="s">
        <v>1313</v>
      </c>
      <c r="I138" t="s">
        <v>1313</v>
      </c>
      <c r="J138" s="103"/>
    </row>
    <row r="139" spans="1:10">
      <c r="A139" s="107" t="e">
        <f ca="1">"CII-" &amp; TEXT(TODAY(),"26") &amp; "-" &amp; TEXT(ROW()-ROW(#REF!)+1,"0000")</f>
        <v>#REF!</v>
      </c>
      <c r="B139" s="107"/>
      <c r="D139" s="103"/>
      <c r="E139" t="s">
        <v>1313</v>
      </c>
      <c r="H139" t="s">
        <v>1313</v>
      </c>
      <c r="I139" t="s">
        <v>1313</v>
      </c>
      <c r="J139" s="103"/>
    </row>
    <row r="140" spans="1:10">
      <c r="A140" s="107" t="e">
        <f ca="1">"CII-" &amp; TEXT(TODAY(),"26") &amp; "-" &amp; TEXT(ROW()-ROW(#REF!)+1,"0000")</f>
        <v>#REF!</v>
      </c>
      <c r="B140" s="107"/>
      <c r="D140" s="103"/>
      <c r="E140" t="s">
        <v>1313</v>
      </c>
      <c r="H140" t="s">
        <v>1313</v>
      </c>
      <c r="I140" t="s">
        <v>1313</v>
      </c>
      <c r="J140" s="103"/>
    </row>
    <row r="141" spans="1:10">
      <c r="A141" s="107" t="e">
        <f ca="1">"CII-" &amp; TEXT(TODAY(),"26") &amp; "-" &amp; TEXT(ROW()-ROW(#REF!)+1,"0000")</f>
        <v>#REF!</v>
      </c>
      <c r="B141" s="107"/>
      <c r="D141" s="103"/>
      <c r="E141" t="s">
        <v>1313</v>
      </c>
      <c r="H141" t="s">
        <v>1313</v>
      </c>
      <c r="I141" t="s">
        <v>1313</v>
      </c>
      <c r="J141" s="103"/>
    </row>
    <row r="142" spans="1:10">
      <c r="A142" s="107" t="e">
        <f ca="1">"CII-" &amp; TEXT(TODAY(),"26") &amp; "-" &amp; TEXT(ROW()-ROW(#REF!)+1,"0000")</f>
        <v>#REF!</v>
      </c>
      <c r="B142" s="107"/>
      <c r="D142" s="103"/>
      <c r="E142" t="s">
        <v>1313</v>
      </c>
      <c r="H142" t="s">
        <v>1313</v>
      </c>
      <c r="I142" t="s">
        <v>1313</v>
      </c>
      <c r="J142" s="103"/>
    </row>
    <row r="143" spans="1:10">
      <c r="A143" s="107" t="e">
        <f ca="1">"CII-" &amp; TEXT(TODAY(),"26") &amp; "-" &amp; TEXT(ROW()-ROW(#REF!)+1,"0000")</f>
        <v>#REF!</v>
      </c>
      <c r="B143" s="107"/>
      <c r="D143" s="103"/>
      <c r="E143" t="s">
        <v>1313</v>
      </c>
      <c r="H143" t="s">
        <v>1313</v>
      </c>
      <c r="I143" t="s">
        <v>1313</v>
      </c>
      <c r="J143" s="103"/>
    </row>
    <row r="144" spans="1:10">
      <c r="A144" s="107" t="e">
        <f ca="1">"CII-" &amp; TEXT(TODAY(),"26") &amp; "-" &amp; TEXT(ROW()-ROW(#REF!)+1,"0000")</f>
        <v>#REF!</v>
      </c>
      <c r="B144" s="107"/>
      <c r="D144" s="103"/>
      <c r="E144" t="s">
        <v>1313</v>
      </c>
      <c r="H144" t="s">
        <v>1313</v>
      </c>
      <c r="I144" t="s">
        <v>1313</v>
      </c>
      <c r="J144" s="103"/>
    </row>
    <row r="145" spans="1:10">
      <c r="A145" s="107" t="e">
        <f ca="1">"CII-" &amp; TEXT(TODAY(),"26") &amp; "-" &amp; TEXT(ROW()-ROW(#REF!)+1,"0000")</f>
        <v>#REF!</v>
      </c>
      <c r="B145" s="107"/>
      <c r="D145" s="103"/>
      <c r="E145" t="s">
        <v>1313</v>
      </c>
      <c r="H145" t="s">
        <v>1313</v>
      </c>
      <c r="I145" t="s">
        <v>1313</v>
      </c>
      <c r="J145" s="103"/>
    </row>
    <row r="146" spans="1:10">
      <c r="A146" s="107" t="e">
        <f ca="1">"CII-" &amp; TEXT(TODAY(),"26") &amp; "-" &amp; TEXT(ROW()-ROW(#REF!)+1,"0000")</f>
        <v>#REF!</v>
      </c>
      <c r="B146" s="107"/>
      <c r="D146" s="103"/>
      <c r="E146" t="s">
        <v>1313</v>
      </c>
      <c r="H146" t="s">
        <v>1313</v>
      </c>
      <c r="I146" t="s">
        <v>1313</v>
      </c>
      <c r="J146" s="103"/>
    </row>
    <row r="147" spans="1:10">
      <c r="A147" s="107" t="e">
        <f ca="1">"CII-" &amp; TEXT(TODAY(),"26") &amp; "-" &amp; TEXT(ROW()-ROW(#REF!)+1,"0000")</f>
        <v>#REF!</v>
      </c>
      <c r="B147" s="107"/>
      <c r="D147" s="103"/>
      <c r="E147" t="s">
        <v>1313</v>
      </c>
      <c r="H147" t="s">
        <v>1313</v>
      </c>
      <c r="I147" t="s">
        <v>1313</v>
      </c>
      <c r="J147" s="103"/>
    </row>
    <row r="148" spans="1:10">
      <c r="A148" s="107" t="e">
        <f ca="1">"CII-" &amp; TEXT(TODAY(),"26") &amp; "-" &amp; TEXT(ROW()-ROW(#REF!)+1,"0000")</f>
        <v>#REF!</v>
      </c>
      <c r="B148" s="107"/>
      <c r="D148" s="103"/>
      <c r="E148" t="s">
        <v>1313</v>
      </c>
      <c r="H148" t="s">
        <v>1313</v>
      </c>
      <c r="I148" t="s">
        <v>1313</v>
      </c>
      <c r="J148" s="103"/>
    </row>
    <row r="149" spans="1:10">
      <c r="A149" s="107" t="e">
        <f ca="1">"CII-" &amp; TEXT(TODAY(),"26") &amp; "-" &amp; TEXT(ROW()-ROW(#REF!)+1,"0000")</f>
        <v>#REF!</v>
      </c>
      <c r="B149" s="107"/>
      <c r="D149" s="103"/>
      <c r="E149" t="s">
        <v>1313</v>
      </c>
      <c r="H149" t="s">
        <v>1313</v>
      </c>
      <c r="I149" t="s">
        <v>1313</v>
      </c>
      <c r="J149" s="103"/>
    </row>
    <row r="150" spans="1:10">
      <c r="A150" s="107" t="e">
        <f ca="1">"CII-" &amp; TEXT(TODAY(),"26") &amp; "-" &amp; TEXT(ROW()-ROW(#REF!)+1,"0000")</f>
        <v>#REF!</v>
      </c>
      <c r="B150" s="107"/>
      <c r="D150" s="103"/>
      <c r="E150" t="s">
        <v>1313</v>
      </c>
      <c r="H150" t="s">
        <v>1313</v>
      </c>
      <c r="I150" t="s">
        <v>1313</v>
      </c>
      <c r="J150" s="103"/>
    </row>
    <row r="151" spans="1:10">
      <c r="A151" s="107" t="e">
        <f ca="1">"CII-" &amp; TEXT(TODAY(),"26") &amp; "-" &amp; TEXT(ROW()-ROW(#REF!)+1,"0000")</f>
        <v>#REF!</v>
      </c>
      <c r="B151" s="107"/>
      <c r="D151" s="103"/>
      <c r="E151" t="s">
        <v>1313</v>
      </c>
      <c r="H151" t="s">
        <v>1313</v>
      </c>
      <c r="I151" t="s">
        <v>1313</v>
      </c>
      <c r="J151" s="103"/>
    </row>
    <row r="152" spans="1:10">
      <c r="A152" s="107" t="e">
        <f ca="1">"CII-" &amp; TEXT(TODAY(),"26") &amp; "-" &amp; TEXT(ROW()-ROW(#REF!)+1,"0000")</f>
        <v>#REF!</v>
      </c>
      <c r="B152" s="107"/>
      <c r="D152" s="103"/>
      <c r="E152" t="s">
        <v>1313</v>
      </c>
      <c r="H152" t="s">
        <v>1313</v>
      </c>
      <c r="I152" t="s">
        <v>1313</v>
      </c>
      <c r="J152" s="103"/>
    </row>
    <row r="153" spans="1:10">
      <c r="A153" s="107" t="e">
        <f ca="1">"CII-" &amp; TEXT(TODAY(),"26") &amp; "-" &amp; TEXT(ROW()-ROW(#REF!)+1,"0000")</f>
        <v>#REF!</v>
      </c>
      <c r="B153" s="107"/>
      <c r="D153" s="103"/>
      <c r="E153" t="s">
        <v>1313</v>
      </c>
      <c r="H153" t="s">
        <v>1313</v>
      </c>
      <c r="I153" t="s">
        <v>1313</v>
      </c>
      <c r="J153" s="103"/>
    </row>
    <row r="154" spans="1:10">
      <c r="A154" s="107" t="e">
        <f ca="1">"CII-" &amp; TEXT(TODAY(),"26") &amp; "-" &amp; TEXT(ROW()-ROW(#REF!)+1,"0000")</f>
        <v>#REF!</v>
      </c>
      <c r="B154" s="107"/>
      <c r="D154" s="103"/>
      <c r="E154" t="s">
        <v>1313</v>
      </c>
      <c r="H154" t="s">
        <v>1313</v>
      </c>
      <c r="I154" t="s">
        <v>1313</v>
      </c>
      <c r="J154" s="103"/>
    </row>
    <row r="155" spans="1:10">
      <c r="A155" s="107" t="e">
        <f ca="1">"CII-" &amp; TEXT(TODAY(),"26") &amp; "-" &amp; TEXT(ROW()-ROW(#REF!)+1,"0000")</f>
        <v>#REF!</v>
      </c>
      <c r="B155" s="107"/>
      <c r="D155" s="103"/>
      <c r="E155" t="s">
        <v>1313</v>
      </c>
      <c r="H155" t="s">
        <v>1313</v>
      </c>
      <c r="I155" t="s">
        <v>1313</v>
      </c>
      <c r="J155" s="103"/>
    </row>
    <row r="156" spans="1:10">
      <c r="A156" s="107" t="e">
        <f ca="1">"CII-" &amp; TEXT(TODAY(),"26") &amp; "-" &amp; TEXT(ROW()-ROW(#REF!)+1,"0000")</f>
        <v>#REF!</v>
      </c>
      <c r="B156" s="107"/>
      <c r="D156" s="103"/>
      <c r="E156" t="s">
        <v>1313</v>
      </c>
      <c r="H156" t="s">
        <v>1313</v>
      </c>
      <c r="I156" t="s">
        <v>1313</v>
      </c>
      <c r="J156" s="103"/>
    </row>
    <row r="157" spans="1:10">
      <c r="A157" s="107" t="e">
        <f ca="1">"CII-" &amp; TEXT(TODAY(),"26") &amp; "-" &amp; TEXT(ROW()-ROW(#REF!)+1,"0000")</f>
        <v>#REF!</v>
      </c>
      <c r="B157" s="107"/>
      <c r="D157" s="103"/>
      <c r="E157" t="s">
        <v>1313</v>
      </c>
      <c r="H157" t="s">
        <v>1313</v>
      </c>
      <c r="I157" t="s">
        <v>1313</v>
      </c>
      <c r="J157" s="103"/>
    </row>
    <row r="158" spans="1:10">
      <c r="A158" s="107" t="e">
        <f ca="1">"CII-" &amp; TEXT(TODAY(),"26") &amp; "-" &amp; TEXT(ROW()-ROW(#REF!)+1,"0000")</f>
        <v>#REF!</v>
      </c>
      <c r="B158" s="107"/>
      <c r="D158" s="103"/>
      <c r="E158" t="s">
        <v>1313</v>
      </c>
      <c r="H158" t="s">
        <v>1313</v>
      </c>
      <c r="I158" t="s">
        <v>1313</v>
      </c>
      <c r="J158" s="103"/>
    </row>
    <row r="159" spans="1:10">
      <c r="A159" s="107" t="e">
        <f ca="1">"CII-" &amp; TEXT(TODAY(),"26") &amp; "-" &amp; TEXT(ROW()-ROW(#REF!)+1,"0000")</f>
        <v>#REF!</v>
      </c>
      <c r="B159" s="107"/>
      <c r="D159" s="103"/>
      <c r="E159" t="s">
        <v>1313</v>
      </c>
      <c r="H159" t="s">
        <v>1313</v>
      </c>
      <c r="I159" t="s">
        <v>1313</v>
      </c>
      <c r="J159" s="103"/>
    </row>
    <row r="160" spans="1:10">
      <c r="A160" s="107" t="e">
        <f ca="1">"CII-" &amp; TEXT(TODAY(),"26") &amp; "-" &amp; TEXT(ROW()-ROW(#REF!)+1,"0000")</f>
        <v>#REF!</v>
      </c>
      <c r="B160" s="107"/>
      <c r="D160" s="103"/>
      <c r="E160" t="s">
        <v>1313</v>
      </c>
      <c r="H160" t="s">
        <v>1313</v>
      </c>
      <c r="I160" t="s">
        <v>1313</v>
      </c>
      <c r="J160" s="103"/>
    </row>
    <row r="161" spans="1:10">
      <c r="A161" s="107" t="e">
        <f ca="1">"CII-" &amp; TEXT(TODAY(),"26") &amp; "-" &amp; TEXT(ROW()-ROW(#REF!)+1,"0000")</f>
        <v>#REF!</v>
      </c>
      <c r="B161" s="107"/>
      <c r="D161" s="103"/>
      <c r="E161" t="s">
        <v>1313</v>
      </c>
      <c r="H161" t="s">
        <v>1313</v>
      </c>
      <c r="I161" t="s">
        <v>1313</v>
      </c>
      <c r="J161" s="103"/>
    </row>
    <row r="162" spans="1:10">
      <c r="A162" s="107" t="e">
        <f ca="1">"CII-" &amp; TEXT(TODAY(),"26") &amp; "-" &amp; TEXT(ROW()-ROW(#REF!)+1,"0000")</f>
        <v>#REF!</v>
      </c>
      <c r="B162" s="107"/>
      <c r="D162" s="103"/>
      <c r="E162" t="s">
        <v>1313</v>
      </c>
      <c r="H162" t="s">
        <v>1313</v>
      </c>
      <c r="I162" t="s">
        <v>1313</v>
      </c>
      <c r="J162" s="103"/>
    </row>
    <row r="163" spans="1:10">
      <c r="A163" s="107" t="e">
        <f ca="1">"CII-" &amp; TEXT(TODAY(),"26") &amp; "-" &amp; TEXT(ROW()-ROW(#REF!)+1,"0000")</f>
        <v>#REF!</v>
      </c>
      <c r="B163" s="107"/>
      <c r="D163" s="103"/>
      <c r="E163" t="s">
        <v>1313</v>
      </c>
      <c r="H163" t="s">
        <v>1313</v>
      </c>
      <c r="I163" t="s">
        <v>1313</v>
      </c>
      <c r="J163" s="103"/>
    </row>
    <row r="164" spans="1:10">
      <c r="A164" s="107" t="e">
        <f ca="1">"CII-" &amp; TEXT(TODAY(),"26") &amp; "-" &amp; TEXT(ROW()-ROW(#REF!)+1,"0000")</f>
        <v>#REF!</v>
      </c>
      <c r="B164" s="107"/>
      <c r="D164" s="103"/>
      <c r="E164" t="s">
        <v>1313</v>
      </c>
      <c r="H164" t="s">
        <v>1313</v>
      </c>
      <c r="I164" t="s">
        <v>1313</v>
      </c>
      <c r="J164" s="103"/>
    </row>
    <row r="165" spans="1:10">
      <c r="A165" s="107" t="e">
        <f ca="1">"CII-" &amp; TEXT(TODAY(),"26") &amp; "-" &amp; TEXT(ROW()-ROW(#REF!)+1,"0000")</f>
        <v>#REF!</v>
      </c>
      <c r="B165" s="107"/>
      <c r="D165" s="103"/>
      <c r="E165" t="s">
        <v>1313</v>
      </c>
      <c r="H165" t="s">
        <v>1313</v>
      </c>
      <c r="I165" t="s">
        <v>1313</v>
      </c>
      <c r="J165" s="103"/>
    </row>
    <row r="166" spans="1:10">
      <c r="A166" s="107" t="e">
        <f ca="1">"CII-" &amp; TEXT(TODAY(),"26") &amp; "-" &amp; TEXT(ROW()-ROW(#REF!)+1,"0000")</f>
        <v>#REF!</v>
      </c>
      <c r="B166" s="107"/>
      <c r="D166" s="103"/>
      <c r="E166" t="s">
        <v>1313</v>
      </c>
      <c r="H166" t="s">
        <v>1313</v>
      </c>
      <c r="I166" t="s">
        <v>1313</v>
      </c>
      <c r="J166" s="103"/>
    </row>
    <row r="167" spans="1:10">
      <c r="A167" s="107" t="e">
        <f ca="1">"CII-" &amp; TEXT(TODAY(),"26") &amp; "-" &amp; TEXT(ROW()-ROW(#REF!)+1,"0000")</f>
        <v>#REF!</v>
      </c>
      <c r="B167" s="107"/>
      <c r="D167" s="103"/>
      <c r="E167" t="s">
        <v>1313</v>
      </c>
      <c r="H167" t="s">
        <v>1313</v>
      </c>
      <c r="I167" t="s">
        <v>1313</v>
      </c>
      <c r="J167" s="103"/>
    </row>
    <row r="168" spans="1:10">
      <c r="A168" s="107" t="e">
        <f ca="1">"CII-" &amp; TEXT(TODAY(),"26") &amp; "-" &amp; TEXT(ROW()-ROW(#REF!)+1,"0000")</f>
        <v>#REF!</v>
      </c>
      <c r="B168" s="107"/>
      <c r="D168" s="103"/>
      <c r="E168" t="s">
        <v>1313</v>
      </c>
      <c r="H168" t="s">
        <v>1313</v>
      </c>
      <c r="I168" t="s">
        <v>1313</v>
      </c>
      <c r="J168" s="103"/>
    </row>
    <row r="169" spans="1:10">
      <c r="A169" s="107" t="e">
        <f ca="1">"CII-" &amp; TEXT(TODAY(),"26") &amp; "-" &amp; TEXT(ROW()-ROW(#REF!)+1,"0000")</f>
        <v>#REF!</v>
      </c>
      <c r="B169" s="107"/>
      <c r="D169" s="103"/>
      <c r="E169" t="s">
        <v>1313</v>
      </c>
      <c r="H169" t="s">
        <v>1313</v>
      </c>
      <c r="I169" t="s">
        <v>1313</v>
      </c>
      <c r="J169" s="103"/>
    </row>
    <row r="170" spans="1:10">
      <c r="A170" s="107" t="e">
        <f ca="1">"CII-" &amp; TEXT(TODAY(),"26") &amp; "-" &amp; TEXT(ROW()-ROW(#REF!)+1,"0000")</f>
        <v>#REF!</v>
      </c>
      <c r="B170" s="107"/>
      <c r="D170" s="103"/>
      <c r="E170" t="s">
        <v>1313</v>
      </c>
      <c r="H170" t="s">
        <v>1313</v>
      </c>
      <c r="I170" t="s">
        <v>1313</v>
      </c>
      <c r="J170" s="103"/>
    </row>
    <row r="171" spans="1:10">
      <c r="A171" s="107" t="e">
        <f ca="1">"CII-" &amp; TEXT(TODAY(),"26") &amp; "-" &amp; TEXT(ROW()-ROW(#REF!)+1,"0000")</f>
        <v>#REF!</v>
      </c>
      <c r="B171" s="107"/>
      <c r="D171" s="103"/>
      <c r="E171" t="s">
        <v>1313</v>
      </c>
      <c r="H171" t="s">
        <v>1313</v>
      </c>
      <c r="I171" t="s">
        <v>1313</v>
      </c>
      <c r="J171" s="103"/>
    </row>
    <row r="172" spans="1:10">
      <c r="A172" s="107" t="e">
        <f ca="1">"CII-" &amp; TEXT(TODAY(),"26") &amp; "-" &amp; TEXT(ROW()-ROW(#REF!)+1,"0000")</f>
        <v>#REF!</v>
      </c>
      <c r="B172" s="107"/>
      <c r="D172" s="103"/>
      <c r="E172" t="s">
        <v>1313</v>
      </c>
      <c r="H172" t="s">
        <v>1313</v>
      </c>
      <c r="I172" t="s">
        <v>1313</v>
      </c>
      <c r="J172" s="103"/>
    </row>
    <row r="173" spans="1:10">
      <c r="A173" s="107" t="e">
        <f ca="1">"CII-" &amp; TEXT(TODAY(),"26") &amp; "-" &amp; TEXT(ROW()-ROW(#REF!)+1,"0000")</f>
        <v>#REF!</v>
      </c>
      <c r="B173" s="107"/>
      <c r="D173" s="103"/>
      <c r="E173" t="s">
        <v>1313</v>
      </c>
      <c r="H173" t="s">
        <v>1313</v>
      </c>
      <c r="I173" t="s">
        <v>1313</v>
      </c>
      <c r="J173" s="103"/>
    </row>
    <row r="174" spans="1:10">
      <c r="A174" s="107" t="e">
        <f ca="1">"CII-" &amp; TEXT(TODAY(),"26") &amp; "-" &amp; TEXT(ROW()-ROW(#REF!)+1,"0000")</f>
        <v>#REF!</v>
      </c>
      <c r="B174" s="107"/>
      <c r="D174" s="103"/>
      <c r="E174" t="s">
        <v>1313</v>
      </c>
      <c r="H174" t="s">
        <v>1313</v>
      </c>
      <c r="I174" t="s">
        <v>1313</v>
      </c>
      <c r="J174" s="103"/>
    </row>
    <row r="175" spans="1:10">
      <c r="A175" s="107" t="e">
        <f ca="1">"CII-" &amp; TEXT(TODAY(),"26") &amp; "-" &amp; TEXT(ROW()-ROW(#REF!)+1,"0000")</f>
        <v>#REF!</v>
      </c>
      <c r="B175" s="107"/>
      <c r="D175" s="103"/>
      <c r="E175" t="s">
        <v>1313</v>
      </c>
      <c r="H175" t="s">
        <v>1313</v>
      </c>
      <c r="I175" t="s">
        <v>1313</v>
      </c>
      <c r="J175" s="103"/>
    </row>
    <row r="176" spans="1:10">
      <c r="A176" s="107" t="e">
        <f ca="1">"CII-" &amp; TEXT(TODAY(),"26") &amp; "-" &amp; TEXT(ROW()-ROW(#REF!)+1,"0000")</f>
        <v>#REF!</v>
      </c>
      <c r="B176" s="107"/>
      <c r="D176" s="103"/>
      <c r="E176" t="s">
        <v>1313</v>
      </c>
      <c r="H176" t="s">
        <v>1313</v>
      </c>
      <c r="I176" t="s">
        <v>1313</v>
      </c>
      <c r="J176" s="103"/>
    </row>
    <row r="177" spans="1:10">
      <c r="A177" s="107" t="e">
        <f ca="1">"CII-" &amp; TEXT(TODAY(),"26") &amp; "-" &amp; TEXT(ROW()-ROW(#REF!)+1,"0000")</f>
        <v>#REF!</v>
      </c>
      <c r="B177" s="107"/>
      <c r="D177" s="103"/>
      <c r="E177" t="s">
        <v>1313</v>
      </c>
      <c r="H177" t="s">
        <v>1313</v>
      </c>
      <c r="I177" t="s">
        <v>1313</v>
      </c>
      <c r="J177" s="103"/>
    </row>
    <row r="178" spans="1:10">
      <c r="A178" s="107" t="e">
        <f ca="1">"CII-" &amp; TEXT(TODAY(),"26") &amp; "-" &amp; TEXT(ROW()-ROW(#REF!)+1,"0000")</f>
        <v>#REF!</v>
      </c>
      <c r="B178" s="107"/>
      <c r="D178" s="103"/>
      <c r="E178" t="s">
        <v>1313</v>
      </c>
      <c r="H178" t="s">
        <v>1313</v>
      </c>
      <c r="I178" t="s">
        <v>1313</v>
      </c>
      <c r="J178" s="103"/>
    </row>
    <row r="179" spans="1:10">
      <c r="A179" s="107" t="e">
        <f ca="1">"CII-" &amp; TEXT(TODAY(),"26") &amp; "-" &amp; TEXT(ROW()-ROW(#REF!)+1,"0000")</f>
        <v>#REF!</v>
      </c>
      <c r="B179" s="107"/>
      <c r="D179" s="103"/>
      <c r="E179" t="s">
        <v>1313</v>
      </c>
      <c r="H179" t="s">
        <v>1313</v>
      </c>
      <c r="I179" t="s">
        <v>1313</v>
      </c>
      <c r="J179" s="103"/>
    </row>
    <row r="180" spans="1:10">
      <c r="A180" s="107" t="e">
        <f ca="1">"CII-" &amp; TEXT(TODAY(),"26") &amp; "-" &amp; TEXT(ROW()-ROW(#REF!)+1,"0000")</f>
        <v>#REF!</v>
      </c>
      <c r="B180" s="107"/>
      <c r="D180" s="103"/>
      <c r="E180" t="s">
        <v>1313</v>
      </c>
      <c r="H180" t="s">
        <v>1313</v>
      </c>
      <c r="I180" t="s">
        <v>1313</v>
      </c>
      <c r="J180" s="103"/>
    </row>
    <row r="181" spans="1:10">
      <c r="A181" s="107" t="e">
        <f ca="1">"CII-" &amp; TEXT(TODAY(),"26") &amp; "-" &amp; TEXT(ROW()-ROW(#REF!)+1,"0000")</f>
        <v>#REF!</v>
      </c>
      <c r="B181" s="107"/>
      <c r="D181" s="103"/>
      <c r="E181" t="s">
        <v>1313</v>
      </c>
      <c r="H181" t="s">
        <v>1313</v>
      </c>
      <c r="I181" t="s">
        <v>1313</v>
      </c>
      <c r="J181" s="103"/>
    </row>
    <row r="182" spans="1:10">
      <c r="A182" s="107" t="e">
        <f ca="1">"CII-" &amp; TEXT(TODAY(),"26") &amp; "-" &amp; TEXT(ROW()-ROW(#REF!)+1,"0000")</f>
        <v>#REF!</v>
      </c>
      <c r="B182" s="107"/>
      <c r="D182" s="103"/>
      <c r="E182" t="s">
        <v>1313</v>
      </c>
      <c r="H182" t="s">
        <v>1313</v>
      </c>
      <c r="I182" t="s">
        <v>1313</v>
      </c>
      <c r="J182" s="103"/>
    </row>
    <row r="183" spans="1:10">
      <c r="A183" s="107" t="e">
        <f ca="1">"CII-" &amp; TEXT(TODAY(),"26") &amp; "-" &amp; TEXT(ROW()-ROW(#REF!)+1,"0000")</f>
        <v>#REF!</v>
      </c>
      <c r="B183" s="107"/>
      <c r="D183" s="103"/>
      <c r="E183" t="s">
        <v>1313</v>
      </c>
      <c r="H183" t="s">
        <v>1313</v>
      </c>
      <c r="I183" t="s">
        <v>1313</v>
      </c>
      <c r="J183" s="103"/>
    </row>
    <row r="184" spans="1:10">
      <c r="A184" s="107" t="e">
        <f ca="1">"CII-" &amp; TEXT(TODAY(),"26") &amp; "-" &amp; TEXT(ROW()-ROW(#REF!)+1,"0000")</f>
        <v>#REF!</v>
      </c>
      <c r="B184" s="107"/>
      <c r="D184" s="103"/>
      <c r="E184" t="s">
        <v>1313</v>
      </c>
      <c r="H184" t="s">
        <v>1313</v>
      </c>
      <c r="I184" t="s">
        <v>1313</v>
      </c>
      <c r="J184" s="103"/>
    </row>
    <row r="185" spans="1:10">
      <c r="A185" s="107" t="e">
        <f ca="1">"CII-" &amp; TEXT(TODAY(),"26") &amp; "-" &amp; TEXT(ROW()-ROW(#REF!)+1,"0000")</f>
        <v>#REF!</v>
      </c>
      <c r="B185" s="107"/>
      <c r="D185" s="103"/>
      <c r="E185" t="s">
        <v>1313</v>
      </c>
      <c r="H185" t="s">
        <v>1313</v>
      </c>
      <c r="I185" t="s">
        <v>1313</v>
      </c>
      <c r="J185" s="103"/>
    </row>
    <row r="186" spans="1:10">
      <c r="A186" s="107" t="e">
        <f ca="1">"CII-" &amp; TEXT(TODAY(),"26") &amp; "-" &amp; TEXT(ROW()-ROW(#REF!)+1,"0000")</f>
        <v>#REF!</v>
      </c>
      <c r="B186" s="107"/>
      <c r="D186" s="103"/>
      <c r="E186" t="s">
        <v>1313</v>
      </c>
      <c r="H186" t="s">
        <v>1313</v>
      </c>
      <c r="I186" t="s">
        <v>1313</v>
      </c>
      <c r="J186" s="103"/>
    </row>
    <row r="187" spans="1:10">
      <c r="A187" s="107" t="e">
        <f ca="1">"CII-" &amp; TEXT(TODAY(),"26") &amp; "-" &amp; TEXT(ROW()-ROW(#REF!)+1,"0000")</f>
        <v>#REF!</v>
      </c>
      <c r="B187" s="107"/>
      <c r="D187" s="103"/>
      <c r="E187" t="s">
        <v>1313</v>
      </c>
      <c r="H187" t="s">
        <v>1313</v>
      </c>
      <c r="I187" t="s">
        <v>1313</v>
      </c>
      <c r="J187" s="103"/>
    </row>
    <row r="188" spans="1:10">
      <c r="A188" s="107" t="e">
        <f ca="1">"CII-" &amp; TEXT(TODAY(),"26") &amp; "-" &amp; TEXT(ROW()-ROW(#REF!)+1,"0000")</f>
        <v>#REF!</v>
      </c>
      <c r="B188" s="107"/>
      <c r="D188" s="103"/>
      <c r="E188" t="s">
        <v>1313</v>
      </c>
      <c r="H188" t="s">
        <v>1313</v>
      </c>
      <c r="I188" t="s">
        <v>1313</v>
      </c>
      <c r="J188" s="103"/>
    </row>
    <row r="189" spans="1:10">
      <c r="A189" s="107" t="e">
        <f ca="1">"CII-" &amp; TEXT(TODAY(),"26") &amp; "-" &amp; TEXT(ROW()-ROW(#REF!)+1,"0000")</f>
        <v>#REF!</v>
      </c>
      <c r="B189" s="107"/>
      <c r="D189" s="103"/>
      <c r="E189" t="s">
        <v>1313</v>
      </c>
      <c r="H189" t="s">
        <v>1313</v>
      </c>
      <c r="I189" t="s">
        <v>1313</v>
      </c>
      <c r="J189" s="103"/>
    </row>
    <row r="190" spans="1:10">
      <c r="A190" s="107" t="e">
        <f ca="1">"CII-" &amp; TEXT(TODAY(),"26") &amp; "-" &amp; TEXT(ROW()-ROW(#REF!)+1,"0000")</f>
        <v>#REF!</v>
      </c>
      <c r="B190" s="107"/>
      <c r="D190" s="103"/>
      <c r="E190" t="s">
        <v>1313</v>
      </c>
      <c r="H190" t="s">
        <v>1313</v>
      </c>
      <c r="I190" t="s">
        <v>1313</v>
      </c>
      <c r="J190" s="103"/>
    </row>
    <row r="191" spans="1:10">
      <c r="A191" s="107" t="e">
        <f ca="1">"CII-" &amp; TEXT(TODAY(),"26") &amp; "-" &amp; TEXT(ROW()-ROW(#REF!)+1,"0000")</f>
        <v>#REF!</v>
      </c>
      <c r="B191" s="107"/>
      <c r="D191" s="103"/>
      <c r="E191" t="s">
        <v>1313</v>
      </c>
      <c r="H191" t="s">
        <v>1313</v>
      </c>
      <c r="I191" t="s">
        <v>1313</v>
      </c>
      <c r="J191" s="103"/>
    </row>
    <row r="192" spans="1:10">
      <c r="A192" s="107" t="e">
        <f ca="1">"CII-" &amp; TEXT(TODAY(),"26") &amp; "-" &amp; TEXT(ROW()-ROW(#REF!)+1,"0000")</f>
        <v>#REF!</v>
      </c>
      <c r="B192" s="107"/>
      <c r="D192" s="103"/>
      <c r="E192" t="s">
        <v>1313</v>
      </c>
      <c r="H192" t="s">
        <v>1313</v>
      </c>
      <c r="I192" t="s">
        <v>1313</v>
      </c>
      <c r="J192" s="103"/>
    </row>
    <row r="193" spans="1:10">
      <c r="A193" s="107" t="e">
        <f ca="1">"CII-" &amp; TEXT(TODAY(),"26") &amp; "-" &amp; TEXT(ROW()-ROW(#REF!)+1,"0000")</f>
        <v>#REF!</v>
      </c>
      <c r="B193" s="107"/>
      <c r="D193" s="103"/>
      <c r="E193" t="s">
        <v>1313</v>
      </c>
      <c r="H193" t="s">
        <v>1313</v>
      </c>
      <c r="I193" t="s">
        <v>1313</v>
      </c>
      <c r="J193" s="103"/>
    </row>
    <row r="194" spans="1:10">
      <c r="A194" s="107" t="e">
        <f ca="1">"CII-" &amp; TEXT(TODAY(),"26") &amp; "-" &amp; TEXT(ROW()-ROW(#REF!)+1,"0000")</f>
        <v>#REF!</v>
      </c>
      <c r="B194" s="107"/>
      <c r="D194" s="103"/>
      <c r="E194" t="s">
        <v>1313</v>
      </c>
      <c r="H194" t="s">
        <v>1313</v>
      </c>
      <c r="I194" t="s">
        <v>1313</v>
      </c>
      <c r="J194" s="103"/>
    </row>
    <row r="195" spans="1:10">
      <c r="A195" s="107" t="e">
        <f ca="1">"CII-" &amp; TEXT(TODAY(),"26") &amp; "-" &amp; TEXT(ROW()-ROW(#REF!)+1,"0000")</f>
        <v>#REF!</v>
      </c>
      <c r="B195" s="107"/>
      <c r="D195" s="103"/>
      <c r="E195" t="s">
        <v>1313</v>
      </c>
      <c r="H195" t="s">
        <v>1313</v>
      </c>
      <c r="I195" t="s">
        <v>1313</v>
      </c>
      <c r="J195" s="103"/>
    </row>
    <row r="196" spans="1:10">
      <c r="A196" s="107" t="e">
        <f ca="1">"CII-" &amp; TEXT(TODAY(),"26") &amp; "-" &amp; TEXT(ROW()-ROW(#REF!)+1,"0000")</f>
        <v>#REF!</v>
      </c>
      <c r="B196" s="107"/>
      <c r="D196" s="103"/>
      <c r="E196" t="s">
        <v>1313</v>
      </c>
      <c r="H196" t="s">
        <v>1313</v>
      </c>
      <c r="I196" t="s">
        <v>1313</v>
      </c>
      <c r="J196" s="103"/>
    </row>
    <row r="197" spans="1:10">
      <c r="A197" s="107" t="e">
        <f ca="1">"CII-" &amp; TEXT(TODAY(),"26") &amp; "-" &amp; TEXT(ROW()-ROW(#REF!)+1,"0000")</f>
        <v>#REF!</v>
      </c>
      <c r="B197" s="107"/>
      <c r="D197" s="103"/>
      <c r="E197" t="s">
        <v>1313</v>
      </c>
      <c r="H197" t="s">
        <v>1313</v>
      </c>
      <c r="I197" t="s">
        <v>1313</v>
      </c>
      <c r="J197" s="103"/>
    </row>
    <row r="198" spans="1:10">
      <c r="A198" s="107" t="e">
        <f ca="1">"CII-" &amp; TEXT(TODAY(),"26") &amp; "-" &amp; TEXT(ROW()-ROW(#REF!)+1,"0000")</f>
        <v>#REF!</v>
      </c>
      <c r="B198" s="107"/>
      <c r="D198" s="103"/>
      <c r="E198" t="s">
        <v>1313</v>
      </c>
      <c r="H198" t="s">
        <v>1313</v>
      </c>
      <c r="I198" t="s">
        <v>1313</v>
      </c>
      <c r="J198" s="103"/>
    </row>
    <row r="199" spans="1:10">
      <c r="A199" s="107" t="e">
        <f ca="1">"CII-" &amp; TEXT(TODAY(),"26") &amp; "-" &amp; TEXT(ROW()-ROW(#REF!)+1,"0000")</f>
        <v>#REF!</v>
      </c>
      <c r="B199" s="107"/>
      <c r="D199" s="103"/>
      <c r="E199" t="s">
        <v>1313</v>
      </c>
      <c r="H199" t="s">
        <v>1313</v>
      </c>
      <c r="I199" t="s">
        <v>1313</v>
      </c>
      <c r="J199" s="103"/>
    </row>
    <row r="200" spans="1:10">
      <c r="A200" s="107" t="e">
        <f ca="1">"CII-" &amp; TEXT(TODAY(),"26") &amp; "-" &amp; TEXT(ROW()-ROW(#REF!)+1,"0000")</f>
        <v>#REF!</v>
      </c>
      <c r="B200" s="107"/>
      <c r="D200" s="103"/>
      <c r="E200" t="s">
        <v>1313</v>
      </c>
      <c r="H200" t="s">
        <v>1313</v>
      </c>
      <c r="I200" t="s">
        <v>1313</v>
      </c>
      <c r="J200" s="103"/>
    </row>
    <row r="201" spans="1:10">
      <c r="A201" s="107" t="e">
        <f ca="1">"CII-" &amp; TEXT(TODAY(),"26") &amp; "-" &amp; TEXT(ROW()-ROW(#REF!)+1,"0000")</f>
        <v>#REF!</v>
      </c>
      <c r="B201" s="107"/>
      <c r="D201" s="103"/>
      <c r="E201" t="s">
        <v>1313</v>
      </c>
      <c r="H201" t="s">
        <v>1313</v>
      </c>
      <c r="I201" t="s">
        <v>1313</v>
      </c>
      <c r="J201" s="103"/>
    </row>
    <row r="202" spans="1:10">
      <c r="A202" s="107" t="e">
        <f ca="1">"CII-" &amp; TEXT(TODAY(),"26") &amp; "-" &amp; TEXT(ROW()-ROW(#REF!)+1,"0000")</f>
        <v>#REF!</v>
      </c>
      <c r="B202" s="107"/>
      <c r="D202" s="103"/>
      <c r="E202" t="s">
        <v>1313</v>
      </c>
      <c r="H202" t="s">
        <v>1313</v>
      </c>
      <c r="I202" t="s">
        <v>1313</v>
      </c>
      <c r="J202" s="103"/>
    </row>
    <row r="203" spans="1:10">
      <c r="A203" s="107" t="e">
        <f ca="1">"CII-" &amp; TEXT(TODAY(),"26") &amp; "-" &amp; TEXT(ROW()-ROW(#REF!)+1,"0000")</f>
        <v>#REF!</v>
      </c>
      <c r="B203" s="107"/>
      <c r="D203" s="103"/>
      <c r="E203" t="s">
        <v>1313</v>
      </c>
      <c r="H203" t="s">
        <v>1313</v>
      </c>
      <c r="I203" t="s">
        <v>1313</v>
      </c>
      <c r="J203" s="103"/>
    </row>
    <row r="204" spans="1:10">
      <c r="A204" s="107" t="e">
        <f ca="1">"CII-" &amp; TEXT(TODAY(),"26") &amp; "-" &amp; TEXT(ROW()-ROW(#REF!)+1,"0000")</f>
        <v>#REF!</v>
      </c>
      <c r="B204" s="107"/>
      <c r="D204" s="103"/>
      <c r="E204" t="s">
        <v>1313</v>
      </c>
      <c r="H204" t="s">
        <v>1313</v>
      </c>
      <c r="I204" t="s">
        <v>1313</v>
      </c>
      <c r="J204" s="103"/>
    </row>
    <row r="205" spans="1:10">
      <c r="A205" s="107" t="e">
        <f ca="1">"CII-" &amp; TEXT(TODAY(),"26") &amp; "-" &amp; TEXT(ROW()-ROW(#REF!)+1,"0000")</f>
        <v>#REF!</v>
      </c>
      <c r="B205" s="107"/>
      <c r="D205" s="103"/>
      <c r="E205" t="s">
        <v>1313</v>
      </c>
      <c r="H205" t="s">
        <v>1313</v>
      </c>
      <c r="I205" t="s">
        <v>1313</v>
      </c>
      <c r="J205" s="103"/>
    </row>
    <row r="206" spans="1:10">
      <c r="A206" s="107" t="e">
        <f ca="1">"CII-" &amp; TEXT(TODAY(),"26") &amp; "-" &amp; TEXT(ROW()-ROW(#REF!)+1,"0000")</f>
        <v>#REF!</v>
      </c>
      <c r="B206" s="107"/>
      <c r="D206" s="103"/>
      <c r="E206" t="s">
        <v>1313</v>
      </c>
      <c r="H206" t="s">
        <v>1313</v>
      </c>
      <c r="I206" t="s">
        <v>1313</v>
      </c>
      <c r="J206" s="103"/>
    </row>
    <row r="207" spans="1:10">
      <c r="A207" s="107" t="e">
        <f ca="1">"CII-" &amp; TEXT(TODAY(),"26") &amp; "-" &amp; TEXT(ROW()-ROW(#REF!)+1,"0000")</f>
        <v>#REF!</v>
      </c>
      <c r="B207" s="107"/>
      <c r="D207" s="103"/>
      <c r="E207" t="s">
        <v>1313</v>
      </c>
      <c r="H207" t="s">
        <v>1313</v>
      </c>
      <c r="I207" t="s">
        <v>1313</v>
      </c>
      <c r="J207" s="103"/>
    </row>
    <row r="208" spans="1:10">
      <c r="A208" s="107" t="e">
        <f ca="1">"CII-" &amp; TEXT(TODAY(),"26") &amp; "-" &amp; TEXT(ROW()-ROW(#REF!)+1,"0000")</f>
        <v>#REF!</v>
      </c>
      <c r="B208" s="107"/>
      <c r="D208" s="103"/>
      <c r="E208" t="s">
        <v>1313</v>
      </c>
      <c r="H208" t="s">
        <v>1313</v>
      </c>
      <c r="I208" t="s">
        <v>1313</v>
      </c>
      <c r="J208" s="103"/>
    </row>
    <row r="209" spans="1:10">
      <c r="A209" s="107" t="e">
        <f ca="1">"CII-" &amp; TEXT(TODAY(),"26") &amp; "-" &amp; TEXT(ROW()-ROW(#REF!)+1,"0000")</f>
        <v>#REF!</v>
      </c>
      <c r="B209" s="107"/>
      <c r="D209" s="103"/>
      <c r="E209" t="s">
        <v>1313</v>
      </c>
      <c r="H209" t="s">
        <v>1313</v>
      </c>
      <c r="I209" t="s">
        <v>1313</v>
      </c>
      <c r="J209" s="103"/>
    </row>
    <row r="210" spans="1:10">
      <c r="A210" s="107" t="e">
        <f ca="1">"CII-" &amp; TEXT(TODAY(),"26") &amp; "-" &amp; TEXT(ROW()-ROW(#REF!)+1,"0000")</f>
        <v>#REF!</v>
      </c>
      <c r="B210" s="107"/>
      <c r="D210" s="103"/>
      <c r="E210" t="s">
        <v>1313</v>
      </c>
      <c r="H210" t="s">
        <v>1313</v>
      </c>
      <c r="I210" t="s">
        <v>1313</v>
      </c>
      <c r="J210" s="103"/>
    </row>
    <row r="211" spans="1:10">
      <c r="A211" s="107" t="e">
        <f ca="1">"CII-" &amp; TEXT(TODAY(),"26") &amp; "-" &amp; TEXT(ROW()-ROW(#REF!)+1,"0000")</f>
        <v>#REF!</v>
      </c>
      <c r="B211" s="107"/>
      <c r="D211" s="103"/>
      <c r="E211" t="s">
        <v>1313</v>
      </c>
      <c r="H211" t="s">
        <v>1313</v>
      </c>
      <c r="I211" t="s">
        <v>1313</v>
      </c>
      <c r="J211" s="103"/>
    </row>
    <row r="212" spans="1:10">
      <c r="A212" s="107" t="e">
        <f ca="1">"CII-" &amp; TEXT(TODAY(),"26") &amp; "-" &amp; TEXT(ROW()-ROW(#REF!)+1,"0000")</f>
        <v>#REF!</v>
      </c>
      <c r="B212" s="107"/>
      <c r="D212" s="103"/>
      <c r="E212" t="s">
        <v>1313</v>
      </c>
      <c r="H212" t="s">
        <v>1313</v>
      </c>
      <c r="I212" t="s">
        <v>1313</v>
      </c>
      <c r="J212" s="103"/>
    </row>
    <row r="213" spans="1:10">
      <c r="A213" s="107" t="e">
        <f ca="1">"CII-" &amp; TEXT(TODAY(),"26") &amp; "-" &amp; TEXT(ROW()-ROW(#REF!)+1,"0000")</f>
        <v>#REF!</v>
      </c>
      <c r="B213" s="107"/>
      <c r="D213" s="103"/>
      <c r="E213" t="s">
        <v>1313</v>
      </c>
      <c r="H213" t="s">
        <v>1313</v>
      </c>
      <c r="I213" t="s">
        <v>1313</v>
      </c>
      <c r="J213" s="103"/>
    </row>
    <row r="214" spans="1:10">
      <c r="A214" s="107" t="e">
        <f ca="1">"CII-" &amp; TEXT(TODAY(),"26") &amp; "-" &amp; TEXT(ROW()-ROW(#REF!)+1,"0000")</f>
        <v>#REF!</v>
      </c>
      <c r="B214" s="107"/>
      <c r="D214" s="103"/>
      <c r="E214" t="s">
        <v>1313</v>
      </c>
      <c r="H214" t="s">
        <v>1313</v>
      </c>
      <c r="I214" t="s">
        <v>1313</v>
      </c>
      <c r="J214" s="103"/>
    </row>
    <row r="215" spans="1:10">
      <c r="A215" s="107" t="e">
        <f ca="1">"CII-" &amp; TEXT(TODAY(),"26") &amp; "-" &amp; TEXT(ROW()-ROW(#REF!)+1,"0000")</f>
        <v>#REF!</v>
      </c>
      <c r="B215" s="107"/>
      <c r="D215" s="103"/>
      <c r="E215" t="s">
        <v>1313</v>
      </c>
      <c r="H215" t="s">
        <v>1313</v>
      </c>
      <c r="I215" t="s">
        <v>1313</v>
      </c>
      <c r="J215" s="103"/>
    </row>
    <row r="216" spans="1:10">
      <c r="A216" s="107" t="e">
        <f ca="1">"CII-" &amp; TEXT(TODAY(),"26") &amp; "-" &amp; TEXT(ROW()-ROW(#REF!)+1,"0000")</f>
        <v>#REF!</v>
      </c>
      <c r="B216" s="107"/>
      <c r="D216" s="103"/>
      <c r="E216" t="s">
        <v>1313</v>
      </c>
      <c r="H216" t="s">
        <v>1313</v>
      </c>
      <c r="I216" t="s">
        <v>1313</v>
      </c>
      <c r="J216" s="103"/>
    </row>
    <row r="217" spans="1:10">
      <c r="A217" s="107" t="e">
        <f ca="1">"CII-" &amp; TEXT(TODAY(),"26") &amp; "-" &amp; TEXT(ROW()-ROW(#REF!)+1,"0000")</f>
        <v>#REF!</v>
      </c>
      <c r="B217" s="107"/>
      <c r="D217" s="103"/>
      <c r="E217" t="s">
        <v>1313</v>
      </c>
      <c r="H217" t="s">
        <v>1313</v>
      </c>
      <c r="I217" t="s">
        <v>1313</v>
      </c>
      <c r="J217" s="103"/>
    </row>
    <row r="218" spans="1:10">
      <c r="A218" s="107" t="e">
        <f ca="1">"CII-" &amp; TEXT(TODAY(),"26") &amp; "-" &amp; TEXT(ROW()-ROW(#REF!)+1,"0000")</f>
        <v>#REF!</v>
      </c>
      <c r="B218" s="107"/>
      <c r="D218" s="103"/>
      <c r="E218" t="s">
        <v>1313</v>
      </c>
      <c r="H218" t="s">
        <v>1313</v>
      </c>
      <c r="I218" t="s">
        <v>1313</v>
      </c>
      <c r="J218" s="103"/>
    </row>
    <row r="219" spans="1:10">
      <c r="A219" s="107" t="e">
        <f ca="1">"CII-" &amp; TEXT(TODAY(),"26") &amp; "-" &amp; TEXT(ROW()-ROW(#REF!)+1,"0000")</f>
        <v>#REF!</v>
      </c>
      <c r="B219" s="107"/>
      <c r="D219" s="103"/>
      <c r="E219" t="s">
        <v>1313</v>
      </c>
      <c r="H219" t="s">
        <v>1313</v>
      </c>
      <c r="I219" t="s">
        <v>1313</v>
      </c>
      <c r="J219" s="103"/>
    </row>
    <row r="220" spans="1:10">
      <c r="A220" s="107" t="e">
        <f ca="1">"CII-" &amp; TEXT(TODAY(),"26") &amp; "-" &amp; TEXT(ROW()-ROW(#REF!)+1,"0000")</f>
        <v>#REF!</v>
      </c>
      <c r="B220" s="107"/>
      <c r="D220" s="103"/>
      <c r="E220" t="s">
        <v>1313</v>
      </c>
      <c r="H220" t="s">
        <v>1313</v>
      </c>
      <c r="I220" t="s">
        <v>1313</v>
      </c>
      <c r="J220" s="103"/>
    </row>
    <row r="221" spans="1:10">
      <c r="A221" s="107" t="e">
        <f ca="1">"CII-" &amp; TEXT(TODAY(),"26") &amp; "-" &amp; TEXT(ROW()-ROW(#REF!)+1,"0000")</f>
        <v>#REF!</v>
      </c>
      <c r="B221" s="107"/>
      <c r="D221" s="103"/>
      <c r="E221" t="s">
        <v>1313</v>
      </c>
      <c r="H221" t="s">
        <v>1313</v>
      </c>
      <c r="I221" t="s">
        <v>1313</v>
      </c>
      <c r="J221" s="103"/>
    </row>
    <row r="222" spans="1:10">
      <c r="A222" s="107" t="e">
        <f ca="1">"CII-" &amp; TEXT(TODAY(),"26") &amp; "-" &amp; TEXT(ROW()-ROW(#REF!)+1,"0000")</f>
        <v>#REF!</v>
      </c>
      <c r="B222" s="107"/>
      <c r="D222" s="103"/>
      <c r="E222" t="s">
        <v>1313</v>
      </c>
      <c r="H222" t="s">
        <v>1313</v>
      </c>
      <c r="I222" t="s">
        <v>1313</v>
      </c>
      <c r="J222" s="103"/>
    </row>
    <row r="223" spans="1:10">
      <c r="A223" s="107" t="e">
        <f ca="1">"CII-" &amp; TEXT(TODAY(),"26") &amp; "-" &amp; TEXT(ROW()-ROW(#REF!)+1,"0000")</f>
        <v>#REF!</v>
      </c>
      <c r="B223" s="107"/>
      <c r="D223" s="103"/>
      <c r="E223" t="s">
        <v>1313</v>
      </c>
      <c r="H223" t="s">
        <v>1313</v>
      </c>
      <c r="I223" t="s">
        <v>1313</v>
      </c>
      <c r="J223" s="103"/>
    </row>
    <row r="224" spans="1:10">
      <c r="A224" s="107" t="e">
        <f ca="1">"CII-" &amp; TEXT(TODAY(),"26") &amp; "-" &amp; TEXT(ROW()-ROW(#REF!)+1,"0000")</f>
        <v>#REF!</v>
      </c>
      <c r="B224" s="107"/>
      <c r="D224" s="103"/>
      <c r="E224" t="s">
        <v>1313</v>
      </c>
      <c r="H224" t="s">
        <v>1313</v>
      </c>
      <c r="I224" t="s">
        <v>1313</v>
      </c>
      <c r="J224" s="103"/>
    </row>
    <row r="225" spans="1:10">
      <c r="A225" s="107" t="e">
        <f ca="1">"CII-" &amp; TEXT(TODAY(),"26") &amp; "-" &amp; TEXT(ROW()-ROW(#REF!)+1,"0000")</f>
        <v>#REF!</v>
      </c>
      <c r="B225" s="107"/>
      <c r="D225" s="103"/>
      <c r="E225" t="s">
        <v>1313</v>
      </c>
      <c r="H225" t="s">
        <v>1313</v>
      </c>
      <c r="I225" t="s">
        <v>1313</v>
      </c>
      <c r="J225" s="103"/>
    </row>
    <row r="226" spans="1:10">
      <c r="A226" s="107" t="e">
        <f ca="1">"CII-" &amp; TEXT(TODAY(),"26") &amp; "-" &amp; TEXT(ROW()-ROW(#REF!)+1,"0000")</f>
        <v>#REF!</v>
      </c>
      <c r="B226" s="107"/>
      <c r="D226" s="103"/>
      <c r="E226" t="s">
        <v>1313</v>
      </c>
      <c r="H226" t="s">
        <v>1313</v>
      </c>
      <c r="I226" t="s">
        <v>1313</v>
      </c>
      <c r="J226" s="103"/>
    </row>
    <row r="227" spans="1:10">
      <c r="A227" s="107" t="e">
        <f ca="1">"CII-" &amp; TEXT(TODAY(),"26") &amp; "-" &amp; TEXT(ROW()-ROW(#REF!)+1,"0000")</f>
        <v>#REF!</v>
      </c>
      <c r="B227" s="107"/>
      <c r="D227" s="103"/>
      <c r="E227" t="s">
        <v>1313</v>
      </c>
      <c r="H227" t="s">
        <v>1313</v>
      </c>
      <c r="I227" t="s">
        <v>1313</v>
      </c>
      <c r="J227" s="103"/>
    </row>
    <row r="228" spans="1:10">
      <c r="A228" s="107" t="e">
        <f ca="1">"CII-" &amp; TEXT(TODAY(),"26") &amp; "-" &amp; TEXT(ROW()-ROW(#REF!)+1,"0000")</f>
        <v>#REF!</v>
      </c>
      <c r="B228" s="107"/>
      <c r="D228" s="103"/>
      <c r="E228" t="s">
        <v>1313</v>
      </c>
      <c r="H228" t="s">
        <v>1313</v>
      </c>
      <c r="I228" t="s">
        <v>1313</v>
      </c>
      <c r="J228" s="103"/>
    </row>
    <row r="229" spans="1:10">
      <c r="A229" s="107" t="e">
        <f ca="1">"CII-" &amp; TEXT(TODAY(),"26") &amp; "-" &amp; TEXT(ROW()-ROW(#REF!)+1,"0000")</f>
        <v>#REF!</v>
      </c>
      <c r="B229" s="107"/>
      <c r="D229" s="103"/>
      <c r="E229" t="s">
        <v>1313</v>
      </c>
      <c r="H229" t="s">
        <v>1313</v>
      </c>
      <c r="I229" t="s">
        <v>1313</v>
      </c>
      <c r="J229" s="103"/>
    </row>
    <row r="230" spans="1:10">
      <c r="A230" s="107" t="e">
        <f ca="1">"CII-" &amp; TEXT(TODAY(),"26") &amp; "-" &amp; TEXT(ROW()-ROW(#REF!)+1,"0000")</f>
        <v>#REF!</v>
      </c>
      <c r="B230" s="107"/>
      <c r="D230" s="103"/>
      <c r="E230" t="s">
        <v>1313</v>
      </c>
      <c r="H230" t="s">
        <v>1313</v>
      </c>
      <c r="I230" t="s">
        <v>1313</v>
      </c>
      <c r="J230" s="103"/>
    </row>
    <row r="231" spans="1:10">
      <c r="A231" s="107" t="e">
        <f ca="1">"CII-" &amp; TEXT(TODAY(),"26") &amp; "-" &amp; TEXT(ROW()-ROW(#REF!)+1,"0000")</f>
        <v>#REF!</v>
      </c>
      <c r="B231" s="107"/>
      <c r="D231" s="103"/>
      <c r="E231" t="s">
        <v>1313</v>
      </c>
      <c r="H231" t="s">
        <v>1313</v>
      </c>
      <c r="I231" t="s">
        <v>1313</v>
      </c>
      <c r="J231" s="103"/>
    </row>
    <row r="232" spans="1:10">
      <c r="A232" s="107" t="e">
        <f ca="1">"CII-" &amp; TEXT(TODAY(),"26") &amp; "-" &amp; TEXT(ROW()-ROW(#REF!)+1,"0000")</f>
        <v>#REF!</v>
      </c>
      <c r="B232" s="107"/>
      <c r="D232" s="103"/>
      <c r="E232" t="s">
        <v>1313</v>
      </c>
      <c r="H232" t="s">
        <v>1313</v>
      </c>
      <c r="I232" t="s">
        <v>1313</v>
      </c>
      <c r="J232" s="103"/>
    </row>
    <row r="233" spans="1:10">
      <c r="A233" s="107" t="e">
        <f ca="1">"CII-" &amp; TEXT(TODAY(),"26") &amp; "-" &amp; TEXT(ROW()-ROW(#REF!)+1,"0000")</f>
        <v>#REF!</v>
      </c>
      <c r="B233" s="107"/>
      <c r="D233" s="103"/>
      <c r="E233" t="s">
        <v>1313</v>
      </c>
      <c r="H233" t="s">
        <v>1313</v>
      </c>
      <c r="I233" t="s">
        <v>1313</v>
      </c>
      <c r="J233" s="103"/>
    </row>
    <row r="234" spans="1:10">
      <c r="A234" s="107" t="e">
        <f ca="1">"CII-" &amp; TEXT(TODAY(),"26") &amp; "-" &amp; TEXT(ROW()-ROW(#REF!)+1,"0000")</f>
        <v>#REF!</v>
      </c>
      <c r="B234" s="107"/>
      <c r="D234" s="103"/>
      <c r="E234" t="s">
        <v>1313</v>
      </c>
      <c r="H234" t="s">
        <v>1313</v>
      </c>
      <c r="I234" t="s">
        <v>1313</v>
      </c>
      <c r="J234" s="103"/>
    </row>
    <row r="235" spans="1:10">
      <c r="A235" s="107" t="e">
        <f ca="1">"CII-" &amp; TEXT(TODAY(),"26") &amp; "-" &amp; TEXT(ROW()-ROW(#REF!)+1,"0000")</f>
        <v>#REF!</v>
      </c>
      <c r="B235" s="107"/>
      <c r="D235" s="103"/>
      <c r="E235" t="s">
        <v>1313</v>
      </c>
      <c r="H235" t="s">
        <v>1313</v>
      </c>
      <c r="I235" t="s">
        <v>1313</v>
      </c>
      <c r="J235" s="103"/>
    </row>
    <row r="236" spans="1:10">
      <c r="A236" s="107" t="e">
        <f ca="1">"CII-" &amp; TEXT(TODAY(),"26") &amp; "-" &amp; TEXT(ROW()-ROW(#REF!)+1,"0000")</f>
        <v>#REF!</v>
      </c>
      <c r="B236" s="107"/>
      <c r="D236" s="103"/>
      <c r="E236" t="s">
        <v>1313</v>
      </c>
      <c r="H236" t="s">
        <v>1313</v>
      </c>
      <c r="I236" t="s">
        <v>1313</v>
      </c>
      <c r="J236" s="103"/>
    </row>
    <row r="237" spans="1:10">
      <c r="A237" s="107" t="e">
        <f ca="1">"CII-" &amp; TEXT(TODAY(),"26") &amp; "-" &amp; TEXT(ROW()-ROW(#REF!)+1,"0000")</f>
        <v>#REF!</v>
      </c>
      <c r="B237" s="107"/>
      <c r="D237" s="103"/>
      <c r="E237" t="s">
        <v>1313</v>
      </c>
      <c r="H237" t="s">
        <v>1313</v>
      </c>
      <c r="I237" t="s">
        <v>1313</v>
      </c>
      <c r="J237" s="103"/>
    </row>
    <row r="238" spans="1:10">
      <c r="A238" s="107" t="e">
        <f ca="1">"CII-" &amp; TEXT(TODAY(),"26") &amp; "-" &amp; TEXT(ROW()-ROW(#REF!)+1,"0000")</f>
        <v>#REF!</v>
      </c>
      <c r="B238" s="107"/>
      <c r="D238" s="103"/>
      <c r="E238" t="s">
        <v>1313</v>
      </c>
      <c r="H238" t="s">
        <v>1313</v>
      </c>
      <c r="I238" t="s">
        <v>1313</v>
      </c>
      <c r="J238" s="103"/>
    </row>
    <row r="239" spans="1:10">
      <c r="A239" s="107" t="e">
        <f ca="1">"CII-" &amp; TEXT(TODAY(),"26") &amp; "-" &amp; TEXT(ROW()-ROW(#REF!)+1,"0000")</f>
        <v>#REF!</v>
      </c>
      <c r="B239" s="107"/>
      <c r="D239" s="103"/>
      <c r="E239" t="s">
        <v>1313</v>
      </c>
      <c r="H239" t="s">
        <v>1313</v>
      </c>
      <c r="I239" t="s">
        <v>1313</v>
      </c>
      <c r="J239" s="103"/>
    </row>
    <row r="240" spans="1:10">
      <c r="A240" s="107" t="e">
        <f ca="1">"CII-" &amp; TEXT(TODAY(),"26") &amp; "-" &amp; TEXT(ROW()-ROW(#REF!)+1,"0000")</f>
        <v>#REF!</v>
      </c>
      <c r="B240" s="107"/>
      <c r="D240" s="103"/>
      <c r="E240" t="s">
        <v>1313</v>
      </c>
      <c r="H240" t="s">
        <v>1313</v>
      </c>
      <c r="I240" t="s">
        <v>1313</v>
      </c>
      <c r="J240" s="103"/>
    </row>
    <row r="241" spans="1:10">
      <c r="A241" s="107" t="e">
        <f ca="1">"CII-" &amp; TEXT(TODAY(),"26") &amp; "-" &amp; TEXT(ROW()-ROW(#REF!)+1,"0000")</f>
        <v>#REF!</v>
      </c>
      <c r="B241" s="107"/>
      <c r="D241" s="103"/>
      <c r="E241" t="s">
        <v>1313</v>
      </c>
      <c r="H241" t="s">
        <v>1313</v>
      </c>
      <c r="I241" t="s">
        <v>1313</v>
      </c>
      <c r="J241" s="103"/>
    </row>
    <row r="242" spans="1:10">
      <c r="A242" s="107" t="e">
        <f ca="1">"CII-" &amp; TEXT(TODAY(),"26") &amp; "-" &amp; TEXT(ROW()-ROW(#REF!)+1,"0000")</f>
        <v>#REF!</v>
      </c>
      <c r="B242" s="107"/>
      <c r="D242" s="103"/>
      <c r="E242" t="s">
        <v>1313</v>
      </c>
      <c r="H242" t="s">
        <v>1313</v>
      </c>
      <c r="I242" t="s">
        <v>1313</v>
      </c>
      <c r="J242" s="103"/>
    </row>
    <row r="243" spans="1:10">
      <c r="A243" s="107" t="e">
        <f ca="1">"CII-" &amp; TEXT(TODAY(),"26") &amp; "-" &amp; TEXT(ROW()-ROW(#REF!)+1,"0000")</f>
        <v>#REF!</v>
      </c>
      <c r="B243" s="107"/>
      <c r="D243" s="103"/>
      <c r="E243" t="s">
        <v>1313</v>
      </c>
      <c r="H243" t="s">
        <v>1313</v>
      </c>
      <c r="I243" t="s">
        <v>1313</v>
      </c>
      <c r="J243" s="103"/>
    </row>
    <row r="244" spans="1:10">
      <c r="A244" s="107" t="e">
        <f ca="1">"CII-" &amp; TEXT(TODAY(),"26") &amp; "-" &amp; TEXT(ROW()-ROW(#REF!)+1,"0000")</f>
        <v>#REF!</v>
      </c>
      <c r="B244" s="107"/>
      <c r="D244" s="103"/>
      <c r="E244" t="s">
        <v>1313</v>
      </c>
      <c r="H244" t="s">
        <v>1313</v>
      </c>
      <c r="I244" t="s">
        <v>1313</v>
      </c>
      <c r="J244" s="103"/>
    </row>
    <row r="245" spans="1:10">
      <c r="A245" s="107" t="e">
        <f ca="1">"CII-" &amp; TEXT(TODAY(),"26") &amp; "-" &amp; TEXT(ROW()-ROW(#REF!)+1,"0000")</f>
        <v>#REF!</v>
      </c>
      <c r="B245" s="107"/>
      <c r="D245" s="103"/>
      <c r="E245" t="s">
        <v>1313</v>
      </c>
      <c r="H245" t="s">
        <v>1313</v>
      </c>
      <c r="I245" t="s">
        <v>1313</v>
      </c>
      <c r="J245" s="103"/>
    </row>
    <row r="246" spans="1:10">
      <c r="A246" s="107" t="e">
        <f ca="1">"CII-" &amp; TEXT(TODAY(),"26") &amp; "-" &amp; TEXT(ROW()-ROW(#REF!)+1,"0000")</f>
        <v>#REF!</v>
      </c>
      <c r="B246" s="107"/>
      <c r="D246" s="103"/>
      <c r="E246" t="s">
        <v>1313</v>
      </c>
      <c r="H246" t="s">
        <v>1313</v>
      </c>
      <c r="I246" t="s">
        <v>1313</v>
      </c>
      <c r="J246" s="103"/>
    </row>
    <row r="247" spans="1:10">
      <c r="A247" s="107" t="e">
        <f ca="1">"CII-" &amp; TEXT(TODAY(),"26") &amp; "-" &amp; TEXT(ROW()-ROW(#REF!)+1,"0000")</f>
        <v>#REF!</v>
      </c>
      <c r="B247" s="107"/>
      <c r="D247" s="103"/>
      <c r="E247" t="s">
        <v>1313</v>
      </c>
      <c r="H247" t="s">
        <v>1313</v>
      </c>
      <c r="I247" t="s">
        <v>1313</v>
      </c>
      <c r="J247" s="103"/>
    </row>
    <row r="248" spans="1:10">
      <c r="A248" s="107" t="e">
        <f ca="1">"CII-" &amp; TEXT(TODAY(),"26") &amp; "-" &amp; TEXT(ROW()-ROW(#REF!)+1,"0000")</f>
        <v>#REF!</v>
      </c>
      <c r="B248" s="107"/>
      <c r="D248" s="103"/>
      <c r="E248" t="s">
        <v>1313</v>
      </c>
      <c r="H248" t="s">
        <v>1313</v>
      </c>
      <c r="I248" t="s">
        <v>1313</v>
      </c>
      <c r="J248" s="103"/>
    </row>
    <row r="249" spans="1:10">
      <c r="A249" s="107" t="e">
        <f ca="1">"CII-" &amp; TEXT(TODAY(),"26") &amp; "-" &amp; TEXT(ROW()-ROW(#REF!)+1,"0000")</f>
        <v>#REF!</v>
      </c>
      <c r="B249" s="107"/>
      <c r="D249" s="103"/>
      <c r="E249" t="s">
        <v>1313</v>
      </c>
      <c r="H249" t="s">
        <v>1313</v>
      </c>
      <c r="I249" t="s">
        <v>1313</v>
      </c>
      <c r="J249" s="103"/>
    </row>
    <row r="250" spans="1:10">
      <c r="A250" s="107" t="e">
        <f ca="1">"CII-" &amp; TEXT(TODAY(),"26") &amp; "-" &amp; TEXT(ROW()-ROW(#REF!)+1,"0000")</f>
        <v>#REF!</v>
      </c>
      <c r="B250" s="107"/>
      <c r="D250" s="103"/>
      <c r="E250" t="s">
        <v>1313</v>
      </c>
      <c r="H250" t="s">
        <v>1313</v>
      </c>
      <c r="I250" t="s">
        <v>1313</v>
      </c>
      <c r="J250" s="103"/>
    </row>
    <row r="251" spans="1:10">
      <c r="A251" s="107" t="e">
        <f ca="1">"CII-" &amp; TEXT(TODAY(),"26") &amp; "-" &amp; TEXT(ROW()-ROW(#REF!)+1,"0000")</f>
        <v>#REF!</v>
      </c>
      <c r="B251" s="107"/>
      <c r="D251" s="103"/>
      <c r="E251" t="s">
        <v>1313</v>
      </c>
      <c r="H251" t="s">
        <v>1313</v>
      </c>
      <c r="I251" t="s">
        <v>1313</v>
      </c>
      <c r="J251" s="103"/>
    </row>
    <row r="252" spans="1:10">
      <c r="A252" s="107" t="e">
        <f ca="1">"CII-" &amp; TEXT(TODAY(),"26") &amp; "-" &amp; TEXT(ROW()-ROW(#REF!)+1,"0000")</f>
        <v>#REF!</v>
      </c>
      <c r="B252" s="107"/>
      <c r="D252" s="103"/>
      <c r="E252" t="s">
        <v>1313</v>
      </c>
      <c r="H252" t="s">
        <v>1313</v>
      </c>
      <c r="I252" t="s">
        <v>1313</v>
      </c>
      <c r="J252" s="103"/>
    </row>
    <row r="253" spans="1:10">
      <c r="A253" s="107" t="e">
        <f ca="1">"CII-" &amp; TEXT(TODAY(),"26") &amp; "-" &amp; TEXT(ROW()-ROW(#REF!)+1,"0000")</f>
        <v>#REF!</v>
      </c>
      <c r="B253" s="107"/>
      <c r="D253" s="103"/>
      <c r="E253" t="s">
        <v>1313</v>
      </c>
      <c r="H253" t="s">
        <v>1313</v>
      </c>
      <c r="I253" t="s">
        <v>1313</v>
      </c>
      <c r="J253" s="103"/>
    </row>
    <row r="254" spans="1:10">
      <c r="A254" s="107" t="e">
        <f ca="1">"CII-" &amp; TEXT(TODAY(),"26") &amp; "-" &amp; TEXT(ROW()-ROW(#REF!)+1,"0000")</f>
        <v>#REF!</v>
      </c>
      <c r="B254" s="107"/>
      <c r="D254" s="103"/>
      <c r="E254" t="s">
        <v>1313</v>
      </c>
      <c r="H254" t="s">
        <v>1313</v>
      </c>
      <c r="I254" t="s">
        <v>1313</v>
      </c>
      <c r="J254" s="103"/>
    </row>
    <row r="255" spans="1:10">
      <c r="A255" s="107" t="e">
        <f ca="1">"CII-" &amp; TEXT(TODAY(),"26") &amp; "-" &amp; TEXT(ROW()-ROW(#REF!)+1,"0000")</f>
        <v>#REF!</v>
      </c>
      <c r="B255" s="107"/>
      <c r="D255" s="103"/>
      <c r="E255" t="s">
        <v>1313</v>
      </c>
      <c r="H255" t="s">
        <v>1313</v>
      </c>
      <c r="I255" t="s">
        <v>1313</v>
      </c>
      <c r="J255" s="103"/>
    </row>
    <row r="256" spans="1:10">
      <c r="A256" s="107" t="e">
        <f ca="1">"CII-" &amp; TEXT(TODAY(),"26") &amp; "-" &amp; TEXT(ROW()-ROW(#REF!)+1,"0000")</f>
        <v>#REF!</v>
      </c>
      <c r="B256" s="107"/>
      <c r="D256" s="103"/>
      <c r="E256" t="s">
        <v>1313</v>
      </c>
      <c r="H256" t="s">
        <v>1313</v>
      </c>
      <c r="I256" t="s">
        <v>1313</v>
      </c>
      <c r="J256" s="103"/>
    </row>
    <row r="257" spans="1:10">
      <c r="A257" s="107" t="e">
        <f ca="1">"CII-" &amp; TEXT(TODAY(),"26") &amp; "-" &amp; TEXT(ROW()-ROW(#REF!)+1,"0000")</f>
        <v>#REF!</v>
      </c>
      <c r="B257" s="107"/>
      <c r="D257" s="103"/>
      <c r="E257" t="s">
        <v>1313</v>
      </c>
      <c r="H257" t="s">
        <v>1313</v>
      </c>
      <c r="I257" t="s">
        <v>1313</v>
      </c>
      <c r="J257" s="103"/>
    </row>
    <row r="258" spans="1:10">
      <c r="A258" s="107" t="e">
        <f ca="1">"CII-" &amp; TEXT(TODAY(),"26") &amp; "-" &amp; TEXT(ROW()-ROW(#REF!)+1,"0000")</f>
        <v>#REF!</v>
      </c>
      <c r="B258" s="107"/>
      <c r="D258" s="103"/>
      <c r="E258" t="s">
        <v>1313</v>
      </c>
      <c r="H258" t="s">
        <v>1313</v>
      </c>
      <c r="I258" t="s">
        <v>1313</v>
      </c>
      <c r="J258" s="103"/>
    </row>
    <row r="259" spans="1:10">
      <c r="A259" s="107" t="e">
        <f ca="1">"CII-" &amp; TEXT(TODAY(),"26") &amp; "-" &amp; TEXT(ROW()-ROW(#REF!)+1,"0000")</f>
        <v>#REF!</v>
      </c>
      <c r="B259" s="107"/>
      <c r="D259" s="103"/>
      <c r="E259" t="s">
        <v>1313</v>
      </c>
      <c r="H259" t="s">
        <v>1313</v>
      </c>
      <c r="I259" t="s">
        <v>1313</v>
      </c>
      <c r="J259" s="103"/>
    </row>
    <row r="260" spans="1:10">
      <c r="A260" s="107" t="e">
        <f ca="1">"CII-" &amp; TEXT(TODAY(),"26") &amp; "-" &amp; TEXT(ROW()-ROW(#REF!)+1,"0000")</f>
        <v>#REF!</v>
      </c>
      <c r="B260" s="107"/>
      <c r="D260" s="103"/>
      <c r="E260" t="s">
        <v>1313</v>
      </c>
      <c r="H260" t="s">
        <v>1313</v>
      </c>
      <c r="I260" t="s">
        <v>1313</v>
      </c>
      <c r="J260" s="103"/>
    </row>
    <row r="261" spans="1:10">
      <c r="A261" s="107" t="e">
        <f ca="1">"CII-" &amp; TEXT(TODAY(),"26") &amp; "-" &amp; TEXT(ROW()-ROW(#REF!)+1,"0000")</f>
        <v>#REF!</v>
      </c>
      <c r="B261" s="107"/>
      <c r="D261" s="103"/>
      <c r="E261" t="s">
        <v>1313</v>
      </c>
      <c r="H261" t="s">
        <v>1313</v>
      </c>
      <c r="I261" t="s">
        <v>1313</v>
      </c>
      <c r="J261" s="103"/>
    </row>
    <row r="262" spans="1:10">
      <c r="A262" s="107" t="e">
        <f ca="1">"CII-" &amp; TEXT(TODAY(),"26") &amp; "-" &amp; TEXT(ROW()-ROW(#REF!)+1,"0000")</f>
        <v>#REF!</v>
      </c>
      <c r="B262" s="107"/>
      <c r="D262" s="103"/>
      <c r="E262" t="s">
        <v>1313</v>
      </c>
      <c r="H262" t="s">
        <v>1313</v>
      </c>
      <c r="I262" t="s">
        <v>1313</v>
      </c>
      <c r="J262" s="103"/>
    </row>
    <row r="263" spans="1:10">
      <c r="A263" s="107" t="e">
        <f ca="1">"CII-" &amp; TEXT(TODAY(),"26") &amp; "-" &amp; TEXT(ROW()-ROW(#REF!)+1,"0000")</f>
        <v>#REF!</v>
      </c>
      <c r="B263" s="107"/>
      <c r="D263" s="103"/>
      <c r="E263" t="s">
        <v>1313</v>
      </c>
      <c r="H263" t="s">
        <v>1313</v>
      </c>
      <c r="I263" t="s">
        <v>1313</v>
      </c>
      <c r="J263" s="103"/>
    </row>
    <row r="264" spans="1:10">
      <c r="A264" s="107" t="e">
        <f ca="1">"CII-" &amp; TEXT(TODAY(),"26") &amp; "-" &amp; TEXT(ROW()-ROW(#REF!)+1,"0000")</f>
        <v>#REF!</v>
      </c>
      <c r="B264" s="107"/>
      <c r="D264" s="103"/>
      <c r="E264" t="s">
        <v>1313</v>
      </c>
      <c r="H264" t="s">
        <v>1313</v>
      </c>
      <c r="I264" t="s">
        <v>1313</v>
      </c>
      <c r="J264" s="103"/>
    </row>
    <row r="265" spans="1:10">
      <c r="A265" s="107" t="e">
        <f ca="1">"CII-" &amp; TEXT(TODAY(),"26") &amp; "-" &amp; TEXT(ROW()-ROW(#REF!)+1,"0000")</f>
        <v>#REF!</v>
      </c>
      <c r="B265" s="107"/>
      <c r="D265" s="103"/>
      <c r="E265" t="s">
        <v>1313</v>
      </c>
      <c r="H265" t="s">
        <v>1313</v>
      </c>
      <c r="I265" t="s">
        <v>1313</v>
      </c>
      <c r="J265" s="103"/>
    </row>
    <row r="266" spans="1:10">
      <c r="A266" s="107" t="e">
        <f ca="1">"CII-" &amp; TEXT(TODAY(),"26") &amp; "-" &amp; TEXT(ROW()-ROW(#REF!)+1,"0000")</f>
        <v>#REF!</v>
      </c>
      <c r="B266" s="107"/>
      <c r="D266" s="103"/>
      <c r="E266" t="s">
        <v>1313</v>
      </c>
      <c r="H266" t="s">
        <v>1313</v>
      </c>
      <c r="I266" t="s">
        <v>1313</v>
      </c>
      <c r="J266" s="103"/>
    </row>
    <row r="267" spans="1:10">
      <c r="A267" s="107" t="e">
        <f ca="1">"CII-" &amp; TEXT(TODAY(),"26") &amp; "-" &amp; TEXT(ROW()-ROW(#REF!)+1,"0000")</f>
        <v>#REF!</v>
      </c>
      <c r="B267" s="107"/>
      <c r="D267" s="103"/>
      <c r="E267" t="s">
        <v>1313</v>
      </c>
      <c r="H267" t="s">
        <v>1313</v>
      </c>
      <c r="I267" t="s">
        <v>1313</v>
      </c>
      <c r="J267" s="103"/>
    </row>
    <row r="268" spans="1:10">
      <c r="A268" s="107" t="e">
        <f ca="1">"CII-" &amp; TEXT(TODAY(),"26") &amp; "-" &amp; TEXT(ROW()-ROW(#REF!)+1,"0000")</f>
        <v>#REF!</v>
      </c>
      <c r="B268" s="107"/>
      <c r="D268" s="103"/>
      <c r="E268" t="s">
        <v>1313</v>
      </c>
      <c r="H268" t="s">
        <v>1313</v>
      </c>
      <c r="I268" t="s">
        <v>1313</v>
      </c>
      <c r="J268" s="103"/>
    </row>
    <row r="269" spans="1:10">
      <c r="A269" s="107" t="e">
        <f ca="1">"CII-" &amp; TEXT(TODAY(),"26") &amp; "-" &amp; TEXT(ROW()-ROW(#REF!)+1,"0000")</f>
        <v>#REF!</v>
      </c>
      <c r="B269" s="107"/>
      <c r="D269" s="103"/>
      <c r="E269" t="s">
        <v>1313</v>
      </c>
      <c r="H269" t="s">
        <v>1313</v>
      </c>
      <c r="I269" t="s">
        <v>1313</v>
      </c>
      <c r="J269" s="103"/>
    </row>
    <row r="270" spans="1:10">
      <c r="A270" s="107" t="e">
        <f ca="1">"CII-" &amp; TEXT(TODAY(),"26") &amp; "-" &amp; TEXT(ROW()-ROW(#REF!)+1,"0000")</f>
        <v>#REF!</v>
      </c>
      <c r="B270" s="107"/>
      <c r="D270" s="103"/>
      <c r="E270" t="s">
        <v>1313</v>
      </c>
      <c r="H270" t="s">
        <v>1313</v>
      </c>
      <c r="I270" t="s">
        <v>1313</v>
      </c>
      <c r="J270" s="103"/>
    </row>
    <row r="271" spans="1:10">
      <c r="A271" s="107" t="e">
        <f ca="1">"CII-" &amp; TEXT(TODAY(),"26") &amp; "-" &amp; TEXT(ROW()-ROW(#REF!)+1,"0000")</f>
        <v>#REF!</v>
      </c>
      <c r="B271" s="107"/>
      <c r="D271" s="103"/>
      <c r="E271" t="s">
        <v>1313</v>
      </c>
      <c r="H271" t="s">
        <v>1313</v>
      </c>
      <c r="I271" t="s">
        <v>1313</v>
      </c>
      <c r="J271" s="103"/>
    </row>
    <row r="272" spans="1:10">
      <c r="A272" s="107" t="e">
        <f ca="1">"CII-" &amp; TEXT(TODAY(),"26") &amp; "-" &amp; TEXT(ROW()-ROW(#REF!)+1,"0000")</f>
        <v>#REF!</v>
      </c>
      <c r="B272" s="107"/>
      <c r="D272" s="103"/>
      <c r="E272" t="s">
        <v>1313</v>
      </c>
      <c r="H272" t="s">
        <v>1313</v>
      </c>
      <c r="I272" t="s">
        <v>1313</v>
      </c>
      <c r="J272" s="103"/>
    </row>
    <row r="273" spans="1:10">
      <c r="A273" s="107" t="e">
        <f ca="1">"CII-" &amp; TEXT(TODAY(),"26") &amp; "-" &amp; TEXT(ROW()-ROW(#REF!)+1,"0000")</f>
        <v>#REF!</v>
      </c>
      <c r="B273" s="107"/>
      <c r="D273" s="103"/>
      <c r="E273" t="s">
        <v>1313</v>
      </c>
      <c r="H273" t="s">
        <v>1313</v>
      </c>
      <c r="I273" t="s">
        <v>1313</v>
      </c>
      <c r="J273" s="103"/>
    </row>
    <row r="274" spans="1:10">
      <c r="A274" s="107" t="e">
        <f ca="1">"CII-" &amp; TEXT(TODAY(),"26") &amp; "-" &amp; TEXT(ROW()-ROW(#REF!)+1,"0000")</f>
        <v>#REF!</v>
      </c>
      <c r="B274" s="107"/>
      <c r="D274" s="103"/>
      <c r="E274" t="s">
        <v>1313</v>
      </c>
      <c r="H274" t="s">
        <v>1313</v>
      </c>
      <c r="I274" t="s">
        <v>1313</v>
      </c>
      <c r="J274" s="103"/>
    </row>
    <row r="275" spans="1:10">
      <c r="A275" s="107" t="e">
        <f ca="1">"CII-" &amp; TEXT(TODAY(),"26") &amp; "-" &amp; TEXT(ROW()-ROW(#REF!)+1,"0000")</f>
        <v>#REF!</v>
      </c>
      <c r="B275" s="107"/>
      <c r="D275" s="103"/>
      <c r="E275" t="s">
        <v>1313</v>
      </c>
      <c r="H275" t="s">
        <v>1313</v>
      </c>
      <c r="I275" t="s">
        <v>1313</v>
      </c>
      <c r="J275" s="103"/>
    </row>
    <row r="276" spans="1:10">
      <c r="A276" s="107" t="e">
        <f ca="1">"CII-" &amp; TEXT(TODAY(),"26") &amp; "-" &amp; TEXT(ROW()-ROW(#REF!)+1,"0000")</f>
        <v>#REF!</v>
      </c>
      <c r="B276" s="107"/>
      <c r="D276" s="103"/>
      <c r="E276" t="s">
        <v>1313</v>
      </c>
      <c r="H276" t="s">
        <v>1313</v>
      </c>
      <c r="I276" t="s">
        <v>1313</v>
      </c>
      <c r="J276" s="103"/>
    </row>
    <row r="277" spans="1:10">
      <c r="A277" s="107" t="e">
        <f ca="1">"CII-" &amp; TEXT(TODAY(),"26") &amp; "-" &amp; TEXT(ROW()-ROW(#REF!)+1,"0000")</f>
        <v>#REF!</v>
      </c>
      <c r="B277" s="107"/>
      <c r="D277" s="103"/>
      <c r="E277" t="s">
        <v>1313</v>
      </c>
      <c r="H277" t="s">
        <v>1313</v>
      </c>
      <c r="I277" t="s">
        <v>1313</v>
      </c>
      <c r="J277" s="103"/>
    </row>
    <row r="278" spans="1:10">
      <c r="A278" s="107" t="e">
        <f ca="1">"CII-" &amp; TEXT(TODAY(),"26") &amp; "-" &amp; TEXT(ROW()-ROW(#REF!)+1,"0000")</f>
        <v>#REF!</v>
      </c>
      <c r="B278" s="107"/>
      <c r="D278" s="103"/>
      <c r="E278" t="s">
        <v>1313</v>
      </c>
      <c r="H278" t="s">
        <v>1313</v>
      </c>
      <c r="I278" t="s">
        <v>1313</v>
      </c>
      <c r="J278" s="103"/>
    </row>
    <row r="279" spans="1:10">
      <c r="A279" s="107" t="e">
        <f ca="1">"CII-" &amp; TEXT(TODAY(),"26") &amp; "-" &amp; TEXT(ROW()-ROW(#REF!)+1,"0000")</f>
        <v>#REF!</v>
      </c>
      <c r="B279" s="107"/>
      <c r="D279" s="103"/>
      <c r="E279" t="s">
        <v>1313</v>
      </c>
      <c r="H279" t="s">
        <v>1313</v>
      </c>
      <c r="I279" t="s">
        <v>1313</v>
      </c>
      <c r="J279" s="103"/>
    </row>
    <row r="280" spans="1:10">
      <c r="A280" s="107" t="e">
        <f ca="1">"CII-" &amp; TEXT(TODAY(),"26") &amp; "-" &amp; TEXT(ROW()-ROW(#REF!)+1,"0000")</f>
        <v>#REF!</v>
      </c>
      <c r="B280" s="107"/>
      <c r="D280" s="103"/>
      <c r="E280" t="s">
        <v>1313</v>
      </c>
      <c r="H280" t="s">
        <v>1313</v>
      </c>
      <c r="I280" t="s">
        <v>1313</v>
      </c>
      <c r="J280" s="103"/>
    </row>
    <row r="281" spans="1:10">
      <c r="A281" s="107" t="e">
        <f ca="1">"CII-" &amp; TEXT(TODAY(),"26") &amp; "-" &amp; TEXT(ROW()-ROW(#REF!)+1,"0000")</f>
        <v>#REF!</v>
      </c>
      <c r="B281" s="107"/>
      <c r="D281" s="103"/>
      <c r="E281" t="s">
        <v>1313</v>
      </c>
      <c r="H281" t="s">
        <v>1313</v>
      </c>
      <c r="I281" t="s">
        <v>1313</v>
      </c>
      <c r="J281" s="103"/>
    </row>
    <row r="282" spans="1:10">
      <c r="A282" s="107" t="e">
        <f ca="1">"CII-" &amp; TEXT(TODAY(),"26") &amp; "-" &amp; TEXT(ROW()-ROW(#REF!)+1,"0000")</f>
        <v>#REF!</v>
      </c>
      <c r="B282" s="107"/>
      <c r="D282" s="103"/>
      <c r="E282" t="s">
        <v>1313</v>
      </c>
      <c r="H282" t="s">
        <v>1313</v>
      </c>
      <c r="I282" t="s">
        <v>1313</v>
      </c>
      <c r="J282" s="103"/>
    </row>
    <row r="283" spans="1:10">
      <c r="A283" s="107" t="e">
        <f ca="1">"CII-" &amp; TEXT(TODAY(),"26") &amp; "-" &amp; TEXT(ROW()-ROW(#REF!)+1,"0000")</f>
        <v>#REF!</v>
      </c>
      <c r="B283" s="107"/>
      <c r="D283" s="103"/>
      <c r="E283" t="s">
        <v>1313</v>
      </c>
      <c r="H283" t="s">
        <v>1313</v>
      </c>
      <c r="I283" t="s">
        <v>1313</v>
      </c>
      <c r="J283" s="103"/>
    </row>
    <row r="284" spans="1:10">
      <c r="A284" s="107" t="e">
        <f ca="1">"CII-" &amp; TEXT(TODAY(),"26") &amp; "-" &amp; TEXT(ROW()-ROW(#REF!)+1,"0000")</f>
        <v>#REF!</v>
      </c>
      <c r="B284" s="107"/>
      <c r="D284" s="103"/>
      <c r="E284" t="s">
        <v>1313</v>
      </c>
      <c r="H284" t="s">
        <v>1313</v>
      </c>
      <c r="I284" t="s">
        <v>1313</v>
      </c>
      <c r="J284" s="103"/>
    </row>
    <row r="285" spans="1:10">
      <c r="A285" s="107" t="e">
        <f ca="1">"CII-" &amp; TEXT(TODAY(),"26") &amp; "-" &amp; TEXT(ROW()-ROW(#REF!)+1,"0000")</f>
        <v>#REF!</v>
      </c>
      <c r="B285" s="107"/>
      <c r="D285" s="103"/>
      <c r="E285" t="s">
        <v>1313</v>
      </c>
      <c r="H285" t="s">
        <v>1313</v>
      </c>
      <c r="I285" t="s">
        <v>1313</v>
      </c>
      <c r="J285" s="103"/>
    </row>
    <row r="286" spans="1:10">
      <c r="A286" s="107" t="e">
        <f ca="1">"CII-" &amp; TEXT(TODAY(),"26") &amp; "-" &amp; TEXT(ROW()-ROW(#REF!)+1,"0000")</f>
        <v>#REF!</v>
      </c>
      <c r="B286" s="107"/>
      <c r="D286" s="103"/>
      <c r="E286" t="s">
        <v>1313</v>
      </c>
      <c r="H286" t="s">
        <v>1313</v>
      </c>
      <c r="I286" t="s">
        <v>1313</v>
      </c>
      <c r="J286" s="103"/>
    </row>
    <row r="287" spans="1:10">
      <c r="A287" s="107" t="e">
        <f ca="1">"CII-" &amp; TEXT(TODAY(),"26") &amp; "-" &amp; TEXT(ROW()-ROW(#REF!)+1,"0000")</f>
        <v>#REF!</v>
      </c>
      <c r="B287" s="107"/>
      <c r="D287" s="103"/>
      <c r="E287" t="s">
        <v>1313</v>
      </c>
      <c r="H287" t="s">
        <v>1313</v>
      </c>
      <c r="I287" t="s">
        <v>1313</v>
      </c>
      <c r="J287" s="103"/>
    </row>
    <row r="288" spans="1:10">
      <c r="A288" s="107" t="e">
        <f ca="1">"CII-" &amp; TEXT(TODAY(),"26") &amp; "-" &amp; TEXT(ROW()-ROW(#REF!)+1,"0000")</f>
        <v>#REF!</v>
      </c>
      <c r="B288" s="107"/>
      <c r="D288" s="103"/>
      <c r="E288" t="s">
        <v>1313</v>
      </c>
      <c r="H288" t="s">
        <v>1313</v>
      </c>
      <c r="I288" t="s">
        <v>1313</v>
      </c>
      <c r="J288" s="103"/>
    </row>
    <row r="289" spans="1:10">
      <c r="A289" s="107" t="e">
        <f ca="1">"CII-" &amp; TEXT(TODAY(),"26") &amp; "-" &amp; TEXT(ROW()-ROW(#REF!)+1,"0000")</f>
        <v>#REF!</v>
      </c>
      <c r="B289" s="107"/>
      <c r="D289" s="103"/>
      <c r="E289" t="s">
        <v>1313</v>
      </c>
      <c r="H289" t="s">
        <v>1313</v>
      </c>
      <c r="I289" t="s">
        <v>1313</v>
      </c>
      <c r="J289" s="103"/>
    </row>
    <row r="290" spans="1:10">
      <c r="A290" s="107" t="e">
        <f ca="1">"CII-" &amp; TEXT(TODAY(),"26") &amp; "-" &amp; TEXT(ROW()-ROW(#REF!)+1,"0000")</f>
        <v>#REF!</v>
      </c>
      <c r="B290" s="107"/>
      <c r="D290" s="103"/>
      <c r="E290" t="s">
        <v>1313</v>
      </c>
      <c r="H290" t="s">
        <v>1313</v>
      </c>
      <c r="I290" t="s">
        <v>1313</v>
      </c>
      <c r="J290" s="103"/>
    </row>
    <row r="291" spans="1:10">
      <c r="A291" s="107" t="e">
        <f ca="1">"CII-" &amp; TEXT(TODAY(),"26") &amp; "-" &amp; TEXT(ROW()-ROW(#REF!)+1,"0000")</f>
        <v>#REF!</v>
      </c>
      <c r="B291" s="107"/>
      <c r="D291" s="103"/>
      <c r="E291" t="s">
        <v>1313</v>
      </c>
      <c r="H291" t="s">
        <v>1313</v>
      </c>
      <c r="I291" t="s">
        <v>1313</v>
      </c>
      <c r="J291" s="103"/>
    </row>
    <row r="292" spans="1:10">
      <c r="A292" s="107" t="e">
        <f ca="1">"CII-" &amp; TEXT(TODAY(),"26") &amp; "-" &amp; TEXT(ROW()-ROW(#REF!)+1,"0000")</f>
        <v>#REF!</v>
      </c>
      <c r="B292" s="107"/>
      <c r="D292" s="103"/>
      <c r="E292" t="s">
        <v>1313</v>
      </c>
      <c r="H292" t="s">
        <v>1313</v>
      </c>
      <c r="I292" t="s">
        <v>1313</v>
      </c>
      <c r="J292" s="103"/>
    </row>
    <row r="293" spans="1:10">
      <c r="A293" s="107" t="e">
        <f ca="1">"CII-" &amp; TEXT(TODAY(),"26") &amp; "-" &amp; TEXT(ROW()-ROW(#REF!)+1,"0000")</f>
        <v>#REF!</v>
      </c>
      <c r="B293" s="107"/>
      <c r="D293" s="103"/>
      <c r="E293" t="s">
        <v>1313</v>
      </c>
      <c r="H293" t="s">
        <v>1313</v>
      </c>
      <c r="I293" t="s">
        <v>1313</v>
      </c>
      <c r="J293" s="103"/>
    </row>
    <row r="294" spans="1:10">
      <c r="A294" s="107" t="e">
        <f ca="1">"CII-" &amp; TEXT(TODAY(),"26") &amp; "-" &amp; TEXT(ROW()-ROW(#REF!)+1,"0000")</f>
        <v>#REF!</v>
      </c>
      <c r="B294" s="107"/>
      <c r="D294" s="103"/>
      <c r="E294" t="s">
        <v>1313</v>
      </c>
      <c r="H294" t="s">
        <v>1313</v>
      </c>
      <c r="I294" t="s">
        <v>1313</v>
      </c>
      <c r="J294" s="103"/>
    </row>
    <row r="295" spans="1:10">
      <c r="A295" s="107" t="e">
        <f ca="1">"CII-" &amp; TEXT(TODAY(),"26") &amp; "-" &amp; TEXT(ROW()-ROW(#REF!)+1,"0000")</f>
        <v>#REF!</v>
      </c>
      <c r="B295" s="107"/>
      <c r="D295" s="103"/>
      <c r="E295" t="s">
        <v>1313</v>
      </c>
      <c r="H295" t="s">
        <v>1313</v>
      </c>
      <c r="I295" t="s">
        <v>1313</v>
      </c>
      <c r="J295" s="103"/>
    </row>
    <row r="296" spans="1:10">
      <c r="A296" s="107" t="e">
        <f ca="1">"CII-" &amp; TEXT(TODAY(),"26") &amp; "-" &amp; TEXT(ROW()-ROW(#REF!)+1,"0000")</f>
        <v>#REF!</v>
      </c>
      <c r="B296" s="107"/>
      <c r="D296" s="103"/>
      <c r="E296" t="s">
        <v>1313</v>
      </c>
      <c r="H296" t="s">
        <v>1313</v>
      </c>
      <c r="I296" t="s">
        <v>1313</v>
      </c>
      <c r="J296" s="103"/>
    </row>
    <row r="297" spans="1:10">
      <c r="A297" s="107" t="e">
        <f ca="1">"CII-" &amp; TEXT(TODAY(),"26") &amp; "-" &amp; TEXT(ROW()-ROW(#REF!)+1,"0000")</f>
        <v>#REF!</v>
      </c>
      <c r="B297" s="107"/>
      <c r="D297" s="103"/>
      <c r="E297" t="s">
        <v>1313</v>
      </c>
      <c r="H297" t="s">
        <v>1313</v>
      </c>
      <c r="I297" t="s">
        <v>1313</v>
      </c>
      <c r="J297" s="103"/>
    </row>
    <row r="298" spans="1:10">
      <c r="A298" s="107" t="e">
        <f ca="1">"CII-" &amp; TEXT(TODAY(),"26") &amp; "-" &amp; TEXT(ROW()-ROW(#REF!)+1,"0000")</f>
        <v>#REF!</v>
      </c>
      <c r="B298" s="107"/>
      <c r="D298" s="103"/>
      <c r="E298" t="s">
        <v>1313</v>
      </c>
      <c r="H298" t="s">
        <v>1313</v>
      </c>
      <c r="I298" t="s">
        <v>1313</v>
      </c>
      <c r="J298" s="103"/>
    </row>
    <row r="299" spans="1:10">
      <c r="A299" s="107" t="e">
        <f ca="1">"CII-" &amp; TEXT(TODAY(),"26") &amp; "-" &amp; TEXT(ROW()-ROW(#REF!)+1,"0000")</f>
        <v>#REF!</v>
      </c>
      <c r="B299" s="107"/>
      <c r="D299" s="103"/>
      <c r="E299" t="s">
        <v>1313</v>
      </c>
      <c r="H299" t="s">
        <v>1313</v>
      </c>
      <c r="I299" t="s">
        <v>1313</v>
      </c>
      <c r="J299" s="103"/>
    </row>
    <row r="300" spans="1:10">
      <c r="A300" s="107" t="e">
        <f ca="1">"CII-" &amp; TEXT(TODAY(),"26") &amp; "-" &amp; TEXT(ROW()-ROW(#REF!)+1,"0000")</f>
        <v>#REF!</v>
      </c>
      <c r="B300" s="107"/>
      <c r="D300" s="103"/>
      <c r="E300" t="s">
        <v>1313</v>
      </c>
      <c r="H300" t="s">
        <v>1313</v>
      </c>
      <c r="I300" t="s">
        <v>1313</v>
      </c>
      <c r="J300" s="103"/>
    </row>
    <row r="301" spans="1:10">
      <c r="A301" s="107" t="e">
        <f ca="1">"CII-" &amp; TEXT(TODAY(),"26") &amp; "-" &amp; TEXT(ROW()-ROW(#REF!)+1,"0000")</f>
        <v>#REF!</v>
      </c>
      <c r="B301" s="107"/>
      <c r="D301" s="103"/>
      <c r="E301" t="s">
        <v>1313</v>
      </c>
      <c r="H301" t="s">
        <v>1313</v>
      </c>
      <c r="I301" t="s">
        <v>1313</v>
      </c>
      <c r="J301" s="103"/>
    </row>
    <row r="302" spans="1:10">
      <c r="A302" s="107" t="e">
        <f ca="1">"CII-" &amp; TEXT(TODAY(),"26") &amp; "-" &amp; TEXT(ROW()-ROW(#REF!)+1,"0000")</f>
        <v>#REF!</v>
      </c>
      <c r="B302" s="107"/>
      <c r="D302" s="103"/>
      <c r="E302" t="s">
        <v>1313</v>
      </c>
      <c r="H302" t="s">
        <v>1313</v>
      </c>
      <c r="I302" t="s">
        <v>1313</v>
      </c>
      <c r="J302" s="103"/>
    </row>
    <row r="303" spans="1:10">
      <c r="A303" s="107" t="e">
        <f ca="1">"CII-" &amp; TEXT(TODAY(),"26") &amp; "-" &amp; TEXT(ROW()-ROW(#REF!)+1,"0000")</f>
        <v>#REF!</v>
      </c>
      <c r="B303" s="107"/>
      <c r="D303" s="103"/>
      <c r="E303" t="s">
        <v>1313</v>
      </c>
      <c r="H303" t="s">
        <v>1313</v>
      </c>
      <c r="I303" t="s">
        <v>1313</v>
      </c>
      <c r="J303" s="103"/>
    </row>
    <row r="304" spans="1:10">
      <c r="A304" s="107" t="e">
        <f ca="1">"CII-" &amp; TEXT(TODAY(),"26") &amp; "-" &amp; TEXT(ROW()-ROW(#REF!)+1,"0000")</f>
        <v>#REF!</v>
      </c>
      <c r="B304" s="107"/>
      <c r="D304" s="103"/>
      <c r="E304" t="s">
        <v>1313</v>
      </c>
      <c r="H304" t="s">
        <v>1313</v>
      </c>
      <c r="I304" t="s">
        <v>1313</v>
      </c>
      <c r="J304" s="103"/>
    </row>
    <row r="305" spans="1:10">
      <c r="A305" s="107" t="e">
        <f ca="1">"CII-" &amp; TEXT(TODAY(),"26") &amp; "-" &amp; TEXT(ROW()-ROW(#REF!)+1,"0000")</f>
        <v>#REF!</v>
      </c>
      <c r="B305" s="107"/>
      <c r="D305" s="103"/>
      <c r="E305" t="s">
        <v>1313</v>
      </c>
      <c r="H305" t="s">
        <v>1313</v>
      </c>
      <c r="I305" t="s">
        <v>1313</v>
      </c>
      <c r="J305" s="103"/>
    </row>
    <row r="306" spans="1:10">
      <c r="A306" s="107" t="e">
        <f ca="1">"CII-" &amp; TEXT(TODAY(),"26") &amp; "-" &amp; TEXT(ROW()-ROW(#REF!)+1,"0000")</f>
        <v>#REF!</v>
      </c>
      <c r="B306" s="107"/>
      <c r="D306" s="103"/>
      <c r="E306" t="s">
        <v>1313</v>
      </c>
      <c r="H306" t="s">
        <v>1313</v>
      </c>
      <c r="I306" t="s">
        <v>1313</v>
      </c>
      <c r="J306" s="103"/>
    </row>
    <row r="307" spans="1:10">
      <c r="A307" s="107" t="e">
        <f ca="1">"CII-" &amp; TEXT(TODAY(),"26") &amp; "-" &amp; TEXT(ROW()-ROW(#REF!)+1,"0000")</f>
        <v>#REF!</v>
      </c>
      <c r="B307" s="107"/>
      <c r="D307" s="103"/>
      <c r="E307" t="s">
        <v>1313</v>
      </c>
      <c r="H307" t="s">
        <v>1313</v>
      </c>
      <c r="I307" t="s">
        <v>1313</v>
      </c>
      <c r="J307" s="103"/>
    </row>
    <row r="308" spans="1:10">
      <c r="A308" s="107" t="e">
        <f ca="1">"CII-" &amp; TEXT(TODAY(),"26") &amp; "-" &amp; TEXT(ROW()-ROW(#REF!)+1,"0000")</f>
        <v>#REF!</v>
      </c>
      <c r="B308" s="107"/>
      <c r="D308" s="103"/>
      <c r="E308" t="s">
        <v>1313</v>
      </c>
      <c r="H308" t="s">
        <v>1313</v>
      </c>
      <c r="I308" t="s">
        <v>1313</v>
      </c>
      <c r="J308" s="103"/>
    </row>
    <row r="309" spans="1:10">
      <c r="A309" s="107" t="e">
        <f ca="1">"CII-" &amp; TEXT(TODAY(),"26") &amp; "-" &amp; TEXT(ROW()-ROW(#REF!)+1,"0000")</f>
        <v>#REF!</v>
      </c>
      <c r="B309" s="107"/>
      <c r="D309" s="103"/>
      <c r="E309" t="s">
        <v>1313</v>
      </c>
      <c r="H309" t="s">
        <v>1313</v>
      </c>
      <c r="I309" t="s">
        <v>1313</v>
      </c>
      <c r="J309" s="103"/>
    </row>
    <row r="310" spans="1:10">
      <c r="A310" s="107" t="e">
        <f ca="1">"CII-" &amp; TEXT(TODAY(),"26") &amp; "-" &amp; TEXT(ROW()-ROW(#REF!)+1,"0000")</f>
        <v>#REF!</v>
      </c>
      <c r="B310" s="107"/>
      <c r="D310" s="103"/>
      <c r="E310" t="s">
        <v>1313</v>
      </c>
      <c r="H310" t="s">
        <v>1313</v>
      </c>
      <c r="I310" t="s">
        <v>1313</v>
      </c>
      <c r="J310" s="103"/>
    </row>
    <row r="311" spans="1:10">
      <c r="A311" s="107" t="e">
        <f ca="1">"CII-" &amp; TEXT(TODAY(),"26") &amp; "-" &amp; TEXT(ROW()-ROW(#REF!)+1,"0000")</f>
        <v>#REF!</v>
      </c>
      <c r="B311" s="107"/>
      <c r="D311" s="103"/>
      <c r="E311" t="s">
        <v>1313</v>
      </c>
      <c r="H311" t="s">
        <v>1313</v>
      </c>
      <c r="I311" t="s">
        <v>1313</v>
      </c>
      <c r="J311" s="103"/>
    </row>
    <row r="312" spans="1:10">
      <c r="A312" s="107" t="e">
        <f ca="1">"CII-" &amp; TEXT(TODAY(),"26") &amp; "-" &amp; TEXT(ROW()-ROW(#REF!)+1,"0000")</f>
        <v>#REF!</v>
      </c>
      <c r="B312" s="107"/>
      <c r="D312" s="103"/>
      <c r="E312" t="s">
        <v>1313</v>
      </c>
      <c r="H312" t="s">
        <v>1313</v>
      </c>
      <c r="I312" t="s">
        <v>1313</v>
      </c>
      <c r="J312" s="103"/>
    </row>
    <row r="313" spans="1:10">
      <c r="A313" s="107" t="e">
        <f ca="1">"CII-" &amp; TEXT(TODAY(),"26") &amp; "-" &amp; TEXT(ROW()-ROW(#REF!)+1,"0000")</f>
        <v>#REF!</v>
      </c>
      <c r="B313" s="107"/>
      <c r="D313" s="103"/>
      <c r="E313" t="s">
        <v>1313</v>
      </c>
      <c r="H313" t="s">
        <v>1313</v>
      </c>
      <c r="I313" t="s">
        <v>1313</v>
      </c>
      <c r="J313" s="103"/>
    </row>
    <row r="314" spans="1:10">
      <c r="A314" s="107" t="e">
        <f ca="1">"CII-" &amp; TEXT(TODAY(),"26") &amp; "-" &amp; TEXT(ROW()-ROW(#REF!)+1,"0000")</f>
        <v>#REF!</v>
      </c>
      <c r="B314" s="107"/>
      <c r="D314" s="103"/>
      <c r="E314" t="s">
        <v>1313</v>
      </c>
      <c r="H314" t="s">
        <v>1313</v>
      </c>
      <c r="I314" t="s">
        <v>1313</v>
      </c>
      <c r="J314" s="103"/>
    </row>
    <row r="315" spans="1:10">
      <c r="A315" s="107" t="e">
        <f ca="1">"CII-" &amp; TEXT(TODAY(),"26") &amp; "-" &amp; TEXT(ROW()-ROW(#REF!)+1,"0000")</f>
        <v>#REF!</v>
      </c>
      <c r="B315" s="107"/>
      <c r="D315" s="103"/>
      <c r="E315" t="s">
        <v>1313</v>
      </c>
      <c r="H315" t="s">
        <v>1313</v>
      </c>
      <c r="I315" t="s">
        <v>1313</v>
      </c>
      <c r="J315" s="103"/>
    </row>
    <row r="316" spans="1:10">
      <c r="A316" s="107" t="e">
        <f ca="1">"CII-" &amp; TEXT(TODAY(),"26") &amp; "-" &amp; TEXT(ROW()-ROW(#REF!)+1,"0000")</f>
        <v>#REF!</v>
      </c>
      <c r="B316" s="107"/>
      <c r="D316" s="103"/>
      <c r="E316" t="s">
        <v>1313</v>
      </c>
      <c r="H316" t="s">
        <v>1313</v>
      </c>
      <c r="I316" t="s">
        <v>1313</v>
      </c>
      <c r="J316" s="103"/>
    </row>
    <row r="317" spans="1:10">
      <c r="A317" s="107" t="e">
        <f ca="1">"CII-" &amp; TEXT(TODAY(),"26") &amp; "-" &amp; TEXT(ROW()-ROW(#REF!)+1,"0000")</f>
        <v>#REF!</v>
      </c>
      <c r="B317" s="107"/>
      <c r="D317" s="103"/>
      <c r="E317" t="s">
        <v>1313</v>
      </c>
      <c r="H317" t="s">
        <v>1313</v>
      </c>
      <c r="I317" t="s">
        <v>1313</v>
      </c>
      <c r="J317" s="103"/>
    </row>
    <row r="318" spans="1:10">
      <c r="A318" s="107" t="e">
        <f ca="1">"CII-" &amp; TEXT(TODAY(),"26") &amp; "-" &amp; TEXT(ROW()-ROW(#REF!)+1,"0000")</f>
        <v>#REF!</v>
      </c>
      <c r="B318" s="107"/>
      <c r="D318" s="103"/>
      <c r="E318" t="s">
        <v>1313</v>
      </c>
      <c r="H318" t="s">
        <v>1313</v>
      </c>
      <c r="I318" t="s">
        <v>1313</v>
      </c>
      <c r="J318" s="103"/>
    </row>
    <row r="319" spans="1:10">
      <c r="A319" s="107" t="e">
        <f ca="1">"CII-" &amp; TEXT(TODAY(),"26") &amp; "-" &amp; TEXT(ROW()-ROW(#REF!)+1,"0000")</f>
        <v>#REF!</v>
      </c>
      <c r="B319" s="107"/>
      <c r="D319" s="103"/>
      <c r="E319" t="s">
        <v>1313</v>
      </c>
      <c r="H319" t="s">
        <v>1313</v>
      </c>
      <c r="I319" t="s">
        <v>1313</v>
      </c>
      <c r="J319" s="103"/>
    </row>
    <row r="320" spans="1:10">
      <c r="A320" s="107" t="e">
        <f ca="1">"CII-" &amp; TEXT(TODAY(),"26") &amp; "-" &amp; TEXT(ROW()-ROW(#REF!)+1,"0000")</f>
        <v>#REF!</v>
      </c>
      <c r="B320" s="107"/>
      <c r="D320" s="103"/>
      <c r="E320" t="s">
        <v>1313</v>
      </c>
      <c r="H320" t="s">
        <v>1313</v>
      </c>
      <c r="I320" t="s">
        <v>1313</v>
      </c>
      <c r="J320" s="103"/>
    </row>
    <row r="321" spans="1:10">
      <c r="A321" s="107" t="e">
        <f ca="1">"CII-" &amp; TEXT(TODAY(),"26") &amp; "-" &amp; TEXT(ROW()-ROW(#REF!)+1,"0000")</f>
        <v>#REF!</v>
      </c>
      <c r="B321" s="107"/>
      <c r="D321" s="103"/>
      <c r="E321" t="s">
        <v>1313</v>
      </c>
      <c r="H321" t="s">
        <v>1313</v>
      </c>
      <c r="I321" t="s">
        <v>1313</v>
      </c>
      <c r="J321" s="103"/>
    </row>
    <row r="322" spans="1:10">
      <c r="A322" s="107" t="e">
        <f ca="1">"CII-" &amp; TEXT(TODAY(),"26") &amp; "-" &amp; TEXT(ROW()-ROW(#REF!)+1,"0000")</f>
        <v>#REF!</v>
      </c>
      <c r="B322" s="107"/>
      <c r="D322" s="103"/>
      <c r="E322" t="s">
        <v>1313</v>
      </c>
      <c r="H322" t="s">
        <v>1313</v>
      </c>
      <c r="I322" t="s">
        <v>1313</v>
      </c>
      <c r="J322" s="103"/>
    </row>
    <row r="323" spans="1:10">
      <c r="A323" s="107" t="e">
        <f ca="1">"CII-" &amp; TEXT(TODAY(),"26") &amp; "-" &amp; TEXT(ROW()-ROW(#REF!)+1,"0000")</f>
        <v>#REF!</v>
      </c>
      <c r="B323" s="107"/>
      <c r="D323" s="103"/>
      <c r="E323" t="s">
        <v>1313</v>
      </c>
      <c r="H323" t="s">
        <v>1313</v>
      </c>
      <c r="I323" t="s">
        <v>1313</v>
      </c>
      <c r="J323" s="103"/>
    </row>
    <row r="324" spans="1:10">
      <c r="A324" s="107" t="e">
        <f ca="1">"CII-" &amp; TEXT(TODAY(),"26") &amp; "-" &amp; TEXT(ROW()-ROW(#REF!)+1,"0000")</f>
        <v>#REF!</v>
      </c>
      <c r="B324" s="107"/>
      <c r="D324" s="103"/>
      <c r="E324" t="s">
        <v>1313</v>
      </c>
      <c r="H324" t="s">
        <v>1313</v>
      </c>
      <c r="I324" t="s">
        <v>1313</v>
      </c>
      <c r="J324" s="103"/>
    </row>
    <row r="325" spans="1:10">
      <c r="A325" s="107" t="e">
        <f ca="1">"CII-" &amp; TEXT(TODAY(),"26") &amp; "-" &amp; TEXT(ROW()-ROW(#REF!)+1,"0000")</f>
        <v>#REF!</v>
      </c>
      <c r="B325" s="107"/>
      <c r="D325" s="103"/>
      <c r="E325" t="s">
        <v>1313</v>
      </c>
      <c r="H325" t="s">
        <v>1313</v>
      </c>
      <c r="I325" t="s">
        <v>1313</v>
      </c>
      <c r="J325" s="103"/>
    </row>
    <row r="326" spans="1:10">
      <c r="A326" s="107" t="e">
        <f ca="1">"CII-" &amp; TEXT(TODAY(),"26") &amp; "-" &amp; TEXT(ROW()-ROW(#REF!)+1,"0000")</f>
        <v>#REF!</v>
      </c>
      <c r="B326" s="107"/>
      <c r="D326" s="103"/>
      <c r="E326" t="s">
        <v>1313</v>
      </c>
      <c r="H326" t="s">
        <v>1313</v>
      </c>
      <c r="I326" t="s">
        <v>1313</v>
      </c>
      <c r="J326" s="103"/>
    </row>
    <row r="327" spans="1:10">
      <c r="A327" s="107" t="e">
        <f ca="1">"CII-" &amp; TEXT(TODAY(),"26") &amp; "-" &amp; TEXT(ROW()-ROW(#REF!)+1,"0000")</f>
        <v>#REF!</v>
      </c>
      <c r="B327" s="107"/>
      <c r="D327" s="103"/>
      <c r="E327" t="s">
        <v>1313</v>
      </c>
      <c r="H327" t="s">
        <v>1313</v>
      </c>
      <c r="I327" t="s">
        <v>1313</v>
      </c>
      <c r="J327" s="103"/>
    </row>
    <row r="328" spans="1:10">
      <c r="A328" s="107" t="e">
        <f ca="1">"CII-" &amp; TEXT(TODAY(),"26") &amp; "-" &amp; TEXT(ROW()-ROW(#REF!)+1,"0000")</f>
        <v>#REF!</v>
      </c>
      <c r="B328" s="107"/>
      <c r="D328" s="103"/>
      <c r="E328" t="s">
        <v>1313</v>
      </c>
      <c r="H328" t="s">
        <v>1313</v>
      </c>
      <c r="I328" t="s">
        <v>1313</v>
      </c>
      <c r="J328" s="103"/>
    </row>
    <row r="329" spans="1:10">
      <c r="A329" s="107" t="e">
        <f ca="1">"CII-" &amp; TEXT(TODAY(),"26") &amp; "-" &amp; TEXT(ROW()-ROW(#REF!)+1,"0000")</f>
        <v>#REF!</v>
      </c>
      <c r="B329" s="107"/>
      <c r="D329" s="103"/>
      <c r="E329" t="s">
        <v>1313</v>
      </c>
      <c r="H329" t="s">
        <v>1313</v>
      </c>
      <c r="I329" t="s">
        <v>1313</v>
      </c>
      <c r="J329" s="103"/>
    </row>
    <row r="330" spans="1:10">
      <c r="A330" s="107" t="e">
        <f ca="1">"CII-" &amp; TEXT(TODAY(),"26") &amp; "-" &amp; TEXT(ROW()-ROW(#REF!)+1,"0000")</f>
        <v>#REF!</v>
      </c>
      <c r="B330" s="107"/>
      <c r="D330" s="103"/>
      <c r="E330" t="s">
        <v>1313</v>
      </c>
      <c r="H330" t="s">
        <v>1313</v>
      </c>
      <c r="I330" t="s">
        <v>1313</v>
      </c>
      <c r="J330" s="103"/>
    </row>
    <row r="331" spans="1:10">
      <c r="A331" s="107" t="e">
        <f ca="1">"CII-" &amp; TEXT(TODAY(),"26") &amp; "-" &amp; TEXT(ROW()-ROW(#REF!)+1,"0000")</f>
        <v>#REF!</v>
      </c>
      <c r="B331" s="107"/>
      <c r="D331" s="103"/>
      <c r="E331" t="s">
        <v>1313</v>
      </c>
      <c r="H331" t="s">
        <v>1313</v>
      </c>
      <c r="I331" t="s">
        <v>1313</v>
      </c>
      <c r="J331" s="103"/>
    </row>
    <row r="332" spans="1:10">
      <c r="A332" s="107" t="e">
        <f ca="1">"CII-" &amp; TEXT(TODAY(),"26") &amp; "-" &amp; TEXT(ROW()-ROW(#REF!)+1,"0000")</f>
        <v>#REF!</v>
      </c>
      <c r="B332" s="107"/>
      <c r="D332" s="103"/>
      <c r="E332" t="s">
        <v>1313</v>
      </c>
      <c r="H332" t="s">
        <v>1313</v>
      </c>
      <c r="I332" t="s">
        <v>1313</v>
      </c>
      <c r="J332" s="103"/>
    </row>
    <row r="333" spans="1:10">
      <c r="A333" s="107" t="e">
        <f ca="1">"CII-" &amp; TEXT(TODAY(),"26") &amp; "-" &amp; TEXT(ROW()-ROW(#REF!)+1,"0000")</f>
        <v>#REF!</v>
      </c>
      <c r="B333" s="107"/>
      <c r="D333" s="103"/>
      <c r="E333" t="s">
        <v>1313</v>
      </c>
      <c r="H333" t="s">
        <v>1313</v>
      </c>
      <c r="I333" t="s">
        <v>1313</v>
      </c>
      <c r="J333" s="103"/>
    </row>
    <row r="334" spans="1:10">
      <c r="A334" s="107" t="e">
        <f ca="1">"CII-" &amp; TEXT(TODAY(),"26") &amp; "-" &amp; TEXT(ROW()-ROW(#REF!)+1,"0000")</f>
        <v>#REF!</v>
      </c>
      <c r="B334" s="107"/>
      <c r="D334" s="103"/>
      <c r="E334" t="s">
        <v>1313</v>
      </c>
      <c r="H334" t="s">
        <v>1313</v>
      </c>
      <c r="I334" t="s">
        <v>1313</v>
      </c>
      <c r="J334" s="103"/>
    </row>
    <row r="335" spans="1:10">
      <c r="A335" s="107" t="e">
        <f ca="1">"CII-" &amp; TEXT(TODAY(),"26") &amp; "-" &amp; TEXT(ROW()-ROW(#REF!)+1,"0000")</f>
        <v>#REF!</v>
      </c>
      <c r="B335" s="107"/>
      <c r="D335" s="103"/>
      <c r="E335" t="s">
        <v>1313</v>
      </c>
      <c r="H335" t="s">
        <v>1313</v>
      </c>
      <c r="I335" t="s">
        <v>1313</v>
      </c>
      <c r="J335" s="103"/>
    </row>
    <row r="336" spans="1:10">
      <c r="A336" s="107" t="e">
        <f ca="1">"CII-" &amp; TEXT(TODAY(),"26") &amp; "-" &amp; TEXT(ROW()-ROW(#REF!)+1,"0000")</f>
        <v>#REF!</v>
      </c>
      <c r="B336" s="107"/>
      <c r="D336" s="103"/>
      <c r="E336" t="s">
        <v>1313</v>
      </c>
      <c r="H336" t="s">
        <v>1313</v>
      </c>
      <c r="I336" t="s">
        <v>1313</v>
      </c>
      <c r="J336" s="103"/>
    </row>
    <row r="337" spans="1:10">
      <c r="A337" s="107" t="e">
        <f ca="1">"CII-" &amp; TEXT(TODAY(),"26") &amp; "-" &amp; TEXT(ROW()-ROW(#REF!)+1,"0000")</f>
        <v>#REF!</v>
      </c>
      <c r="B337" s="107"/>
      <c r="D337" s="103"/>
      <c r="E337" t="s">
        <v>1313</v>
      </c>
      <c r="H337" t="s">
        <v>1313</v>
      </c>
      <c r="I337" t="s">
        <v>1313</v>
      </c>
      <c r="J337" s="103"/>
    </row>
    <row r="338" spans="1:10">
      <c r="A338" s="107" t="e">
        <f ca="1">"CII-" &amp; TEXT(TODAY(),"26") &amp; "-" &amp; TEXT(ROW()-ROW(#REF!)+1,"0000")</f>
        <v>#REF!</v>
      </c>
      <c r="B338" s="107"/>
      <c r="D338" s="103"/>
      <c r="E338" t="s">
        <v>1313</v>
      </c>
      <c r="H338" t="s">
        <v>1313</v>
      </c>
      <c r="I338" t="s">
        <v>1313</v>
      </c>
      <c r="J338" s="103"/>
    </row>
    <row r="339" spans="1:10">
      <c r="A339" s="107" t="e">
        <f ca="1">"CII-" &amp; TEXT(TODAY(),"26") &amp; "-" &amp; TEXT(ROW()-ROW(#REF!)+1,"0000")</f>
        <v>#REF!</v>
      </c>
      <c r="B339" s="107"/>
      <c r="D339" s="103"/>
      <c r="E339" t="s">
        <v>1313</v>
      </c>
      <c r="H339" t="s">
        <v>1313</v>
      </c>
      <c r="I339" t="s">
        <v>1313</v>
      </c>
      <c r="J339" s="103"/>
    </row>
    <row r="340" spans="1:10">
      <c r="A340" s="107" t="e">
        <f ca="1">"CII-" &amp; TEXT(TODAY(),"26") &amp; "-" &amp; TEXT(ROW()-ROW(#REF!)+1,"0000")</f>
        <v>#REF!</v>
      </c>
      <c r="B340" s="107"/>
      <c r="D340" s="103"/>
      <c r="E340" t="s">
        <v>1313</v>
      </c>
      <c r="H340" t="s">
        <v>1313</v>
      </c>
      <c r="I340" t="s">
        <v>1313</v>
      </c>
      <c r="J340" s="103"/>
    </row>
    <row r="341" spans="1:10">
      <c r="A341" s="107" t="e">
        <f ca="1">"CII-" &amp; TEXT(TODAY(),"26") &amp; "-" &amp; TEXT(ROW()-ROW(#REF!)+1,"0000")</f>
        <v>#REF!</v>
      </c>
      <c r="B341" s="107"/>
      <c r="D341" s="103"/>
      <c r="E341" t="s">
        <v>1313</v>
      </c>
      <c r="H341" t="s">
        <v>1313</v>
      </c>
      <c r="I341" t="s">
        <v>1313</v>
      </c>
      <c r="J341" s="103"/>
    </row>
    <row r="342" spans="1:10">
      <c r="A342" s="107" t="e">
        <f ca="1">"CII-" &amp; TEXT(TODAY(),"26") &amp; "-" &amp; TEXT(ROW()-ROW(#REF!)+1,"0000")</f>
        <v>#REF!</v>
      </c>
      <c r="B342" s="107"/>
      <c r="D342" s="103"/>
      <c r="E342" t="s">
        <v>1313</v>
      </c>
      <c r="H342" t="s">
        <v>1313</v>
      </c>
      <c r="I342" t="s">
        <v>1313</v>
      </c>
      <c r="J342" s="103"/>
    </row>
    <row r="343" spans="1:10">
      <c r="A343" s="107" t="e">
        <f ca="1">"CII-" &amp; TEXT(TODAY(),"26") &amp; "-" &amp; TEXT(ROW()-ROW(#REF!)+1,"0000")</f>
        <v>#REF!</v>
      </c>
      <c r="B343" s="107"/>
      <c r="D343" s="103"/>
      <c r="E343" t="s">
        <v>1313</v>
      </c>
      <c r="H343" t="s">
        <v>1313</v>
      </c>
      <c r="I343" t="s">
        <v>1313</v>
      </c>
      <c r="J343" s="103"/>
    </row>
    <row r="344" spans="1:10">
      <c r="A344" s="107" t="e">
        <f ca="1">"CII-" &amp; TEXT(TODAY(),"26") &amp; "-" &amp; TEXT(ROW()-ROW(#REF!)+1,"0000")</f>
        <v>#REF!</v>
      </c>
      <c r="B344" s="107"/>
      <c r="D344" s="103"/>
      <c r="E344" t="s">
        <v>1313</v>
      </c>
      <c r="H344" t="s">
        <v>1313</v>
      </c>
      <c r="I344" t="s">
        <v>1313</v>
      </c>
      <c r="J344" s="103"/>
    </row>
    <row r="345" spans="1:10">
      <c r="A345" s="107" t="e">
        <f ca="1">"CII-" &amp; TEXT(TODAY(),"26") &amp; "-" &amp; TEXT(ROW()-ROW(#REF!)+1,"0000")</f>
        <v>#REF!</v>
      </c>
      <c r="B345" s="107"/>
      <c r="D345" s="103"/>
      <c r="E345" t="s">
        <v>1313</v>
      </c>
      <c r="H345" t="s">
        <v>1313</v>
      </c>
      <c r="I345" t="s">
        <v>1313</v>
      </c>
      <c r="J345" s="103"/>
    </row>
    <row r="346" spans="1:10">
      <c r="A346" s="107" t="e">
        <f ca="1">"CII-" &amp; TEXT(TODAY(),"26") &amp; "-" &amp; TEXT(ROW()-ROW(#REF!)+1,"0000")</f>
        <v>#REF!</v>
      </c>
      <c r="B346" s="107"/>
      <c r="D346" s="103"/>
      <c r="E346" t="s">
        <v>1313</v>
      </c>
      <c r="H346" t="s">
        <v>1313</v>
      </c>
      <c r="I346" t="s">
        <v>1313</v>
      </c>
      <c r="J346" s="103"/>
    </row>
    <row r="347" spans="1:10">
      <c r="A347" s="107" t="e">
        <f ca="1">"CII-" &amp; TEXT(TODAY(),"26") &amp; "-" &amp; TEXT(ROW()-ROW(#REF!)+1,"0000")</f>
        <v>#REF!</v>
      </c>
      <c r="B347" s="107"/>
      <c r="D347" s="103"/>
      <c r="E347" t="s">
        <v>1313</v>
      </c>
      <c r="H347" t="s">
        <v>1313</v>
      </c>
      <c r="I347" t="s">
        <v>1313</v>
      </c>
      <c r="J347" s="103"/>
    </row>
    <row r="348" spans="1:10">
      <c r="A348" s="107" t="e">
        <f ca="1">"CII-" &amp; TEXT(TODAY(),"26") &amp; "-" &amp; TEXT(ROW()-ROW(#REF!)+1,"0000")</f>
        <v>#REF!</v>
      </c>
      <c r="B348" s="107"/>
      <c r="D348" s="103"/>
      <c r="E348" t="s">
        <v>1313</v>
      </c>
      <c r="H348" t="s">
        <v>1313</v>
      </c>
      <c r="I348" t="s">
        <v>1313</v>
      </c>
      <c r="J348" s="103"/>
    </row>
    <row r="349" spans="1:10">
      <c r="A349" s="107" t="e">
        <f ca="1">"CII-" &amp; TEXT(TODAY(),"26") &amp; "-" &amp; TEXT(ROW()-ROW(#REF!)+1,"0000")</f>
        <v>#REF!</v>
      </c>
      <c r="B349" s="107"/>
      <c r="D349" s="103"/>
      <c r="E349" t="s">
        <v>1313</v>
      </c>
      <c r="H349" t="s">
        <v>1313</v>
      </c>
      <c r="I349" t="s">
        <v>1313</v>
      </c>
      <c r="J349" s="103"/>
    </row>
    <row r="350" spans="1:10">
      <c r="A350" s="107" t="e">
        <f ca="1">"CII-" &amp; TEXT(TODAY(),"26") &amp; "-" &amp; TEXT(ROW()-ROW(#REF!)+1,"0000")</f>
        <v>#REF!</v>
      </c>
      <c r="B350" s="107"/>
      <c r="D350" s="103"/>
      <c r="E350" t="s">
        <v>1313</v>
      </c>
      <c r="H350" t="s">
        <v>1313</v>
      </c>
      <c r="I350" t="s">
        <v>1313</v>
      </c>
      <c r="J350" s="103"/>
    </row>
    <row r="351" spans="1:10">
      <c r="A351" s="107" t="e">
        <f ca="1">"CII-" &amp; TEXT(TODAY(),"26") &amp; "-" &amp; TEXT(ROW()-ROW(#REF!)+1,"0000")</f>
        <v>#REF!</v>
      </c>
      <c r="B351" s="107"/>
      <c r="D351" s="103"/>
      <c r="E351" t="s">
        <v>1313</v>
      </c>
      <c r="H351" t="s">
        <v>1313</v>
      </c>
      <c r="I351" t="s">
        <v>1313</v>
      </c>
      <c r="J351" s="103"/>
    </row>
    <row r="352" spans="1:10">
      <c r="A352" s="107" t="e">
        <f ca="1">"CII-" &amp; TEXT(TODAY(),"26") &amp; "-" &amp; TEXT(ROW()-ROW(#REF!)+1,"0000")</f>
        <v>#REF!</v>
      </c>
      <c r="B352" s="107"/>
      <c r="D352" s="103"/>
      <c r="E352" t="s">
        <v>1313</v>
      </c>
      <c r="H352" t="s">
        <v>1313</v>
      </c>
      <c r="I352" t="s">
        <v>1313</v>
      </c>
      <c r="J352" s="103"/>
    </row>
    <row r="353" spans="1:10">
      <c r="A353" s="107" t="e">
        <f ca="1">"CII-" &amp; TEXT(TODAY(),"26") &amp; "-" &amp; TEXT(ROW()-ROW(#REF!)+1,"0000")</f>
        <v>#REF!</v>
      </c>
      <c r="B353" s="107"/>
      <c r="D353" s="103"/>
      <c r="E353" t="s">
        <v>1313</v>
      </c>
      <c r="H353" t="s">
        <v>1313</v>
      </c>
      <c r="I353" t="s">
        <v>1313</v>
      </c>
      <c r="J353" s="103"/>
    </row>
    <row r="354" spans="1:10">
      <c r="A354" s="107" t="e">
        <f ca="1">"CII-" &amp; TEXT(TODAY(),"26") &amp; "-" &amp; TEXT(ROW()-ROW(#REF!)+1,"0000")</f>
        <v>#REF!</v>
      </c>
      <c r="B354" s="107"/>
      <c r="D354" s="103"/>
      <c r="E354" t="s">
        <v>1313</v>
      </c>
      <c r="H354" t="s">
        <v>1313</v>
      </c>
      <c r="I354" t="s">
        <v>1313</v>
      </c>
      <c r="J354" s="103"/>
    </row>
    <row r="355" spans="1:10">
      <c r="A355" s="107" t="e">
        <f ca="1">"CII-" &amp; TEXT(TODAY(),"26") &amp; "-" &amp; TEXT(ROW()-ROW(#REF!)+1,"0000")</f>
        <v>#REF!</v>
      </c>
      <c r="B355" s="107"/>
      <c r="D355" s="103"/>
      <c r="E355" t="s">
        <v>1313</v>
      </c>
      <c r="H355" t="s">
        <v>1313</v>
      </c>
      <c r="I355" t="s">
        <v>1313</v>
      </c>
      <c r="J355" s="103"/>
    </row>
    <row r="356" spans="1:10">
      <c r="A356" s="107" t="e">
        <f ca="1">"CII-" &amp; TEXT(TODAY(),"26") &amp; "-" &amp; TEXT(ROW()-ROW(#REF!)+1,"0000")</f>
        <v>#REF!</v>
      </c>
      <c r="B356" s="107"/>
      <c r="D356" s="103"/>
      <c r="E356" t="s">
        <v>1313</v>
      </c>
      <c r="H356" t="s">
        <v>1313</v>
      </c>
      <c r="I356" t="s">
        <v>1313</v>
      </c>
      <c r="J356" s="103"/>
    </row>
    <row r="357" spans="1:10">
      <c r="A357" s="107" t="e">
        <f ca="1">"CII-" &amp; TEXT(TODAY(),"26") &amp; "-" &amp; TEXT(ROW()-ROW(#REF!)+1,"0000")</f>
        <v>#REF!</v>
      </c>
      <c r="B357" s="107"/>
      <c r="D357" s="103"/>
      <c r="E357" t="s">
        <v>1313</v>
      </c>
      <c r="H357" t="s">
        <v>1313</v>
      </c>
      <c r="I357" t="s">
        <v>1313</v>
      </c>
      <c r="J357" s="103"/>
    </row>
    <row r="358" spans="1:10">
      <c r="A358" s="107" t="e">
        <f ca="1">"CII-" &amp; TEXT(TODAY(),"26") &amp; "-" &amp; TEXT(ROW()-ROW(#REF!)+1,"0000")</f>
        <v>#REF!</v>
      </c>
      <c r="B358" s="107"/>
      <c r="D358" s="103"/>
      <c r="E358" t="s">
        <v>1313</v>
      </c>
      <c r="H358" t="s">
        <v>1313</v>
      </c>
      <c r="I358" t="s">
        <v>1313</v>
      </c>
      <c r="J358" s="103"/>
    </row>
    <row r="359" spans="1:10">
      <c r="A359" s="107" t="e">
        <f ca="1">"CII-" &amp; TEXT(TODAY(),"26") &amp; "-" &amp; TEXT(ROW()-ROW(#REF!)+1,"0000")</f>
        <v>#REF!</v>
      </c>
      <c r="B359" s="107"/>
      <c r="D359" s="103"/>
      <c r="E359" t="s">
        <v>1313</v>
      </c>
      <c r="H359" t="s">
        <v>1313</v>
      </c>
      <c r="I359" t="s">
        <v>1313</v>
      </c>
      <c r="J359" s="103"/>
    </row>
    <row r="360" spans="1:10">
      <c r="A360" s="107" t="e">
        <f ca="1">"CII-" &amp; TEXT(TODAY(),"26") &amp; "-" &amp; TEXT(ROW()-ROW(#REF!)+1,"0000")</f>
        <v>#REF!</v>
      </c>
      <c r="B360" s="107"/>
      <c r="D360" s="103"/>
      <c r="E360" t="s">
        <v>1313</v>
      </c>
      <c r="H360" t="s">
        <v>1313</v>
      </c>
      <c r="I360" t="s">
        <v>1313</v>
      </c>
      <c r="J360" s="103"/>
    </row>
    <row r="361" spans="1:10">
      <c r="A361" s="107" t="e">
        <f ca="1">"CII-" &amp; TEXT(TODAY(),"26") &amp; "-" &amp; TEXT(ROW()-ROW(#REF!)+1,"0000")</f>
        <v>#REF!</v>
      </c>
      <c r="B361" s="107"/>
      <c r="D361" s="103"/>
      <c r="E361" t="s">
        <v>1313</v>
      </c>
      <c r="H361" t="s">
        <v>1313</v>
      </c>
      <c r="I361" t="s">
        <v>1313</v>
      </c>
      <c r="J361" s="103"/>
    </row>
    <row r="362" spans="1:10">
      <c r="A362" s="107" t="e">
        <f ca="1">"CII-" &amp; TEXT(TODAY(),"26") &amp; "-" &amp; TEXT(ROW()-ROW(#REF!)+1,"0000")</f>
        <v>#REF!</v>
      </c>
      <c r="B362" s="107"/>
      <c r="D362" s="103"/>
      <c r="E362" t="s">
        <v>1313</v>
      </c>
      <c r="H362" t="s">
        <v>1313</v>
      </c>
      <c r="I362" t="s">
        <v>1313</v>
      </c>
      <c r="J362" s="103"/>
    </row>
    <row r="363" spans="1:10">
      <c r="A363" s="107" t="e">
        <f ca="1">"CII-" &amp; TEXT(TODAY(),"26") &amp; "-" &amp; TEXT(ROW()-ROW(#REF!)+1,"0000")</f>
        <v>#REF!</v>
      </c>
      <c r="B363" s="107"/>
      <c r="D363" s="103"/>
      <c r="E363" t="s">
        <v>1313</v>
      </c>
      <c r="H363" t="s">
        <v>1313</v>
      </c>
      <c r="I363" t="s">
        <v>1313</v>
      </c>
      <c r="J363" s="103"/>
    </row>
    <row r="364" spans="1:10">
      <c r="A364" s="107" t="e">
        <f ca="1">"CII-" &amp; TEXT(TODAY(),"26") &amp; "-" &amp; TEXT(ROW()-ROW(#REF!)+1,"0000")</f>
        <v>#REF!</v>
      </c>
      <c r="B364" s="107"/>
      <c r="D364" s="103"/>
      <c r="E364" t="s">
        <v>1313</v>
      </c>
      <c r="H364" t="s">
        <v>1313</v>
      </c>
      <c r="I364" t="s">
        <v>1313</v>
      </c>
      <c r="J364" s="103"/>
    </row>
    <row r="365" spans="1:10">
      <c r="A365" s="107" t="e">
        <f ca="1">"CII-" &amp; TEXT(TODAY(),"26") &amp; "-" &amp; TEXT(ROW()-ROW(#REF!)+1,"0000")</f>
        <v>#REF!</v>
      </c>
      <c r="B365" s="107"/>
      <c r="D365" s="103"/>
      <c r="E365" t="s">
        <v>1313</v>
      </c>
      <c r="H365" t="s">
        <v>1313</v>
      </c>
      <c r="I365" t="s">
        <v>1313</v>
      </c>
      <c r="J365" s="103"/>
    </row>
    <row r="366" spans="1:10">
      <c r="A366" s="107" t="e">
        <f ca="1">"CII-" &amp; TEXT(TODAY(),"26") &amp; "-" &amp; TEXT(ROW()-ROW(#REF!)+1,"0000")</f>
        <v>#REF!</v>
      </c>
      <c r="B366" s="107"/>
      <c r="D366" s="103"/>
      <c r="E366" t="s">
        <v>1313</v>
      </c>
      <c r="H366" t="s">
        <v>1313</v>
      </c>
      <c r="I366" t="s">
        <v>1313</v>
      </c>
      <c r="J366" s="103"/>
    </row>
    <row r="367" spans="1:10">
      <c r="A367" s="107" t="e">
        <f ca="1">"CII-" &amp; TEXT(TODAY(),"26") &amp; "-" &amp; TEXT(ROW()-ROW(#REF!)+1,"0000")</f>
        <v>#REF!</v>
      </c>
      <c r="B367" s="107"/>
      <c r="D367" s="103"/>
      <c r="E367" t="s">
        <v>1313</v>
      </c>
      <c r="H367" t="s">
        <v>1313</v>
      </c>
      <c r="I367" t="s">
        <v>1313</v>
      </c>
      <c r="J367" s="103"/>
    </row>
    <row r="368" spans="1:10">
      <c r="A368" s="107" t="e">
        <f ca="1">"CII-" &amp; TEXT(TODAY(),"26") &amp; "-" &amp; TEXT(ROW()-ROW(#REF!)+1,"0000")</f>
        <v>#REF!</v>
      </c>
      <c r="B368" s="107"/>
      <c r="D368" s="103"/>
      <c r="E368" t="s">
        <v>1313</v>
      </c>
      <c r="H368" t="s">
        <v>1313</v>
      </c>
      <c r="I368" t="s">
        <v>1313</v>
      </c>
      <c r="J368" s="103"/>
    </row>
    <row r="369" spans="1:10">
      <c r="A369" s="107" t="e">
        <f ca="1">"CII-" &amp; TEXT(TODAY(),"26") &amp; "-" &amp; TEXT(ROW()-ROW(#REF!)+1,"0000")</f>
        <v>#REF!</v>
      </c>
      <c r="B369" s="107"/>
      <c r="D369" s="103"/>
      <c r="E369" t="s">
        <v>1313</v>
      </c>
      <c r="H369" t="s">
        <v>1313</v>
      </c>
      <c r="I369" t="s">
        <v>1313</v>
      </c>
      <c r="J369" s="103"/>
    </row>
    <row r="370" spans="1:10">
      <c r="A370" s="107" t="e">
        <f ca="1">"CII-" &amp; TEXT(TODAY(),"26") &amp; "-" &amp; TEXT(ROW()-ROW(#REF!)+1,"0000")</f>
        <v>#REF!</v>
      </c>
      <c r="B370" s="107"/>
      <c r="D370" s="103"/>
      <c r="E370" t="s">
        <v>1313</v>
      </c>
      <c r="H370" t="s">
        <v>1313</v>
      </c>
      <c r="I370" t="s">
        <v>1313</v>
      </c>
      <c r="J370" s="103"/>
    </row>
    <row r="371" spans="1:10">
      <c r="A371" s="107" t="e">
        <f ca="1">"CII-" &amp; TEXT(TODAY(),"26") &amp; "-" &amp; TEXT(ROW()-ROW(#REF!)+1,"0000")</f>
        <v>#REF!</v>
      </c>
      <c r="B371" s="107"/>
      <c r="D371" s="103"/>
      <c r="E371" t="s">
        <v>1313</v>
      </c>
      <c r="H371" t="s">
        <v>1313</v>
      </c>
      <c r="I371" t="s">
        <v>1313</v>
      </c>
      <c r="J371" s="103"/>
    </row>
    <row r="372" spans="1:10">
      <c r="A372" s="107" t="e">
        <f ca="1">"CII-" &amp; TEXT(TODAY(),"26") &amp; "-" &amp; TEXT(ROW()-ROW(#REF!)+1,"0000")</f>
        <v>#REF!</v>
      </c>
      <c r="B372" s="107"/>
      <c r="D372" s="103"/>
      <c r="E372" t="s">
        <v>1313</v>
      </c>
      <c r="H372" t="s">
        <v>1313</v>
      </c>
      <c r="I372" t="s">
        <v>1313</v>
      </c>
      <c r="J372" s="103"/>
    </row>
    <row r="373" spans="1:10">
      <c r="A373" s="107" t="e">
        <f ca="1">"CII-" &amp; TEXT(TODAY(),"26") &amp; "-" &amp; TEXT(ROW()-ROW(#REF!)+1,"0000")</f>
        <v>#REF!</v>
      </c>
      <c r="B373" s="107"/>
      <c r="D373" s="103"/>
      <c r="E373" t="s">
        <v>1313</v>
      </c>
      <c r="H373" t="s">
        <v>1313</v>
      </c>
      <c r="I373" t="s">
        <v>1313</v>
      </c>
      <c r="J373" s="103"/>
    </row>
    <row r="374" spans="1:10">
      <c r="A374" s="107" t="e">
        <f ca="1">"CII-" &amp; TEXT(TODAY(),"26") &amp; "-" &amp; TEXT(ROW()-ROW(#REF!)+1,"0000")</f>
        <v>#REF!</v>
      </c>
      <c r="B374" s="107"/>
      <c r="D374" s="103"/>
      <c r="E374" t="s">
        <v>1313</v>
      </c>
      <c r="H374" t="s">
        <v>1313</v>
      </c>
      <c r="I374" t="s">
        <v>1313</v>
      </c>
      <c r="J374" s="103"/>
    </row>
    <row r="375" spans="1:10">
      <c r="A375" s="107" t="e">
        <f ca="1">"CII-" &amp; TEXT(TODAY(),"26") &amp; "-" &amp; TEXT(ROW()-ROW(#REF!)+1,"0000")</f>
        <v>#REF!</v>
      </c>
      <c r="B375" s="107"/>
      <c r="D375" s="103"/>
      <c r="E375" t="s">
        <v>1313</v>
      </c>
      <c r="H375" t="s">
        <v>1313</v>
      </c>
      <c r="I375" t="s">
        <v>1313</v>
      </c>
      <c r="J375" s="103"/>
    </row>
    <row r="376" spans="1:10">
      <c r="A376" s="107" t="e">
        <f ca="1">"CII-" &amp; TEXT(TODAY(),"26") &amp; "-" &amp; TEXT(ROW()-ROW(#REF!)+1,"0000")</f>
        <v>#REF!</v>
      </c>
      <c r="B376" s="107"/>
      <c r="D376" s="103"/>
      <c r="E376" t="s">
        <v>1313</v>
      </c>
      <c r="H376" t="s">
        <v>1313</v>
      </c>
      <c r="I376" t="s">
        <v>1313</v>
      </c>
      <c r="J376" s="103"/>
    </row>
    <row r="377" spans="1:10">
      <c r="A377" s="107" t="e">
        <f ca="1">"CII-" &amp; TEXT(TODAY(),"26") &amp; "-" &amp; TEXT(ROW()-ROW(#REF!)+1,"0000")</f>
        <v>#REF!</v>
      </c>
      <c r="B377" s="107"/>
      <c r="D377" s="103"/>
      <c r="E377" t="s">
        <v>1313</v>
      </c>
      <c r="H377" t="s">
        <v>1313</v>
      </c>
      <c r="I377" t="s">
        <v>1313</v>
      </c>
      <c r="J377" s="103"/>
    </row>
    <row r="378" spans="1:10">
      <c r="A378" s="107" t="e">
        <f ca="1">"CII-" &amp; TEXT(TODAY(),"26") &amp; "-" &amp; TEXT(ROW()-ROW(#REF!)+1,"0000")</f>
        <v>#REF!</v>
      </c>
      <c r="B378" s="107"/>
      <c r="D378" s="103"/>
      <c r="E378" t="s">
        <v>1313</v>
      </c>
      <c r="H378" t="s">
        <v>1313</v>
      </c>
      <c r="I378" t="s">
        <v>1313</v>
      </c>
      <c r="J378" s="103"/>
    </row>
    <row r="379" spans="1:10">
      <c r="A379" s="107" t="e">
        <f ca="1">"CII-" &amp; TEXT(TODAY(),"26") &amp; "-" &amp; TEXT(ROW()-ROW(#REF!)+1,"0000")</f>
        <v>#REF!</v>
      </c>
      <c r="B379" s="107"/>
      <c r="D379" s="103"/>
      <c r="E379" t="s">
        <v>1313</v>
      </c>
      <c r="H379" t="s">
        <v>1313</v>
      </c>
      <c r="I379" t="s">
        <v>1313</v>
      </c>
      <c r="J379" s="103"/>
    </row>
    <row r="380" spans="1:10">
      <c r="A380" s="107" t="e">
        <f ca="1">"CII-" &amp; TEXT(TODAY(),"26") &amp; "-" &amp; TEXT(ROW()-ROW(#REF!)+1,"0000")</f>
        <v>#REF!</v>
      </c>
      <c r="B380" s="107"/>
      <c r="D380" s="103"/>
      <c r="E380" t="s">
        <v>1313</v>
      </c>
      <c r="H380" t="s">
        <v>1313</v>
      </c>
      <c r="I380" t="s">
        <v>1313</v>
      </c>
      <c r="J380" s="103"/>
    </row>
    <row r="381" spans="1:10">
      <c r="A381" s="107" t="e">
        <f ca="1">"CII-" &amp; TEXT(TODAY(),"26") &amp; "-" &amp; TEXT(ROW()-ROW(#REF!)+1,"0000")</f>
        <v>#REF!</v>
      </c>
      <c r="B381" s="107"/>
      <c r="D381" s="103"/>
      <c r="E381" t="s">
        <v>1313</v>
      </c>
      <c r="H381" t="s">
        <v>1313</v>
      </c>
      <c r="I381" t="s">
        <v>1313</v>
      </c>
      <c r="J381" s="103"/>
    </row>
    <row r="382" spans="1:10">
      <c r="A382" s="107" t="e">
        <f ca="1">"CII-" &amp; TEXT(TODAY(),"26") &amp; "-" &amp; TEXT(ROW()-ROW(#REF!)+1,"0000")</f>
        <v>#REF!</v>
      </c>
      <c r="B382" s="107"/>
      <c r="D382" s="103"/>
      <c r="E382" t="s">
        <v>1313</v>
      </c>
      <c r="H382" t="s">
        <v>1313</v>
      </c>
      <c r="I382" t="s">
        <v>1313</v>
      </c>
      <c r="J382" s="103"/>
    </row>
    <row r="383" spans="1:10">
      <c r="A383" s="107" t="e">
        <f ca="1">"CII-" &amp; TEXT(TODAY(),"26") &amp; "-" &amp; TEXT(ROW()-ROW(#REF!)+1,"0000")</f>
        <v>#REF!</v>
      </c>
      <c r="B383" s="107"/>
      <c r="D383" s="103"/>
      <c r="E383" t="s">
        <v>1313</v>
      </c>
      <c r="H383" t="s">
        <v>1313</v>
      </c>
      <c r="I383" t="s">
        <v>1313</v>
      </c>
      <c r="J383" s="103"/>
    </row>
    <row r="384" spans="1:10">
      <c r="A384" s="107" t="e">
        <f ca="1">"CII-" &amp; TEXT(TODAY(),"26") &amp; "-" &amp; TEXT(ROW()-ROW(#REF!)+1,"0000")</f>
        <v>#REF!</v>
      </c>
      <c r="B384" s="107"/>
      <c r="D384" s="103"/>
      <c r="E384" t="s">
        <v>1313</v>
      </c>
      <c r="H384" t="s">
        <v>1313</v>
      </c>
      <c r="I384" t="s">
        <v>1313</v>
      </c>
      <c r="J384" s="103"/>
    </row>
    <row r="385" spans="1:10">
      <c r="A385" s="107" t="e">
        <f ca="1">"CII-" &amp; TEXT(TODAY(),"26") &amp; "-" &amp; TEXT(ROW()-ROW(#REF!)+1,"0000")</f>
        <v>#REF!</v>
      </c>
      <c r="B385" s="107"/>
      <c r="D385" s="103"/>
      <c r="E385" t="s">
        <v>1313</v>
      </c>
      <c r="H385" t="s">
        <v>1313</v>
      </c>
      <c r="I385" t="s">
        <v>1313</v>
      </c>
      <c r="J385" s="103"/>
    </row>
    <row r="386" spans="1:10">
      <c r="A386" s="107" t="e">
        <f ca="1">"CII-" &amp; TEXT(TODAY(),"26") &amp; "-" &amp; TEXT(ROW()-ROW(#REF!)+1,"0000")</f>
        <v>#REF!</v>
      </c>
      <c r="B386" s="107"/>
      <c r="D386" s="103"/>
      <c r="E386" t="s">
        <v>1313</v>
      </c>
      <c r="H386" t="s">
        <v>1313</v>
      </c>
      <c r="I386" t="s">
        <v>1313</v>
      </c>
      <c r="J386" s="103"/>
    </row>
    <row r="387" spans="1:10">
      <c r="A387" s="107" t="e">
        <f ca="1">"CII-" &amp; TEXT(TODAY(),"26") &amp; "-" &amp; TEXT(ROW()-ROW(#REF!)+1,"0000")</f>
        <v>#REF!</v>
      </c>
      <c r="B387" s="107"/>
      <c r="D387" s="103"/>
      <c r="E387" t="s">
        <v>1313</v>
      </c>
      <c r="H387" t="s">
        <v>1313</v>
      </c>
      <c r="I387" t="s">
        <v>1313</v>
      </c>
      <c r="J387" s="103"/>
    </row>
    <row r="388" spans="1:10">
      <c r="A388" s="107" t="e">
        <f ca="1">"CII-" &amp; TEXT(TODAY(),"26") &amp; "-" &amp; TEXT(ROW()-ROW(#REF!)+1,"0000")</f>
        <v>#REF!</v>
      </c>
      <c r="B388" s="107"/>
      <c r="D388" s="103"/>
      <c r="E388" t="s">
        <v>1313</v>
      </c>
      <c r="H388" t="s">
        <v>1313</v>
      </c>
      <c r="I388" t="s">
        <v>1313</v>
      </c>
      <c r="J388" s="103"/>
    </row>
    <row r="389" spans="1:10">
      <c r="A389" s="107" t="e">
        <f ca="1">"CII-" &amp; TEXT(TODAY(),"26") &amp; "-" &amp; TEXT(ROW()-ROW(#REF!)+1,"0000")</f>
        <v>#REF!</v>
      </c>
      <c r="B389" s="107"/>
      <c r="D389" s="103"/>
      <c r="E389" t="s">
        <v>1313</v>
      </c>
      <c r="H389" t="s">
        <v>1313</v>
      </c>
      <c r="I389" t="s">
        <v>1313</v>
      </c>
      <c r="J389" s="103"/>
    </row>
    <row r="390" spans="1:10">
      <c r="A390" s="107" t="e">
        <f ca="1">"CII-" &amp; TEXT(TODAY(),"26") &amp; "-" &amp; TEXT(ROW()-ROW(#REF!)+1,"0000")</f>
        <v>#REF!</v>
      </c>
      <c r="B390" s="107"/>
      <c r="D390" s="103"/>
      <c r="E390" t="s">
        <v>1313</v>
      </c>
      <c r="H390" t="s">
        <v>1313</v>
      </c>
      <c r="I390" t="s">
        <v>1313</v>
      </c>
      <c r="J390" s="103"/>
    </row>
    <row r="391" spans="1:10">
      <c r="A391" s="107" t="e">
        <f ca="1">"CII-" &amp; TEXT(TODAY(),"26") &amp; "-" &amp; TEXT(ROW()-ROW(#REF!)+1,"0000")</f>
        <v>#REF!</v>
      </c>
      <c r="B391" s="107"/>
      <c r="D391" s="103"/>
      <c r="E391" t="s">
        <v>1313</v>
      </c>
      <c r="H391" t="s">
        <v>1313</v>
      </c>
      <c r="I391" t="s">
        <v>1313</v>
      </c>
      <c r="J391" s="103"/>
    </row>
    <row r="392" spans="1:10">
      <c r="A392" s="107" t="e">
        <f ca="1">"CII-" &amp; TEXT(TODAY(),"26") &amp; "-" &amp; TEXT(ROW()-ROW(#REF!)+1,"0000")</f>
        <v>#REF!</v>
      </c>
      <c r="B392" s="107"/>
      <c r="D392" s="103"/>
      <c r="E392" t="s">
        <v>1313</v>
      </c>
      <c r="H392" t="s">
        <v>1313</v>
      </c>
      <c r="I392" t="s">
        <v>1313</v>
      </c>
      <c r="J392" s="103"/>
    </row>
    <row r="393" spans="1:10">
      <c r="A393" s="107" t="e">
        <f ca="1">"CII-" &amp; TEXT(TODAY(),"26") &amp; "-" &amp; TEXT(ROW()-ROW(#REF!)+1,"0000")</f>
        <v>#REF!</v>
      </c>
      <c r="B393" s="107"/>
      <c r="D393" s="103"/>
      <c r="E393" t="s">
        <v>1313</v>
      </c>
      <c r="H393" t="s">
        <v>1313</v>
      </c>
      <c r="I393" t="s">
        <v>1313</v>
      </c>
      <c r="J393" s="103"/>
    </row>
    <row r="394" spans="1:10">
      <c r="A394" s="107" t="e">
        <f ca="1">"CII-" &amp; TEXT(TODAY(),"26") &amp; "-" &amp; TEXT(ROW()-ROW(#REF!)+1,"0000")</f>
        <v>#REF!</v>
      </c>
      <c r="B394" s="107"/>
      <c r="D394" s="103"/>
      <c r="E394" t="s">
        <v>1313</v>
      </c>
      <c r="H394" t="s">
        <v>1313</v>
      </c>
      <c r="I394" t="s">
        <v>1313</v>
      </c>
      <c r="J394" s="103"/>
    </row>
    <row r="395" spans="1:10">
      <c r="A395" s="107" t="e">
        <f ca="1">"CII-" &amp; TEXT(TODAY(),"26") &amp; "-" &amp; TEXT(ROW()-ROW(#REF!)+1,"0000")</f>
        <v>#REF!</v>
      </c>
      <c r="B395" s="107"/>
      <c r="D395" s="103"/>
      <c r="E395" t="s">
        <v>1313</v>
      </c>
      <c r="H395" t="s">
        <v>1313</v>
      </c>
      <c r="I395" t="s">
        <v>1313</v>
      </c>
      <c r="J395" s="103"/>
    </row>
    <row r="396" spans="1:10">
      <c r="A396" s="107" t="e">
        <f ca="1">"CII-" &amp; TEXT(TODAY(),"26") &amp; "-" &amp; TEXT(ROW()-ROW(#REF!)+1,"0000")</f>
        <v>#REF!</v>
      </c>
      <c r="B396" s="107"/>
      <c r="D396" s="103"/>
      <c r="E396" t="s">
        <v>1313</v>
      </c>
      <c r="H396" t="s">
        <v>1313</v>
      </c>
      <c r="I396" t="s">
        <v>1313</v>
      </c>
      <c r="J396" s="103"/>
    </row>
    <row r="397" spans="1:10">
      <c r="A397" s="107" t="e">
        <f ca="1">"CII-" &amp; TEXT(TODAY(),"26") &amp; "-" &amp; TEXT(ROW()-ROW(#REF!)+1,"0000")</f>
        <v>#REF!</v>
      </c>
      <c r="B397" s="107"/>
      <c r="D397" s="103"/>
      <c r="E397" t="s">
        <v>1313</v>
      </c>
      <c r="H397" t="s">
        <v>1313</v>
      </c>
      <c r="I397" t="s">
        <v>1313</v>
      </c>
      <c r="J397" s="103"/>
    </row>
    <row r="398" spans="1:10">
      <c r="A398" s="107" t="e">
        <f ca="1">"CII-" &amp; TEXT(TODAY(),"26") &amp; "-" &amp; TEXT(ROW()-ROW(#REF!)+1,"0000")</f>
        <v>#REF!</v>
      </c>
      <c r="B398" s="107"/>
      <c r="D398" s="103"/>
      <c r="E398" t="s">
        <v>1313</v>
      </c>
      <c r="H398" t="s">
        <v>1313</v>
      </c>
      <c r="I398" t="s">
        <v>1313</v>
      </c>
      <c r="J398" s="103"/>
    </row>
    <row r="399" spans="1:10">
      <c r="A399" s="107" t="e">
        <f ca="1">"CII-" &amp; TEXT(TODAY(),"26") &amp; "-" &amp; TEXT(ROW()-ROW(#REF!)+1,"0000")</f>
        <v>#REF!</v>
      </c>
      <c r="B399" s="107"/>
      <c r="D399" s="103"/>
      <c r="E399" t="s">
        <v>1313</v>
      </c>
      <c r="H399" t="s">
        <v>1313</v>
      </c>
      <c r="I399" t="s">
        <v>1313</v>
      </c>
      <c r="J399" s="103"/>
    </row>
    <row r="400" spans="1:10">
      <c r="A400" s="107" t="e">
        <f ca="1">"CII-" &amp; TEXT(TODAY(),"26") &amp; "-" &amp; TEXT(ROW()-ROW(#REF!)+1,"0000")</f>
        <v>#REF!</v>
      </c>
      <c r="B400" s="107"/>
      <c r="D400" s="103"/>
      <c r="E400" t="s">
        <v>1313</v>
      </c>
      <c r="H400" t="s">
        <v>1313</v>
      </c>
      <c r="I400" t="s">
        <v>1313</v>
      </c>
      <c r="J400" s="103"/>
    </row>
    <row r="401" spans="1:10">
      <c r="A401" s="107" t="e">
        <f ca="1">"CII-" &amp; TEXT(TODAY(),"26") &amp; "-" &amp; TEXT(ROW()-ROW(#REF!)+1,"0000")</f>
        <v>#REF!</v>
      </c>
      <c r="B401" s="107"/>
      <c r="D401" s="103"/>
      <c r="E401" t="s">
        <v>1313</v>
      </c>
      <c r="H401" t="s">
        <v>1313</v>
      </c>
      <c r="I401" t="s">
        <v>1313</v>
      </c>
      <c r="J401" s="103"/>
    </row>
    <row r="402" spans="1:10">
      <c r="A402" s="107" t="e">
        <f ca="1">"CII-" &amp; TEXT(TODAY(),"26") &amp; "-" &amp; TEXT(ROW()-ROW(#REF!)+1,"0000")</f>
        <v>#REF!</v>
      </c>
      <c r="B402" s="107"/>
      <c r="D402" s="103"/>
      <c r="E402" t="s">
        <v>1313</v>
      </c>
      <c r="H402" t="s">
        <v>1313</v>
      </c>
      <c r="I402" t="s">
        <v>1313</v>
      </c>
      <c r="J402" s="103"/>
    </row>
    <row r="403" spans="1:10">
      <c r="A403" s="107" t="e">
        <f ca="1">"CII-" &amp; TEXT(TODAY(),"26") &amp; "-" &amp; TEXT(ROW()-ROW(#REF!)+1,"0000")</f>
        <v>#REF!</v>
      </c>
      <c r="B403" s="107"/>
      <c r="D403" s="103"/>
      <c r="E403" t="s">
        <v>1313</v>
      </c>
      <c r="H403" t="s">
        <v>1313</v>
      </c>
      <c r="I403" t="s">
        <v>1313</v>
      </c>
      <c r="J403" s="103"/>
    </row>
    <row r="404" spans="1:10">
      <c r="A404" s="107" t="e">
        <f ca="1">"CII-" &amp; TEXT(TODAY(),"26") &amp; "-" &amp; TEXT(ROW()-ROW(#REF!)+1,"0000")</f>
        <v>#REF!</v>
      </c>
      <c r="B404" s="107"/>
      <c r="D404" s="103"/>
      <c r="E404" t="s">
        <v>1313</v>
      </c>
      <c r="H404" t="s">
        <v>1313</v>
      </c>
      <c r="I404" t="s">
        <v>1313</v>
      </c>
      <c r="J404" s="103"/>
    </row>
    <row r="405" spans="1:10">
      <c r="A405" s="107" t="e">
        <f ca="1">"CII-" &amp; TEXT(TODAY(),"26") &amp; "-" &amp; TEXT(ROW()-ROW(#REF!)+1,"0000")</f>
        <v>#REF!</v>
      </c>
      <c r="B405" s="107"/>
      <c r="D405" s="103"/>
      <c r="E405" t="s">
        <v>1313</v>
      </c>
      <c r="H405" t="s">
        <v>1313</v>
      </c>
      <c r="I405" t="s">
        <v>1313</v>
      </c>
      <c r="J405" s="103"/>
    </row>
    <row r="406" spans="1:10">
      <c r="A406" s="107" t="e">
        <f ca="1">"CII-" &amp; TEXT(TODAY(),"26") &amp; "-" &amp; TEXT(ROW()-ROW(#REF!)+1,"0000")</f>
        <v>#REF!</v>
      </c>
      <c r="B406" s="107"/>
      <c r="D406" s="103"/>
      <c r="E406" t="s">
        <v>1313</v>
      </c>
      <c r="H406" t="s">
        <v>1313</v>
      </c>
      <c r="I406" t="s">
        <v>1313</v>
      </c>
      <c r="J406" s="103"/>
    </row>
    <row r="407" spans="1:10">
      <c r="A407" s="107" t="e">
        <f ca="1">"CII-" &amp; TEXT(TODAY(),"26") &amp; "-" &amp; TEXT(ROW()-ROW(#REF!)+1,"0000")</f>
        <v>#REF!</v>
      </c>
      <c r="B407" s="107"/>
      <c r="D407" s="103"/>
      <c r="E407" t="s">
        <v>1313</v>
      </c>
      <c r="H407" t="s">
        <v>1313</v>
      </c>
      <c r="I407" t="s">
        <v>1313</v>
      </c>
      <c r="J407" s="103"/>
    </row>
    <row r="408" spans="1:10">
      <c r="A408" s="107" t="e">
        <f ca="1">"CII-" &amp; TEXT(TODAY(),"26") &amp; "-" &amp; TEXT(ROW()-ROW(#REF!)+1,"0000")</f>
        <v>#REF!</v>
      </c>
      <c r="B408" s="107"/>
      <c r="D408" s="103"/>
      <c r="E408" t="s">
        <v>1313</v>
      </c>
      <c r="H408" t="s">
        <v>1313</v>
      </c>
      <c r="I408" t="s">
        <v>1313</v>
      </c>
      <c r="J408" s="103"/>
    </row>
    <row r="409" spans="1:10">
      <c r="A409" s="107" t="e">
        <f ca="1">"CII-" &amp; TEXT(TODAY(),"26") &amp; "-" &amp; TEXT(ROW()-ROW(#REF!)+1,"0000")</f>
        <v>#REF!</v>
      </c>
      <c r="B409" s="107"/>
      <c r="D409" s="103"/>
      <c r="E409" t="s">
        <v>1313</v>
      </c>
      <c r="H409" t="s">
        <v>1313</v>
      </c>
      <c r="I409" t="s">
        <v>1313</v>
      </c>
      <c r="J409" s="103"/>
    </row>
    <row r="410" spans="1:10">
      <c r="A410" s="107" t="e">
        <f ca="1">"CII-" &amp; TEXT(TODAY(),"26") &amp; "-" &amp; TEXT(ROW()-ROW(#REF!)+1,"0000")</f>
        <v>#REF!</v>
      </c>
      <c r="B410" s="107"/>
      <c r="D410" s="103"/>
      <c r="E410" t="s">
        <v>1313</v>
      </c>
      <c r="H410" t="s">
        <v>1313</v>
      </c>
      <c r="I410" t="s">
        <v>1313</v>
      </c>
      <c r="J410" s="103"/>
    </row>
    <row r="411" spans="1:10">
      <c r="A411" s="107" t="e">
        <f ca="1">"CII-" &amp; TEXT(TODAY(),"26") &amp; "-" &amp; TEXT(ROW()-ROW(#REF!)+1,"0000")</f>
        <v>#REF!</v>
      </c>
      <c r="B411" s="107"/>
      <c r="D411" s="103"/>
      <c r="E411" t="s">
        <v>1313</v>
      </c>
      <c r="H411" t="s">
        <v>1313</v>
      </c>
      <c r="I411" t="s">
        <v>1313</v>
      </c>
      <c r="J411" s="103"/>
    </row>
    <row r="412" spans="1:10">
      <c r="A412" s="107" t="e">
        <f ca="1">"CII-" &amp; TEXT(TODAY(),"26") &amp; "-" &amp; TEXT(ROW()-ROW(#REF!)+1,"0000")</f>
        <v>#REF!</v>
      </c>
      <c r="B412" s="107"/>
      <c r="D412" s="103"/>
      <c r="E412" t="s">
        <v>1313</v>
      </c>
      <c r="H412" t="s">
        <v>1313</v>
      </c>
      <c r="I412" t="s">
        <v>1313</v>
      </c>
      <c r="J412" s="103"/>
    </row>
    <row r="413" spans="1:10">
      <c r="A413" s="107" t="e">
        <f ca="1">"CII-" &amp; TEXT(TODAY(),"26") &amp; "-" &amp; TEXT(ROW()-ROW(#REF!)+1,"0000")</f>
        <v>#REF!</v>
      </c>
      <c r="B413" s="107"/>
      <c r="D413" s="103"/>
      <c r="E413" t="s">
        <v>1313</v>
      </c>
      <c r="H413" t="s">
        <v>1313</v>
      </c>
      <c r="I413" t="s">
        <v>1313</v>
      </c>
      <c r="J413" s="103"/>
    </row>
    <row r="414" spans="1:10">
      <c r="A414" s="107" t="e">
        <f ca="1">"CII-" &amp; TEXT(TODAY(),"26") &amp; "-" &amp; TEXT(ROW()-ROW(#REF!)+1,"0000")</f>
        <v>#REF!</v>
      </c>
      <c r="B414" s="107"/>
      <c r="D414" s="103"/>
      <c r="E414" t="s">
        <v>1313</v>
      </c>
      <c r="H414" t="s">
        <v>1313</v>
      </c>
      <c r="I414" t="s">
        <v>1313</v>
      </c>
      <c r="J414" s="103"/>
    </row>
    <row r="415" spans="1:10">
      <c r="A415" s="107" t="e">
        <f ca="1">"CII-" &amp; TEXT(TODAY(),"26") &amp; "-" &amp; TEXT(ROW()-ROW(#REF!)+1,"0000")</f>
        <v>#REF!</v>
      </c>
      <c r="B415" s="107"/>
      <c r="D415" s="103"/>
      <c r="E415" t="s">
        <v>1313</v>
      </c>
      <c r="H415" t="s">
        <v>1313</v>
      </c>
      <c r="I415" t="s">
        <v>1313</v>
      </c>
      <c r="J415" s="103"/>
    </row>
    <row r="416" spans="1:10">
      <c r="A416" s="107" t="e">
        <f ca="1">"CII-" &amp; TEXT(TODAY(),"26") &amp; "-" &amp; TEXT(ROW()-ROW(#REF!)+1,"0000")</f>
        <v>#REF!</v>
      </c>
      <c r="B416" s="107"/>
      <c r="D416" s="103"/>
      <c r="E416" t="s">
        <v>1313</v>
      </c>
      <c r="H416" t="s">
        <v>1313</v>
      </c>
      <c r="I416" t="s">
        <v>1313</v>
      </c>
      <c r="J416" s="103"/>
    </row>
    <row r="417" spans="1:10">
      <c r="A417" s="107" t="e">
        <f ca="1">"CII-" &amp; TEXT(TODAY(),"26") &amp; "-" &amp; TEXT(ROW()-ROW(#REF!)+1,"0000")</f>
        <v>#REF!</v>
      </c>
      <c r="B417" s="107"/>
      <c r="D417" s="103"/>
      <c r="E417" t="s">
        <v>1313</v>
      </c>
      <c r="H417" t="s">
        <v>1313</v>
      </c>
      <c r="I417" t="s">
        <v>1313</v>
      </c>
      <c r="J417" s="103"/>
    </row>
    <row r="418" spans="1:10">
      <c r="A418" s="107" t="e">
        <f ca="1">"CII-" &amp; TEXT(TODAY(),"26") &amp; "-" &amp; TEXT(ROW()-ROW(#REF!)+1,"0000")</f>
        <v>#REF!</v>
      </c>
      <c r="B418" s="107"/>
      <c r="D418" s="103"/>
      <c r="E418" t="s">
        <v>1313</v>
      </c>
      <c r="H418" t="s">
        <v>1313</v>
      </c>
      <c r="I418" t="s">
        <v>1313</v>
      </c>
      <c r="J418" s="103"/>
    </row>
    <row r="419" spans="1:10">
      <c r="A419" s="107" t="e">
        <f ca="1">"CII-" &amp; TEXT(TODAY(),"26") &amp; "-" &amp; TEXT(ROW()-ROW(#REF!)+1,"0000")</f>
        <v>#REF!</v>
      </c>
      <c r="B419" s="107"/>
      <c r="D419" s="103"/>
      <c r="E419" t="s">
        <v>1313</v>
      </c>
      <c r="H419" t="s">
        <v>1313</v>
      </c>
      <c r="I419" t="s">
        <v>1313</v>
      </c>
      <c r="J419" s="103"/>
    </row>
    <row r="420" spans="1:10">
      <c r="A420" s="107" t="e">
        <f ca="1">"CII-" &amp; TEXT(TODAY(),"26") &amp; "-" &amp; TEXT(ROW()-ROW(#REF!)+1,"0000")</f>
        <v>#REF!</v>
      </c>
      <c r="B420" s="107"/>
      <c r="D420" s="103"/>
      <c r="E420" t="s">
        <v>1313</v>
      </c>
      <c r="H420" t="s">
        <v>1313</v>
      </c>
      <c r="I420" t="s">
        <v>1313</v>
      </c>
      <c r="J420" s="103"/>
    </row>
    <row r="421" spans="1:10">
      <c r="A421" s="107" t="e">
        <f ca="1">"CII-" &amp; TEXT(TODAY(),"26") &amp; "-" &amp; TEXT(ROW()-ROW(#REF!)+1,"0000")</f>
        <v>#REF!</v>
      </c>
      <c r="B421" s="107"/>
      <c r="D421" s="103"/>
      <c r="E421" t="s">
        <v>1313</v>
      </c>
      <c r="H421" t="s">
        <v>1313</v>
      </c>
      <c r="I421" t="s">
        <v>1313</v>
      </c>
      <c r="J421" s="103"/>
    </row>
    <row r="422" spans="1:10">
      <c r="A422" s="107" t="e">
        <f ca="1">"CII-" &amp; TEXT(TODAY(),"26") &amp; "-" &amp; TEXT(ROW()-ROW(#REF!)+1,"0000")</f>
        <v>#REF!</v>
      </c>
      <c r="B422" s="107"/>
      <c r="D422" s="103"/>
      <c r="E422" t="s">
        <v>1313</v>
      </c>
      <c r="H422" t="s">
        <v>1313</v>
      </c>
      <c r="I422" t="s">
        <v>1313</v>
      </c>
      <c r="J422" s="103"/>
    </row>
    <row r="423" spans="1:10">
      <c r="A423" s="107" t="e">
        <f ca="1">"CII-" &amp; TEXT(TODAY(),"26") &amp; "-" &amp; TEXT(ROW()-ROW(#REF!)+1,"0000")</f>
        <v>#REF!</v>
      </c>
      <c r="B423" s="107"/>
      <c r="D423" s="103"/>
      <c r="E423" t="s">
        <v>1313</v>
      </c>
      <c r="H423" t="s">
        <v>1313</v>
      </c>
      <c r="I423" t="s">
        <v>1313</v>
      </c>
      <c r="J423" s="103"/>
    </row>
    <row r="424" spans="1:10">
      <c r="A424" s="107" t="e">
        <f ca="1">"CII-" &amp; TEXT(TODAY(),"26") &amp; "-" &amp; TEXT(ROW()-ROW(#REF!)+1,"0000")</f>
        <v>#REF!</v>
      </c>
      <c r="B424" s="107"/>
      <c r="D424" s="103"/>
      <c r="E424" t="s">
        <v>1313</v>
      </c>
      <c r="H424" t="s">
        <v>1313</v>
      </c>
      <c r="I424" t="s">
        <v>1313</v>
      </c>
      <c r="J424" s="103"/>
    </row>
    <row r="425" spans="1:10">
      <c r="A425" s="107" t="e">
        <f ca="1">"CII-" &amp; TEXT(TODAY(),"26") &amp; "-" &amp; TEXT(ROW()-ROW(#REF!)+1,"0000")</f>
        <v>#REF!</v>
      </c>
      <c r="B425" s="107"/>
      <c r="D425" s="103"/>
      <c r="E425" t="s">
        <v>1313</v>
      </c>
      <c r="H425" t="s">
        <v>1313</v>
      </c>
      <c r="I425" t="s">
        <v>1313</v>
      </c>
      <c r="J425" s="103"/>
    </row>
    <row r="426" spans="1:10">
      <c r="A426" s="107" t="e">
        <f ca="1">"CII-" &amp; TEXT(TODAY(),"26") &amp; "-" &amp; TEXT(ROW()-ROW(#REF!)+1,"0000")</f>
        <v>#REF!</v>
      </c>
      <c r="B426" s="107"/>
      <c r="D426" s="103"/>
      <c r="E426" t="s">
        <v>1313</v>
      </c>
      <c r="H426" t="s">
        <v>1313</v>
      </c>
      <c r="I426" t="s">
        <v>1313</v>
      </c>
      <c r="J426" s="103"/>
    </row>
    <row r="427" spans="1:10">
      <c r="A427" s="107" t="e">
        <f ca="1">"CII-" &amp; TEXT(TODAY(),"26") &amp; "-" &amp; TEXT(ROW()-ROW(#REF!)+1,"0000")</f>
        <v>#REF!</v>
      </c>
      <c r="B427" s="107"/>
      <c r="D427" s="103"/>
      <c r="E427" t="s">
        <v>1313</v>
      </c>
      <c r="H427" t="s">
        <v>1313</v>
      </c>
      <c r="I427" t="s">
        <v>1313</v>
      </c>
      <c r="J427" s="103"/>
    </row>
    <row r="428" spans="1:10">
      <c r="A428" s="107" t="e">
        <f ca="1">"CII-" &amp; TEXT(TODAY(),"26") &amp; "-" &amp; TEXT(ROW()-ROW(#REF!)+1,"0000")</f>
        <v>#REF!</v>
      </c>
      <c r="B428" s="107"/>
      <c r="D428" s="103"/>
      <c r="E428" t="s">
        <v>1313</v>
      </c>
      <c r="H428" t="s">
        <v>1313</v>
      </c>
      <c r="I428" t="s">
        <v>1313</v>
      </c>
      <c r="J428" s="103"/>
    </row>
    <row r="429" spans="1:10">
      <c r="A429" s="107" t="e">
        <f ca="1">"CII-" &amp; TEXT(TODAY(),"26") &amp; "-" &amp; TEXT(ROW()-ROW(#REF!)+1,"0000")</f>
        <v>#REF!</v>
      </c>
      <c r="B429" s="107"/>
      <c r="D429" s="103"/>
      <c r="E429" t="s">
        <v>1313</v>
      </c>
      <c r="H429" t="s">
        <v>1313</v>
      </c>
      <c r="I429" t="s">
        <v>1313</v>
      </c>
      <c r="J429" s="103"/>
    </row>
    <row r="430" spans="1:10">
      <c r="A430" s="107" t="e">
        <f ca="1">"CII-" &amp; TEXT(TODAY(),"26") &amp; "-" &amp; TEXT(ROW()-ROW(#REF!)+1,"0000")</f>
        <v>#REF!</v>
      </c>
      <c r="B430" s="107"/>
      <c r="D430" s="103"/>
      <c r="E430" t="s">
        <v>1313</v>
      </c>
      <c r="H430" t="s">
        <v>1313</v>
      </c>
      <c r="I430" t="s">
        <v>1313</v>
      </c>
      <c r="J430" s="103"/>
    </row>
    <row r="431" spans="1:10">
      <c r="A431" s="107" t="e">
        <f ca="1">"CII-" &amp; TEXT(TODAY(),"26") &amp; "-" &amp; TEXT(ROW()-ROW(#REF!)+1,"0000")</f>
        <v>#REF!</v>
      </c>
      <c r="B431" s="107"/>
      <c r="D431" s="103"/>
      <c r="E431" t="s">
        <v>1313</v>
      </c>
      <c r="H431" t="s">
        <v>1313</v>
      </c>
      <c r="I431" t="s">
        <v>1313</v>
      </c>
      <c r="J431" s="103"/>
    </row>
    <row r="432" spans="1:10">
      <c r="A432" s="107" t="e">
        <f ca="1">"CII-" &amp; TEXT(TODAY(),"26") &amp; "-" &amp; TEXT(ROW()-ROW(#REF!)+1,"0000")</f>
        <v>#REF!</v>
      </c>
      <c r="B432" s="107"/>
      <c r="D432" s="103"/>
      <c r="E432" t="s">
        <v>1313</v>
      </c>
      <c r="H432" t="s">
        <v>1313</v>
      </c>
      <c r="I432" t="s">
        <v>1313</v>
      </c>
      <c r="J432" s="103"/>
    </row>
    <row r="433" spans="1:10">
      <c r="A433" s="107" t="e">
        <f ca="1">"CII-" &amp; TEXT(TODAY(),"26") &amp; "-" &amp; TEXT(ROW()-ROW(#REF!)+1,"0000")</f>
        <v>#REF!</v>
      </c>
      <c r="B433" s="107"/>
      <c r="D433" s="103"/>
      <c r="E433" t="s">
        <v>1313</v>
      </c>
      <c r="H433" t="s">
        <v>1313</v>
      </c>
      <c r="I433" t="s">
        <v>1313</v>
      </c>
      <c r="J433" s="103"/>
    </row>
    <row r="434" spans="1:10">
      <c r="A434" s="107" t="e">
        <f ca="1">"CII-" &amp; TEXT(TODAY(),"26") &amp; "-" &amp; TEXT(ROW()-ROW(#REF!)+1,"0000")</f>
        <v>#REF!</v>
      </c>
      <c r="B434" s="107"/>
      <c r="D434" s="103"/>
      <c r="E434" t="s">
        <v>1313</v>
      </c>
      <c r="H434" t="s">
        <v>1313</v>
      </c>
      <c r="I434" t="s">
        <v>1313</v>
      </c>
      <c r="J434" s="103"/>
    </row>
    <row r="435" spans="1:10">
      <c r="A435" s="107" t="e">
        <f ca="1">"CII-" &amp; TEXT(TODAY(),"26") &amp; "-" &amp; TEXT(ROW()-ROW(#REF!)+1,"0000")</f>
        <v>#REF!</v>
      </c>
      <c r="B435" s="107"/>
      <c r="D435" s="103"/>
      <c r="E435" t="s">
        <v>1313</v>
      </c>
      <c r="H435" t="s">
        <v>1313</v>
      </c>
      <c r="I435" t="s">
        <v>1313</v>
      </c>
      <c r="J435" s="103"/>
    </row>
    <row r="436" spans="1:10">
      <c r="A436" s="107" t="e">
        <f ca="1">"CII-" &amp; TEXT(TODAY(),"26") &amp; "-" &amp; TEXT(ROW()-ROW(#REF!)+1,"0000")</f>
        <v>#REF!</v>
      </c>
      <c r="B436" s="107"/>
      <c r="D436" s="103"/>
      <c r="E436" t="s">
        <v>1313</v>
      </c>
      <c r="H436" t="s">
        <v>1313</v>
      </c>
      <c r="I436" t="s">
        <v>1313</v>
      </c>
      <c r="J436" s="103"/>
    </row>
    <row r="437" spans="1:10">
      <c r="A437" s="107" t="e">
        <f ca="1">"CII-" &amp; TEXT(TODAY(),"26") &amp; "-" &amp; TEXT(ROW()-ROW(#REF!)+1,"0000")</f>
        <v>#REF!</v>
      </c>
      <c r="B437" s="107"/>
      <c r="D437" s="103"/>
      <c r="E437" t="s">
        <v>1313</v>
      </c>
      <c r="H437" t="s">
        <v>1313</v>
      </c>
      <c r="I437" t="s">
        <v>1313</v>
      </c>
      <c r="J437" s="103"/>
    </row>
    <row r="438" spans="1:10">
      <c r="A438" s="107" t="e">
        <f ca="1">"CII-" &amp; TEXT(TODAY(),"26") &amp; "-" &amp; TEXT(ROW()-ROW(#REF!)+1,"0000")</f>
        <v>#REF!</v>
      </c>
      <c r="B438" s="107"/>
      <c r="D438" s="103"/>
      <c r="E438" t="s">
        <v>1313</v>
      </c>
      <c r="H438" t="s">
        <v>1313</v>
      </c>
      <c r="I438" t="s">
        <v>1313</v>
      </c>
      <c r="J438" s="103"/>
    </row>
    <row r="439" spans="1:10">
      <c r="A439" s="107" t="e">
        <f ca="1">"CII-" &amp; TEXT(TODAY(),"26") &amp; "-" &amp; TEXT(ROW()-ROW(#REF!)+1,"0000")</f>
        <v>#REF!</v>
      </c>
      <c r="B439" s="107"/>
      <c r="D439" s="103"/>
      <c r="E439" t="s">
        <v>1313</v>
      </c>
      <c r="H439" t="s">
        <v>1313</v>
      </c>
      <c r="I439" t="s">
        <v>1313</v>
      </c>
      <c r="J439" s="103"/>
    </row>
    <row r="440" spans="1:10">
      <c r="A440" s="107" t="e">
        <f ca="1">"CII-" &amp; TEXT(TODAY(),"26") &amp; "-" &amp; TEXT(ROW()-ROW(#REF!)+1,"0000")</f>
        <v>#REF!</v>
      </c>
      <c r="B440" s="107"/>
      <c r="D440" s="103"/>
      <c r="E440" t="s">
        <v>1313</v>
      </c>
      <c r="H440" t="s">
        <v>1313</v>
      </c>
      <c r="I440" t="s">
        <v>1313</v>
      </c>
      <c r="J440" s="103"/>
    </row>
    <row r="441" spans="1:10">
      <c r="A441" s="107" t="e">
        <f ca="1">"CII-" &amp; TEXT(TODAY(),"26") &amp; "-" &amp; TEXT(ROW()-ROW(#REF!)+1,"0000")</f>
        <v>#REF!</v>
      </c>
      <c r="B441" s="107"/>
      <c r="D441" s="103"/>
      <c r="E441" t="s">
        <v>1313</v>
      </c>
      <c r="H441" t="s">
        <v>1313</v>
      </c>
      <c r="I441" t="s">
        <v>1313</v>
      </c>
      <c r="J441" s="103"/>
    </row>
    <row r="442" spans="1:10">
      <c r="A442" s="107" t="e">
        <f ca="1">"CII-" &amp; TEXT(TODAY(),"26") &amp; "-" &amp; TEXT(ROW()-ROW(#REF!)+1,"0000")</f>
        <v>#REF!</v>
      </c>
      <c r="B442" s="107"/>
      <c r="D442" s="103"/>
      <c r="E442" t="s">
        <v>1313</v>
      </c>
      <c r="H442" t="s">
        <v>1313</v>
      </c>
      <c r="I442" t="s">
        <v>1313</v>
      </c>
      <c r="J442" s="103"/>
    </row>
    <row r="443" spans="1:10">
      <c r="A443" s="107" t="e">
        <f ca="1">"CII-" &amp; TEXT(TODAY(),"26") &amp; "-" &amp; TEXT(ROW()-ROW(#REF!)+1,"0000")</f>
        <v>#REF!</v>
      </c>
      <c r="B443" s="107"/>
      <c r="D443" s="103"/>
      <c r="E443" t="s">
        <v>1313</v>
      </c>
      <c r="H443" t="s">
        <v>1313</v>
      </c>
      <c r="I443" t="s">
        <v>1313</v>
      </c>
      <c r="J443" s="103"/>
    </row>
    <row r="444" spans="1:10">
      <c r="A444" s="107" t="e">
        <f ca="1">"CII-" &amp; TEXT(TODAY(),"26") &amp; "-" &amp; TEXT(ROW()-ROW(#REF!)+1,"0000")</f>
        <v>#REF!</v>
      </c>
      <c r="B444" s="107"/>
      <c r="D444" s="103"/>
      <c r="E444" t="s">
        <v>1313</v>
      </c>
      <c r="H444" t="s">
        <v>1313</v>
      </c>
      <c r="I444" t="s">
        <v>1313</v>
      </c>
      <c r="J444" s="103"/>
    </row>
    <row r="445" spans="1:10">
      <c r="A445" s="107" t="e">
        <f ca="1">"CII-" &amp; TEXT(TODAY(),"26") &amp; "-" &amp; TEXT(ROW()-ROW(#REF!)+1,"0000")</f>
        <v>#REF!</v>
      </c>
      <c r="B445" s="107"/>
      <c r="D445" s="103"/>
      <c r="E445" t="s">
        <v>1313</v>
      </c>
      <c r="H445" t="s">
        <v>1313</v>
      </c>
      <c r="I445" t="s">
        <v>1313</v>
      </c>
      <c r="J445" s="103"/>
    </row>
    <row r="446" spans="1:10">
      <c r="A446" s="107" t="e">
        <f ca="1">"CII-" &amp; TEXT(TODAY(),"26") &amp; "-" &amp; TEXT(ROW()-ROW(#REF!)+1,"0000")</f>
        <v>#REF!</v>
      </c>
      <c r="B446" s="107"/>
      <c r="D446" s="103"/>
      <c r="E446" t="s">
        <v>1313</v>
      </c>
      <c r="H446" t="s">
        <v>1313</v>
      </c>
      <c r="I446" t="s">
        <v>1313</v>
      </c>
      <c r="J446" s="103"/>
    </row>
    <row r="447" spans="1:10">
      <c r="A447" s="107" t="e">
        <f ca="1">"CII-" &amp; TEXT(TODAY(),"26") &amp; "-" &amp; TEXT(ROW()-ROW(#REF!)+1,"0000")</f>
        <v>#REF!</v>
      </c>
      <c r="B447" s="107"/>
      <c r="D447" s="103"/>
      <c r="E447" t="s">
        <v>1313</v>
      </c>
      <c r="H447" t="s">
        <v>1313</v>
      </c>
      <c r="I447" t="s">
        <v>1313</v>
      </c>
      <c r="J447" s="103"/>
    </row>
    <row r="448" spans="1:10">
      <c r="A448" s="107" t="e">
        <f ca="1">"CII-" &amp; TEXT(TODAY(),"26") &amp; "-" &amp; TEXT(ROW()-ROW(#REF!)+1,"0000")</f>
        <v>#REF!</v>
      </c>
      <c r="B448" s="107"/>
      <c r="D448" s="103"/>
      <c r="E448" t="s">
        <v>1313</v>
      </c>
      <c r="H448" t="s">
        <v>1313</v>
      </c>
      <c r="I448" t="s">
        <v>1313</v>
      </c>
      <c r="J448" s="103"/>
    </row>
    <row r="449" spans="1:10">
      <c r="A449" s="107" t="e">
        <f ca="1">"CII-" &amp; TEXT(TODAY(),"26") &amp; "-" &amp; TEXT(ROW()-ROW(#REF!)+1,"0000")</f>
        <v>#REF!</v>
      </c>
      <c r="B449" s="107"/>
      <c r="D449" s="103"/>
      <c r="E449" t="s">
        <v>1313</v>
      </c>
      <c r="H449" t="s">
        <v>1313</v>
      </c>
      <c r="I449" t="s">
        <v>1313</v>
      </c>
      <c r="J449" s="103"/>
    </row>
    <row r="450" spans="1:10">
      <c r="A450" s="107" t="e">
        <f ca="1">"CII-" &amp; TEXT(TODAY(),"26") &amp; "-" &amp; TEXT(ROW()-ROW(#REF!)+1,"0000")</f>
        <v>#REF!</v>
      </c>
      <c r="B450" s="107"/>
      <c r="D450" s="103"/>
      <c r="E450" t="s">
        <v>1313</v>
      </c>
      <c r="H450" t="s">
        <v>1313</v>
      </c>
      <c r="I450" t="s">
        <v>1313</v>
      </c>
      <c r="J450" s="103"/>
    </row>
    <row r="451" spans="1:10">
      <c r="A451" s="107" t="e">
        <f ca="1">"CII-" &amp; TEXT(TODAY(),"26") &amp; "-" &amp; TEXT(ROW()-ROW(#REF!)+1,"0000")</f>
        <v>#REF!</v>
      </c>
      <c r="B451" s="107"/>
      <c r="D451" s="103"/>
      <c r="E451" t="s">
        <v>1313</v>
      </c>
      <c r="H451" t="s">
        <v>1313</v>
      </c>
      <c r="I451" t="s">
        <v>1313</v>
      </c>
      <c r="J451" s="103"/>
    </row>
    <row r="452" spans="1:10">
      <c r="A452" s="107" t="e">
        <f ca="1">"CII-" &amp; TEXT(TODAY(),"26") &amp; "-" &amp; TEXT(ROW()-ROW(#REF!)+1,"0000")</f>
        <v>#REF!</v>
      </c>
      <c r="B452" s="107"/>
      <c r="D452" s="103"/>
      <c r="E452" t="s">
        <v>1313</v>
      </c>
      <c r="H452" t="s">
        <v>1313</v>
      </c>
      <c r="I452" t="s">
        <v>1313</v>
      </c>
      <c r="J452" s="103"/>
    </row>
    <row r="453" spans="1:10">
      <c r="A453" s="107" t="e">
        <f ca="1">"CII-" &amp; TEXT(TODAY(),"26") &amp; "-" &amp; TEXT(ROW()-ROW(#REF!)+1,"0000")</f>
        <v>#REF!</v>
      </c>
      <c r="B453" s="107"/>
      <c r="D453" s="103"/>
      <c r="E453" t="s">
        <v>1313</v>
      </c>
      <c r="H453" t="s">
        <v>1313</v>
      </c>
      <c r="I453" t="s">
        <v>1313</v>
      </c>
      <c r="J453" s="103"/>
    </row>
    <row r="454" spans="1:10">
      <c r="A454" s="107" t="e">
        <f ca="1">"CII-" &amp; TEXT(TODAY(),"26") &amp; "-" &amp; TEXT(ROW()-ROW(#REF!)+1,"0000")</f>
        <v>#REF!</v>
      </c>
      <c r="B454" s="107"/>
      <c r="D454" s="103"/>
      <c r="E454" t="s">
        <v>1313</v>
      </c>
      <c r="H454" t="s">
        <v>1313</v>
      </c>
      <c r="I454" t="s">
        <v>1313</v>
      </c>
      <c r="J454" s="103"/>
    </row>
    <row r="455" spans="1:10">
      <c r="A455" s="107" t="e">
        <f ca="1">"CII-" &amp; TEXT(TODAY(),"26") &amp; "-" &amp; TEXT(ROW()-ROW(#REF!)+1,"0000")</f>
        <v>#REF!</v>
      </c>
      <c r="B455" s="107"/>
      <c r="D455" s="103"/>
      <c r="E455" t="s">
        <v>1313</v>
      </c>
      <c r="H455" t="s">
        <v>1313</v>
      </c>
      <c r="I455" t="s">
        <v>1313</v>
      </c>
      <c r="J455" s="103"/>
    </row>
    <row r="456" spans="1:10">
      <c r="A456" s="107" t="e">
        <f ca="1">"CII-" &amp; TEXT(TODAY(),"26") &amp; "-" &amp; TEXT(ROW()-ROW(#REF!)+1,"0000")</f>
        <v>#REF!</v>
      </c>
      <c r="B456" s="107"/>
      <c r="D456" s="103"/>
      <c r="E456" t="s">
        <v>1313</v>
      </c>
      <c r="H456" t="s">
        <v>1313</v>
      </c>
      <c r="I456" t="s">
        <v>1313</v>
      </c>
      <c r="J456" s="103"/>
    </row>
    <row r="457" spans="1:10">
      <c r="A457" s="107" t="e">
        <f ca="1">"CII-" &amp; TEXT(TODAY(),"26") &amp; "-" &amp; TEXT(ROW()-ROW(#REF!)+1,"0000")</f>
        <v>#REF!</v>
      </c>
      <c r="B457" s="107"/>
      <c r="D457" s="103"/>
      <c r="E457" t="s">
        <v>1313</v>
      </c>
      <c r="H457" t="s">
        <v>1313</v>
      </c>
      <c r="I457" t="s">
        <v>1313</v>
      </c>
      <c r="J457" s="103"/>
    </row>
    <row r="458" spans="1:10">
      <c r="A458" s="107" t="e">
        <f ca="1">"CII-" &amp; TEXT(TODAY(),"26") &amp; "-" &amp; TEXT(ROW()-ROW(#REF!)+1,"0000")</f>
        <v>#REF!</v>
      </c>
      <c r="B458" s="107"/>
      <c r="D458" s="103"/>
      <c r="E458" t="s">
        <v>1313</v>
      </c>
      <c r="H458" t="s">
        <v>1313</v>
      </c>
      <c r="I458" t="s">
        <v>1313</v>
      </c>
      <c r="J458" s="103"/>
    </row>
    <row r="459" spans="1:10">
      <c r="A459" s="107" t="e">
        <f ca="1">"CII-" &amp; TEXT(TODAY(),"26") &amp; "-" &amp; TEXT(ROW()-ROW(#REF!)+1,"0000")</f>
        <v>#REF!</v>
      </c>
      <c r="B459" s="107"/>
      <c r="D459" s="103"/>
      <c r="E459" t="s">
        <v>1313</v>
      </c>
      <c r="H459" t="s">
        <v>1313</v>
      </c>
      <c r="I459" t="s">
        <v>1313</v>
      </c>
      <c r="J459" s="103"/>
    </row>
    <row r="460" spans="1:10">
      <c r="A460" s="107" t="e">
        <f ca="1">"CII-" &amp; TEXT(TODAY(),"26") &amp; "-" &amp; TEXT(ROW()-ROW(#REF!)+1,"0000")</f>
        <v>#REF!</v>
      </c>
      <c r="B460" s="107"/>
      <c r="D460" s="103"/>
      <c r="E460" t="s">
        <v>1313</v>
      </c>
      <c r="H460" t="s">
        <v>1313</v>
      </c>
      <c r="I460" t="s">
        <v>1313</v>
      </c>
      <c r="J460" s="103"/>
    </row>
    <row r="461" spans="1:10">
      <c r="A461" s="107" t="e">
        <f ca="1">"CII-" &amp; TEXT(TODAY(),"26") &amp; "-" &amp; TEXT(ROW()-ROW(#REF!)+1,"0000")</f>
        <v>#REF!</v>
      </c>
      <c r="B461" s="107"/>
      <c r="D461" s="103"/>
      <c r="E461" t="s">
        <v>1313</v>
      </c>
      <c r="H461" t="s">
        <v>1313</v>
      </c>
      <c r="I461" t="s">
        <v>1313</v>
      </c>
      <c r="J461" s="103"/>
    </row>
    <row r="462" spans="1:10">
      <c r="A462" s="107" t="e">
        <f ca="1">"CII-" &amp; TEXT(TODAY(),"26") &amp; "-" &amp; TEXT(ROW()-ROW(#REF!)+1,"0000")</f>
        <v>#REF!</v>
      </c>
      <c r="B462" s="107"/>
      <c r="D462" s="103"/>
      <c r="E462" t="s">
        <v>1313</v>
      </c>
      <c r="H462" t="s">
        <v>1313</v>
      </c>
      <c r="I462" t="s">
        <v>1313</v>
      </c>
      <c r="J462" s="103"/>
    </row>
    <row r="463" spans="1:10">
      <c r="A463" s="107" t="e">
        <f ca="1">"CII-" &amp; TEXT(TODAY(),"26") &amp; "-" &amp; TEXT(ROW()-ROW(#REF!)+1,"0000")</f>
        <v>#REF!</v>
      </c>
      <c r="B463" s="107"/>
      <c r="D463" s="103"/>
      <c r="E463" t="s">
        <v>1313</v>
      </c>
      <c r="H463" t="s">
        <v>1313</v>
      </c>
      <c r="I463" t="s">
        <v>1313</v>
      </c>
      <c r="J463" s="103"/>
    </row>
    <row r="464" spans="1:10">
      <c r="A464" s="107" t="e">
        <f ca="1">"CII-" &amp; TEXT(TODAY(),"26") &amp; "-" &amp; TEXT(ROW()-ROW(#REF!)+1,"0000")</f>
        <v>#REF!</v>
      </c>
      <c r="B464" s="107"/>
      <c r="D464" s="103"/>
      <c r="E464" t="s">
        <v>1313</v>
      </c>
      <c r="H464" t="s">
        <v>1313</v>
      </c>
      <c r="I464" t="s">
        <v>1313</v>
      </c>
      <c r="J464" s="103"/>
    </row>
    <row r="465" spans="1:10">
      <c r="A465" s="107" t="e">
        <f ca="1">"CII-" &amp; TEXT(TODAY(),"26") &amp; "-" &amp; TEXT(ROW()-ROW(#REF!)+1,"0000")</f>
        <v>#REF!</v>
      </c>
      <c r="B465" s="107"/>
      <c r="D465" s="103"/>
      <c r="E465" t="s">
        <v>1313</v>
      </c>
      <c r="H465" t="s">
        <v>1313</v>
      </c>
      <c r="I465" t="s">
        <v>1313</v>
      </c>
      <c r="J465" s="103"/>
    </row>
    <row r="466" spans="1:10">
      <c r="A466" s="107" t="e">
        <f ca="1">"CII-" &amp; TEXT(TODAY(),"26") &amp; "-" &amp; TEXT(ROW()-ROW(#REF!)+1,"0000")</f>
        <v>#REF!</v>
      </c>
      <c r="B466" s="107"/>
      <c r="D466" s="103"/>
      <c r="E466" t="s">
        <v>1313</v>
      </c>
      <c r="H466" t="s">
        <v>1313</v>
      </c>
      <c r="I466" t="s">
        <v>1313</v>
      </c>
      <c r="J466" s="103"/>
    </row>
    <row r="467" spans="1:10">
      <c r="A467" s="107" t="e">
        <f ca="1">"CII-" &amp; TEXT(TODAY(),"26") &amp; "-" &amp; TEXT(ROW()-ROW(#REF!)+1,"0000")</f>
        <v>#REF!</v>
      </c>
      <c r="B467" s="107"/>
      <c r="D467" s="103"/>
      <c r="E467" t="s">
        <v>1313</v>
      </c>
      <c r="H467" t="s">
        <v>1313</v>
      </c>
      <c r="I467" t="s">
        <v>1313</v>
      </c>
      <c r="J467" s="103"/>
    </row>
    <row r="468" spans="1:10">
      <c r="A468" s="107" t="e">
        <f ca="1">"CII-" &amp; TEXT(TODAY(),"26") &amp; "-" &amp; TEXT(ROW()-ROW(#REF!)+1,"0000")</f>
        <v>#REF!</v>
      </c>
      <c r="B468" s="107"/>
      <c r="D468" s="103"/>
      <c r="E468" t="s">
        <v>1313</v>
      </c>
      <c r="H468" t="s">
        <v>1313</v>
      </c>
      <c r="I468" t="s">
        <v>1313</v>
      </c>
      <c r="J468" s="103"/>
    </row>
    <row r="469" spans="1:10">
      <c r="A469" s="107" t="e">
        <f ca="1">"CII-" &amp; TEXT(TODAY(),"26") &amp; "-" &amp; TEXT(ROW()-ROW(#REF!)+1,"0000")</f>
        <v>#REF!</v>
      </c>
      <c r="B469" s="107"/>
      <c r="D469" s="103"/>
      <c r="E469" t="s">
        <v>1313</v>
      </c>
      <c r="H469" t="s">
        <v>1313</v>
      </c>
      <c r="I469" t="s">
        <v>1313</v>
      </c>
      <c r="J469" s="103"/>
    </row>
    <row r="470" spans="1:10">
      <c r="A470" s="107" t="e">
        <f ca="1">"CII-" &amp; TEXT(TODAY(),"26") &amp; "-" &amp; TEXT(ROW()-ROW(#REF!)+1,"0000")</f>
        <v>#REF!</v>
      </c>
      <c r="B470" s="107"/>
      <c r="D470" s="103"/>
      <c r="E470" t="s">
        <v>1313</v>
      </c>
      <c r="H470" t="s">
        <v>1313</v>
      </c>
      <c r="I470" t="s">
        <v>1313</v>
      </c>
      <c r="J470" s="103"/>
    </row>
    <row r="471" spans="1:10">
      <c r="A471" s="107" t="e">
        <f ca="1">"CII-" &amp; TEXT(TODAY(),"26") &amp; "-" &amp; TEXT(ROW()-ROW(#REF!)+1,"0000")</f>
        <v>#REF!</v>
      </c>
      <c r="B471" s="107"/>
      <c r="D471" s="103"/>
      <c r="E471" t="s">
        <v>1313</v>
      </c>
      <c r="H471" t="s">
        <v>1313</v>
      </c>
      <c r="I471" t="s">
        <v>1313</v>
      </c>
      <c r="J471" s="103"/>
    </row>
    <row r="472" spans="1:10">
      <c r="A472" s="107" t="e">
        <f ca="1">"CII-" &amp; TEXT(TODAY(),"26") &amp; "-" &amp; TEXT(ROW()-ROW(#REF!)+1,"0000")</f>
        <v>#REF!</v>
      </c>
      <c r="B472" s="107"/>
      <c r="D472" s="103"/>
      <c r="E472" t="s">
        <v>1313</v>
      </c>
      <c r="H472" t="s">
        <v>1313</v>
      </c>
      <c r="I472" t="s">
        <v>1313</v>
      </c>
      <c r="J472" s="103"/>
    </row>
    <row r="473" spans="1:10">
      <c r="A473" s="107" t="e">
        <f ca="1">"CII-" &amp; TEXT(TODAY(),"26") &amp; "-" &amp; TEXT(ROW()-ROW(#REF!)+1,"0000")</f>
        <v>#REF!</v>
      </c>
      <c r="B473" s="107"/>
      <c r="D473" s="103"/>
      <c r="E473" t="s">
        <v>1313</v>
      </c>
      <c r="H473" t="s">
        <v>1313</v>
      </c>
      <c r="I473" t="s">
        <v>1313</v>
      </c>
      <c r="J473" s="103"/>
    </row>
    <row r="474" spans="1:10">
      <c r="A474" s="107" t="e">
        <f ca="1">"CII-" &amp; TEXT(TODAY(),"26") &amp; "-" &amp; TEXT(ROW()-ROW(#REF!)+1,"0000")</f>
        <v>#REF!</v>
      </c>
      <c r="B474" s="107"/>
      <c r="D474" s="103"/>
      <c r="E474" t="s">
        <v>1313</v>
      </c>
      <c r="H474" t="s">
        <v>1313</v>
      </c>
      <c r="I474" t="s">
        <v>1313</v>
      </c>
      <c r="J474" s="103"/>
    </row>
    <row r="475" spans="1:10">
      <c r="A475" s="107" t="e">
        <f ca="1">"CII-" &amp; TEXT(TODAY(),"26") &amp; "-" &amp; TEXT(ROW()-ROW(#REF!)+1,"0000")</f>
        <v>#REF!</v>
      </c>
      <c r="B475" s="107"/>
      <c r="D475" s="103"/>
      <c r="E475" t="s">
        <v>1313</v>
      </c>
      <c r="H475" t="s">
        <v>1313</v>
      </c>
      <c r="I475" t="s">
        <v>1313</v>
      </c>
      <c r="J475" s="103"/>
    </row>
    <row r="476" spans="1:10">
      <c r="A476" s="107" t="e">
        <f ca="1">"CII-" &amp; TEXT(TODAY(),"26") &amp; "-" &amp; TEXT(ROW()-ROW(#REF!)+1,"0000")</f>
        <v>#REF!</v>
      </c>
      <c r="B476" s="107"/>
      <c r="D476" s="103"/>
      <c r="E476" t="s">
        <v>1313</v>
      </c>
      <c r="H476" t="s">
        <v>1313</v>
      </c>
      <c r="I476" t="s">
        <v>1313</v>
      </c>
      <c r="J476" s="103"/>
    </row>
    <row r="477" spans="1:10">
      <c r="A477" s="107" t="e">
        <f ca="1">"CII-" &amp; TEXT(TODAY(),"26") &amp; "-" &amp; TEXT(ROW()-ROW(#REF!)+1,"0000")</f>
        <v>#REF!</v>
      </c>
      <c r="B477" s="107"/>
      <c r="D477" s="103"/>
      <c r="E477" t="s">
        <v>1313</v>
      </c>
      <c r="H477" t="s">
        <v>1313</v>
      </c>
      <c r="I477" t="s">
        <v>1313</v>
      </c>
      <c r="J477" s="103"/>
    </row>
    <row r="478" spans="1:10">
      <c r="A478" s="107" t="e">
        <f ca="1">"CII-" &amp; TEXT(TODAY(),"26") &amp; "-" &amp; TEXT(ROW()-ROW(#REF!)+1,"0000")</f>
        <v>#REF!</v>
      </c>
      <c r="B478" s="107"/>
      <c r="D478" s="103"/>
      <c r="E478" t="s">
        <v>1313</v>
      </c>
      <c r="H478" t="s">
        <v>1313</v>
      </c>
      <c r="I478" t="s">
        <v>1313</v>
      </c>
      <c r="J478" s="103"/>
    </row>
    <row r="479" spans="1:10">
      <c r="A479" s="107" t="e">
        <f ca="1">"CII-" &amp; TEXT(TODAY(),"26") &amp; "-" &amp; TEXT(ROW()-ROW(#REF!)+1,"0000")</f>
        <v>#REF!</v>
      </c>
      <c r="B479" s="107"/>
      <c r="D479" s="103"/>
      <c r="E479" t="s">
        <v>1313</v>
      </c>
      <c r="H479" t="s">
        <v>1313</v>
      </c>
      <c r="I479" t="s">
        <v>1313</v>
      </c>
      <c r="J479" s="103"/>
    </row>
    <row r="480" spans="1:10">
      <c r="A480" s="107" t="e">
        <f ca="1">"CII-" &amp; TEXT(TODAY(),"26") &amp; "-" &amp; TEXT(ROW()-ROW(#REF!)+1,"0000")</f>
        <v>#REF!</v>
      </c>
      <c r="B480" s="107"/>
      <c r="D480" s="103"/>
      <c r="E480" t="s">
        <v>1313</v>
      </c>
      <c r="H480" t="s">
        <v>1313</v>
      </c>
      <c r="I480" t="s">
        <v>1313</v>
      </c>
      <c r="J480" s="103"/>
    </row>
    <row r="481" spans="1:10">
      <c r="A481" s="107" t="e">
        <f ca="1">"CII-" &amp; TEXT(TODAY(),"26") &amp; "-" &amp; TEXT(ROW()-ROW(#REF!)+1,"0000")</f>
        <v>#REF!</v>
      </c>
      <c r="B481" s="107"/>
      <c r="D481" s="103"/>
      <c r="E481" t="s">
        <v>1313</v>
      </c>
      <c r="H481" t="s">
        <v>1313</v>
      </c>
      <c r="I481" t="s">
        <v>1313</v>
      </c>
      <c r="J481" s="103"/>
    </row>
    <row r="482" spans="1:10">
      <c r="A482" s="107" t="e">
        <f ca="1">"CII-" &amp; TEXT(TODAY(),"26") &amp; "-" &amp; TEXT(ROW()-ROW(#REF!)+1,"0000")</f>
        <v>#REF!</v>
      </c>
      <c r="B482" s="107"/>
      <c r="D482" s="103"/>
      <c r="E482" t="s">
        <v>1313</v>
      </c>
      <c r="H482" t="s">
        <v>1313</v>
      </c>
      <c r="I482" t="s">
        <v>1313</v>
      </c>
      <c r="J482" s="103"/>
    </row>
    <row r="483" spans="1:10">
      <c r="A483" s="107" t="e">
        <f ca="1">"CII-" &amp; TEXT(TODAY(),"26") &amp; "-" &amp; TEXT(ROW()-ROW(#REF!)+1,"0000")</f>
        <v>#REF!</v>
      </c>
      <c r="B483" s="107"/>
      <c r="D483" s="103"/>
      <c r="E483" t="s">
        <v>1313</v>
      </c>
      <c r="H483" t="s">
        <v>1313</v>
      </c>
      <c r="I483" t="s">
        <v>1313</v>
      </c>
      <c r="J483" s="103"/>
    </row>
    <row r="484" spans="1:10">
      <c r="A484" s="107" t="e">
        <f ca="1">"CII-" &amp; TEXT(TODAY(),"26") &amp; "-" &amp; TEXT(ROW()-ROW(#REF!)+1,"0000")</f>
        <v>#REF!</v>
      </c>
      <c r="B484" s="107"/>
      <c r="D484" s="103"/>
      <c r="E484" t="s">
        <v>1313</v>
      </c>
      <c r="H484" t="s">
        <v>1313</v>
      </c>
      <c r="I484" t="s">
        <v>1313</v>
      </c>
      <c r="J484" s="103"/>
    </row>
    <row r="485" spans="1:10">
      <c r="A485" s="107" t="e">
        <f ca="1">"CII-" &amp; TEXT(TODAY(),"26") &amp; "-" &amp; TEXT(ROW()-ROW(#REF!)+1,"0000")</f>
        <v>#REF!</v>
      </c>
      <c r="B485" s="107"/>
      <c r="D485" s="103"/>
      <c r="E485" t="s">
        <v>1313</v>
      </c>
      <c r="H485" t="s">
        <v>1313</v>
      </c>
      <c r="I485" t="s">
        <v>1313</v>
      </c>
      <c r="J485" s="103"/>
    </row>
    <row r="486" spans="1:10">
      <c r="A486" s="107" t="e">
        <f ca="1">"CII-" &amp; TEXT(TODAY(),"26") &amp; "-" &amp; TEXT(ROW()-ROW(#REF!)+1,"0000")</f>
        <v>#REF!</v>
      </c>
      <c r="B486" s="107"/>
      <c r="D486" s="103"/>
      <c r="E486" t="s">
        <v>1313</v>
      </c>
      <c r="H486" t="s">
        <v>1313</v>
      </c>
      <c r="I486" t="s">
        <v>1313</v>
      </c>
      <c r="J486" s="103"/>
    </row>
    <row r="487" spans="1:10">
      <c r="A487" s="107" t="e">
        <f ca="1">"CII-" &amp; TEXT(TODAY(),"26") &amp; "-" &amp; TEXT(ROW()-ROW(#REF!)+1,"0000")</f>
        <v>#REF!</v>
      </c>
      <c r="B487" s="107"/>
      <c r="D487" s="103"/>
      <c r="E487" t="s">
        <v>1313</v>
      </c>
      <c r="H487" t="s">
        <v>1313</v>
      </c>
      <c r="I487" t="s">
        <v>1313</v>
      </c>
      <c r="J487" s="103"/>
    </row>
    <row r="488" spans="1:10">
      <c r="A488" s="107" t="e">
        <f ca="1">"CII-" &amp; TEXT(TODAY(),"26") &amp; "-" &amp; TEXT(ROW()-ROW(#REF!)+1,"0000")</f>
        <v>#REF!</v>
      </c>
      <c r="B488" s="107"/>
      <c r="D488" s="103"/>
      <c r="E488" t="s">
        <v>1313</v>
      </c>
      <c r="H488" t="s">
        <v>1313</v>
      </c>
      <c r="I488" t="s">
        <v>1313</v>
      </c>
      <c r="J488" s="103"/>
    </row>
    <row r="489" spans="1:10">
      <c r="A489" s="107" t="e">
        <f ca="1">"CII-" &amp; TEXT(TODAY(),"26") &amp; "-" &amp; TEXT(ROW()-ROW(#REF!)+1,"0000")</f>
        <v>#REF!</v>
      </c>
      <c r="B489" s="107"/>
      <c r="D489" s="103"/>
      <c r="E489" t="s">
        <v>1313</v>
      </c>
      <c r="H489" t="s">
        <v>1313</v>
      </c>
      <c r="I489" t="s">
        <v>1313</v>
      </c>
      <c r="J489" s="103"/>
    </row>
    <row r="490" spans="1:10">
      <c r="A490" s="107" t="e">
        <f ca="1">"CII-" &amp; TEXT(TODAY(),"26") &amp; "-" &amp; TEXT(ROW()-ROW(#REF!)+1,"0000")</f>
        <v>#REF!</v>
      </c>
      <c r="B490" s="107"/>
      <c r="D490" s="103"/>
      <c r="E490" t="s">
        <v>1313</v>
      </c>
      <c r="H490" t="s">
        <v>1313</v>
      </c>
      <c r="I490" t="s">
        <v>1313</v>
      </c>
      <c r="J490" s="103"/>
    </row>
    <row r="491" spans="1:10">
      <c r="A491" s="107" t="e">
        <f ca="1">"CII-" &amp; TEXT(TODAY(),"26") &amp; "-" &amp; TEXT(ROW()-ROW(#REF!)+1,"0000")</f>
        <v>#REF!</v>
      </c>
      <c r="B491" s="107"/>
      <c r="D491" s="103"/>
      <c r="E491" t="s">
        <v>1313</v>
      </c>
      <c r="H491" t="s">
        <v>1313</v>
      </c>
      <c r="I491" t="s">
        <v>1313</v>
      </c>
      <c r="J491" s="103"/>
    </row>
    <row r="492" spans="1:10">
      <c r="A492" s="107" t="e">
        <f ca="1">"CII-" &amp; TEXT(TODAY(),"26") &amp; "-" &amp; TEXT(ROW()-ROW(#REF!)+1,"0000")</f>
        <v>#REF!</v>
      </c>
      <c r="B492" s="107"/>
      <c r="D492" s="103"/>
      <c r="E492" t="s">
        <v>1313</v>
      </c>
      <c r="H492" t="s">
        <v>1313</v>
      </c>
      <c r="I492" t="s">
        <v>1313</v>
      </c>
      <c r="J492" s="103"/>
    </row>
    <row r="493" spans="1:10">
      <c r="A493" s="107" t="e">
        <f ca="1">"CII-" &amp; TEXT(TODAY(),"26") &amp; "-" &amp; TEXT(ROW()-ROW(#REF!)+1,"0000")</f>
        <v>#REF!</v>
      </c>
      <c r="B493" s="107"/>
      <c r="D493" s="103"/>
      <c r="E493" t="s">
        <v>1313</v>
      </c>
      <c r="H493" t="s">
        <v>1313</v>
      </c>
      <c r="I493" t="s">
        <v>1313</v>
      </c>
      <c r="J493" s="103"/>
    </row>
    <row r="494" spans="1:10">
      <c r="A494" s="107" t="e">
        <f ca="1">"CII-" &amp; TEXT(TODAY(),"26") &amp; "-" &amp; TEXT(ROW()-ROW(#REF!)+1,"0000")</f>
        <v>#REF!</v>
      </c>
      <c r="B494" s="107"/>
      <c r="D494" s="103"/>
      <c r="E494" t="s">
        <v>1313</v>
      </c>
      <c r="H494" t="s">
        <v>1313</v>
      </c>
      <c r="I494" t="s">
        <v>1313</v>
      </c>
      <c r="J494" s="103"/>
    </row>
    <row r="495" spans="1:10">
      <c r="A495" s="107" t="e">
        <f ca="1">"CII-" &amp; TEXT(TODAY(),"26") &amp; "-" &amp; TEXT(ROW()-ROW(#REF!)+1,"0000")</f>
        <v>#REF!</v>
      </c>
      <c r="B495" s="107"/>
      <c r="D495" s="103"/>
      <c r="E495" t="s">
        <v>1313</v>
      </c>
      <c r="H495" t="s">
        <v>1313</v>
      </c>
      <c r="I495" t="s">
        <v>1313</v>
      </c>
      <c r="J495" s="103"/>
    </row>
    <row r="496" spans="1:10">
      <c r="A496" s="107" t="e">
        <f ca="1">"CII-" &amp; TEXT(TODAY(),"26") &amp; "-" &amp; TEXT(ROW()-ROW(#REF!)+1,"0000")</f>
        <v>#REF!</v>
      </c>
      <c r="B496" s="107"/>
      <c r="D496" s="103"/>
      <c r="E496" t="s">
        <v>1313</v>
      </c>
      <c r="H496" t="s">
        <v>1313</v>
      </c>
      <c r="I496" t="s">
        <v>1313</v>
      </c>
      <c r="J496" s="103"/>
    </row>
    <row r="497" spans="1:10">
      <c r="A497" s="107" t="e">
        <f ca="1">"CII-" &amp; TEXT(TODAY(),"26") &amp; "-" &amp; TEXT(ROW()-ROW(#REF!)+1,"0000")</f>
        <v>#REF!</v>
      </c>
      <c r="B497" s="107"/>
      <c r="D497" s="103"/>
      <c r="E497" t="s">
        <v>1313</v>
      </c>
      <c r="H497" t="s">
        <v>1313</v>
      </c>
      <c r="I497" t="s">
        <v>1313</v>
      </c>
      <c r="J497" s="103"/>
    </row>
    <row r="498" spans="1:10">
      <c r="A498" s="107" t="e">
        <f ca="1">"CII-" &amp; TEXT(TODAY(),"26") &amp; "-" &amp; TEXT(ROW()-ROW(#REF!)+1,"0000")</f>
        <v>#REF!</v>
      </c>
      <c r="B498" s="107"/>
      <c r="D498" s="103"/>
      <c r="E498" t="s">
        <v>1313</v>
      </c>
      <c r="H498" t="s">
        <v>1313</v>
      </c>
      <c r="I498" t="s">
        <v>1313</v>
      </c>
      <c r="J498" s="103"/>
    </row>
    <row r="499" spans="1:10">
      <c r="A499" s="107" t="e">
        <f ca="1">"CII-" &amp; TEXT(TODAY(),"26") &amp; "-" &amp; TEXT(ROW()-ROW(#REF!)+1,"0000")</f>
        <v>#REF!</v>
      </c>
      <c r="B499" s="107"/>
      <c r="D499" s="103"/>
      <c r="E499" t="s">
        <v>1313</v>
      </c>
      <c r="H499" t="s">
        <v>1313</v>
      </c>
      <c r="I499" t="s">
        <v>1313</v>
      </c>
      <c r="J499" s="103"/>
    </row>
    <row r="500" spans="1:10">
      <c r="A500" s="107" t="e">
        <f ca="1">"CII-" &amp; TEXT(TODAY(),"26") &amp; "-" &amp; TEXT(ROW()-ROW(#REF!)+1,"0000")</f>
        <v>#REF!</v>
      </c>
      <c r="B500" s="107"/>
      <c r="D500" s="103"/>
      <c r="E500" t="s">
        <v>1313</v>
      </c>
      <c r="H500" t="s">
        <v>1313</v>
      </c>
      <c r="I500" t="s">
        <v>1313</v>
      </c>
      <c r="J500" s="103"/>
    </row>
    <row r="501" spans="1:10">
      <c r="A501" s="107" t="e">
        <f ca="1">"CII-" &amp; TEXT(TODAY(),"26") &amp; "-" &amp; TEXT(ROW()-ROW(#REF!)+1,"0000")</f>
        <v>#REF!</v>
      </c>
      <c r="B501" s="107"/>
      <c r="D501" s="103"/>
      <c r="E501" t="s">
        <v>1313</v>
      </c>
      <c r="H501" t="s">
        <v>1313</v>
      </c>
      <c r="I501" t="s">
        <v>1313</v>
      </c>
      <c r="J501" s="103"/>
    </row>
    <row r="502" spans="1:10">
      <c r="A502" s="107" t="e">
        <f ca="1">"CII-" &amp; TEXT(TODAY(),"26") &amp; "-" &amp; TEXT(ROW()-ROW(#REF!)+1,"0000")</f>
        <v>#REF!</v>
      </c>
      <c r="B502" s="107"/>
      <c r="D502" s="103"/>
      <c r="E502" t="s">
        <v>1313</v>
      </c>
      <c r="H502" t="s">
        <v>1313</v>
      </c>
      <c r="I502" t="s">
        <v>1313</v>
      </c>
      <c r="J502" s="103"/>
    </row>
    <row r="503" spans="1:10">
      <c r="A503" s="107" t="e">
        <f ca="1">"CII-" &amp; TEXT(TODAY(),"26") &amp; "-" &amp; TEXT(ROW()-ROW(#REF!)+1,"0000")</f>
        <v>#REF!</v>
      </c>
      <c r="B503" s="107"/>
      <c r="D503" s="103"/>
      <c r="E503" t="s">
        <v>1313</v>
      </c>
      <c r="H503" t="s">
        <v>1313</v>
      </c>
      <c r="I503" t="s">
        <v>1313</v>
      </c>
      <c r="J503" s="103"/>
    </row>
    <row r="504" spans="1:10">
      <c r="A504" s="107" t="e">
        <f ca="1">"CII-" &amp; TEXT(TODAY(),"26") &amp; "-" &amp; TEXT(ROW()-ROW(#REF!)+1,"0000")</f>
        <v>#REF!</v>
      </c>
      <c r="B504" s="107"/>
      <c r="D504" s="103"/>
      <c r="E504" t="s">
        <v>1313</v>
      </c>
      <c r="H504" t="s">
        <v>1313</v>
      </c>
      <c r="I504" t="s">
        <v>1313</v>
      </c>
      <c r="J504" s="103"/>
    </row>
    <row r="505" spans="1:10">
      <c r="A505" s="107" t="e">
        <f ca="1">"CII-" &amp; TEXT(TODAY(),"26") &amp; "-" &amp; TEXT(ROW()-ROW(#REF!)+1,"0000")</f>
        <v>#REF!</v>
      </c>
      <c r="B505" s="107"/>
      <c r="D505" s="103"/>
      <c r="E505" t="s">
        <v>1313</v>
      </c>
      <c r="H505" t="s">
        <v>1313</v>
      </c>
      <c r="I505" t="s">
        <v>1313</v>
      </c>
      <c r="J505" s="103"/>
    </row>
    <row r="506" spans="1:10">
      <c r="A506" s="107" t="e">
        <f ca="1">"CII-" &amp; TEXT(TODAY(),"26") &amp; "-" &amp; TEXT(ROW()-ROW(#REF!)+1,"0000")</f>
        <v>#REF!</v>
      </c>
      <c r="B506" s="107"/>
      <c r="D506" s="103"/>
      <c r="E506" t="s">
        <v>1313</v>
      </c>
      <c r="H506" t="s">
        <v>1313</v>
      </c>
      <c r="I506" t="s">
        <v>1313</v>
      </c>
      <c r="J506" s="103"/>
    </row>
    <row r="507" spans="1:10">
      <c r="A507" s="107" t="e">
        <f ca="1">"CII-" &amp; TEXT(TODAY(),"26") &amp; "-" &amp; TEXT(ROW()-ROW(#REF!)+1,"0000")</f>
        <v>#REF!</v>
      </c>
      <c r="B507" s="107"/>
      <c r="D507" s="103"/>
      <c r="E507" t="s">
        <v>1313</v>
      </c>
      <c r="H507" t="s">
        <v>1313</v>
      </c>
      <c r="I507" t="s">
        <v>1313</v>
      </c>
      <c r="J507" s="103"/>
    </row>
    <row r="508" spans="1:10">
      <c r="A508" s="107" t="e">
        <f ca="1">"CII-" &amp; TEXT(TODAY(),"26") &amp; "-" &amp; TEXT(ROW()-ROW(#REF!)+1,"0000")</f>
        <v>#REF!</v>
      </c>
      <c r="B508" s="107"/>
      <c r="D508" s="103"/>
      <c r="E508" t="s">
        <v>1313</v>
      </c>
      <c r="H508" t="s">
        <v>1313</v>
      </c>
      <c r="I508" t="s">
        <v>1313</v>
      </c>
      <c r="J508" s="103"/>
    </row>
    <row r="509" spans="1:10">
      <c r="A509" s="107" t="e">
        <f ca="1">"CII-" &amp; TEXT(TODAY(),"26") &amp; "-" &amp; TEXT(ROW()-ROW(#REF!)+1,"0000")</f>
        <v>#REF!</v>
      </c>
      <c r="B509" s="107"/>
      <c r="D509" s="103"/>
      <c r="E509" t="s">
        <v>1313</v>
      </c>
      <c r="H509" t="s">
        <v>1313</v>
      </c>
      <c r="I509" t="s">
        <v>1313</v>
      </c>
      <c r="J509" s="103"/>
    </row>
    <row r="510" spans="1:10">
      <c r="A510" s="107" t="e">
        <f ca="1">"CII-" &amp; TEXT(TODAY(),"26") &amp; "-" &amp; TEXT(ROW()-ROW(#REF!)+1,"0000")</f>
        <v>#REF!</v>
      </c>
      <c r="B510" s="107"/>
      <c r="D510" s="103"/>
      <c r="E510" t="s">
        <v>1313</v>
      </c>
      <c r="H510" t="s">
        <v>1313</v>
      </c>
      <c r="I510" t="s">
        <v>1313</v>
      </c>
      <c r="J510" s="103"/>
    </row>
    <row r="511" spans="1:10">
      <c r="A511" s="107" t="e">
        <f ca="1">"CII-" &amp; TEXT(TODAY(),"26") &amp; "-" &amp; TEXT(ROW()-ROW(#REF!)+1,"0000")</f>
        <v>#REF!</v>
      </c>
      <c r="B511" s="107"/>
      <c r="D511" s="103"/>
      <c r="E511" t="s">
        <v>1313</v>
      </c>
      <c r="H511" t="s">
        <v>1313</v>
      </c>
      <c r="I511" t="s">
        <v>1313</v>
      </c>
      <c r="J511" s="103"/>
    </row>
    <row r="512" spans="1:10">
      <c r="A512" s="107" t="e">
        <f ca="1">"CII-" &amp; TEXT(TODAY(),"26") &amp; "-" &amp; TEXT(ROW()-ROW(#REF!)+1,"0000")</f>
        <v>#REF!</v>
      </c>
      <c r="B512" s="107"/>
      <c r="D512" s="103"/>
      <c r="E512" t="s">
        <v>1313</v>
      </c>
      <c r="H512" t="s">
        <v>1313</v>
      </c>
      <c r="I512" t="s">
        <v>1313</v>
      </c>
      <c r="J512" s="103"/>
    </row>
    <row r="513" spans="1:10">
      <c r="A513" s="107" t="e">
        <f ca="1">"CII-" &amp; TEXT(TODAY(),"26") &amp; "-" &amp; TEXT(ROW()-ROW(#REF!)+1,"0000")</f>
        <v>#REF!</v>
      </c>
      <c r="B513" s="107"/>
      <c r="D513" s="103"/>
      <c r="E513" t="s">
        <v>1313</v>
      </c>
      <c r="H513" t="s">
        <v>1313</v>
      </c>
      <c r="I513" t="s">
        <v>1313</v>
      </c>
      <c r="J513" s="103"/>
    </row>
    <row r="514" spans="1:10">
      <c r="A514" s="107" t="e">
        <f ca="1">"CII-" &amp; TEXT(TODAY(),"26") &amp; "-" &amp; TEXT(ROW()-ROW(#REF!)+1,"0000")</f>
        <v>#REF!</v>
      </c>
      <c r="B514" s="107"/>
      <c r="D514" s="103"/>
      <c r="E514" t="s">
        <v>1313</v>
      </c>
      <c r="H514" t="s">
        <v>1313</v>
      </c>
      <c r="I514" t="s">
        <v>1313</v>
      </c>
      <c r="J514" s="103"/>
    </row>
    <row r="515" spans="1:10">
      <c r="A515" s="107" t="e">
        <f ca="1">"CII-" &amp; TEXT(TODAY(),"26") &amp; "-" &amp; TEXT(ROW()-ROW(#REF!)+1,"0000")</f>
        <v>#REF!</v>
      </c>
      <c r="B515" s="107"/>
      <c r="D515" s="103"/>
      <c r="E515" t="s">
        <v>1313</v>
      </c>
      <c r="H515" t="s">
        <v>1313</v>
      </c>
      <c r="I515" t="s">
        <v>1313</v>
      </c>
      <c r="J515" s="103"/>
    </row>
    <row r="516" spans="1:10">
      <c r="A516" s="107" t="e">
        <f ca="1">"CII-" &amp; TEXT(TODAY(),"26") &amp; "-" &amp; TEXT(ROW()-ROW(#REF!)+1,"0000")</f>
        <v>#REF!</v>
      </c>
      <c r="B516" s="107"/>
      <c r="D516" s="103"/>
      <c r="E516" t="s">
        <v>1313</v>
      </c>
      <c r="H516" t="s">
        <v>1313</v>
      </c>
      <c r="I516" t="s">
        <v>1313</v>
      </c>
      <c r="J516" s="103"/>
    </row>
    <row r="517" spans="1:10">
      <c r="A517" s="107" t="e">
        <f ca="1">"CII-" &amp; TEXT(TODAY(),"26") &amp; "-" &amp; TEXT(ROW()-ROW(#REF!)+1,"0000")</f>
        <v>#REF!</v>
      </c>
      <c r="B517" s="107"/>
      <c r="D517" s="103"/>
      <c r="E517" t="s">
        <v>1313</v>
      </c>
      <c r="H517" t="s">
        <v>1313</v>
      </c>
      <c r="I517" t="s">
        <v>1313</v>
      </c>
      <c r="J517" s="103"/>
    </row>
    <row r="518" spans="1:10">
      <c r="A518" s="107" t="e">
        <f ca="1">"CII-" &amp; TEXT(TODAY(),"26") &amp; "-" &amp; TEXT(ROW()-ROW(#REF!)+1,"0000")</f>
        <v>#REF!</v>
      </c>
      <c r="B518" s="107"/>
      <c r="D518" s="103"/>
      <c r="E518" t="s">
        <v>1313</v>
      </c>
      <c r="H518" t="s">
        <v>1313</v>
      </c>
      <c r="I518" t="s">
        <v>1313</v>
      </c>
      <c r="J518" s="103"/>
    </row>
    <row r="519" spans="1:10">
      <c r="A519" s="107" t="e">
        <f ca="1">"CII-" &amp; TEXT(TODAY(),"26") &amp; "-" &amp; TEXT(ROW()-ROW(#REF!)+1,"0000")</f>
        <v>#REF!</v>
      </c>
      <c r="B519" s="107"/>
      <c r="D519" s="103"/>
      <c r="E519" t="s">
        <v>1313</v>
      </c>
      <c r="H519" t="s">
        <v>1313</v>
      </c>
      <c r="I519" t="s">
        <v>1313</v>
      </c>
      <c r="J519" s="103"/>
    </row>
    <row r="520" spans="1:10">
      <c r="A520" s="107" t="e">
        <f ca="1">"CII-" &amp; TEXT(TODAY(),"26") &amp; "-" &amp; TEXT(ROW()-ROW(#REF!)+1,"0000")</f>
        <v>#REF!</v>
      </c>
      <c r="B520" s="107"/>
      <c r="D520" s="103"/>
      <c r="E520" t="s">
        <v>1313</v>
      </c>
      <c r="H520" t="s">
        <v>1313</v>
      </c>
      <c r="I520" t="s">
        <v>1313</v>
      </c>
      <c r="J520" s="103"/>
    </row>
    <row r="521" spans="1:10">
      <c r="A521" s="107" t="e">
        <f ca="1">"CII-" &amp; TEXT(TODAY(),"26") &amp; "-" &amp; TEXT(ROW()-ROW(#REF!)+1,"0000")</f>
        <v>#REF!</v>
      </c>
      <c r="B521" s="107"/>
      <c r="D521" s="103"/>
      <c r="E521" t="s">
        <v>1313</v>
      </c>
      <c r="H521" t="s">
        <v>1313</v>
      </c>
      <c r="I521" t="s">
        <v>1313</v>
      </c>
      <c r="J521" s="103"/>
    </row>
    <row r="522" spans="1:10">
      <c r="A522" s="107" t="e">
        <f ca="1">"CII-" &amp; TEXT(TODAY(),"26") &amp; "-" &amp; TEXT(ROW()-ROW(#REF!)+1,"0000")</f>
        <v>#REF!</v>
      </c>
      <c r="B522" s="107"/>
      <c r="D522" s="103"/>
      <c r="E522" t="s">
        <v>1313</v>
      </c>
      <c r="H522" t="s">
        <v>1313</v>
      </c>
      <c r="I522" t="s">
        <v>1313</v>
      </c>
      <c r="J522" s="103"/>
    </row>
    <row r="523" spans="1:10">
      <c r="A523" s="107" t="e">
        <f ca="1">"CII-" &amp; TEXT(TODAY(),"26") &amp; "-" &amp; TEXT(ROW()-ROW(#REF!)+1,"0000")</f>
        <v>#REF!</v>
      </c>
      <c r="B523" s="107"/>
      <c r="D523" s="103"/>
      <c r="E523" t="s">
        <v>1313</v>
      </c>
      <c r="H523" t="s">
        <v>1313</v>
      </c>
      <c r="I523" t="s">
        <v>1313</v>
      </c>
      <c r="J523" s="103"/>
    </row>
    <row r="524" spans="1:10">
      <c r="A524" s="107" t="e">
        <f ca="1">"CII-" &amp; TEXT(TODAY(),"26") &amp; "-" &amp; TEXT(ROW()-ROW(#REF!)+1,"0000")</f>
        <v>#REF!</v>
      </c>
      <c r="B524" s="107"/>
      <c r="D524" s="103"/>
      <c r="E524" t="s">
        <v>1313</v>
      </c>
      <c r="H524" t="s">
        <v>1313</v>
      </c>
      <c r="I524" t="s">
        <v>1313</v>
      </c>
      <c r="J524" s="103"/>
    </row>
    <row r="525" spans="1:10">
      <c r="A525" s="107" t="e">
        <f ca="1">"CII-" &amp; TEXT(TODAY(),"26") &amp; "-" &amp; TEXT(ROW()-ROW(#REF!)+1,"0000")</f>
        <v>#REF!</v>
      </c>
      <c r="B525" s="107"/>
      <c r="D525" s="103"/>
      <c r="E525" t="s">
        <v>1313</v>
      </c>
      <c r="H525" t="s">
        <v>1313</v>
      </c>
      <c r="I525" t="s">
        <v>1313</v>
      </c>
      <c r="J525" s="103"/>
    </row>
    <row r="526" spans="1:10">
      <c r="A526" s="107" t="e">
        <f ca="1">"CII-" &amp; TEXT(TODAY(),"26") &amp; "-" &amp; TEXT(ROW()-ROW(#REF!)+1,"0000")</f>
        <v>#REF!</v>
      </c>
      <c r="B526" s="107"/>
      <c r="D526" s="103"/>
      <c r="E526" t="s">
        <v>1313</v>
      </c>
      <c r="H526" t="s">
        <v>1313</v>
      </c>
      <c r="I526" t="s">
        <v>1313</v>
      </c>
      <c r="J526" s="103"/>
    </row>
    <row r="527" spans="1:10">
      <c r="A527" s="107" t="e">
        <f ca="1">"CII-" &amp; TEXT(TODAY(),"26") &amp; "-" &amp; TEXT(ROW()-ROW(#REF!)+1,"0000")</f>
        <v>#REF!</v>
      </c>
      <c r="B527" s="107"/>
      <c r="D527" s="103"/>
      <c r="E527" t="s">
        <v>1313</v>
      </c>
      <c r="H527" t="s">
        <v>1313</v>
      </c>
      <c r="I527" t="s">
        <v>1313</v>
      </c>
      <c r="J527" s="103"/>
    </row>
    <row r="528" spans="1:10">
      <c r="A528" s="107" t="e">
        <f ca="1">"CII-" &amp; TEXT(TODAY(),"26") &amp; "-" &amp; TEXT(ROW()-ROW(#REF!)+1,"0000")</f>
        <v>#REF!</v>
      </c>
      <c r="B528" s="107"/>
      <c r="D528" s="103"/>
      <c r="E528" t="s">
        <v>1313</v>
      </c>
      <c r="H528" t="s">
        <v>1313</v>
      </c>
      <c r="I528" t="s">
        <v>1313</v>
      </c>
      <c r="J528" s="103"/>
    </row>
    <row r="529" spans="1:10">
      <c r="A529" s="107" t="e">
        <f ca="1">"CII-" &amp; TEXT(TODAY(),"26") &amp; "-" &amp; TEXT(ROW()-ROW(#REF!)+1,"0000")</f>
        <v>#REF!</v>
      </c>
      <c r="B529" s="107"/>
      <c r="D529" s="103"/>
      <c r="E529" t="s">
        <v>1313</v>
      </c>
      <c r="H529" t="s">
        <v>1313</v>
      </c>
      <c r="I529" t="s">
        <v>1313</v>
      </c>
      <c r="J529" s="103"/>
    </row>
    <row r="530" spans="1:10">
      <c r="A530" s="107" t="e">
        <f ca="1">"CII-" &amp; TEXT(TODAY(),"26") &amp; "-" &amp; TEXT(ROW()-ROW(#REF!)+1,"0000")</f>
        <v>#REF!</v>
      </c>
      <c r="B530" s="107"/>
      <c r="D530" s="103"/>
      <c r="E530" t="s">
        <v>1313</v>
      </c>
      <c r="H530" t="s">
        <v>1313</v>
      </c>
      <c r="I530" t="s">
        <v>1313</v>
      </c>
      <c r="J530" s="103"/>
    </row>
    <row r="531" spans="1:10">
      <c r="A531" s="107" t="e">
        <f ca="1">"CII-" &amp; TEXT(TODAY(),"26") &amp; "-" &amp; TEXT(ROW()-ROW(#REF!)+1,"0000")</f>
        <v>#REF!</v>
      </c>
      <c r="B531" s="107"/>
      <c r="D531" s="103"/>
      <c r="E531" t="s">
        <v>1313</v>
      </c>
      <c r="H531" t="s">
        <v>1313</v>
      </c>
      <c r="I531" t="s">
        <v>1313</v>
      </c>
      <c r="J531" s="103"/>
    </row>
    <row r="532" spans="1:10">
      <c r="A532" s="107" t="e">
        <f ca="1">"CII-" &amp; TEXT(TODAY(),"26") &amp; "-" &amp; TEXT(ROW()-ROW(#REF!)+1,"0000")</f>
        <v>#REF!</v>
      </c>
      <c r="B532" s="107"/>
      <c r="D532" s="103"/>
      <c r="E532" t="s">
        <v>1313</v>
      </c>
      <c r="H532" t="s">
        <v>1313</v>
      </c>
      <c r="I532" t="s">
        <v>1313</v>
      </c>
      <c r="J532" s="103"/>
    </row>
    <row r="533" spans="1:10">
      <c r="A533" s="107" t="e">
        <f ca="1">"CII-" &amp; TEXT(TODAY(),"26") &amp; "-" &amp; TEXT(ROW()-ROW(#REF!)+1,"0000")</f>
        <v>#REF!</v>
      </c>
      <c r="B533" s="107"/>
      <c r="D533" s="103"/>
      <c r="E533" t="s">
        <v>1313</v>
      </c>
      <c r="H533" t="s">
        <v>1313</v>
      </c>
      <c r="I533" t="s">
        <v>1313</v>
      </c>
      <c r="J533" s="103"/>
    </row>
    <row r="534" spans="1:10">
      <c r="A534" s="107" t="e">
        <f ca="1">"CII-" &amp; TEXT(TODAY(),"26") &amp; "-" &amp; TEXT(ROW()-ROW(#REF!)+1,"0000")</f>
        <v>#REF!</v>
      </c>
      <c r="B534" s="107"/>
      <c r="D534" s="103"/>
      <c r="E534" t="s">
        <v>1313</v>
      </c>
      <c r="H534" t="s">
        <v>1313</v>
      </c>
      <c r="I534" t="s">
        <v>1313</v>
      </c>
      <c r="J534" s="103"/>
    </row>
    <row r="535" spans="1:10">
      <c r="A535" s="107" t="e">
        <f ca="1">"CII-" &amp; TEXT(TODAY(),"26") &amp; "-" &amp; TEXT(ROW()-ROW(#REF!)+1,"0000")</f>
        <v>#REF!</v>
      </c>
      <c r="B535" s="107"/>
      <c r="D535" s="103"/>
      <c r="E535" t="s">
        <v>1313</v>
      </c>
      <c r="H535" t="s">
        <v>1313</v>
      </c>
      <c r="I535" t="s">
        <v>1313</v>
      </c>
      <c r="J535" s="103"/>
    </row>
    <row r="536" spans="1:10">
      <c r="A536" s="107" t="e">
        <f ca="1">"CII-" &amp; TEXT(TODAY(),"26") &amp; "-" &amp; TEXT(ROW()-ROW(#REF!)+1,"0000")</f>
        <v>#REF!</v>
      </c>
      <c r="B536" s="107"/>
      <c r="D536" s="103"/>
      <c r="E536" t="s">
        <v>1313</v>
      </c>
      <c r="H536" t="s">
        <v>1313</v>
      </c>
      <c r="I536" t="s">
        <v>1313</v>
      </c>
      <c r="J536" s="103"/>
    </row>
    <row r="537" spans="1:10">
      <c r="A537" s="107" t="e">
        <f ca="1">"CII-" &amp; TEXT(TODAY(),"26") &amp; "-" &amp; TEXT(ROW()-ROW(#REF!)+1,"0000")</f>
        <v>#REF!</v>
      </c>
      <c r="B537" s="107"/>
      <c r="D537" s="103"/>
      <c r="E537" t="s">
        <v>1313</v>
      </c>
      <c r="H537" t="s">
        <v>1313</v>
      </c>
      <c r="I537" t="s">
        <v>1313</v>
      </c>
      <c r="J537" s="103"/>
    </row>
    <row r="538" spans="1:10">
      <c r="A538" s="107" t="e">
        <f ca="1">"CII-" &amp; TEXT(TODAY(),"26") &amp; "-" &amp; TEXT(ROW()-ROW(#REF!)+1,"0000")</f>
        <v>#REF!</v>
      </c>
      <c r="B538" s="107"/>
      <c r="D538" s="103"/>
      <c r="E538" t="s">
        <v>1313</v>
      </c>
      <c r="H538" t="s">
        <v>1313</v>
      </c>
      <c r="I538" t="s">
        <v>1313</v>
      </c>
      <c r="J538" s="103"/>
    </row>
    <row r="539" spans="1:10">
      <c r="A539" s="107" t="e">
        <f ca="1">"CII-" &amp; TEXT(TODAY(),"26") &amp; "-" &amp; TEXT(ROW()-ROW(#REF!)+1,"0000")</f>
        <v>#REF!</v>
      </c>
      <c r="B539" s="107"/>
      <c r="D539" s="103"/>
      <c r="E539" t="s">
        <v>1313</v>
      </c>
      <c r="H539" t="s">
        <v>1313</v>
      </c>
      <c r="I539" t="s">
        <v>1313</v>
      </c>
      <c r="J539" s="103"/>
    </row>
    <row r="540" spans="1:10">
      <c r="A540" s="107" t="e">
        <f ca="1">"CII-" &amp; TEXT(TODAY(),"26") &amp; "-" &amp; TEXT(ROW()-ROW(#REF!)+1,"0000")</f>
        <v>#REF!</v>
      </c>
      <c r="B540" s="107"/>
      <c r="D540" s="103"/>
      <c r="E540" t="s">
        <v>1313</v>
      </c>
      <c r="H540" t="s">
        <v>1313</v>
      </c>
      <c r="I540" t="s">
        <v>1313</v>
      </c>
      <c r="J540" s="103"/>
    </row>
    <row r="541" spans="1:10">
      <c r="A541" s="107" t="e">
        <f ca="1">"CII-" &amp; TEXT(TODAY(),"26") &amp; "-" &amp; TEXT(ROW()-ROW(#REF!)+1,"0000")</f>
        <v>#REF!</v>
      </c>
      <c r="B541" s="107"/>
      <c r="D541" s="103"/>
      <c r="E541" t="s">
        <v>1313</v>
      </c>
      <c r="H541" t="s">
        <v>1313</v>
      </c>
      <c r="I541" t="s">
        <v>1313</v>
      </c>
      <c r="J541" s="103"/>
    </row>
    <row r="542" spans="1:10">
      <c r="A542" s="107" t="e">
        <f ca="1">"CII-" &amp; TEXT(TODAY(),"26") &amp; "-" &amp; TEXT(ROW()-ROW(#REF!)+1,"0000")</f>
        <v>#REF!</v>
      </c>
      <c r="B542" s="107"/>
      <c r="D542" s="103"/>
      <c r="E542" t="s">
        <v>1313</v>
      </c>
      <c r="H542" t="s">
        <v>1313</v>
      </c>
      <c r="I542" t="s">
        <v>1313</v>
      </c>
      <c r="J542" s="103"/>
    </row>
    <row r="543" spans="1:10">
      <c r="A543" s="107" t="e">
        <f ca="1">"CII-" &amp; TEXT(TODAY(),"26") &amp; "-" &amp; TEXT(ROW()-ROW(#REF!)+1,"0000")</f>
        <v>#REF!</v>
      </c>
      <c r="B543" s="107"/>
      <c r="D543" s="103"/>
      <c r="E543" t="s">
        <v>1313</v>
      </c>
      <c r="H543" t="s">
        <v>1313</v>
      </c>
      <c r="I543" t="s">
        <v>1313</v>
      </c>
      <c r="J543" s="103"/>
    </row>
    <row r="544" spans="1:10">
      <c r="A544" s="107" t="e">
        <f ca="1">"CII-" &amp; TEXT(TODAY(),"26") &amp; "-" &amp; TEXT(ROW()-ROW(#REF!)+1,"0000")</f>
        <v>#REF!</v>
      </c>
      <c r="B544" s="107"/>
      <c r="D544" s="103"/>
      <c r="E544" t="s">
        <v>1313</v>
      </c>
      <c r="H544" t="s">
        <v>1313</v>
      </c>
      <c r="I544" t="s">
        <v>1313</v>
      </c>
      <c r="J544" s="103"/>
    </row>
    <row r="545" spans="1:10">
      <c r="A545" s="107" t="e">
        <f ca="1">"CII-" &amp; TEXT(TODAY(),"26") &amp; "-" &amp; TEXT(ROW()-ROW(#REF!)+1,"0000")</f>
        <v>#REF!</v>
      </c>
      <c r="B545" s="107"/>
      <c r="D545" s="103"/>
      <c r="E545" t="s">
        <v>1313</v>
      </c>
      <c r="H545" t="s">
        <v>1313</v>
      </c>
      <c r="I545" t="s">
        <v>1313</v>
      </c>
      <c r="J545" s="103"/>
    </row>
    <row r="546" spans="1:10">
      <c r="A546" s="107" t="e">
        <f ca="1">"CII-" &amp; TEXT(TODAY(),"26") &amp; "-" &amp; TEXT(ROW()-ROW(#REF!)+1,"0000")</f>
        <v>#REF!</v>
      </c>
      <c r="B546" s="107"/>
      <c r="D546" s="103"/>
      <c r="E546" t="s">
        <v>1313</v>
      </c>
      <c r="H546" t="s">
        <v>1313</v>
      </c>
      <c r="I546" t="s">
        <v>1313</v>
      </c>
      <c r="J546" s="103"/>
    </row>
    <row r="547" spans="1:10">
      <c r="A547" s="107" t="e">
        <f ca="1">"CII-" &amp; TEXT(TODAY(),"26") &amp; "-" &amp; TEXT(ROW()-ROW(#REF!)+1,"0000")</f>
        <v>#REF!</v>
      </c>
      <c r="B547" s="107"/>
      <c r="D547" s="103"/>
      <c r="E547" t="s">
        <v>1313</v>
      </c>
      <c r="H547" t="s">
        <v>1313</v>
      </c>
      <c r="I547" t="s">
        <v>1313</v>
      </c>
      <c r="J547" s="103"/>
    </row>
    <row r="548" spans="1:10">
      <c r="A548" s="107" t="e">
        <f ca="1">"CII-" &amp; TEXT(TODAY(),"26") &amp; "-" &amp; TEXT(ROW()-ROW(#REF!)+1,"0000")</f>
        <v>#REF!</v>
      </c>
      <c r="B548" s="107"/>
      <c r="D548" s="103"/>
      <c r="E548" t="s">
        <v>1313</v>
      </c>
      <c r="H548" t="s">
        <v>1313</v>
      </c>
      <c r="I548" t="s">
        <v>1313</v>
      </c>
      <c r="J548" s="103"/>
    </row>
    <row r="549" spans="1:10">
      <c r="A549" s="107" t="e">
        <f ca="1">"CII-" &amp; TEXT(TODAY(),"26") &amp; "-" &amp; TEXT(ROW()-ROW(#REF!)+1,"0000")</f>
        <v>#REF!</v>
      </c>
      <c r="B549" s="107"/>
      <c r="D549" s="103"/>
      <c r="E549" t="s">
        <v>1313</v>
      </c>
      <c r="H549" t="s">
        <v>1313</v>
      </c>
      <c r="I549" t="s">
        <v>1313</v>
      </c>
      <c r="J549" s="103"/>
    </row>
    <row r="550" spans="1:10">
      <c r="A550" s="107" t="e">
        <f ca="1">"CII-" &amp; TEXT(TODAY(),"26") &amp; "-" &amp; TEXT(ROW()-ROW(#REF!)+1,"0000")</f>
        <v>#REF!</v>
      </c>
      <c r="B550" s="107"/>
      <c r="D550" s="103"/>
      <c r="E550" t="s">
        <v>1313</v>
      </c>
      <c r="H550" t="s">
        <v>1313</v>
      </c>
      <c r="I550" t="s">
        <v>1313</v>
      </c>
      <c r="J550" s="103"/>
    </row>
    <row r="551" spans="1:10">
      <c r="A551" s="107" t="e">
        <f ca="1">"CII-" &amp; TEXT(TODAY(),"26") &amp; "-" &amp; TEXT(ROW()-ROW(#REF!)+1,"0000")</f>
        <v>#REF!</v>
      </c>
      <c r="B551" s="107"/>
      <c r="D551" s="103"/>
      <c r="E551" t="s">
        <v>1313</v>
      </c>
      <c r="H551" t="s">
        <v>1313</v>
      </c>
      <c r="I551" t="s">
        <v>1313</v>
      </c>
      <c r="J551" s="103"/>
    </row>
    <row r="552" spans="1:10">
      <c r="A552" s="107" t="e">
        <f ca="1">"CII-" &amp; TEXT(TODAY(),"26") &amp; "-" &amp; TEXT(ROW()-ROW(#REF!)+1,"0000")</f>
        <v>#REF!</v>
      </c>
      <c r="B552" s="107"/>
      <c r="D552" s="103"/>
      <c r="E552" t="s">
        <v>1313</v>
      </c>
      <c r="H552" t="s">
        <v>1313</v>
      </c>
      <c r="I552" t="s">
        <v>1313</v>
      </c>
      <c r="J552" s="103"/>
    </row>
    <row r="553" spans="1:10">
      <c r="A553" s="107" t="e">
        <f ca="1">"CII-" &amp; TEXT(TODAY(),"26") &amp; "-" &amp; TEXT(ROW()-ROW(#REF!)+1,"0000")</f>
        <v>#REF!</v>
      </c>
      <c r="B553" s="107"/>
      <c r="D553" s="103"/>
      <c r="E553" t="s">
        <v>1313</v>
      </c>
      <c r="H553" t="s">
        <v>1313</v>
      </c>
      <c r="I553" t="s">
        <v>1313</v>
      </c>
      <c r="J553" s="103"/>
    </row>
    <row r="554" spans="1:10">
      <c r="A554" s="107" t="e">
        <f ca="1">"CII-" &amp; TEXT(TODAY(),"26") &amp; "-" &amp; TEXT(ROW()-ROW(#REF!)+1,"0000")</f>
        <v>#REF!</v>
      </c>
      <c r="B554" s="107"/>
      <c r="D554" s="103"/>
      <c r="E554" t="s">
        <v>1313</v>
      </c>
      <c r="H554" t="s">
        <v>1313</v>
      </c>
      <c r="I554" t="s">
        <v>1313</v>
      </c>
      <c r="J554" s="103"/>
    </row>
    <row r="555" spans="1:10">
      <c r="A555" s="107" t="e">
        <f ca="1">"CII-" &amp; TEXT(TODAY(),"26") &amp; "-" &amp; TEXT(ROW()-ROW(#REF!)+1,"0000")</f>
        <v>#REF!</v>
      </c>
      <c r="B555" s="107"/>
      <c r="D555" s="103"/>
      <c r="E555" t="s">
        <v>1313</v>
      </c>
      <c r="H555" t="s">
        <v>1313</v>
      </c>
      <c r="I555" t="s">
        <v>1313</v>
      </c>
      <c r="J555" s="103"/>
    </row>
    <row r="556" spans="1:10">
      <c r="A556" s="107" t="e">
        <f ca="1">"CII-" &amp; TEXT(TODAY(),"26") &amp; "-" &amp; TEXT(ROW()-ROW(#REF!)+1,"0000")</f>
        <v>#REF!</v>
      </c>
      <c r="B556" s="107"/>
      <c r="D556" s="103"/>
      <c r="E556" t="s">
        <v>1313</v>
      </c>
      <c r="H556" t="s">
        <v>1313</v>
      </c>
      <c r="I556" t="s">
        <v>1313</v>
      </c>
      <c r="J556" s="103"/>
    </row>
    <row r="557" spans="1:10">
      <c r="A557" s="107" t="e">
        <f ca="1">"CII-" &amp; TEXT(TODAY(),"26") &amp; "-" &amp; TEXT(ROW()-ROW(#REF!)+1,"0000")</f>
        <v>#REF!</v>
      </c>
      <c r="B557" s="107"/>
      <c r="D557" s="103"/>
      <c r="E557" t="s">
        <v>1313</v>
      </c>
      <c r="H557" t="s">
        <v>1313</v>
      </c>
      <c r="I557" t="s">
        <v>1313</v>
      </c>
      <c r="J557" s="103"/>
    </row>
    <row r="558" spans="1:10">
      <c r="A558" s="107" t="e">
        <f ca="1">"CII-" &amp; TEXT(TODAY(),"26") &amp; "-" &amp; TEXT(ROW()-ROW(#REF!)+1,"0000")</f>
        <v>#REF!</v>
      </c>
      <c r="B558" s="107"/>
      <c r="D558" s="103"/>
      <c r="E558" t="s">
        <v>1313</v>
      </c>
      <c r="H558" t="s">
        <v>1313</v>
      </c>
      <c r="I558" t="s">
        <v>1313</v>
      </c>
      <c r="J558" s="103"/>
    </row>
    <row r="559" spans="1:10">
      <c r="A559" s="107" t="e">
        <f ca="1">"CII-" &amp; TEXT(TODAY(),"26") &amp; "-" &amp; TEXT(ROW()-ROW(#REF!)+1,"0000")</f>
        <v>#REF!</v>
      </c>
      <c r="B559" s="107"/>
      <c r="D559" s="103"/>
      <c r="E559" t="s">
        <v>1313</v>
      </c>
      <c r="H559" t="s">
        <v>1313</v>
      </c>
      <c r="I559" t="s">
        <v>1313</v>
      </c>
      <c r="J559" s="103"/>
    </row>
    <row r="560" spans="1:10">
      <c r="A560" s="107" t="e">
        <f ca="1">"CII-" &amp; TEXT(TODAY(),"26") &amp; "-" &amp; TEXT(ROW()-ROW(#REF!)+1,"0000")</f>
        <v>#REF!</v>
      </c>
      <c r="B560" s="107"/>
      <c r="D560" s="103"/>
      <c r="E560" t="s">
        <v>1313</v>
      </c>
      <c r="H560" t="s">
        <v>1313</v>
      </c>
      <c r="I560" t="s">
        <v>1313</v>
      </c>
      <c r="J560" s="103"/>
    </row>
    <row r="561" spans="1:10">
      <c r="A561" s="107" t="e">
        <f ca="1">"CII-" &amp; TEXT(TODAY(),"26") &amp; "-" &amp; TEXT(ROW()-ROW(#REF!)+1,"0000")</f>
        <v>#REF!</v>
      </c>
      <c r="B561" s="107"/>
      <c r="D561" s="103"/>
      <c r="E561" t="s">
        <v>1313</v>
      </c>
      <c r="H561" t="s">
        <v>1313</v>
      </c>
      <c r="I561" t="s">
        <v>1313</v>
      </c>
      <c r="J561" s="103"/>
    </row>
    <row r="562" spans="1:10">
      <c r="A562" s="107" t="e">
        <f ca="1">"CII-" &amp; TEXT(TODAY(),"26") &amp; "-" &amp; TEXT(ROW()-ROW(#REF!)+1,"0000")</f>
        <v>#REF!</v>
      </c>
      <c r="B562" s="107"/>
      <c r="D562" s="103"/>
      <c r="E562" t="s">
        <v>1313</v>
      </c>
      <c r="H562" t="s">
        <v>1313</v>
      </c>
      <c r="I562" t="s">
        <v>1313</v>
      </c>
      <c r="J562" s="103"/>
    </row>
    <row r="563" spans="1:10">
      <c r="A563" s="107" t="e">
        <f ca="1">"CII-" &amp; TEXT(TODAY(),"26") &amp; "-" &amp; TEXT(ROW()-ROW(#REF!)+1,"0000")</f>
        <v>#REF!</v>
      </c>
      <c r="B563" s="107"/>
      <c r="D563" s="103"/>
      <c r="E563" t="s">
        <v>1313</v>
      </c>
      <c r="H563" t="s">
        <v>1313</v>
      </c>
      <c r="I563" t="s">
        <v>1313</v>
      </c>
      <c r="J563" s="103"/>
    </row>
    <row r="564" spans="1:10">
      <c r="A564" s="107" t="e">
        <f ca="1">"CII-" &amp; TEXT(TODAY(),"26") &amp; "-" &amp; TEXT(ROW()-ROW(#REF!)+1,"0000")</f>
        <v>#REF!</v>
      </c>
      <c r="B564" s="107"/>
      <c r="D564" s="103"/>
      <c r="E564" t="s">
        <v>1313</v>
      </c>
      <c r="H564" t="s">
        <v>1313</v>
      </c>
      <c r="I564" t="s">
        <v>1313</v>
      </c>
      <c r="J564" s="103"/>
    </row>
    <row r="565" spans="1:10">
      <c r="A565" s="107" t="e">
        <f ca="1">"CII-" &amp; TEXT(TODAY(),"26") &amp; "-" &amp; TEXT(ROW()-ROW(#REF!)+1,"0000")</f>
        <v>#REF!</v>
      </c>
      <c r="B565" s="107"/>
      <c r="D565" s="103"/>
      <c r="E565" t="s">
        <v>1313</v>
      </c>
      <c r="H565" t="s">
        <v>1313</v>
      </c>
      <c r="I565" t="s">
        <v>1313</v>
      </c>
      <c r="J565" s="103"/>
    </row>
    <row r="566" spans="1:10">
      <c r="A566" s="107" t="e">
        <f ca="1">"CII-" &amp; TEXT(TODAY(),"26") &amp; "-" &amp; TEXT(ROW()-ROW(#REF!)+1,"0000")</f>
        <v>#REF!</v>
      </c>
      <c r="B566" s="107"/>
      <c r="D566" s="103"/>
      <c r="E566" t="s">
        <v>1313</v>
      </c>
      <c r="H566" t="s">
        <v>1313</v>
      </c>
      <c r="I566" t="s">
        <v>1313</v>
      </c>
      <c r="J566" s="103"/>
    </row>
    <row r="567" spans="1:10">
      <c r="A567" s="107" t="e">
        <f ca="1">"CII-" &amp; TEXT(TODAY(),"26") &amp; "-" &amp; TEXT(ROW()-ROW(#REF!)+1,"0000")</f>
        <v>#REF!</v>
      </c>
      <c r="B567" s="107"/>
      <c r="D567" s="103"/>
      <c r="E567" t="s">
        <v>1313</v>
      </c>
      <c r="H567" t="s">
        <v>1313</v>
      </c>
      <c r="I567" t="s">
        <v>1313</v>
      </c>
      <c r="J567" s="103"/>
    </row>
    <row r="568" spans="1:10">
      <c r="A568" s="107" t="e">
        <f ca="1">"CII-" &amp; TEXT(TODAY(),"26") &amp; "-" &amp; TEXT(ROW()-ROW(#REF!)+1,"0000")</f>
        <v>#REF!</v>
      </c>
      <c r="B568" s="107"/>
      <c r="D568" s="103"/>
      <c r="E568" t="s">
        <v>1313</v>
      </c>
      <c r="H568" t="s">
        <v>1313</v>
      </c>
      <c r="I568" t="s">
        <v>1313</v>
      </c>
      <c r="J568" s="103"/>
    </row>
    <row r="569" spans="1:10">
      <c r="A569" s="107" t="e">
        <f ca="1">"CII-" &amp; TEXT(TODAY(),"26") &amp; "-" &amp; TEXT(ROW()-ROW(#REF!)+1,"0000")</f>
        <v>#REF!</v>
      </c>
      <c r="B569" s="107"/>
      <c r="D569" s="103"/>
      <c r="E569" t="s">
        <v>1313</v>
      </c>
      <c r="H569" t="s">
        <v>1313</v>
      </c>
      <c r="I569" t="s">
        <v>1313</v>
      </c>
      <c r="J569" s="103"/>
    </row>
    <row r="570" spans="1:10">
      <c r="A570" s="107" t="e">
        <f ca="1">"CII-" &amp; TEXT(TODAY(),"26") &amp; "-" &amp; TEXT(ROW()-ROW(#REF!)+1,"0000")</f>
        <v>#REF!</v>
      </c>
      <c r="B570" s="107"/>
      <c r="D570" s="103"/>
      <c r="E570" t="s">
        <v>1313</v>
      </c>
      <c r="H570" t="s">
        <v>1313</v>
      </c>
      <c r="I570" t="s">
        <v>1313</v>
      </c>
      <c r="J570" s="103"/>
    </row>
    <row r="571" spans="1:10">
      <c r="A571" s="107" t="e">
        <f ca="1">"CII-" &amp; TEXT(TODAY(),"26") &amp; "-" &amp; TEXT(ROW()-ROW(#REF!)+1,"0000")</f>
        <v>#REF!</v>
      </c>
      <c r="B571" s="107"/>
      <c r="D571" s="103"/>
      <c r="E571" t="s">
        <v>1313</v>
      </c>
      <c r="H571" t="s">
        <v>1313</v>
      </c>
      <c r="I571" t="s">
        <v>1313</v>
      </c>
      <c r="J571" s="103"/>
    </row>
    <row r="572" spans="1:10">
      <c r="A572" s="107" t="e">
        <f ca="1">"CII-" &amp; TEXT(TODAY(),"26") &amp; "-" &amp; TEXT(ROW()-ROW(#REF!)+1,"0000")</f>
        <v>#REF!</v>
      </c>
      <c r="B572" s="107"/>
      <c r="D572" s="103"/>
      <c r="E572" t="s">
        <v>1313</v>
      </c>
      <c r="H572" t="s">
        <v>1313</v>
      </c>
      <c r="I572" t="s">
        <v>1313</v>
      </c>
      <c r="J572" s="103"/>
    </row>
    <row r="573" spans="1:10">
      <c r="A573" s="107" t="e">
        <f ca="1">"CII-" &amp; TEXT(TODAY(),"26") &amp; "-" &amp; TEXT(ROW()-ROW(#REF!)+1,"0000")</f>
        <v>#REF!</v>
      </c>
      <c r="B573" s="107"/>
      <c r="D573" s="103"/>
      <c r="E573" t="s">
        <v>1313</v>
      </c>
      <c r="H573" t="s">
        <v>1313</v>
      </c>
      <c r="I573" t="s">
        <v>1313</v>
      </c>
      <c r="J573" s="103"/>
    </row>
    <row r="574" spans="1:10">
      <c r="A574" s="107" t="e">
        <f ca="1">"CII-" &amp; TEXT(TODAY(),"26") &amp; "-" &amp; TEXT(ROW()-ROW(#REF!)+1,"0000")</f>
        <v>#REF!</v>
      </c>
      <c r="B574" s="107"/>
      <c r="D574" s="103"/>
      <c r="E574" t="s">
        <v>1313</v>
      </c>
      <c r="H574" t="s">
        <v>1313</v>
      </c>
      <c r="I574" t="s">
        <v>1313</v>
      </c>
      <c r="J574" s="103"/>
    </row>
    <row r="575" spans="1:10">
      <c r="A575" s="107" t="e">
        <f ca="1">"CII-" &amp; TEXT(TODAY(),"26") &amp; "-" &amp; TEXT(ROW()-ROW(#REF!)+1,"0000")</f>
        <v>#REF!</v>
      </c>
      <c r="B575" s="107"/>
      <c r="D575" s="103"/>
      <c r="E575" t="s">
        <v>1313</v>
      </c>
      <c r="H575" t="s">
        <v>1313</v>
      </c>
      <c r="I575" t="s">
        <v>1313</v>
      </c>
      <c r="J575" s="103"/>
    </row>
    <row r="576" spans="1:10">
      <c r="A576" s="107" t="e">
        <f ca="1">"CII-" &amp; TEXT(TODAY(),"26") &amp; "-" &amp; TEXT(ROW()-ROW(#REF!)+1,"0000")</f>
        <v>#REF!</v>
      </c>
      <c r="B576" s="107"/>
      <c r="D576" s="103"/>
      <c r="E576" t="s">
        <v>1313</v>
      </c>
      <c r="H576" t="s">
        <v>1313</v>
      </c>
      <c r="I576" t="s">
        <v>1313</v>
      </c>
      <c r="J576" s="103"/>
    </row>
    <row r="577" spans="1:10">
      <c r="A577" s="107" t="e">
        <f ca="1">"CII-" &amp; TEXT(TODAY(),"26") &amp; "-" &amp; TEXT(ROW()-ROW(#REF!)+1,"0000")</f>
        <v>#REF!</v>
      </c>
      <c r="B577" s="107"/>
      <c r="D577" s="103"/>
      <c r="E577" t="s">
        <v>1313</v>
      </c>
      <c r="H577" t="s">
        <v>1313</v>
      </c>
      <c r="I577" t="s">
        <v>1313</v>
      </c>
      <c r="J577" s="103"/>
    </row>
    <row r="578" spans="1:10">
      <c r="A578" s="107" t="e">
        <f ca="1">"CII-" &amp; TEXT(TODAY(),"26") &amp; "-" &amp; TEXT(ROW()-ROW(#REF!)+1,"0000")</f>
        <v>#REF!</v>
      </c>
      <c r="B578" s="107"/>
      <c r="D578" s="103"/>
      <c r="E578" t="s">
        <v>1313</v>
      </c>
      <c r="H578" t="s">
        <v>1313</v>
      </c>
      <c r="I578" t="s">
        <v>1313</v>
      </c>
      <c r="J578" s="103"/>
    </row>
    <row r="579" spans="1:10">
      <c r="A579" s="107" t="e">
        <f ca="1">"CII-" &amp; TEXT(TODAY(),"26") &amp; "-" &amp; TEXT(ROW()-ROW(#REF!)+1,"0000")</f>
        <v>#REF!</v>
      </c>
      <c r="B579" s="107"/>
      <c r="D579" s="103"/>
      <c r="E579" t="s">
        <v>1313</v>
      </c>
      <c r="H579" t="s">
        <v>1313</v>
      </c>
      <c r="I579" t="s">
        <v>1313</v>
      </c>
      <c r="J579" s="103"/>
    </row>
    <row r="580" spans="1:10">
      <c r="A580" s="107" t="e">
        <f ca="1">"CII-" &amp; TEXT(TODAY(),"26") &amp; "-" &amp; TEXT(ROW()-ROW(#REF!)+1,"0000")</f>
        <v>#REF!</v>
      </c>
      <c r="B580" s="107"/>
      <c r="D580" s="103"/>
      <c r="E580" t="s">
        <v>1313</v>
      </c>
      <c r="H580" t="s">
        <v>1313</v>
      </c>
      <c r="I580" t="s">
        <v>1313</v>
      </c>
      <c r="J580" s="103"/>
    </row>
    <row r="581" spans="1:10">
      <c r="A581" s="107" t="e">
        <f ca="1">"CII-" &amp; TEXT(TODAY(),"26") &amp; "-" &amp; TEXT(ROW()-ROW(#REF!)+1,"0000")</f>
        <v>#REF!</v>
      </c>
      <c r="B581" s="107"/>
      <c r="D581" s="103"/>
      <c r="E581" t="s">
        <v>1313</v>
      </c>
      <c r="H581" t="s">
        <v>1313</v>
      </c>
      <c r="I581" t="s">
        <v>1313</v>
      </c>
      <c r="J581" s="103"/>
    </row>
    <row r="582" spans="1:10">
      <c r="A582" s="107" t="e">
        <f ca="1">"CII-" &amp; TEXT(TODAY(),"26") &amp; "-" &amp; TEXT(ROW()-ROW(#REF!)+1,"0000")</f>
        <v>#REF!</v>
      </c>
      <c r="B582" s="107"/>
      <c r="D582" s="103"/>
      <c r="E582" t="s">
        <v>1313</v>
      </c>
      <c r="H582" t="s">
        <v>1313</v>
      </c>
      <c r="I582" t="s">
        <v>1313</v>
      </c>
      <c r="J582" s="103"/>
    </row>
    <row r="583" spans="1:10">
      <c r="A583" s="107" t="e">
        <f ca="1">"CII-" &amp; TEXT(TODAY(),"26") &amp; "-" &amp; TEXT(ROW()-ROW(#REF!)+1,"0000")</f>
        <v>#REF!</v>
      </c>
      <c r="B583" s="107"/>
      <c r="D583" s="103"/>
      <c r="E583" t="s">
        <v>1313</v>
      </c>
      <c r="H583" t="s">
        <v>1313</v>
      </c>
      <c r="I583" t="s">
        <v>1313</v>
      </c>
      <c r="J583" s="103"/>
    </row>
    <row r="584" spans="1:10">
      <c r="A584" s="107" t="e">
        <f ca="1">"CII-" &amp; TEXT(TODAY(),"26") &amp; "-" &amp; TEXT(ROW()-ROW(#REF!)+1,"0000")</f>
        <v>#REF!</v>
      </c>
      <c r="B584" s="107"/>
      <c r="D584" s="103"/>
      <c r="E584" t="s">
        <v>1313</v>
      </c>
      <c r="H584" t="s">
        <v>1313</v>
      </c>
      <c r="I584" t="s">
        <v>1313</v>
      </c>
      <c r="J584" s="103"/>
    </row>
    <row r="585" spans="1:10">
      <c r="A585" s="107" t="e">
        <f ca="1">"CII-" &amp; TEXT(TODAY(),"26") &amp; "-" &amp; TEXT(ROW()-ROW(#REF!)+1,"0000")</f>
        <v>#REF!</v>
      </c>
      <c r="B585" s="107"/>
      <c r="D585" s="103"/>
      <c r="E585" t="s">
        <v>1313</v>
      </c>
      <c r="H585" t="s">
        <v>1313</v>
      </c>
      <c r="I585" t="s">
        <v>1313</v>
      </c>
      <c r="J585" s="103"/>
    </row>
    <row r="586" spans="1:10">
      <c r="A586" s="107" t="e">
        <f ca="1">"CII-" &amp; TEXT(TODAY(),"26") &amp; "-" &amp; TEXT(ROW()-ROW(#REF!)+1,"0000")</f>
        <v>#REF!</v>
      </c>
      <c r="B586" s="107"/>
      <c r="D586" s="103"/>
      <c r="E586" t="s">
        <v>1313</v>
      </c>
      <c r="H586" t="s">
        <v>1313</v>
      </c>
      <c r="I586" t="s">
        <v>1313</v>
      </c>
      <c r="J586" s="103"/>
    </row>
    <row r="587" spans="1:10">
      <c r="A587" s="107" t="e">
        <f ca="1">"CII-" &amp; TEXT(TODAY(),"26") &amp; "-" &amp; TEXT(ROW()-ROW(#REF!)+1,"0000")</f>
        <v>#REF!</v>
      </c>
      <c r="B587" s="107"/>
      <c r="D587" s="103"/>
      <c r="E587" t="s">
        <v>1313</v>
      </c>
      <c r="H587" t="s">
        <v>1313</v>
      </c>
      <c r="I587" t="s">
        <v>1313</v>
      </c>
      <c r="J587" s="103"/>
    </row>
    <row r="588" spans="1:10">
      <c r="A588" s="107" t="e">
        <f ca="1">"CII-" &amp; TEXT(TODAY(),"26") &amp; "-" &amp; TEXT(ROW()-ROW(#REF!)+1,"0000")</f>
        <v>#REF!</v>
      </c>
      <c r="B588" s="107"/>
      <c r="D588" s="103"/>
      <c r="E588" t="s">
        <v>1313</v>
      </c>
      <c r="H588" t="s">
        <v>1313</v>
      </c>
      <c r="I588" t="s">
        <v>1313</v>
      </c>
      <c r="J588" s="103"/>
    </row>
    <row r="589" spans="1:10">
      <c r="A589" s="107" t="e">
        <f ca="1">"CII-" &amp; TEXT(TODAY(),"26") &amp; "-" &amp; TEXT(ROW()-ROW(#REF!)+1,"0000")</f>
        <v>#REF!</v>
      </c>
      <c r="B589" s="107"/>
      <c r="D589" s="103"/>
      <c r="E589" t="s">
        <v>1313</v>
      </c>
      <c r="H589" t="s">
        <v>1313</v>
      </c>
      <c r="I589" t="s">
        <v>1313</v>
      </c>
      <c r="J589" s="103"/>
    </row>
    <row r="590" spans="1:10">
      <c r="A590" s="107" t="e">
        <f ca="1">"CII-" &amp; TEXT(TODAY(),"26") &amp; "-" &amp; TEXT(ROW()-ROW(#REF!)+1,"0000")</f>
        <v>#REF!</v>
      </c>
      <c r="B590" s="107"/>
      <c r="D590" s="103"/>
      <c r="E590" t="s">
        <v>1313</v>
      </c>
      <c r="H590" t="s">
        <v>1313</v>
      </c>
      <c r="I590" t="s">
        <v>1313</v>
      </c>
      <c r="J590" s="103"/>
    </row>
    <row r="591" spans="1:10">
      <c r="A591" s="107" t="e">
        <f ca="1">"CII-" &amp; TEXT(TODAY(),"26") &amp; "-" &amp; TEXT(ROW()-ROW(#REF!)+1,"0000")</f>
        <v>#REF!</v>
      </c>
      <c r="B591" s="107"/>
      <c r="D591" s="103"/>
      <c r="E591" t="s">
        <v>1313</v>
      </c>
      <c r="H591" t="s">
        <v>1313</v>
      </c>
      <c r="I591" t="s">
        <v>1313</v>
      </c>
      <c r="J591" s="103"/>
    </row>
    <row r="592" spans="1:10">
      <c r="A592" s="107" t="e">
        <f ca="1">"CII-" &amp; TEXT(TODAY(),"26") &amp; "-" &amp; TEXT(ROW()-ROW(#REF!)+1,"0000")</f>
        <v>#REF!</v>
      </c>
      <c r="B592" s="107"/>
      <c r="D592" s="103"/>
      <c r="E592" t="s">
        <v>1313</v>
      </c>
      <c r="H592" t="s">
        <v>1313</v>
      </c>
      <c r="I592" t="s">
        <v>1313</v>
      </c>
      <c r="J592" s="103"/>
    </row>
    <row r="593" spans="1:10">
      <c r="A593" s="107" t="e">
        <f ca="1">"CII-" &amp; TEXT(TODAY(),"26") &amp; "-" &amp; TEXT(ROW()-ROW(#REF!)+1,"0000")</f>
        <v>#REF!</v>
      </c>
      <c r="B593" s="107"/>
      <c r="D593" s="103"/>
      <c r="E593" t="s">
        <v>1313</v>
      </c>
      <c r="H593" t="s">
        <v>1313</v>
      </c>
      <c r="I593" t="s">
        <v>1313</v>
      </c>
      <c r="J593" s="103"/>
    </row>
    <row r="594" spans="1:10">
      <c r="A594" s="107" t="e">
        <f ca="1">"CII-" &amp; TEXT(TODAY(),"26") &amp; "-" &amp; TEXT(ROW()-ROW(#REF!)+1,"0000")</f>
        <v>#REF!</v>
      </c>
      <c r="B594" s="107"/>
      <c r="D594" s="103"/>
      <c r="E594" t="s">
        <v>1313</v>
      </c>
      <c r="H594" t="s">
        <v>1313</v>
      </c>
      <c r="I594" t="s">
        <v>1313</v>
      </c>
      <c r="J594" s="103"/>
    </row>
    <row r="595" spans="1:10">
      <c r="A595" s="107" t="e">
        <f ca="1">"CII-" &amp; TEXT(TODAY(),"26") &amp; "-" &amp; TEXT(ROW()-ROW(#REF!)+1,"0000")</f>
        <v>#REF!</v>
      </c>
      <c r="B595" s="107"/>
      <c r="D595" s="103"/>
      <c r="E595" t="s">
        <v>1313</v>
      </c>
      <c r="H595" t="s">
        <v>1313</v>
      </c>
      <c r="I595" t="s">
        <v>1313</v>
      </c>
      <c r="J595" s="103"/>
    </row>
    <row r="596" spans="1:10">
      <c r="A596" s="107" t="e">
        <f ca="1">"CII-" &amp; TEXT(TODAY(),"26") &amp; "-" &amp; TEXT(ROW()-ROW(#REF!)+1,"0000")</f>
        <v>#REF!</v>
      </c>
      <c r="B596" s="107"/>
      <c r="D596" s="103"/>
      <c r="E596" t="s">
        <v>1313</v>
      </c>
      <c r="H596" t="s">
        <v>1313</v>
      </c>
      <c r="I596" t="s">
        <v>1313</v>
      </c>
      <c r="J596" s="103"/>
    </row>
    <row r="597" spans="1:10">
      <c r="A597" s="107" t="e">
        <f ca="1">"CII-" &amp; TEXT(TODAY(),"26") &amp; "-" &amp; TEXT(ROW()-ROW(#REF!)+1,"0000")</f>
        <v>#REF!</v>
      </c>
      <c r="B597" s="107"/>
      <c r="D597" s="103"/>
      <c r="E597" t="s">
        <v>1313</v>
      </c>
      <c r="H597" t="s">
        <v>1313</v>
      </c>
      <c r="I597" t="s">
        <v>1313</v>
      </c>
      <c r="J597" s="103"/>
    </row>
    <row r="598" spans="1:10">
      <c r="A598" s="107" t="e">
        <f ca="1">"CII-" &amp; TEXT(TODAY(),"26") &amp; "-" &amp; TEXT(ROW()-ROW(#REF!)+1,"0000")</f>
        <v>#REF!</v>
      </c>
      <c r="B598" s="107"/>
      <c r="D598" s="103"/>
      <c r="E598" t="s">
        <v>1313</v>
      </c>
      <c r="H598" t="s">
        <v>1313</v>
      </c>
      <c r="I598" t="s">
        <v>1313</v>
      </c>
      <c r="J598" s="103"/>
    </row>
    <row r="599" spans="1:10">
      <c r="A599" s="107" t="e">
        <f ca="1">"CII-" &amp; TEXT(TODAY(),"26") &amp; "-" &amp; TEXT(ROW()-ROW(#REF!)+1,"0000")</f>
        <v>#REF!</v>
      </c>
      <c r="B599" s="107"/>
      <c r="D599" s="103"/>
      <c r="E599" t="s">
        <v>1313</v>
      </c>
      <c r="H599" t="s">
        <v>1313</v>
      </c>
      <c r="I599" t="s">
        <v>1313</v>
      </c>
      <c r="J599" s="103"/>
    </row>
    <row r="600" spans="1:10">
      <c r="A600" s="107" t="e">
        <f ca="1">"CII-" &amp; TEXT(TODAY(),"26") &amp; "-" &amp; TEXT(ROW()-ROW(#REF!)+1,"0000")</f>
        <v>#REF!</v>
      </c>
      <c r="B600" s="107"/>
      <c r="D600" s="103"/>
      <c r="E600" t="s">
        <v>1313</v>
      </c>
      <c r="H600" t="s">
        <v>1313</v>
      </c>
      <c r="I600" t="s">
        <v>1313</v>
      </c>
      <c r="J600" s="103"/>
    </row>
    <row r="601" spans="1:10">
      <c r="A601" s="107" t="e">
        <f ca="1">"CII-" &amp; TEXT(TODAY(),"26") &amp; "-" &amp; TEXT(ROW()-ROW(#REF!)+1,"0000")</f>
        <v>#REF!</v>
      </c>
      <c r="B601" s="107"/>
      <c r="D601" s="103"/>
      <c r="E601" t="s">
        <v>1313</v>
      </c>
      <c r="H601" t="s">
        <v>1313</v>
      </c>
      <c r="I601" t="s">
        <v>1313</v>
      </c>
      <c r="J601" s="103"/>
    </row>
    <row r="602" spans="1:10">
      <c r="A602" s="107" t="e">
        <f ca="1">"CII-" &amp; TEXT(TODAY(),"26") &amp; "-" &amp; TEXT(ROW()-ROW(#REF!)+1,"0000")</f>
        <v>#REF!</v>
      </c>
      <c r="B602" s="107"/>
      <c r="D602" s="103"/>
      <c r="E602" t="s">
        <v>1313</v>
      </c>
      <c r="H602" t="s">
        <v>1313</v>
      </c>
      <c r="I602" t="s">
        <v>1313</v>
      </c>
      <c r="J602" s="103"/>
    </row>
    <row r="603" spans="1:10">
      <c r="A603" s="107" t="e">
        <f ca="1">"CII-" &amp; TEXT(TODAY(),"26") &amp; "-" &amp; TEXT(ROW()-ROW(#REF!)+1,"0000")</f>
        <v>#REF!</v>
      </c>
      <c r="B603" s="107"/>
      <c r="D603" s="103"/>
      <c r="E603" t="s">
        <v>1313</v>
      </c>
      <c r="H603" t="s">
        <v>1313</v>
      </c>
      <c r="I603" t="s">
        <v>1313</v>
      </c>
      <c r="J603" s="103"/>
    </row>
    <row r="604" spans="1:10">
      <c r="A604" s="107" t="e">
        <f ca="1">"CII-" &amp; TEXT(TODAY(),"26") &amp; "-" &amp; TEXT(ROW()-ROW(#REF!)+1,"0000")</f>
        <v>#REF!</v>
      </c>
      <c r="B604" s="107"/>
      <c r="D604" s="103"/>
      <c r="E604" t="s">
        <v>1313</v>
      </c>
      <c r="H604" t="s">
        <v>1313</v>
      </c>
      <c r="I604" t="s">
        <v>1313</v>
      </c>
      <c r="J604" s="103"/>
    </row>
    <row r="605" spans="1:10">
      <c r="A605" s="107" t="e">
        <f ca="1">"CII-" &amp; TEXT(TODAY(),"26") &amp; "-" &amp; TEXT(ROW()-ROW(#REF!)+1,"0000")</f>
        <v>#REF!</v>
      </c>
      <c r="B605" s="107"/>
      <c r="D605" s="103"/>
      <c r="E605" t="s">
        <v>1313</v>
      </c>
      <c r="H605" t="s">
        <v>1313</v>
      </c>
      <c r="I605" t="s">
        <v>1313</v>
      </c>
      <c r="J605" s="103"/>
    </row>
    <row r="606" spans="1:10">
      <c r="A606" s="107" t="e">
        <f ca="1">"CII-" &amp; TEXT(TODAY(),"26") &amp; "-" &amp; TEXT(ROW()-ROW(#REF!)+1,"0000")</f>
        <v>#REF!</v>
      </c>
      <c r="B606" s="107"/>
      <c r="D606" s="103"/>
      <c r="E606" t="s">
        <v>1313</v>
      </c>
      <c r="H606" t="s">
        <v>1313</v>
      </c>
      <c r="I606" t="s">
        <v>1313</v>
      </c>
      <c r="J606" s="103"/>
    </row>
    <row r="607" spans="1:10">
      <c r="A607" s="107" t="e">
        <f ca="1">"CII-" &amp; TEXT(TODAY(),"26") &amp; "-" &amp; TEXT(ROW()-ROW(#REF!)+1,"0000")</f>
        <v>#REF!</v>
      </c>
      <c r="B607" s="107"/>
      <c r="D607" s="103"/>
      <c r="E607" t="s">
        <v>1313</v>
      </c>
      <c r="H607" t="s">
        <v>1313</v>
      </c>
      <c r="I607" t="s">
        <v>1313</v>
      </c>
      <c r="J607" s="103"/>
    </row>
    <row r="608" spans="1:10">
      <c r="A608" s="107" t="e">
        <f ca="1">"CII-" &amp; TEXT(TODAY(),"26") &amp; "-" &amp; TEXT(ROW()-ROW(#REF!)+1,"0000")</f>
        <v>#REF!</v>
      </c>
      <c r="B608" s="107"/>
      <c r="D608" s="103"/>
      <c r="E608" t="s">
        <v>1313</v>
      </c>
      <c r="H608" t="s">
        <v>1313</v>
      </c>
      <c r="I608" t="s">
        <v>1313</v>
      </c>
      <c r="J608" s="103"/>
    </row>
    <row r="609" spans="1:10">
      <c r="A609" s="107" t="e">
        <f ca="1">"CII-" &amp; TEXT(TODAY(),"26") &amp; "-" &amp; TEXT(ROW()-ROW(#REF!)+1,"0000")</f>
        <v>#REF!</v>
      </c>
      <c r="B609" s="107"/>
      <c r="D609" s="103"/>
      <c r="E609" t="s">
        <v>1313</v>
      </c>
      <c r="H609" t="s">
        <v>1313</v>
      </c>
      <c r="I609" t="s">
        <v>1313</v>
      </c>
      <c r="J609" s="103"/>
    </row>
    <row r="610" spans="1:10">
      <c r="A610" s="107" t="e">
        <f ca="1">"CII-" &amp; TEXT(TODAY(),"26") &amp; "-" &amp; TEXT(ROW()-ROW(#REF!)+1,"0000")</f>
        <v>#REF!</v>
      </c>
      <c r="B610" s="107"/>
      <c r="D610" s="103"/>
      <c r="E610" t="s">
        <v>1313</v>
      </c>
      <c r="H610" t="s">
        <v>1313</v>
      </c>
      <c r="I610" t="s">
        <v>1313</v>
      </c>
      <c r="J610" s="103"/>
    </row>
    <row r="611" spans="1:10">
      <c r="A611" s="107" t="e">
        <f ca="1">"CII-" &amp; TEXT(TODAY(),"26") &amp; "-" &amp; TEXT(ROW()-ROW(#REF!)+1,"0000")</f>
        <v>#REF!</v>
      </c>
      <c r="B611" s="107"/>
      <c r="D611" s="103"/>
      <c r="E611" t="s">
        <v>1313</v>
      </c>
      <c r="H611" t="s">
        <v>1313</v>
      </c>
      <c r="I611" t="s">
        <v>1313</v>
      </c>
      <c r="J611" s="103"/>
    </row>
    <row r="612" spans="1:10">
      <c r="A612" s="107" t="e">
        <f ca="1">"CII-" &amp; TEXT(TODAY(),"26") &amp; "-" &amp; TEXT(ROW()-ROW(#REF!)+1,"0000")</f>
        <v>#REF!</v>
      </c>
      <c r="B612" s="107"/>
      <c r="D612" s="103"/>
      <c r="E612" t="s">
        <v>1313</v>
      </c>
      <c r="H612" t="s">
        <v>1313</v>
      </c>
      <c r="I612" t="s">
        <v>1313</v>
      </c>
      <c r="J612" s="103"/>
    </row>
    <row r="613" spans="1:10">
      <c r="A613" s="107" t="e">
        <f ca="1">"CII-" &amp; TEXT(TODAY(),"26") &amp; "-" &amp; TEXT(ROW()-ROW(#REF!)+1,"0000")</f>
        <v>#REF!</v>
      </c>
      <c r="B613" s="107"/>
      <c r="D613" s="103"/>
      <c r="E613" t="s">
        <v>1313</v>
      </c>
      <c r="H613" t="s">
        <v>1313</v>
      </c>
      <c r="I613" t="s">
        <v>1313</v>
      </c>
      <c r="J613" s="103"/>
    </row>
    <row r="614" spans="1:10">
      <c r="A614" s="107" t="e">
        <f ca="1">"CII-" &amp; TEXT(TODAY(),"26") &amp; "-" &amp; TEXT(ROW()-ROW(#REF!)+1,"0000")</f>
        <v>#REF!</v>
      </c>
      <c r="B614" s="107"/>
      <c r="D614" s="103"/>
      <c r="E614" t="s">
        <v>1313</v>
      </c>
      <c r="H614" t="s">
        <v>1313</v>
      </c>
      <c r="I614" t="s">
        <v>1313</v>
      </c>
      <c r="J614" s="103"/>
    </row>
    <row r="615" spans="1:10">
      <c r="A615" s="107" t="e">
        <f ca="1">"CII-" &amp; TEXT(TODAY(),"26") &amp; "-" &amp; TEXT(ROW()-ROW(#REF!)+1,"0000")</f>
        <v>#REF!</v>
      </c>
      <c r="B615" s="107"/>
      <c r="D615" s="103"/>
      <c r="E615" t="s">
        <v>1313</v>
      </c>
      <c r="H615" t="s">
        <v>1313</v>
      </c>
      <c r="I615" t="s">
        <v>1313</v>
      </c>
      <c r="J615" s="103"/>
    </row>
    <row r="616" spans="1:10">
      <c r="A616" s="107" t="e">
        <f ca="1">"CII-" &amp; TEXT(TODAY(),"26") &amp; "-" &amp; TEXT(ROW()-ROW(#REF!)+1,"0000")</f>
        <v>#REF!</v>
      </c>
      <c r="B616" s="107"/>
      <c r="D616" s="103"/>
      <c r="E616" t="s">
        <v>1313</v>
      </c>
      <c r="H616" t="s">
        <v>1313</v>
      </c>
      <c r="I616" t="s">
        <v>1313</v>
      </c>
      <c r="J616" s="103"/>
    </row>
    <row r="617" spans="1:10">
      <c r="A617" s="107" t="e">
        <f ca="1">"CII-" &amp; TEXT(TODAY(),"26") &amp; "-" &amp; TEXT(ROW()-ROW(#REF!)+1,"0000")</f>
        <v>#REF!</v>
      </c>
      <c r="B617" s="107"/>
      <c r="D617" s="103"/>
      <c r="E617" t="s">
        <v>1313</v>
      </c>
      <c r="H617" t="s">
        <v>1313</v>
      </c>
      <c r="I617" t="s">
        <v>1313</v>
      </c>
      <c r="J617" s="103"/>
    </row>
    <row r="618" spans="1:10">
      <c r="A618" s="107" t="e">
        <f ca="1">"CII-" &amp; TEXT(TODAY(),"26") &amp; "-" &amp; TEXT(ROW()-ROW(#REF!)+1,"0000")</f>
        <v>#REF!</v>
      </c>
      <c r="B618" s="107"/>
      <c r="D618" s="103"/>
      <c r="E618" t="s">
        <v>1313</v>
      </c>
      <c r="H618" t="s">
        <v>1313</v>
      </c>
      <c r="I618" t="s">
        <v>1313</v>
      </c>
      <c r="J618" s="103"/>
    </row>
    <row r="619" spans="1:10">
      <c r="A619" s="107" t="e">
        <f ca="1">"CII-" &amp; TEXT(TODAY(),"26") &amp; "-" &amp; TEXT(ROW()-ROW(#REF!)+1,"0000")</f>
        <v>#REF!</v>
      </c>
      <c r="B619" s="107"/>
      <c r="D619" s="103"/>
      <c r="E619" t="s">
        <v>1313</v>
      </c>
      <c r="H619" t="s">
        <v>1313</v>
      </c>
      <c r="I619" t="s">
        <v>1313</v>
      </c>
      <c r="J619" s="103"/>
    </row>
    <row r="620" spans="1:10">
      <c r="A620" s="107" t="e">
        <f ca="1">"CII-" &amp; TEXT(TODAY(),"26") &amp; "-" &amp; TEXT(ROW()-ROW(#REF!)+1,"0000")</f>
        <v>#REF!</v>
      </c>
      <c r="B620" s="107"/>
      <c r="D620" s="103"/>
      <c r="E620" t="s">
        <v>1313</v>
      </c>
      <c r="H620" t="s">
        <v>1313</v>
      </c>
      <c r="I620" t="s">
        <v>1313</v>
      </c>
      <c r="J620" s="103"/>
    </row>
    <row r="621" spans="1:10">
      <c r="A621" s="107" t="e">
        <f ca="1">"CII-" &amp; TEXT(TODAY(),"26") &amp; "-" &amp; TEXT(ROW()-ROW(#REF!)+1,"0000")</f>
        <v>#REF!</v>
      </c>
      <c r="B621" s="107"/>
      <c r="D621" s="103"/>
      <c r="E621" t="s">
        <v>1313</v>
      </c>
      <c r="H621" t="s">
        <v>1313</v>
      </c>
      <c r="I621" t="s">
        <v>1313</v>
      </c>
      <c r="J621" s="103"/>
    </row>
    <row r="622" spans="1:10">
      <c r="A622" s="107" t="e">
        <f ca="1">"CII-" &amp; TEXT(TODAY(),"26") &amp; "-" &amp; TEXT(ROW()-ROW(#REF!)+1,"0000")</f>
        <v>#REF!</v>
      </c>
      <c r="B622" s="107"/>
      <c r="D622" s="103"/>
      <c r="E622" t="s">
        <v>1313</v>
      </c>
      <c r="H622" t="s">
        <v>1313</v>
      </c>
      <c r="I622" t="s">
        <v>1313</v>
      </c>
      <c r="J622" s="103"/>
    </row>
    <row r="623" spans="1:10">
      <c r="A623" s="107" t="e">
        <f ca="1">"CII-" &amp; TEXT(TODAY(),"26") &amp; "-" &amp; TEXT(ROW()-ROW(#REF!)+1,"0000")</f>
        <v>#REF!</v>
      </c>
      <c r="B623" s="107"/>
      <c r="D623" s="103"/>
      <c r="E623" t="s">
        <v>1313</v>
      </c>
      <c r="H623" t="s">
        <v>1313</v>
      </c>
      <c r="I623" t="s">
        <v>1313</v>
      </c>
      <c r="J623" s="103"/>
    </row>
    <row r="624" spans="1:10">
      <c r="A624" s="107" t="e">
        <f ca="1">"CII-" &amp; TEXT(TODAY(),"26") &amp; "-" &amp; TEXT(ROW()-ROW(#REF!)+1,"0000")</f>
        <v>#REF!</v>
      </c>
      <c r="B624" s="107"/>
      <c r="D624" s="103"/>
      <c r="E624" t="s">
        <v>1313</v>
      </c>
      <c r="H624" t="s">
        <v>1313</v>
      </c>
      <c r="I624" t="s">
        <v>1313</v>
      </c>
      <c r="J624" s="103"/>
    </row>
    <row r="625" spans="1:10">
      <c r="A625" s="107" t="e">
        <f ca="1">"CII-" &amp; TEXT(TODAY(),"26") &amp; "-" &amp; TEXT(ROW()-ROW(#REF!)+1,"0000")</f>
        <v>#REF!</v>
      </c>
      <c r="B625" s="107"/>
      <c r="D625" s="103"/>
      <c r="E625" t="s">
        <v>1313</v>
      </c>
      <c r="H625" t="s">
        <v>1313</v>
      </c>
      <c r="I625" t="s">
        <v>1313</v>
      </c>
      <c r="J625" s="103"/>
    </row>
    <row r="626" spans="1:10">
      <c r="A626" s="107" t="e">
        <f ca="1">"CII-" &amp; TEXT(TODAY(),"26") &amp; "-" &amp; TEXT(ROW()-ROW(#REF!)+1,"0000")</f>
        <v>#REF!</v>
      </c>
      <c r="B626" s="107"/>
      <c r="D626" s="103"/>
      <c r="E626" t="s">
        <v>1313</v>
      </c>
      <c r="H626" t="s">
        <v>1313</v>
      </c>
      <c r="I626" t="s">
        <v>1313</v>
      </c>
      <c r="J626" s="103"/>
    </row>
    <row r="627" spans="1:10">
      <c r="A627" s="107" t="e">
        <f ca="1">"CII-" &amp; TEXT(TODAY(),"26") &amp; "-" &amp; TEXT(ROW()-ROW(#REF!)+1,"0000")</f>
        <v>#REF!</v>
      </c>
      <c r="B627" s="107"/>
      <c r="D627" s="103"/>
      <c r="E627" t="s">
        <v>1313</v>
      </c>
      <c r="H627" t="s">
        <v>1313</v>
      </c>
      <c r="I627" t="s">
        <v>1313</v>
      </c>
      <c r="J627" s="103"/>
    </row>
    <row r="628" spans="1:10">
      <c r="A628" s="107" t="e">
        <f ca="1">"CII-" &amp; TEXT(TODAY(),"26") &amp; "-" &amp; TEXT(ROW()-ROW(#REF!)+1,"0000")</f>
        <v>#REF!</v>
      </c>
      <c r="B628" s="107"/>
      <c r="D628" s="103"/>
      <c r="E628" t="s">
        <v>1313</v>
      </c>
      <c r="H628" t="s">
        <v>1313</v>
      </c>
      <c r="I628" t="s">
        <v>1313</v>
      </c>
      <c r="J628" s="103"/>
    </row>
    <row r="629" spans="1:10">
      <c r="A629" s="107" t="e">
        <f ca="1">"CII-" &amp; TEXT(TODAY(),"26") &amp; "-" &amp; TEXT(ROW()-ROW(#REF!)+1,"0000")</f>
        <v>#REF!</v>
      </c>
      <c r="B629" s="107"/>
      <c r="D629" s="103"/>
      <c r="E629" t="s">
        <v>1313</v>
      </c>
      <c r="H629" t="s">
        <v>1313</v>
      </c>
      <c r="I629" t="s">
        <v>1313</v>
      </c>
      <c r="J629" s="103"/>
    </row>
    <row r="630" spans="1:10">
      <c r="A630" s="107" t="e">
        <f ca="1">"CII-" &amp; TEXT(TODAY(),"26") &amp; "-" &amp; TEXT(ROW()-ROW(#REF!)+1,"0000")</f>
        <v>#REF!</v>
      </c>
      <c r="B630" s="107"/>
      <c r="D630" s="103"/>
      <c r="E630" t="s">
        <v>1313</v>
      </c>
      <c r="H630" t="s">
        <v>1313</v>
      </c>
      <c r="I630" t="s">
        <v>1313</v>
      </c>
      <c r="J630" s="103"/>
    </row>
    <row r="631" spans="1:10">
      <c r="A631" s="107" t="e">
        <f ca="1">"CII-" &amp; TEXT(TODAY(),"26") &amp; "-" &amp; TEXT(ROW()-ROW(#REF!)+1,"0000")</f>
        <v>#REF!</v>
      </c>
      <c r="B631" s="107"/>
      <c r="D631" s="103"/>
      <c r="E631" t="s">
        <v>1313</v>
      </c>
      <c r="H631" t="s">
        <v>1313</v>
      </c>
      <c r="I631" t="s">
        <v>1313</v>
      </c>
      <c r="J631" s="103"/>
    </row>
    <row r="632" spans="1:10">
      <c r="A632" s="107" t="e">
        <f ca="1">"CII-" &amp; TEXT(TODAY(),"26") &amp; "-" &amp; TEXT(ROW()-ROW(#REF!)+1,"0000")</f>
        <v>#REF!</v>
      </c>
      <c r="B632" s="107"/>
      <c r="D632" s="103"/>
      <c r="E632" t="s">
        <v>1313</v>
      </c>
      <c r="H632" t="s">
        <v>1313</v>
      </c>
      <c r="I632" t="s">
        <v>1313</v>
      </c>
      <c r="J632" s="103"/>
    </row>
    <row r="633" spans="1:10">
      <c r="A633" s="107" t="e">
        <f ca="1">"CII-" &amp; TEXT(TODAY(),"26") &amp; "-" &amp; TEXT(ROW()-ROW(#REF!)+1,"0000")</f>
        <v>#REF!</v>
      </c>
      <c r="B633" s="107"/>
      <c r="D633" s="103"/>
      <c r="E633" t="s">
        <v>1313</v>
      </c>
      <c r="H633" t="s">
        <v>1313</v>
      </c>
      <c r="I633" t="s">
        <v>1313</v>
      </c>
      <c r="J633" s="103"/>
    </row>
    <row r="634" spans="1:10">
      <c r="A634" s="107" t="e">
        <f ca="1">"CII-" &amp; TEXT(TODAY(),"26") &amp; "-" &amp; TEXT(ROW()-ROW(#REF!)+1,"0000")</f>
        <v>#REF!</v>
      </c>
      <c r="B634" s="107"/>
      <c r="D634" s="103"/>
      <c r="E634" t="s">
        <v>1313</v>
      </c>
      <c r="H634" t="s">
        <v>1313</v>
      </c>
      <c r="I634" t="s">
        <v>1313</v>
      </c>
      <c r="J634" s="103"/>
    </row>
    <row r="635" spans="1:10">
      <c r="A635" s="107" t="e">
        <f ca="1">"CII-" &amp; TEXT(TODAY(),"26") &amp; "-" &amp; TEXT(ROW()-ROW(#REF!)+1,"0000")</f>
        <v>#REF!</v>
      </c>
      <c r="B635" s="107"/>
      <c r="D635" s="103"/>
      <c r="E635" t="s">
        <v>1313</v>
      </c>
      <c r="H635" t="s">
        <v>1313</v>
      </c>
      <c r="I635" t="s">
        <v>1313</v>
      </c>
      <c r="J635" s="103"/>
    </row>
    <row r="636" spans="1:10">
      <c r="A636" s="107" t="e">
        <f ca="1">"CII-" &amp; TEXT(TODAY(),"26") &amp; "-" &amp; TEXT(ROW()-ROW(#REF!)+1,"0000")</f>
        <v>#REF!</v>
      </c>
      <c r="B636" s="107"/>
      <c r="D636" s="103"/>
      <c r="E636" t="s">
        <v>1313</v>
      </c>
      <c r="H636" t="s">
        <v>1313</v>
      </c>
      <c r="I636" t="s">
        <v>1313</v>
      </c>
      <c r="J636" s="103"/>
    </row>
    <row r="637" spans="1:10">
      <c r="A637" s="107" t="e">
        <f ca="1">"CII-" &amp; TEXT(TODAY(),"26") &amp; "-" &amp; TEXT(ROW()-ROW(#REF!)+1,"0000")</f>
        <v>#REF!</v>
      </c>
      <c r="B637" s="107"/>
      <c r="D637" s="103"/>
      <c r="E637" t="s">
        <v>1313</v>
      </c>
      <c r="H637" t="s">
        <v>1313</v>
      </c>
      <c r="I637" t="s">
        <v>1313</v>
      </c>
      <c r="J637" s="103"/>
    </row>
    <row r="638" spans="1:10">
      <c r="A638" s="107" t="e">
        <f ca="1">"CII-" &amp; TEXT(TODAY(),"26") &amp; "-" &amp; TEXT(ROW()-ROW(#REF!)+1,"0000")</f>
        <v>#REF!</v>
      </c>
      <c r="B638" s="107"/>
      <c r="D638" s="103"/>
      <c r="E638" t="s">
        <v>1313</v>
      </c>
      <c r="H638" t="s">
        <v>1313</v>
      </c>
      <c r="I638" t="s">
        <v>1313</v>
      </c>
      <c r="J638" s="103"/>
    </row>
    <row r="639" spans="1:10">
      <c r="A639" s="107" t="e">
        <f ca="1">"CII-" &amp; TEXT(TODAY(),"26") &amp; "-" &amp; TEXT(ROW()-ROW(#REF!)+1,"0000")</f>
        <v>#REF!</v>
      </c>
      <c r="B639" s="107"/>
      <c r="D639" s="103"/>
      <c r="E639" t="s">
        <v>1313</v>
      </c>
      <c r="H639" t="s">
        <v>1313</v>
      </c>
      <c r="I639" t="s">
        <v>1313</v>
      </c>
      <c r="J639" s="103"/>
    </row>
    <row r="640" spans="1:10">
      <c r="A640" s="107" t="e">
        <f ca="1">"CII-" &amp; TEXT(TODAY(),"26") &amp; "-" &amp; TEXT(ROW()-ROW(#REF!)+1,"0000")</f>
        <v>#REF!</v>
      </c>
      <c r="B640" s="107"/>
      <c r="D640" s="103"/>
      <c r="E640" t="s">
        <v>1313</v>
      </c>
      <c r="H640" t="s">
        <v>1313</v>
      </c>
      <c r="I640" t="s">
        <v>1313</v>
      </c>
      <c r="J640" s="103"/>
    </row>
    <row r="641" spans="1:10">
      <c r="A641" s="107" t="e">
        <f ca="1">"CII-" &amp; TEXT(TODAY(),"26") &amp; "-" &amp; TEXT(ROW()-ROW(#REF!)+1,"0000")</f>
        <v>#REF!</v>
      </c>
      <c r="B641" s="107"/>
      <c r="D641" s="103"/>
      <c r="E641" t="s">
        <v>1313</v>
      </c>
      <c r="H641" t="s">
        <v>1313</v>
      </c>
      <c r="I641" t="s">
        <v>1313</v>
      </c>
      <c r="J641" s="103"/>
    </row>
    <row r="642" spans="1:10">
      <c r="A642" s="107" t="e">
        <f ca="1">"CII-" &amp; TEXT(TODAY(),"26") &amp; "-" &amp; TEXT(ROW()-ROW(#REF!)+1,"0000")</f>
        <v>#REF!</v>
      </c>
      <c r="B642" s="107"/>
      <c r="D642" s="103"/>
      <c r="E642" t="s">
        <v>1313</v>
      </c>
      <c r="H642" t="s">
        <v>1313</v>
      </c>
      <c r="I642" t="s">
        <v>1313</v>
      </c>
      <c r="J642" s="103"/>
    </row>
    <row r="643" spans="1:10">
      <c r="A643" s="107" t="e">
        <f ca="1">"CII-" &amp; TEXT(TODAY(),"26") &amp; "-" &amp; TEXT(ROW()-ROW(#REF!)+1,"0000")</f>
        <v>#REF!</v>
      </c>
      <c r="B643" s="107"/>
      <c r="D643" s="103"/>
      <c r="E643" t="s">
        <v>1313</v>
      </c>
      <c r="H643" t="s">
        <v>1313</v>
      </c>
      <c r="I643" t="s">
        <v>1313</v>
      </c>
      <c r="J643" s="103"/>
    </row>
    <row r="644" spans="1:10">
      <c r="A644" s="107" t="e">
        <f ca="1">"CII-" &amp; TEXT(TODAY(),"26") &amp; "-" &amp; TEXT(ROW()-ROW(#REF!)+1,"0000")</f>
        <v>#REF!</v>
      </c>
      <c r="B644" s="107"/>
      <c r="D644" s="103"/>
      <c r="E644" t="s">
        <v>1313</v>
      </c>
      <c r="H644" t="s">
        <v>1313</v>
      </c>
      <c r="I644" t="s">
        <v>1313</v>
      </c>
      <c r="J644" s="103"/>
    </row>
    <row r="645" spans="1:10">
      <c r="A645" s="107" t="e">
        <f ca="1">"CII-" &amp; TEXT(TODAY(),"26") &amp; "-" &amp; TEXT(ROW()-ROW(#REF!)+1,"0000")</f>
        <v>#REF!</v>
      </c>
      <c r="B645" s="107"/>
      <c r="D645" s="103"/>
      <c r="E645" t="s">
        <v>1313</v>
      </c>
      <c r="H645" t="s">
        <v>1313</v>
      </c>
      <c r="I645" t="s">
        <v>1313</v>
      </c>
      <c r="J645" s="103"/>
    </row>
    <row r="646" spans="1:10">
      <c r="A646" s="107" t="e">
        <f ca="1">"CII-" &amp; TEXT(TODAY(),"26") &amp; "-" &amp; TEXT(ROW()-ROW(#REF!)+1,"0000")</f>
        <v>#REF!</v>
      </c>
      <c r="B646" s="107"/>
      <c r="D646" s="103"/>
      <c r="E646" t="s">
        <v>1313</v>
      </c>
      <c r="H646" t="s">
        <v>1313</v>
      </c>
      <c r="I646" t="s">
        <v>1313</v>
      </c>
      <c r="J646" s="103"/>
    </row>
    <row r="647" spans="1:10">
      <c r="A647" s="107" t="e">
        <f ca="1">"CII-" &amp; TEXT(TODAY(),"26") &amp; "-" &amp; TEXT(ROW()-ROW(#REF!)+1,"0000")</f>
        <v>#REF!</v>
      </c>
      <c r="B647" s="107"/>
      <c r="D647" s="103"/>
      <c r="E647" t="s">
        <v>1313</v>
      </c>
      <c r="H647" t="s">
        <v>1313</v>
      </c>
      <c r="I647" t="s">
        <v>1313</v>
      </c>
      <c r="J647" s="103"/>
    </row>
    <row r="648" spans="1:10">
      <c r="A648" s="107" t="e">
        <f ca="1">"CII-" &amp; TEXT(TODAY(),"26") &amp; "-" &amp; TEXT(ROW()-ROW(#REF!)+1,"0000")</f>
        <v>#REF!</v>
      </c>
      <c r="B648" s="107"/>
      <c r="D648" s="103"/>
      <c r="E648" t="s">
        <v>1313</v>
      </c>
      <c r="H648" t="s">
        <v>1313</v>
      </c>
      <c r="I648" t="s">
        <v>1313</v>
      </c>
      <c r="J648" s="103"/>
    </row>
    <row r="649" spans="1:10">
      <c r="A649" s="107" t="e">
        <f ca="1">"CII-" &amp; TEXT(TODAY(),"26") &amp; "-" &amp; TEXT(ROW()-ROW(#REF!)+1,"0000")</f>
        <v>#REF!</v>
      </c>
      <c r="B649" s="107"/>
      <c r="D649" s="103"/>
      <c r="E649" t="s">
        <v>1313</v>
      </c>
      <c r="H649" t="s">
        <v>1313</v>
      </c>
      <c r="I649" t="s">
        <v>1313</v>
      </c>
      <c r="J649" s="103"/>
    </row>
    <row r="650" spans="1:10">
      <c r="A650" s="107" t="e">
        <f ca="1">"CII-" &amp; TEXT(TODAY(),"26") &amp; "-" &amp; TEXT(ROW()-ROW(#REF!)+1,"0000")</f>
        <v>#REF!</v>
      </c>
      <c r="B650" s="107"/>
      <c r="D650" s="103"/>
      <c r="E650" t="s">
        <v>1313</v>
      </c>
      <c r="H650" t="s">
        <v>1313</v>
      </c>
      <c r="I650" t="s">
        <v>1313</v>
      </c>
      <c r="J650" s="103"/>
    </row>
    <row r="651" spans="1:10">
      <c r="A651" s="107" t="e">
        <f ca="1">"CII-" &amp; TEXT(TODAY(),"26") &amp; "-" &amp; TEXT(ROW()-ROW(#REF!)+1,"0000")</f>
        <v>#REF!</v>
      </c>
      <c r="B651" s="107"/>
      <c r="D651" s="103"/>
      <c r="E651" t="s">
        <v>1313</v>
      </c>
      <c r="H651" t="s">
        <v>1313</v>
      </c>
      <c r="I651" t="s">
        <v>1313</v>
      </c>
      <c r="J651" s="103"/>
    </row>
    <row r="652" spans="1:10">
      <c r="A652" s="107" t="e">
        <f ca="1">"CII-" &amp; TEXT(TODAY(),"26") &amp; "-" &amp; TEXT(ROW()-ROW(#REF!)+1,"0000")</f>
        <v>#REF!</v>
      </c>
      <c r="B652" s="107"/>
      <c r="D652" s="103"/>
      <c r="E652" t="s">
        <v>1313</v>
      </c>
      <c r="H652" t="s">
        <v>1313</v>
      </c>
      <c r="I652" t="s">
        <v>1313</v>
      </c>
      <c r="J652" s="103"/>
    </row>
    <row r="653" spans="1:10">
      <c r="A653" s="107" t="e">
        <f ca="1">"CII-" &amp; TEXT(TODAY(),"26") &amp; "-" &amp; TEXT(ROW()-ROW(#REF!)+1,"0000")</f>
        <v>#REF!</v>
      </c>
      <c r="B653" s="107"/>
      <c r="D653" s="103"/>
      <c r="E653" t="s">
        <v>1313</v>
      </c>
      <c r="H653" t="s">
        <v>1313</v>
      </c>
      <c r="I653" t="s">
        <v>1313</v>
      </c>
      <c r="J653" s="103"/>
    </row>
    <row r="654" spans="1:10">
      <c r="A654" s="107" t="e">
        <f ca="1">"CII-" &amp; TEXT(TODAY(),"26") &amp; "-" &amp; TEXT(ROW()-ROW(#REF!)+1,"0000")</f>
        <v>#REF!</v>
      </c>
      <c r="B654" s="107"/>
      <c r="D654" s="103"/>
      <c r="E654" t="s">
        <v>1313</v>
      </c>
      <c r="H654" t="s">
        <v>1313</v>
      </c>
      <c r="I654" t="s">
        <v>1313</v>
      </c>
      <c r="J654" s="103"/>
    </row>
    <row r="655" spans="1:10">
      <c r="A655" s="107" t="e">
        <f ca="1">"CII-" &amp; TEXT(TODAY(),"26") &amp; "-" &amp; TEXT(ROW()-ROW(#REF!)+1,"0000")</f>
        <v>#REF!</v>
      </c>
      <c r="B655" s="107"/>
      <c r="D655" s="103"/>
      <c r="E655" t="s">
        <v>1313</v>
      </c>
      <c r="H655" t="s">
        <v>1313</v>
      </c>
      <c r="I655" t="s">
        <v>1313</v>
      </c>
      <c r="J655" s="103"/>
    </row>
    <row r="656" spans="1:10">
      <c r="A656" s="107" t="e">
        <f ca="1">"CII-" &amp; TEXT(TODAY(),"26") &amp; "-" &amp; TEXT(ROW()-ROW(#REF!)+1,"0000")</f>
        <v>#REF!</v>
      </c>
      <c r="B656" s="107"/>
      <c r="D656" s="103"/>
      <c r="E656" t="s">
        <v>1313</v>
      </c>
      <c r="H656" t="s">
        <v>1313</v>
      </c>
      <c r="I656" t="s">
        <v>1313</v>
      </c>
      <c r="J656" s="103"/>
    </row>
    <row r="657" spans="1:10">
      <c r="A657" s="107" t="e">
        <f ca="1">"CII-" &amp; TEXT(TODAY(),"26") &amp; "-" &amp; TEXT(ROW()-ROW(#REF!)+1,"0000")</f>
        <v>#REF!</v>
      </c>
      <c r="B657" s="107"/>
      <c r="D657" s="103"/>
      <c r="E657" t="s">
        <v>1313</v>
      </c>
      <c r="H657" t="s">
        <v>1313</v>
      </c>
      <c r="I657" t="s">
        <v>1313</v>
      </c>
      <c r="J657" s="103"/>
    </row>
    <row r="658" spans="1:10">
      <c r="A658" s="107" t="e">
        <f ca="1">"CII-" &amp; TEXT(TODAY(),"26") &amp; "-" &amp; TEXT(ROW()-ROW(#REF!)+1,"0000")</f>
        <v>#REF!</v>
      </c>
      <c r="B658" s="107"/>
      <c r="D658" s="103"/>
      <c r="E658" t="s">
        <v>1313</v>
      </c>
      <c r="H658" t="s">
        <v>1313</v>
      </c>
      <c r="I658" t="s">
        <v>1313</v>
      </c>
      <c r="J658" s="103"/>
    </row>
    <row r="659" spans="1:10">
      <c r="A659" s="107" t="e">
        <f ca="1">"CII-" &amp; TEXT(TODAY(),"26") &amp; "-" &amp; TEXT(ROW()-ROW(#REF!)+1,"0000")</f>
        <v>#REF!</v>
      </c>
      <c r="B659" s="107"/>
      <c r="D659" s="103"/>
      <c r="E659" t="s">
        <v>1313</v>
      </c>
      <c r="H659" t="s">
        <v>1313</v>
      </c>
      <c r="I659" t="s">
        <v>1313</v>
      </c>
      <c r="J659" s="103"/>
    </row>
    <row r="660" spans="1:10">
      <c r="A660" s="107" t="e">
        <f ca="1">"CII-" &amp; TEXT(TODAY(),"26") &amp; "-" &amp; TEXT(ROW()-ROW(#REF!)+1,"0000")</f>
        <v>#REF!</v>
      </c>
      <c r="B660" s="107"/>
      <c r="D660" s="103"/>
      <c r="E660" t="s">
        <v>1313</v>
      </c>
      <c r="H660" t="s">
        <v>1313</v>
      </c>
      <c r="I660" t="s">
        <v>1313</v>
      </c>
      <c r="J660" s="103"/>
    </row>
    <row r="661" spans="1:10">
      <c r="A661" s="107" t="e">
        <f ca="1">"CII-" &amp; TEXT(TODAY(),"26") &amp; "-" &amp; TEXT(ROW()-ROW(#REF!)+1,"0000")</f>
        <v>#REF!</v>
      </c>
      <c r="B661" s="107"/>
      <c r="D661" s="103"/>
      <c r="E661" t="s">
        <v>1313</v>
      </c>
      <c r="H661" t="s">
        <v>1313</v>
      </c>
      <c r="I661" t="s">
        <v>1313</v>
      </c>
      <c r="J661" s="103"/>
    </row>
    <row r="662" spans="1:10">
      <c r="A662" s="107" t="e">
        <f ca="1">"CII-" &amp; TEXT(TODAY(),"26") &amp; "-" &amp; TEXT(ROW()-ROW(#REF!)+1,"0000")</f>
        <v>#REF!</v>
      </c>
      <c r="B662" s="107"/>
      <c r="D662" s="103"/>
      <c r="E662" t="s">
        <v>1313</v>
      </c>
      <c r="H662" t="s">
        <v>1313</v>
      </c>
      <c r="I662" t="s">
        <v>1313</v>
      </c>
      <c r="J662" s="103"/>
    </row>
    <row r="663" spans="1:10">
      <c r="A663" s="107" t="e">
        <f ca="1">"CII-" &amp; TEXT(TODAY(),"26") &amp; "-" &amp; TEXT(ROW()-ROW(#REF!)+1,"0000")</f>
        <v>#REF!</v>
      </c>
      <c r="B663" s="107"/>
      <c r="D663" s="103"/>
      <c r="E663" t="s">
        <v>1313</v>
      </c>
      <c r="H663" t="s">
        <v>1313</v>
      </c>
      <c r="I663" t="s">
        <v>1313</v>
      </c>
      <c r="J663" s="103"/>
    </row>
    <row r="664" spans="1:10">
      <c r="A664" s="107" t="e">
        <f ca="1">"CII-" &amp; TEXT(TODAY(),"26") &amp; "-" &amp; TEXT(ROW()-ROW(#REF!)+1,"0000")</f>
        <v>#REF!</v>
      </c>
      <c r="B664" s="107"/>
      <c r="D664" s="103"/>
      <c r="E664" t="s">
        <v>1313</v>
      </c>
      <c r="H664" t="s">
        <v>1313</v>
      </c>
      <c r="I664" t="s">
        <v>1313</v>
      </c>
      <c r="J664" s="103"/>
    </row>
    <row r="665" spans="1:10">
      <c r="A665" s="107" t="e">
        <f ca="1">"CII-" &amp; TEXT(TODAY(),"26") &amp; "-" &amp; TEXT(ROW()-ROW(#REF!)+1,"0000")</f>
        <v>#REF!</v>
      </c>
      <c r="B665" s="107"/>
      <c r="D665" s="103"/>
      <c r="E665" t="s">
        <v>1313</v>
      </c>
      <c r="H665" t="s">
        <v>1313</v>
      </c>
      <c r="I665" t="s">
        <v>1313</v>
      </c>
      <c r="J665" s="103"/>
    </row>
    <row r="666" spans="1:10">
      <c r="A666" s="107" t="e">
        <f ca="1">"CII-" &amp; TEXT(TODAY(),"26") &amp; "-" &amp; TEXT(ROW()-ROW(#REF!)+1,"0000")</f>
        <v>#REF!</v>
      </c>
      <c r="B666" s="107"/>
      <c r="D666" s="103"/>
      <c r="E666" t="s">
        <v>1313</v>
      </c>
      <c r="H666" t="s">
        <v>1313</v>
      </c>
      <c r="I666" t="s">
        <v>1313</v>
      </c>
      <c r="J666" s="103"/>
    </row>
    <row r="667" spans="1:10">
      <c r="A667" s="107" t="e">
        <f ca="1">"CII-" &amp; TEXT(TODAY(),"26") &amp; "-" &amp; TEXT(ROW()-ROW(#REF!)+1,"0000")</f>
        <v>#REF!</v>
      </c>
      <c r="B667" s="107"/>
      <c r="D667" s="103"/>
      <c r="E667" t="s">
        <v>1313</v>
      </c>
      <c r="H667" t="s">
        <v>1313</v>
      </c>
      <c r="I667" t="s">
        <v>1313</v>
      </c>
      <c r="J667" s="103"/>
    </row>
    <row r="668" spans="1:10">
      <c r="A668" s="107" t="e">
        <f ca="1">"CII-" &amp; TEXT(TODAY(),"26") &amp; "-" &amp; TEXT(ROW()-ROW(#REF!)+1,"0000")</f>
        <v>#REF!</v>
      </c>
      <c r="B668" s="107"/>
      <c r="D668" s="103"/>
      <c r="E668" t="s">
        <v>1313</v>
      </c>
      <c r="H668" t="s">
        <v>1313</v>
      </c>
      <c r="I668" t="s">
        <v>1313</v>
      </c>
      <c r="J668" s="103"/>
    </row>
    <row r="669" spans="1:10">
      <c r="A669" s="107" t="e">
        <f ca="1">"CII-" &amp; TEXT(TODAY(),"26") &amp; "-" &amp; TEXT(ROW()-ROW(#REF!)+1,"0000")</f>
        <v>#REF!</v>
      </c>
      <c r="B669" s="107"/>
      <c r="D669" s="103"/>
      <c r="E669" t="s">
        <v>1313</v>
      </c>
      <c r="H669" t="s">
        <v>1313</v>
      </c>
      <c r="I669" t="s">
        <v>1313</v>
      </c>
      <c r="J669" s="103"/>
    </row>
    <row r="670" spans="1:10">
      <c r="A670" s="107" t="e">
        <f ca="1">"CII-" &amp; TEXT(TODAY(),"26") &amp; "-" &amp; TEXT(ROW()-ROW(#REF!)+1,"0000")</f>
        <v>#REF!</v>
      </c>
      <c r="B670" s="107"/>
      <c r="D670" s="103"/>
      <c r="E670" t="s">
        <v>1313</v>
      </c>
      <c r="H670" t="s">
        <v>1313</v>
      </c>
      <c r="I670" t="s">
        <v>1313</v>
      </c>
      <c r="J670" s="103"/>
    </row>
    <row r="671" spans="1:10">
      <c r="A671" s="107" t="e">
        <f ca="1">"CII-" &amp; TEXT(TODAY(),"26") &amp; "-" &amp; TEXT(ROW()-ROW(#REF!)+1,"0000")</f>
        <v>#REF!</v>
      </c>
      <c r="B671" s="107"/>
      <c r="D671" s="103"/>
      <c r="E671" t="s">
        <v>1313</v>
      </c>
      <c r="H671" t="s">
        <v>1313</v>
      </c>
      <c r="I671" t="s">
        <v>1313</v>
      </c>
      <c r="J671" s="103"/>
    </row>
    <row r="672" spans="1:10">
      <c r="A672" s="107" t="e">
        <f ca="1">"CII-" &amp; TEXT(TODAY(),"26") &amp; "-" &amp; TEXT(ROW()-ROW(#REF!)+1,"0000")</f>
        <v>#REF!</v>
      </c>
      <c r="B672" s="107"/>
      <c r="D672" s="103"/>
      <c r="E672" t="s">
        <v>1313</v>
      </c>
      <c r="H672" t="s">
        <v>1313</v>
      </c>
      <c r="I672" t="s">
        <v>1313</v>
      </c>
      <c r="J672" s="103"/>
    </row>
    <row r="673" spans="1:10">
      <c r="A673" s="107" t="e">
        <f ca="1">"CII-" &amp; TEXT(TODAY(),"26") &amp; "-" &amp; TEXT(ROW()-ROW(#REF!)+1,"0000")</f>
        <v>#REF!</v>
      </c>
      <c r="B673" s="107"/>
      <c r="D673" s="103"/>
      <c r="E673" t="s">
        <v>1313</v>
      </c>
      <c r="H673" t="s">
        <v>1313</v>
      </c>
      <c r="I673" t="s">
        <v>1313</v>
      </c>
      <c r="J673" s="103"/>
    </row>
    <row r="674" spans="1:10">
      <c r="A674" s="107" t="e">
        <f ca="1">"CII-" &amp; TEXT(TODAY(),"26") &amp; "-" &amp; TEXT(ROW()-ROW(#REF!)+1,"0000")</f>
        <v>#REF!</v>
      </c>
      <c r="B674" s="107"/>
      <c r="D674" s="103"/>
      <c r="E674" t="s">
        <v>1313</v>
      </c>
      <c r="H674" t="s">
        <v>1313</v>
      </c>
      <c r="I674" t="s">
        <v>1313</v>
      </c>
      <c r="J674" s="103"/>
    </row>
    <row r="675" spans="1:10">
      <c r="A675" s="107" t="e">
        <f ca="1">"CII-" &amp; TEXT(TODAY(),"26") &amp; "-" &amp; TEXT(ROW()-ROW(#REF!)+1,"0000")</f>
        <v>#REF!</v>
      </c>
      <c r="B675" s="107"/>
      <c r="D675" s="103"/>
      <c r="E675" t="s">
        <v>1313</v>
      </c>
      <c r="H675" t="s">
        <v>1313</v>
      </c>
      <c r="I675" t="s">
        <v>1313</v>
      </c>
      <c r="J675" s="103"/>
    </row>
    <row r="676" spans="1:10">
      <c r="A676" s="107" t="e">
        <f ca="1">"CII-" &amp; TEXT(TODAY(),"26") &amp; "-" &amp; TEXT(ROW()-ROW(#REF!)+1,"0000")</f>
        <v>#REF!</v>
      </c>
      <c r="B676" s="107"/>
      <c r="D676" s="103"/>
      <c r="E676" t="s">
        <v>1313</v>
      </c>
      <c r="H676" t="s">
        <v>1313</v>
      </c>
      <c r="I676" t="s">
        <v>1313</v>
      </c>
      <c r="J676" s="103"/>
    </row>
    <row r="677" spans="1:10">
      <c r="A677" s="107" t="e">
        <f ca="1">"CII-" &amp; TEXT(TODAY(),"26") &amp; "-" &amp; TEXT(ROW()-ROW(#REF!)+1,"0000")</f>
        <v>#REF!</v>
      </c>
      <c r="B677" s="107"/>
      <c r="D677" s="103"/>
      <c r="E677" t="s">
        <v>1313</v>
      </c>
      <c r="H677" t="s">
        <v>1313</v>
      </c>
      <c r="I677" t="s">
        <v>1313</v>
      </c>
      <c r="J677" s="103"/>
    </row>
    <row r="678" spans="1:10">
      <c r="A678" s="107" t="e">
        <f ca="1">"CII-" &amp; TEXT(TODAY(),"26") &amp; "-" &amp; TEXT(ROW()-ROW(#REF!)+1,"0000")</f>
        <v>#REF!</v>
      </c>
      <c r="B678" s="107"/>
      <c r="D678" s="103"/>
      <c r="E678" t="s">
        <v>1313</v>
      </c>
      <c r="H678" t="s">
        <v>1313</v>
      </c>
      <c r="I678" t="s">
        <v>1313</v>
      </c>
      <c r="J678" s="103"/>
    </row>
    <row r="679" spans="1:10">
      <c r="A679" s="107" t="e">
        <f ca="1">"CII-" &amp; TEXT(TODAY(),"26") &amp; "-" &amp; TEXT(ROW()-ROW(#REF!)+1,"0000")</f>
        <v>#REF!</v>
      </c>
      <c r="B679" s="107"/>
      <c r="D679" s="103"/>
      <c r="E679" t="s">
        <v>1313</v>
      </c>
      <c r="H679" t="s">
        <v>1313</v>
      </c>
      <c r="I679" t="s">
        <v>1313</v>
      </c>
      <c r="J679" s="103"/>
    </row>
    <row r="680" spans="1:10">
      <c r="A680" s="107" t="e">
        <f ca="1">"CII-" &amp; TEXT(TODAY(),"26") &amp; "-" &amp; TEXT(ROW()-ROW(#REF!)+1,"0000")</f>
        <v>#REF!</v>
      </c>
      <c r="B680" s="107"/>
      <c r="D680" s="103"/>
      <c r="E680" t="s">
        <v>1313</v>
      </c>
      <c r="H680" t="s">
        <v>1313</v>
      </c>
      <c r="I680" t="s">
        <v>1313</v>
      </c>
      <c r="J680" s="103"/>
    </row>
    <row r="681" spans="1:10">
      <c r="A681" s="107" t="e">
        <f ca="1">"CII-" &amp; TEXT(TODAY(),"26") &amp; "-" &amp; TEXT(ROW()-ROW(#REF!)+1,"0000")</f>
        <v>#REF!</v>
      </c>
      <c r="B681" s="107"/>
      <c r="D681" s="103"/>
      <c r="E681" t="s">
        <v>1313</v>
      </c>
      <c r="H681" t="s">
        <v>1313</v>
      </c>
      <c r="I681" t="s">
        <v>1313</v>
      </c>
      <c r="J681" s="103"/>
    </row>
    <row r="682" spans="1:10">
      <c r="A682" s="107" t="e">
        <f ca="1">"CII-" &amp; TEXT(TODAY(),"26") &amp; "-" &amp; TEXT(ROW()-ROW(#REF!)+1,"0000")</f>
        <v>#REF!</v>
      </c>
      <c r="B682" s="107"/>
      <c r="D682" s="103"/>
      <c r="E682" t="s">
        <v>1313</v>
      </c>
      <c r="H682" t="s">
        <v>1313</v>
      </c>
      <c r="I682" t="s">
        <v>1313</v>
      </c>
      <c r="J682" s="103"/>
    </row>
    <row r="683" spans="1:10">
      <c r="A683" s="107" t="e">
        <f ca="1">"CII-" &amp; TEXT(TODAY(),"26") &amp; "-" &amp; TEXT(ROW()-ROW(#REF!)+1,"0000")</f>
        <v>#REF!</v>
      </c>
      <c r="B683" s="107"/>
      <c r="D683" s="103"/>
      <c r="E683" t="s">
        <v>1313</v>
      </c>
      <c r="H683" t="s">
        <v>1313</v>
      </c>
      <c r="I683" t="s">
        <v>1313</v>
      </c>
      <c r="J683" s="103"/>
    </row>
    <row r="684" spans="1:10">
      <c r="A684" s="107" t="e">
        <f ca="1">"CII-" &amp; TEXT(TODAY(),"26") &amp; "-" &amp; TEXT(ROW()-ROW(#REF!)+1,"0000")</f>
        <v>#REF!</v>
      </c>
      <c r="B684" s="107"/>
      <c r="D684" s="103"/>
      <c r="E684" t="s">
        <v>1313</v>
      </c>
      <c r="H684" t="s">
        <v>1313</v>
      </c>
      <c r="I684" t="s">
        <v>1313</v>
      </c>
      <c r="J684" s="103"/>
    </row>
    <row r="685" spans="1:10">
      <c r="A685" s="107" t="e">
        <f ca="1">"CII-" &amp; TEXT(TODAY(),"26") &amp; "-" &amp; TEXT(ROW()-ROW(#REF!)+1,"0000")</f>
        <v>#REF!</v>
      </c>
      <c r="B685" s="107"/>
      <c r="D685" s="103"/>
      <c r="E685" t="s">
        <v>1313</v>
      </c>
      <c r="H685" t="s">
        <v>1313</v>
      </c>
      <c r="I685" t="s">
        <v>1313</v>
      </c>
      <c r="J685" s="103"/>
    </row>
    <row r="686" spans="1:10">
      <c r="A686" s="107" t="e">
        <f ca="1">"CII-" &amp; TEXT(TODAY(),"26") &amp; "-" &amp; TEXT(ROW()-ROW(#REF!)+1,"0000")</f>
        <v>#REF!</v>
      </c>
      <c r="B686" s="107"/>
      <c r="D686" s="103"/>
      <c r="E686" t="s">
        <v>1313</v>
      </c>
      <c r="H686" t="s">
        <v>1313</v>
      </c>
      <c r="I686" t="s">
        <v>1313</v>
      </c>
      <c r="J686" s="103"/>
    </row>
    <row r="687" spans="1:10">
      <c r="A687" s="107" t="e">
        <f ca="1">"CII-" &amp; TEXT(TODAY(),"26") &amp; "-" &amp; TEXT(ROW()-ROW(#REF!)+1,"0000")</f>
        <v>#REF!</v>
      </c>
      <c r="B687" s="107"/>
      <c r="D687" s="103"/>
      <c r="E687" t="s">
        <v>1313</v>
      </c>
      <c r="H687" t="s">
        <v>1313</v>
      </c>
      <c r="I687" t="s">
        <v>1313</v>
      </c>
      <c r="J687" s="103"/>
    </row>
    <row r="688" spans="1:10">
      <c r="A688" s="107" t="e">
        <f ca="1">"CII-" &amp; TEXT(TODAY(),"26") &amp; "-" &amp; TEXT(ROW()-ROW(#REF!)+1,"0000")</f>
        <v>#REF!</v>
      </c>
      <c r="B688" s="107"/>
      <c r="D688" s="103"/>
      <c r="E688" t="s">
        <v>1313</v>
      </c>
      <c r="H688" t="s">
        <v>1313</v>
      </c>
      <c r="I688" t="s">
        <v>1313</v>
      </c>
      <c r="J688" s="103"/>
    </row>
    <row r="689" spans="1:10">
      <c r="A689" s="107" t="e">
        <f ca="1">"CII-" &amp; TEXT(TODAY(),"26") &amp; "-" &amp; TEXT(ROW()-ROW(#REF!)+1,"0000")</f>
        <v>#REF!</v>
      </c>
      <c r="B689" s="107"/>
      <c r="D689" s="103"/>
      <c r="E689" t="s">
        <v>1313</v>
      </c>
      <c r="H689" t="s">
        <v>1313</v>
      </c>
      <c r="I689" t="s">
        <v>1313</v>
      </c>
      <c r="J689" s="103"/>
    </row>
    <row r="690" spans="1:10">
      <c r="A690" s="107" t="e">
        <f ca="1">"CII-" &amp; TEXT(TODAY(),"26") &amp; "-" &amp; TEXT(ROW()-ROW(#REF!)+1,"0000")</f>
        <v>#REF!</v>
      </c>
      <c r="B690" s="107"/>
      <c r="D690" s="103"/>
      <c r="E690" t="s">
        <v>1313</v>
      </c>
      <c r="H690" t="s">
        <v>1313</v>
      </c>
      <c r="I690" t="s">
        <v>1313</v>
      </c>
      <c r="J690" s="103"/>
    </row>
    <row r="691" spans="1:10">
      <c r="A691" s="107" t="e">
        <f ca="1">"CII-" &amp; TEXT(TODAY(),"26") &amp; "-" &amp; TEXT(ROW()-ROW(#REF!)+1,"0000")</f>
        <v>#REF!</v>
      </c>
      <c r="B691" s="107"/>
      <c r="D691" s="103"/>
      <c r="E691" t="s">
        <v>1313</v>
      </c>
      <c r="H691" t="s">
        <v>1313</v>
      </c>
      <c r="I691" t="s">
        <v>1313</v>
      </c>
      <c r="J691" s="103"/>
    </row>
    <row r="692" spans="1:10">
      <c r="A692" s="107" t="e">
        <f ca="1">"CII-" &amp; TEXT(TODAY(),"26") &amp; "-" &amp; TEXT(ROW()-ROW(#REF!)+1,"0000")</f>
        <v>#REF!</v>
      </c>
      <c r="B692" s="107"/>
      <c r="D692" s="103"/>
      <c r="E692" t="s">
        <v>1313</v>
      </c>
      <c r="H692" t="s">
        <v>1313</v>
      </c>
      <c r="I692" t="s">
        <v>1313</v>
      </c>
      <c r="J692" s="103"/>
    </row>
    <row r="693" spans="1:10">
      <c r="A693" s="107" t="e">
        <f ca="1">"CII-" &amp; TEXT(TODAY(),"26") &amp; "-" &amp; TEXT(ROW()-ROW(#REF!)+1,"0000")</f>
        <v>#REF!</v>
      </c>
      <c r="B693" s="107"/>
      <c r="D693" s="103"/>
      <c r="E693" t="s">
        <v>1313</v>
      </c>
      <c r="H693" t="s">
        <v>1313</v>
      </c>
      <c r="I693" t="s">
        <v>1313</v>
      </c>
      <c r="J693" s="103"/>
    </row>
    <row r="694" spans="1:10">
      <c r="A694" s="107" t="e">
        <f ca="1">"CII-" &amp; TEXT(TODAY(),"26") &amp; "-" &amp; TEXT(ROW()-ROW(#REF!)+1,"0000")</f>
        <v>#REF!</v>
      </c>
      <c r="B694" s="107"/>
      <c r="D694" s="103"/>
      <c r="E694" t="s">
        <v>1313</v>
      </c>
      <c r="H694" t="s">
        <v>1313</v>
      </c>
      <c r="I694" t="s">
        <v>1313</v>
      </c>
      <c r="J694" s="103"/>
    </row>
    <row r="695" spans="1:10">
      <c r="A695" s="107" t="e">
        <f ca="1">"CII-" &amp; TEXT(TODAY(),"26") &amp; "-" &amp; TEXT(ROW()-ROW(#REF!)+1,"0000")</f>
        <v>#REF!</v>
      </c>
      <c r="B695" s="107"/>
      <c r="D695" s="103"/>
      <c r="E695" t="s">
        <v>1313</v>
      </c>
      <c r="H695" t="s">
        <v>1313</v>
      </c>
      <c r="I695" t="s">
        <v>1313</v>
      </c>
      <c r="J695" s="103"/>
    </row>
    <row r="696" spans="1:10">
      <c r="A696" s="107" t="e">
        <f ca="1">"CII-" &amp; TEXT(TODAY(),"26") &amp; "-" &amp; TEXT(ROW()-ROW(#REF!)+1,"0000")</f>
        <v>#REF!</v>
      </c>
      <c r="B696" s="107"/>
      <c r="D696" s="103"/>
      <c r="E696" t="s">
        <v>1313</v>
      </c>
      <c r="H696" t="s">
        <v>1313</v>
      </c>
      <c r="I696" t="s">
        <v>1313</v>
      </c>
      <c r="J696" s="103"/>
    </row>
    <row r="697" spans="1:10">
      <c r="A697" s="107" t="e">
        <f ca="1">"CII-" &amp; TEXT(TODAY(),"26") &amp; "-" &amp; TEXT(ROW()-ROW(#REF!)+1,"0000")</f>
        <v>#REF!</v>
      </c>
      <c r="B697" s="107"/>
      <c r="D697" s="103"/>
      <c r="E697" t="s">
        <v>1313</v>
      </c>
      <c r="H697" t="s">
        <v>1313</v>
      </c>
      <c r="I697" t="s">
        <v>1313</v>
      </c>
      <c r="J697" s="103"/>
    </row>
    <row r="698" spans="1:10">
      <c r="A698" s="107" t="e">
        <f ca="1">"CII-" &amp; TEXT(TODAY(),"26") &amp; "-" &amp; TEXT(ROW()-ROW(#REF!)+1,"0000")</f>
        <v>#REF!</v>
      </c>
      <c r="B698" s="107"/>
      <c r="D698" s="103"/>
      <c r="E698" t="s">
        <v>1313</v>
      </c>
      <c r="H698" t="s">
        <v>1313</v>
      </c>
      <c r="I698" t="s">
        <v>1313</v>
      </c>
      <c r="J698" s="103"/>
    </row>
    <row r="699" spans="1:10">
      <c r="A699" s="107" t="e">
        <f ca="1">"CII-" &amp; TEXT(TODAY(),"26") &amp; "-" &amp; TEXT(ROW()-ROW(#REF!)+1,"0000")</f>
        <v>#REF!</v>
      </c>
      <c r="B699" s="107"/>
      <c r="D699" s="103"/>
      <c r="E699" t="s">
        <v>1313</v>
      </c>
      <c r="H699" t="s">
        <v>1313</v>
      </c>
      <c r="I699" t="s">
        <v>1313</v>
      </c>
      <c r="J699" s="103"/>
    </row>
    <row r="700" spans="1:10">
      <c r="A700" s="107" t="e">
        <f ca="1">"CII-" &amp; TEXT(TODAY(),"26") &amp; "-" &amp; TEXT(ROW()-ROW(#REF!)+1,"0000")</f>
        <v>#REF!</v>
      </c>
      <c r="B700" s="107"/>
      <c r="D700" s="103"/>
      <c r="E700" t="s">
        <v>1313</v>
      </c>
      <c r="H700" t="s">
        <v>1313</v>
      </c>
      <c r="I700" t="s">
        <v>1313</v>
      </c>
      <c r="J700" s="103"/>
    </row>
    <row r="701" spans="1:10">
      <c r="A701" s="107" t="e">
        <f ca="1">"CII-" &amp; TEXT(TODAY(),"26") &amp; "-" &amp; TEXT(ROW()-ROW(#REF!)+1,"0000")</f>
        <v>#REF!</v>
      </c>
      <c r="B701" s="107"/>
      <c r="D701" s="103"/>
      <c r="E701" t="s">
        <v>1313</v>
      </c>
      <c r="H701" t="s">
        <v>1313</v>
      </c>
      <c r="I701" t="s">
        <v>1313</v>
      </c>
      <c r="J701" s="103"/>
    </row>
    <row r="702" spans="1:10">
      <c r="A702" s="107" t="e">
        <f ca="1">"CII-" &amp; TEXT(TODAY(),"26") &amp; "-" &amp; TEXT(ROW()-ROW(#REF!)+1,"0000")</f>
        <v>#REF!</v>
      </c>
      <c r="B702" s="107"/>
      <c r="D702" s="103"/>
      <c r="E702" t="s">
        <v>1313</v>
      </c>
      <c r="H702" t="s">
        <v>1313</v>
      </c>
      <c r="I702" t="s">
        <v>1313</v>
      </c>
      <c r="J702" s="103"/>
    </row>
    <row r="703" spans="1:10">
      <c r="A703" s="107" t="e">
        <f ca="1">"CII-" &amp; TEXT(TODAY(),"26") &amp; "-" &amp; TEXT(ROW()-ROW(#REF!)+1,"0000")</f>
        <v>#REF!</v>
      </c>
      <c r="B703" s="107"/>
      <c r="D703" s="103"/>
      <c r="E703" t="s">
        <v>1313</v>
      </c>
      <c r="H703" t="s">
        <v>1313</v>
      </c>
      <c r="I703" t="s">
        <v>1313</v>
      </c>
      <c r="J703" s="103"/>
    </row>
    <row r="704" spans="1:10">
      <c r="A704" s="107" t="e">
        <f ca="1">"CII-" &amp; TEXT(TODAY(),"26") &amp; "-" &amp; TEXT(ROW()-ROW(#REF!)+1,"0000")</f>
        <v>#REF!</v>
      </c>
      <c r="B704" s="107"/>
      <c r="D704" s="103"/>
      <c r="E704" t="s">
        <v>1313</v>
      </c>
      <c r="H704" t="s">
        <v>1313</v>
      </c>
      <c r="I704" t="s">
        <v>1313</v>
      </c>
      <c r="J704" s="103"/>
    </row>
    <row r="705" spans="1:10">
      <c r="A705" s="107" t="e">
        <f ca="1">"CII-" &amp; TEXT(TODAY(),"26") &amp; "-" &amp; TEXT(ROW()-ROW(#REF!)+1,"0000")</f>
        <v>#REF!</v>
      </c>
      <c r="B705" s="107"/>
      <c r="D705" s="103"/>
      <c r="E705" t="s">
        <v>1313</v>
      </c>
      <c r="H705" t="s">
        <v>1313</v>
      </c>
      <c r="I705" t="s">
        <v>1313</v>
      </c>
      <c r="J705" s="103"/>
    </row>
    <row r="706" spans="1:10">
      <c r="A706" s="107" t="e">
        <f ca="1">"CII-" &amp; TEXT(TODAY(),"26") &amp; "-" &amp; TEXT(ROW()-ROW(#REF!)+1,"0000")</f>
        <v>#REF!</v>
      </c>
      <c r="B706" s="107"/>
      <c r="D706" s="103"/>
      <c r="E706" t="s">
        <v>1313</v>
      </c>
      <c r="H706" t="s">
        <v>1313</v>
      </c>
      <c r="I706" t="s">
        <v>1313</v>
      </c>
      <c r="J706" s="103"/>
    </row>
    <row r="707" spans="1:10">
      <c r="A707" s="107" t="e">
        <f ca="1">"CII-" &amp; TEXT(TODAY(),"26") &amp; "-" &amp; TEXT(ROW()-ROW(#REF!)+1,"0000")</f>
        <v>#REF!</v>
      </c>
      <c r="B707" s="107"/>
      <c r="D707" s="103"/>
      <c r="E707" t="s">
        <v>1313</v>
      </c>
      <c r="H707" t="s">
        <v>1313</v>
      </c>
      <c r="I707" t="s">
        <v>1313</v>
      </c>
      <c r="J707" s="103"/>
    </row>
    <row r="708" spans="1:10">
      <c r="A708" s="107" t="e">
        <f ca="1">"CII-" &amp; TEXT(TODAY(),"26") &amp; "-" &amp; TEXT(ROW()-ROW(#REF!)+1,"0000")</f>
        <v>#REF!</v>
      </c>
      <c r="B708" s="107"/>
      <c r="D708" s="103"/>
      <c r="E708" t="s">
        <v>1313</v>
      </c>
      <c r="H708" t="s">
        <v>1313</v>
      </c>
      <c r="I708" t="s">
        <v>1313</v>
      </c>
      <c r="J708" s="103"/>
    </row>
    <row r="709" spans="1:10">
      <c r="A709" s="107" t="e">
        <f ca="1">"CII-" &amp; TEXT(TODAY(),"26") &amp; "-" &amp; TEXT(ROW()-ROW(#REF!)+1,"0000")</f>
        <v>#REF!</v>
      </c>
      <c r="B709" s="107"/>
      <c r="D709" s="103"/>
      <c r="E709" t="s">
        <v>1313</v>
      </c>
      <c r="H709" t="s">
        <v>1313</v>
      </c>
      <c r="I709" t="s">
        <v>1313</v>
      </c>
      <c r="J709" s="103"/>
    </row>
    <row r="710" spans="1:10">
      <c r="A710" s="107" t="e">
        <f ca="1">"CII-" &amp; TEXT(TODAY(),"26") &amp; "-" &amp; TEXT(ROW()-ROW(#REF!)+1,"0000")</f>
        <v>#REF!</v>
      </c>
      <c r="B710" s="107"/>
      <c r="D710" s="103"/>
      <c r="E710" t="s">
        <v>1313</v>
      </c>
      <c r="H710" t="s">
        <v>1313</v>
      </c>
      <c r="I710" t="s">
        <v>1313</v>
      </c>
      <c r="J710" s="103"/>
    </row>
    <row r="711" spans="1:10">
      <c r="A711" s="107" t="e">
        <f ca="1">"CII-" &amp; TEXT(TODAY(),"26") &amp; "-" &amp; TEXT(ROW()-ROW(#REF!)+1,"0000")</f>
        <v>#REF!</v>
      </c>
      <c r="B711" s="107"/>
      <c r="D711" s="103"/>
      <c r="E711" t="s">
        <v>1313</v>
      </c>
      <c r="H711" t="s">
        <v>1313</v>
      </c>
      <c r="I711" t="s">
        <v>1313</v>
      </c>
      <c r="J711" s="103"/>
    </row>
    <row r="712" spans="1:10">
      <c r="A712" s="107" t="e">
        <f ca="1">"CII-" &amp; TEXT(TODAY(),"26") &amp; "-" &amp; TEXT(ROW()-ROW(#REF!)+1,"0000")</f>
        <v>#REF!</v>
      </c>
      <c r="B712" s="107"/>
      <c r="D712" s="103"/>
      <c r="E712" t="s">
        <v>1313</v>
      </c>
      <c r="H712" t="s">
        <v>1313</v>
      </c>
      <c r="I712" t="s">
        <v>1313</v>
      </c>
      <c r="J712" s="103"/>
    </row>
    <row r="713" spans="1:10">
      <c r="A713" s="107" t="e">
        <f ca="1">"CII-" &amp; TEXT(TODAY(),"26") &amp; "-" &amp; TEXT(ROW()-ROW(#REF!)+1,"0000")</f>
        <v>#REF!</v>
      </c>
      <c r="B713" s="107"/>
      <c r="D713" s="103"/>
      <c r="E713" t="s">
        <v>1313</v>
      </c>
      <c r="H713" t="s">
        <v>1313</v>
      </c>
      <c r="I713" t="s">
        <v>1313</v>
      </c>
      <c r="J713" s="103"/>
    </row>
    <row r="714" spans="1:10">
      <c r="A714" s="107" t="e">
        <f ca="1">"CII-" &amp; TEXT(TODAY(),"26") &amp; "-" &amp; TEXT(ROW()-ROW(#REF!)+1,"0000")</f>
        <v>#REF!</v>
      </c>
      <c r="B714" s="107"/>
      <c r="D714" s="103"/>
      <c r="E714" t="s">
        <v>1313</v>
      </c>
      <c r="H714" t="s">
        <v>1313</v>
      </c>
      <c r="I714" t="s">
        <v>1313</v>
      </c>
      <c r="J714" s="103"/>
    </row>
    <row r="715" spans="1:10">
      <c r="A715" s="107" t="e">
        <f ca="1">"CII-" &amp; TEXT(TODAY(),"26") &amp; "-" &amp; TEXT(ROW()-ROW(#REF!)+1,"0000")</f>
        <v>#REF!</v>
      </c>
      <c r="B715" s="107"/>
      <c r="D715" s="103"/>
      <c r="E715" t="s">
        <v>1313</v>
      </c>
      <c r="H715" t="s">
        <v>1313</v>
      </c>
      <c r="I715" t="s">
        <v>1313</v>
      </c>
      <c r="J715" s="103"/>
    </row>
    <row r="716" spans="1:10">
      <c r="A716" s="107" t="e">
        <f ca="1">"CII-" &amp; TEXT(TODAY(),"26") &amp; "-" &amp; TEXT(ROW()-ROW(#REF!)+1,"0000")</f>
        <v>#REF!</v>
      </c>
      <c r="B716" s="107"/>
      <c r="D716" s="103"/>
      <c r="E716" t="s">
        <v>1313</v>
      </c>
      <c r="H716" t="s">
        <v>1313</v>
      </c>
      <c r="I716" t="s">
        <v>1313</v>
      </c>
      <c r="J716" s="103"/>
    </row>
    <row r="717" spans="1:10">
      <c r="A717" s="107" t="e">
        <f ca="1">"CII-" &amp; TEXT(TODAY(),"26") &amp; "-" &amp; TEXT(ROW()-ROW(#REF!)+1,"0000")</f>
        <v>#REF!</v>
      </c>
      <c r="B717" s="107"/>
      <c r="D717" s="103"/>
      <c r="E717" t="s">
        <v>1313</v>
      </c>
      <c r="H717" t="s">
        <v>1313</v>
      </c>
      <c r="I717" t="s">
        <v>1313</v>
      </c>
      <c r="J717" s="103"/>
    </row>
    <row r="718" spans="1:10">
      <c r="A718" s="107" t="e">
        <f ca="1">"CII-" &amp; TEXT(TODAY(),"26") &amp; "-" &amp; TEXT(ROW()-ROW(#REF!)+1,"0000")</f>
        <v>#REF!</v>
      </c>
      <c r="B718" s="107"/>
      <c r="D718" s="103"/>
      <c r="E718" t="s">
        <v>1313</v>
      </c>
      <c r="H718" t="s">
        <v>1313</v>
      </c>
      <c r="I718" t="s">
        <v>1313</v>
      </c>
      <c r="J718" s="103"/>
    </row>
    <row r="719" spans="1:10">
      <c r="A719" s="107" t="e">
        <f ca="1">"CII-" &amp; TEXT(TODAY(),"26") &amp; "-" &amp; TEXT(ROW()-ROW(#REF!)+1,"0000")</f>
        <v>#REF!</v>
      </c>
      <c r="B719" s="107"/>
      <c r="D719" s="103"/>
      <c r="E719" t="s">
        <v>1313</v>
      </c>
      <c r="H719" t="s">
        <v>1313</v>
      </c>
      <c r="I719" t="s">
        <v>1313</v>
      </c>
      <c r="J719" s="103"/>
    </row>
    <row r="720" spans="1:10">
      <c r="A720" s="107" t="e">
        <f ca="1">"CII-" &amp; TEXT(TODAY(),"26") &amp; "-" &amp; TEXT(ROW()-ROW(#REF!)+1,"0000")</f>
        <v>#REF!</v>
      </c>
      <c r="B720" s="107"/>
      <c r="D720" s="103"/>
      <c r="E720" t="s">
        <v>1313</v>
      </c>
      <c r="H720" t="s">
        <v>1313</v>
      </c>
      <c r="I720" t="s">
        <v>1313</v>
      </c>
      <c r="J720" s="103"/>
    </row>
    <row r="721" spans="1:10">
      <c r="A721" s="107" t="e">
        <f ca="1">"CII-" &amp; TEXT(TODAY(),"26") &amp; "-" &amp; TEXT(ROW()-ROW(#REF!)+1,"0000")</f>
        <v>#REF!</v>
      </c>
      <c r="B721" s="107"/>
      <c r="D721" s="103"/>
      <c r="E721" t="s">
        <v>1313</v>
      </c>
      <c r="H721" t="s">
        <v>1313</v>
      </c>
      <c r="I721" t="s">
        <v>1313</v>
      </c>
      <c r="J721" s="103"/>
    </row>
    <row r="722" spans="1:10">
      <c r="A722" s="107" t="e">
        <f ca="1">"CII-" &amp; TEXT(TODAY(),"26") &amp; "-" &amp; TEXT(ROW()-ROW(#REF!)+1,"0000")</f>
        <v>#REF!</v>
      </c>
      <c r="B722" s="107"/>
      <c r="D722" s="103"/>
      <c r="E722" t="s">
        <v>1313</v>
      </c>
      <c r="H722" t="s">
        <v>1313</v>
      </c>
      <c r="I722" t="s">
        <v>1313</v>
      </c>
      <c r="J722" s="103"/>
    </row>
    <row r="723" spans="1:10">
      <c r="A723" s="107" t="e">
        <f ca="1">"CII-" &amp; TEXT(TODAY(),"26") &amp; "-" &amp; TEXT(ROW()-ROW(#REF!)+1,"0000")</f>
        <v>#REF!</v>
      </c>
      <c r="B723" s="107"/>
      <c r="D723" s="103"/>
      <c r="E723" t="s">
        <v>1313</v>
      </c>
      <c r="H723" t="s">
        <v>1313</v>
      </c>
      <c r="I723" t="s">
        <v>1313</v>
      </c>
      <c r="J723" s="103"/>
    </row>
    <row r="724" spans="1:10">
      <c r="A724" s="107" t="e">
        <f ca="1">"CII-" &amp; TEXT(TODAY(),"26") &amp; "-" &amp; TEXT(ROW()-ROW(#REF!)+1,"0000")</f>
        <v>#REF!</v>
      </c>
      <c r="B724" s="107"/>
      <c r="D724" s="103"/>
      <c r="E724" t="s">
        <v>1313</v>
      </c>
      <c r="H724" t="s">
        <v>1313</v>
      </c>
      <c r="I724" t="s">
        <v>1313</v>
      </c>
      <c r="J724" s="103"/>
    </row>
    <row r="725" spans="1:10">
      <c r="A725" s="107" t="e">
        <f ca="1">"CII-" &amp; TEXT(TODAY(),"26") &amp; "-" &amp; TEXT(ROW()-ROW(#REF!)+1,"0000")</f>
        <v>#REF!</v>
      </c>
      <c r="B725" s="107"/>
      <c r="D725" s="103"/>
      <c r="E725" t="s">
        <v>1313</v>
      </c>
      <c r="H725" t="s">
        <v>1313</v>
      </c>
      <c r="I725" t="s">
        <v>1313</v>
      </c>
      <c r="J725" s="103"/>
    </row>
    <row r="726" spans="1:10">
      <c r="A726" s="107" t="e">
        <f ca="1">"CII-" &amp; TEXT(TODAY(),"26") &amp; "-" &amp; TEXT(ROW()-ROW(#REF!)+1,"0000")</f>
        <v>#REF!</v>
      </c>
      <c r="B726" s="107"/>
      <c r="D726" s="103"/>
      <c r="E726" t="s">
        <v>1313</v>
      </c>
      <c r="H726" t="s">
        <v>1313</v>
      </c>
      <c r="I726" t="s">
        <v>1313</v>
      </c>
      <c r="J726" s="103"/>
    </row>
    <row r="727" spans="1:10">
      <c r="A727" s="107" t="e">
        <f ca="1">"CII-" &amp; TEXT(TODAY(),"26") &amp; "-" &amp; TEXT(ROW()-ROW(#REF!)+1,"0000")</f>
        <v>#REF!</v>
      </c>
      <c r="B727" s="107"/>
      <c r="D727" s="103"/>
      <c r="E727" t="s">
        <v>1313</v>
      </c>
      <c r="H727" t="s">
        <v>1313</v>
      </c>
      <c r="I727" t="s">
        <v>1313</v>
      </c>
      <c r="J727" s="103"/>
    </row>
    <row r="728" spans="1:10">
      <c r="A728" s="107" t="e">
        <f ca="1">"CII-" &amp; TEXT(TODAY(),"26") &amp; "-" &amp; TEXT(ROW()-ROW(#REF!)+1,"0000")</f>
        <v>#REF!</v>
      </c>
      <c r="B728" s="107"/>
      <c r="D728" s="103"/>
      <c r="E728" t="s">
        <v>1313</v>
      </c>
      <c r="H728" t="s">
        <v>1313</v>
      </c>
      <c r="I728" t="s">
        <v>1313</v>
      </c>
      <c r="J728" s="103"/>
    </row>
    <row r="729" spans="1:10">
      <c r="A729" s="107" t="e">
        <f ca="1">"CII-" &amp; TEXT(TODAY(),"26") &amp; "-" &amp; TEXT(ROW()-ROW(#REF!)+1,"0000")</f>
        <v>#REF!</v>
      </c>
      <c r="B729" s="107"/>
      <c r="D729" s="103"/>
      <c r="E729" t="s">
        <v>1313</v>
      </c>
      <c r="H729" t="s">
        <v>1313</v>
      </c>
      <c r="I729" t="s">
        <v>1313</v>
      </c>
      <c r="J729" s="103"/>
    </row>
    <row r="730" spans="1:10">
      <c r="A730" s="107" t="e">
        <f ca="1">"CII-" &amp; TEXT(TODAY(),"26") &amp; "-" &amp; TEXT(ROW()-ROW(#REF!)+1,"0000")</f>
        <v>#REF!</v>
      </c>
      <c r="B730" s="107"/>
      <c r="D730" s="103"/>
      <c r="E730" t="s">
        <v>1313</v>
      </c>
      <c r="H730" t="s">
        <v>1313</v>
      </c>
      <c r="I730" t="s">
        <v>1313</v>
      </c>
      <c r="J730" s="103"/>
    </row>
    <row r="731" spans="1:10">
      <c r="A731" s="107" t="e">
        <f ca="1">"CII-" &amp; TEXT(TODAY(),"26") &amp; "-" &amp; TEXT(ROW()-ROW(#REF!)+1,"0000")</f>
        <v>#REF!</v>
      </c>
      <c r="B731" s="107"/>
      <c r="D731" s="103"/>
      <c r="E731" t="s">
        <v>1313</v>
      </c>
      <c r="H731" t="s">
        <v>1313</v>
      </c>
      <c r="I731" t="s">
        <v>1313</v>
      </c>
      <c r="J731" s="103"/>
    </row>
    <row r="732" spans="1:10">
      <c r="A732" s="107" t="e">
        <f ca="1">"CII-" &amp; TEXT(TODAY(),"26") &amp; "-" &amp; TEXT(ROW()-ROW(#REF!)+1,"0000")</f>
        <v>#REF!</v>
      </c>
      <c r="B732" s="107"/>
      <c r="D732" s="103"/>
      <c r="E732" t="s">
        <v>1313</v>
      </c>
      <c r="H732" t="s">
        <v>1313</v>
      </c>
      <c r="I732" t="s">
        <v>1313</v>
      </c>
      <c r="J732" s="103"/>
    </row>
    <row r="733" spans="1:10">
      <c r="A733" s="107" t="e">
        <f ca="1">"CII-" &amp; TEXT(TODAY(),"26") &amp; "-" &amp; TEXT(ROW()-ROW(#REF!)+1,"0000")</f>
        <v>#REF!</v>
      </c>
      <c r="B733" s="107"/>
      <c r="D733" s="103"/>
      <c r="E733" t="s">
        <v>1313</v>
      </c>
      <c r="H733" t="s">
        <v>1313</v>
      </c>
      <c r="I733" t="s">
        <v>1313</v>
      </c>
      <c r="J733" s="103"/>
    </row>
    <row r="734" spans="1:10">
      <c r="A734" s="107" t="e">
        <f ca="1">"CII-" &amp; TEXT(TODAY(),"26") &amp; "-" &amp; TEXT(ROW()-ROW(#REF!)+1,"0000")</f>
        <v>#REF!</v>
      </c>
      <c r="B734" s="107"/>
      <c r="D734" s="103"/>
      <c r="E734" t="s">
        <v>1313</v>
      </c>
      <c r="H734" t="s">
        <v>1313</v>
      </c>
      <c r="I734" t="s">
        <v>1313</v>
      </c>
      <c r="J734" s="103"/>
    </row>
    <row r="735" spans="1:10">
      <c r="A735" s="107" t="e">
        <f ca="1">"CII-" &amp; TEXT(TODAY(),"26") &amp; "-" &amp; TEXT(ROW()-ROW(#REF!)+1,"0000")</f>
        <v>#REF!</v>
      </c>
      <c r="B735" s="107"/>
      <c r="D735" s="103"/>
      <c r="E735" t="s">
        <v>1313</v>
      </c>
      <c r="H735" t="s">
        <v>1313</v>
      </c>
      <c r="I735" t="s">
        <v>1313</v>
      </c>
      <c r="J735" s="103"/>
    </row>
    <row r="736" spans="1:10">
      <c r="A736" s="107" t="e">
        <f ca="1">"CII-" &amp; TEXT(TODAY(),"26") &amp; "-" &amp; TEXT(ROW()-ROW(#REF!)+1,"0000")</f>
        <v>#REF!</v>
      </c>
      <c r="B736" s="107"/>
      <c r="D736" s="103"/>
      <c r="E736" t="s">
        <v>1313</v>
      </c>
      <c r="H736" t="s">
        <v>1313</v>
      </c>
      <c r="I736" t="s">
        <v>1313</v>
      </c>
      <c r="J736" s="103"/>
    </row>
    <row r="737" spans="1:10">
      <c r="A737" s="107" t="e">
        <f ca="1">"CII-" &amp; TEXT(TODAY(),"26") &amp; "-" &amp; TEXT(ROW()-ROW(#REF!)+1,"0000")</f>
        <v>#REF!</v>
      </c>
      <c r="B737" s="107"/>
      <c r="D737" s="103"/>
      <c r="E737" t="s">
        <v>1313</v>
      </c>
      <c r="H737" t="s">
        <v>1313</v>
      </c>
      <c r="I737" t="s">
        <v>1313</v>
      </c>
      <c r="J737" s="103"/>
    </row>
    <row r="738" spans="1:10">
      <c r="A738" s="107" t="e">
        <f ca="1">"CII-" &amp; TEXT(TODAY(),"26") &amp; "-" &amp; TEXT(ROW()-ROW(#REF!)+1,"0000")</f>
        <v>#REF!</v>
      </c>
      <c r="B738" s="107"/>
      <c r="D738" s="103"/>
      <c r="E738" t="s">
        <v>1313</v>
      </c>
      <c r="H738" t="s">
        <v>1313</v>
      </c>
      <c r="I738" t="s">
        <v>1313</v>
      </c>
      <c r="J738" s="103"/>
    </row>
    <row r="739" spans="1:10">
      <c r="A739" s="107" t="e">
        <f ca="1">"CII-" &amp; TEXT(TODAY(),"26") &amp; "-" &amp; TEXT(ROW()-ROW(#REF!)+1,"0000")</f>
        <v>#REF!</v>
      </c>
      <c r="B739" s="107"/>
      <c r="D739" s="103"/>
      <c r="E739" t="s">
        <v>1313</v>
      </c>
      <c r="H739" t="s">
        <v>1313</v>
      </c>
      <c r="I739" t="s">
        <v>1313</v>
      </c>
      <c r="J739" s="103"/>
    </row>
    <row r="740" spans="1:10">
      <c r="A740" s="107" t="e">
        <f ca="1">"CII-" &amp; TEXT(TODAY(),"26") &amp; "-" &amp; TEXT(ROW()-ROW(#REF!)+1,"0000")</f>
        <v>#REF!</v>
      </c>
      <c r="B740" s="107"/>
      <c r="D740" s="103"/>
      <c r="E740" t="s">
        <v>1313</v>
      </c>
      <c r="H740" t="s">
        <v>1313</v>
      </c>
      <c r="I740" t="s">
        <v>1313</v>
      </c>
      <c r="J740" s="103"/>
    </row>
    <row r="741" spans="1:10">
      <c r="A741" s="107" t="e">
        <f ca="1">"CII-" &amp; TEXT(TODAY(),"26") &amp; "-" &amp; TEXT(ROW()-ROW(#REF!)+1,"0000")</f>
        <v>#REF!</v>
      </c>
      <c r="B741" s="107"/>
      <c r="D741" s="103"/>
      <c r="E741" t="s">
        <v>1313</v>
      </c>
      <c r="H741" t="s">
        <v>1313</v>
      </c>
      <c r="I741" t="s">
        <v>1313</v>
      </c>
      <c r="J741" s="103"/>
    </row>
    <row r="742" spans="1:10">
      <c r="A742" s="107" t="e">
        <f ca="1">"CII-" &amp; TEXT(TODAY(),"26") &amp; "-" &amp; TEXT(ROW()-ROW(#REF!)+1,"0000")</f>
        <v>#REF!</v>
      </c>
      <c r="B742" s="107"/>
      <c r="D742" s="103"/>
      <c r="E742" t="s">
        <v>1313</v>
      </c>
      <c r="H742" t="s">
        <v>1313</v>
      </c>
      <c r="I742" t="s">
        <v>1313</v>
      </c>
      <c r="J742" s="103"/>
    </row>
    <row r="743" spans="1:10">
      <c r="A743" s="107" t="e">
        <f ca="1">"CII-" &amp; TEXT(TODAY(),"26") &amp; "-" &amp; TEXT(ROW()-ROW(#REF!)+1,"0000")</f>
        <v>#REF!</v>
      </c>
      <c r="B743" s="107"/>
      <c r="D743" s="103"/>
      <c r="E743" t="s">
        <v>1313</v>
      </c>
      <c r="H743" t="s">
        <v>1313</v>
      </c>
      <c r="I743" t="s">
        <v>1313</v>
      </c>
      <c r="J743" s="103"/>
    </row>
    <row r="744" spans="1:10">
      <c r="A744" s="107" t="e">
        <f ca="1">"CII-" &amp; TEXT(TODAY(),"26") &amp; "-" &amp; TEXT(ROW()-ROW(#REF!)+1,"0000")</f>
        <v>#REF!</v>
      </c>
      <c r="B744" s="107"/>
      <c r="D744" s="103"/>
      <c r="E744" t="s">
        <v>1313</v>
      </c>
      <c r="H744" t="s">
        <v>1313</v>
      </c>
      <c r="I744" t="s">
        <v>1313</v>
      </c>
      <c r="J744" s="103"/>
    </row>
    <row r="745" spans="1:10">
      <c r="A745" s="107" t="e">
        <f ca="1">"CII-" &amp; TEXT(TODAY(),"26") &amp; "-" &amp; TEXT(ROW()-ROW(#REF!)+1,"0000")</f>
        <v>#REF!</v>
      </c>
      <c r="B745" s="107"/>
      <c r="D745" s="103"/>
      <c r="E745" t="s">
        <v>1313</v>
      </c>
      <c r="H745" t="s">
        <v>1313</v>
      </c>
      <c r="I745" t="s">
        <v>1313</v>
      </c>
      <c r="J745" s="103"/>
    </row>
    <row r="746" spans="1:10">
      <c r="A746" s="107" t="e">
        <f ca="1">"CII-" &amp; TEXT(TODAY(),"26") &amp; "-" &amp; TEXT(ROW()-ROW(#REF!)+1,"0000")</f>
        <v>#REF!</v>
      </c>
      <c r="B746" s="107"/>
      <c r="D746" s="103"/>
      <c r="E746" t="s">
        <v>1313</v>
      </c>
      <c r="H746" t="s">
        <v>1313</v>
      </c>
      <c r="I746" t="s">
        <v>1313</v>
      </c>
      <c r="J746" s="103"/>
    </row>
    <row r="747" spans="1:10">
      <c r="A747" s="107" t="e">
        <f ca="1">"CII-" &amp; TEXT(TODAY(),"26") &amp; "-" &amp; TEXT(ROW()-ROW(#REF!)+1,"0000")</f>
        <v>#REF!</v>
      </c>
      <c r="B747" s="107"/>
      <c r="D747" s="103"/>
      <c r="E747" t="s">
        <v>1313</v>
      </c>
      <c r="H747" t="s">
        <v>1313</v>
      </c>
      <c r="I747" t="s">
        <v>1313</v>
      </c>
      <c r="J747" s="103"/>
    </row>
    <row r="748" spans="1:10">
      <c r="A748" s="107" t="e">
        <f ca="1">"CII-" &amp; TEXT(TODAY(),"26") &amp; "-" &amp; TEXT(ROW()-ROW(#REF!)+1,"0000")</f>
        <v>#REF!</v>
      </c>
      <c r="B748" s="107"/>
      <c r="D748" s="103"/>
      <c r="E748" t="s">
        <v>1313</v>
      </c>
      <c r="H748" t="s">
        <v>1313</v>
      </c>
      <c r="I748" t="s">
        <v>1313</v>
      </c>
      <c r="J748" s="103"/>
    </row>
    <row r="749" spans="1:10">
      <c r="A749" s="107" t="e">
        <f ca="1">"CII-" &amp; TEXT(TODAY(),"26") &amp; "-" &amp; TEXT(ROW()-ROW(#REF!)+1,"0000")</f>
        <v>#REF!</v>
      </c>
      <c r="B749" s="107"/>
      <c r="D749" s="103"/>
      <c r="E749" t="s">
        <v>1313</v>
      </c>
      <c r="H749" t="s">
        <v>1313</v>
      </c>
      <c r="I749" t="s">
        <v>1313</v>
      </c>
      <c r="J749" s="103"/>
    </row>
    <row r="750" spans="1:10">
      <c r="A750" s="107" t="e">
        <f ca="1">"CII-" &amp; TEXT(TODAY(),"26") &amp; "-" &amp; TEXT(ROW()-ROW(#REF!)+1,"0000")</f>
        <v>#REF!</v>
      </c>
      <c r="B750" s="107"/>
      <c r="D750" s="103"/>
      <c r="E750" t="s">
        <v>1313</v>
      </c>
      <c r="H750" t="s">
        <v>1313</v>
      </c>
      <c r="I750" t="s">
        <v>1313</v>
      </c>
      <c r="J750" s="103"/>
    </row>
    <row r="751" spans="1:10">
      <c r="A751" s="107" t="e">
        <f ca="1">"CII-" &amp; TEXT(TODAY(),"26") &amp; "-" &amp; TEXT(ROW()-ROW(#REF!)+1,"0000")</f>
        <v>#REF!</v>
      </c>
      <c r="B751" s="107"/>
      <c r="D751" s="103"/>
      <c r="E751" t="s">
        <v>1313</v>
      </c>
      <c r="H751" t="s">
        <v>1313</v>
      </c>
      <c r="I751" t="s">
        <v>1313</v>
      </c>
      <c r="J751" s="103"/>
    </row>
    <row r="752" spans="1:10">
      <c r="A752" s="107" t="e">
        <f ca="1">"CII-" &amp; TEXT(TODAY(),"26") &amp; "-" &amp; TEXT(ROW()-ROW(#REF!)+1,"0000")</f>
        <v>#REF!</v>
      </c>
      <c r="B752" s="107"/>
      <c r="D752" s="103"/>
      <c r="E752" t="s">
        <v>1313</v>
      </c>
      <c r="H752" t="s">
        <v>1313</v>
      </c>
      <c r="I752" t="s">
        <v>1313</v>
      </c>
      <c r="J752" s="103"/>
    </row>
    <row r="753" spans="1:10">
      <c r="A753" s="107" t="e">
        <f ca="1">"CII-" &amp; TEXT(TODAY(),"26") &amp; "-" &amp; TEXT(ROW()-ROW(#REF!)+1,"0000")</f>
        <v>#REF!</v>
      </c>
      <c r="B753" s="107"/>
      <c r="D753" s="103"/>
      <c r="E753" t="s">
        <v>1313</v>
      </c>
      <c r="H753" t="s">
        <v>1313</v>
      </c>
      <c r="I753" t="s">
        <v>1313</v>
      </c>
      <c r="J753" s="103"/>
    </row>
    <row r="754" spans="1:10">
      <c r="A754" s="107" t="e">
        <f ca="1">"CII-" &amp; TEXT(TODAY(),"26") &amp; "-" &amp; TEXT(ROW()-ROW(#REF!)+1,"0000")</f>
        <v>#REF!</v>
      </c>
      <c r="B754" s="107"/>
      <c r="D754" s="103"/>
      <c r="E754" t="s">
        <v>1313</v>
      </c>
      <c r="H754" t="s">
        <v>1313</v>
      </c>
      <c r="I754" t="s">
        <v>1313</v>
      </c>
      <c r="J754" s="103"/>
    </row>
    <row r="755" spans="1:10">
      <c r="A755" s="107" t="e">
        <f ca="1">"CII-" &amp; TEXT(TODAY(),"26") &amp; "-" &amp; TEXT(ROW()-ROW(#REF!)+1,"0000")</f>
        <v>#REF!</v>
      </c>
      <c r="B755" s="107"/>
      <c r="D755" s="103"/>
      <c r="E755" t="s">
        <v>1313</v>
      </c>
      <c r="H755" t="s">
        <v>1313</v>
      </c>
      <c r="I755" t="s">
        <v>1313</v>
      </c>
      <c r="J755" s="103"/>
    </row>
    <row r="756" spans="1:10">
      <c r="A756" s="107" t="e">
        <f ca="1">"CII-" &amp; TEXT(TODAY(),"26") &amp; "-" &amp; TEXT(ROW()-ROW(#REF!)+1,"0000")</f>
        <v>#REF!</v>
      </c>
      <c r="B756" s="107"/>
      <c r="D756" s="103"/>
      <c r="E756" t="s">
        <v>1313</v>
      </c>
      <c r="H756" t="s">
        <v>1313</v>
      </c>
      <c r="I756" t="s">
        <v>1313</v>
      </c>
      <c r="J756" s="103"/>
    </row>
    <row r="757" spans="1:10">
      <c r="A757" s="107" t="e">
        <f ca="1">"CII-" &amp; TEXT(TODAY(),"26") &amp; "-" &amp; TEXT(ROW()-ROW(#REF!)+1,"0000")</f>
        <v>#REF!</v>
      </c>
      <c r="B757" s="107"/>
      <c r="D757" s="103"/>
      <c r="E757" t="s">
        <v>1313</v>
      </c>
      <c r="H757" t="s">
        <v>1313</v>
      </c>
      <c r="I757" t="s">
        <v>1313</v>
      </c>
      <c r="J757" s="103"/>
    </row>
    <row r="758" spans="1:10">
      <c r="A758" s="107" t="e">
        <f ca="1">"CII-" &amp; TEXT(TODAY(),"26") &amp; "-" &amp; TEXT(ROW()-ROW(#REF!)+1,"0000")</f>
        <v>#REF!</v>
      </c>
      <c r="B758" s="107"/>
      <c r="D758" s="103"/>
      <c r="E758" t="s">
        <v>1313</v>
      </c>
      <c r="H758" t="s">
        <v>1313</v>
      </c>
      <c r="I758" t="s">
        <v>1313</v>
      </c>
      <c r="J758" s="103"/>
    </row>
    <row r="759" spans="1:10">
      <c r="A759" s="107" t="e">
        <f ca="1">"CII-" &amp; TEXT(TODAY(),"26") &amp; "-" &amp; TEXT(ROW()-ROW(#REF!)+1,"0000")</f>
        <v>#REF!</v>
      </c>
      <c r="B759" s="107"/>
      <c r="D759" s="103"/>
      <c r="E759" t="s">
        <v>1313</v>
      </c>
      <c r="H759" t="s">
        <v>1313</v>
      </c>
      <c r="I759" t="s">
        <v>1313</v>
      </c>
      <c r="J759" s="103"/>
    </row>
    <row r="760" spans="1:10">
      <c r="A760" s="107" t="e">
        <f ca="1">"CII-" &amp; TEXT(TODAY(),"26") &amp; "-" &amp; TEXT(ROW()-ROW(#REF!)+1,"0000")</f>
        <v>#REF!</v>
      </c>
      <c r="B760" s="107"/>
      <c r="D760" s="103"/>
      <c r="E760" t="s">
        <v>1313</v>
      </c>
      <c r="H760" t="s">
        <v>1313</v>
      </c>
      <c r="I760" t="s">
        <v>1313</v>
      </c>
      <c r="J760" s="103"/>
    </row>
    <row r="761" spans="1:10">
      <c r="A761" s="107" t="e">
        <f ca="1">"CII-" &amp; TEXT(TODAY(),"26") &amp; "-" &amp; TEXT(ROW()-ROW(#REF!)+1,"0000")</f>
        <v>#REF!</v>
      </c>
      <c r="B761" s="107"/>
      <c r="D761" s="103"/>
      <c r="E761" t="s">
        <v>1313</v>
      </c>
      <c r="H761" t="s">
        <v>1313</v>
      </c>
      <c r="I761" t="s">
        <v>1313</v>
      </c>
      <c r="J761" s="103"/>
    </row>
    <row r="762" spans="1:10">
      <c r="A762" s="107" t="e">
        <f ca="1">"CII-" &amp; TEXT(TODAY(),"26") &amp; "-" &amp; TEXT(ROW()-ROW(#REF!)+1,"0000")</f>
        <v>#REF!</v>
      </c>
      <c r="B762" s="107"/>
      <c r="D762" s="103"/>
      <c r="E762" t="s">
        <v>1313</v>
      </c>
      <c r="H762" t="s">
        <v>1313</v>
      </c>
      <c r="I762" t="s">
        <v>1313</v>
      </c>
      <c r="J762" s="103"/>
    </row>
    <row r="763" spans="1:10">
      <c r="A763" s="107" t="e">
        <f ca="1">"CII-" &amp; TEXT(TODAY(),"26") &amp; "-" &amp; TEXT(ROW()-ROW(#REF!)+1,"0000")</f>
        <v>#REF!</v>
      </c>
      <c r="B763" s="107"/>
      <c r="D763" s="103"/>
      <c r="E763" t="s">
        <v>1313</v>
      </c>
      <c r="H763" t="s">
        <v>1313</v>
      </c>
      <c r="I763" t="s">
        <v>1313</v>
      </c>
      <c r="J763" s="103"/>
    </row>
    <row r="764" spans="1:10">
      <c r="A764" s="107" t="e">
        <f ca="1">"CII-" &amp; TEXT(TODAY(),"26") &amp; "-" &amp; TEXT(ROW()-ROW(#REF!)+1,"0000")</f>
        <v>#REF!</v>
      </c>
      <c r="B764" s="107"/>
      <c r="D764" s="103"/>
      <c r="E764" t="s">
        <v>1313</v>
      </c>
      <c r="H764" t="s">
        <v>1313</v>
      </c>
      <c r="I764" t="s">
        <v>1313</v>
      </c>
      <c r="J764" s="103"/>
    </row>
    <row r="765" spans="1:10">
      <c r="A765" s="107" t="e">
        <f ca="1">"CII-" &amp; TEXT(TODAY(),"26") &amp; "-" &amp; TEXT(ROW()-ROW(#REF!)+1,"0000")</f>
        <v>#REF!</v>
      </c>
      <c r="B765" s="107"/>
      <c r="D765" s="103"/>
      <c r="E765" t="s">
        <v>1313</v>
      </c>
      <c r="H765" t="s">
        <v>1313</v>
      </c>
      <c r="I765" t="s">
        <v>1313</v>
      </c>
      <c r="J765" s="103"/>
    </row>
    <row r="766" spans="1:10">
      <c r="A766" s="107" t="e">
        <f ca="1">"CII-" &amp; TEXT(TODAY(),"26") &amp; "-" &amp; TEXT(ROW()-ROW(#REF!)+1,"0000")</f>
        <v>#REF!</v>
      </c>
      <c r="B766" s="107"/>
      <c r="D766" s="103"/>
      <c r="E766" t="s">
        <v>1313</v>
      </c>
      <c r="H766" t="s">
        <v>1313</v>
      </c>
      <c r="I766" t="s">
        <v>1313</v>
      </c>
      <c r="J766" s="103"/>
    </row>
    <row r="767" spans="1:10">
      <c r="A767" s="107" t="e">
        <f ca="1">"CII-" &amp; TEXT(TODAY(),"26") &amp; "-" &amp; TEXT(ROW()-ROW(#REF!)+1,"0000")</f>
        <v>#REF!</v>
      </c>
      <c r="B767" s="107"/>
      <c r="D767" s="103"/>
      <c r="E767" t="s">
        <v>1313</v>
      </c>
      <c r="H767" t="s">
        <v>1313</v>
      </c>
      <c r="I767" t="s">
        <v>1313</v>
      </c>
      <c r="J767" s="103"/>
    </row>
    <row r="768" spans="1:10">
      <c r="A768" s="107" t="e">
        <f ca="1">"CII-" &amp; TEXT(TODAY(),"26") &amp; "-" &amp; TEXT(ROW()-ROW(#REF!)+1,"0000")</f>
        <v>#REF!</v>
      </c>
      <c r="B768" s="107"/>
      <c r="D768" s="103"/>
      <c r="E768" t="s">
        <v>1313</v>
      </c>
      <c r="H768" t="s">
        <v>1313</v>
      </c>
      <c r="I768" t="s">
        <v>1313</v>
      </c>
      <c r="J768" s="103"/>
    </row>
    <row r="769" spans="1:10">
      <c r="A769" s="107" t="e">
        <f ca="1">"CII-" &amp; TEXT(TODAY(),"26") &amp; "-" &amp; TEXT(ROW()-ROW(#REF!)+1,"0000")</f>
        <v>#REF!</v>
      </c>
      <c r="B769" s="107"/>
      <c r="D769" s="103"/>
      <c r="E769" t="s">
        <v>1313</v>
      </c>
      <c r="H769" t="s">
        <v>1313</v>
      </c>
      <c r="I769" t="s">
        <v>1313</v>
      </c>
      <c r="J769" s="103"/>
    </row>
    <row r="770" spans="1:10">
      <c r="A770" s="107" t="e">
        <f ca="1">"CII-" &amp; TEXT(TODAY(),"26") &amp; "-" &amp; TEXT(ROW()-ROW(#REF!)+1,"0000")</f>
        <v>#REF!</v>
      </c>
      <c r="B770" s="107"/>
      <c r="D770" s="103"/>
      <c r="E770" t="s">
        <v>1313</v>
      </c>
      <c r="H770" t="s">
        <v>1313</v>
      </c>
      <c r="I770" t="s">
        <v>1313</v>
      </c>
      <c r="J770" s="103"/>
    </row>
    <row r="771" spans="1:10">
      <c r="A771" s="107" t="e">
        <f ca="1">"CII-" &amp; TEXT(TODAY(),"26") &amp; "-" &amp; TEXT(ROW()-ROW(#REF!)+1,"0000")</f>
        <v>#REF!</v>
      </c>
      <c r="B771" s="107"/>
      <c r="D771" s="103"/>
      <c r="E771" t="s">
        <v>1313</v>
      </c>
      <c r="H771" t="s">
        <v>1313</v>
      </c>
      <c r="I771" t="s">
        <v>1313</v>
      </c>
      <c r="J771" s="103"/>
    </row>
    <row r="772" spans="1:10">
      <c r="A772" s="107" t="e">
        <f ca="1">"CII-" &amp; TEXT(TODAY(),"26") &amp; "-" &amp; TEXT(ROW()-ROW(#REF!)+1,"0000")</f>
        <v>#REF!</v>
      </c>
      <c r="B772" s="107"/>
      <c r="D772" s="103"/>
      <c r="E772" t="s">
        <v>1313</v>
      </c>
      <c r="H772" t="s">
        <v>1313</v>
      </c>
      <c r="I772" t="s">
        <v>1313</v>
      </c>
      <c r="J772" s="103"/>
    </row>
    <row r="773" spans="1:10">
      <c r="A773" s="107" t="e">
        <f ca="1">"CII-" &amp; TEXT(TODAY(),"26") &amp; "-" &amp; TEXT(ROW()-ROW(#REF!)+1,"0000")</f>
        <v>#REF!</v>
      </c>
      <c r="B773" s="107"/>
      <c r="D773" s="103"/>
      <c r="E773" t="s">
        <v>1313</v>
      </c>
      <c r="H773" t="s">
        <v>1313</v>
      </c>
      <c r="I773" t="s">
        <v>1313</v>
      </c>
      <c r="J773" s="103"/>
    </row>
    <row r="774" spans="1:10">
      <c r="A774" s="107" t="e">
        <f ca="1">"CII-" &amp; TEXT(TODAY(),"26") &amp; "-" &amp; TEXT(ROW()-ROW(#REF!)+1,"0000")</f>
        <v>#REF!</v>
      </c>
      <c r="B774" s="107"/>
      <c r="D774" s="103"/>
      <c r="E774" t="s">
        <v>1313</v>
      </c>
      <c r="H774" t="s">
        <v>1313</v>
      </c>
      <c r="I774" t="s">
        <v>1313</v>
      </c>
      <c r="J774" s="103"/>
    </row>
    <row r="775" spans="1:10">
      <c r="A775" s="107" t="e">
        <f ca="1">"CII-" &amp; TEXT(TODAY(),"26") &amp; "-" &amp; TEXT(ROW()-ROW(#REF!)+1,"0000")</f>
        <v>#REF!</v>
      </c>
      <c r="B775" s="107"/>
      <c r="D775" s="103"/>
      <c r="E775" t="s">
        <v>1313</v>
      </c>
      <c r="H775" t="s">
        <v>1313</v>
      </c>
      <c r="I775" t="s">
        <v>1313</v>
      </c>
      <c r="J775" s="103"/>
    </row>
    <row r="776" spans="1:10">
      <c r="A776" s="107" t="e">
        <f ca="1">"CII-" &amp; TEXT(TODAY(),"26") &amp; "-" &amp; TEXT(ROW()-ROW(#REF!)+1,"0000")</f>
        <v>#REF!</v>
      </c>
      <c r="B776" s="107"/>
      <c r="D776" s="103"/>
      <c r="E776" t="s">
        <v>1313</v>
      </c>
      <c r="H776" t="s">
        <v>1313</v>
      </c>
      <c r="I776" t="s">
        <v>1313</v>
      </c>
      <c r="J776" s="103"/>
    </row>
    <row r="777" spans="1:10">
      <c r="A777" s="107" t="e">
        <f ca="1">"CII-" &amp; TEXT(TODAY(),"26") &amp; "-" &amp; TEXT(ROW()-ROW(#REF!)+1,"0000")</f>
        <v>#REF!</v>
      </c>
      <c r="B777" s="107"/>
      <c r="D777" s="103"/>
      <c r="E777" t="s">
        <v>1313</v>
      </c>
      <c r="H777" t="s">
        <v>1313</v>
      </c>
      <c r="I777" t="s">
        <v>1313</v>
      </c>
      <c r="J777" s="103"/>
    </row>
    <row r="778" spans="1:10">
      <c r="A778" s="107" t="e">
        <f ca="1">"CII-" &amp; TEXT(TODAY(),"26") &amp; "-" &amp; TEXT(ROW()-ROW(#REF!)+1,"0000")</f>
        <v>#REF!</v>
      </c>
      <c r="B778" s="107"/>
      <c r="D778" s="103"/>
      <c r="E778" t="s">
        <v>1313</v>
      </c>
      <c r="H778" t="s">
        <v>1313</v>
      </c>
      <c r="I778" t="s">
        <v>1313</v>
      </c>
      <c r="J778" s="103"/>
    </row>
    <row r="779" spans="1:10">
      <c r="A779" s="107" t="e">
        <f ca="1">"CII-" &amp; TEXT(TODAY(),"26") &amp; "-" &amp; TEXT(ROW()-ROW(#REF!)+1,"0000")</f>
        <v>#REF!</v>
      </c>
      <c r="B779" s="107"/>
      <c r="D779" s="103"/>
      <c r="E779" t="s">
        <v>1313</v>
      </c>
      <c r="H779" t="s">
        <v>1313</v>
      </c>
      <c r="I779" t="s">
        <v>1313</v>
      </c>
      <c r="J779" s="103"/>
    </row>
    <row r="780" spans="1:10">
      <c r="A780" s="107" t="e">
        <f ca="1">"CII-" &amp; TEXT(TODAY(),"26") &amp; "-" &amp; TEXT(ROW()-ROW(#REF!)+1,"0000")</f>
        <v>#REF!</v>
      </c>
      <c r="B780" s="107"/>
      <c r="D780" s="103"/>
      <c r="E780" t="s">
        <v>1313</v>
      </c>
      <c r="H780" t="s">
        <v>1313</v>
      </c>
      <c r="I780" t="s">
        <v>1313</v>
      </c>
      <c r="J780" s="103"/>
    </row>
    <row r="781" spans="1:10">
      <c r="A781" s="107" t="e">
        <f ca="1">"CII-" &amp; TEXT(TODAY(),"26") &amp; "-" &amp; TEXT(ROW()-ROW(#REF!)+1,"0000")</f>
        <v>#REF!</v>
      </c>
      <c r="B781" s="107"/>
      <c r="D781" s="103"/>
      <c r="E781" t="s">
        <v>1313</v>
      </c>
      <c r="H781" t="s">
        <v>1313</v>
      </c>
      <c r="I781" t="s">
        <v>1313</v>
      </c>
      <c r="J781" s="103"/>
    </row>
    <row r="782" spans="1:10">
      <c r="A782" s="107" t="e">
        <f ca="1">"CII-" &amp; TEXT(TODAY(),"26") &amp; "-" &amp; TEXT(ROW()-ROW(#REF!)+1,"0000")</f>
        <v>#REF!</v>
      </c>
      <c r="B782" s="107"/>
      <c r="D782" s="103"/>
      <c r="E782" t="s">
        <v>1313</v>
      </c>
      <c r="H782" t="s">
        <v>1313</v>
      </c>
      <c r="I782" t="s">
        <v>1313</v>
      </c>
      <c r="J782" s="103"/>
    </row>
    <row r="783" spans="1:10">
      <c r="A783" s="107" t="e">
        <f ca="1">"CII-" &amp; TEXT(TODAY(),"26") &amp; "-" &amp; TEXT(ROW()-ROW(#REF!)+1,"0000")</f>
        <v>#REF!</v>
      </c>
      <c r="B783" s="107"/>
      <c r="D783" s="103"/>
      <c r="E783" t="s">
        <v>1313</v>
      </c>
      <c r="H783" t="s">
        <v>1313</v>
      </c>
      <c r="I783" t="s">
        <v>1313</v>
      </c>
      <c r="J783" s="103"/>
    </row>
    <row r="784" spans="1:10">
      <c r="A784" s="107" t="e">
        <f ca="1">"CII-" &amp; TEXT(TODAY(),"26") &amp; "-" &amp; TEXT(ROW()-ROW(#REF!)+1,"0000")</f>
        <v>#REF!</v>
      </c>
      <c r="B784" s="107"/>
      <c r="D784" s="103"/>
      <c r="E784" t="s">
        <v>1313</v>
      </c>
      <c r="H784" t="s">
        <v>1313</v>
      </c>
      <c r="I784" t="s">
        <v>1313</v>
      </c>
      <c r="J784" s="103"/>
    </row>
    <row r="785" spans="1:10">
      <c r="A785" s="107" t="e">
        <f ca="1">"CII-" &amp; TEXT(TODAY(),"26") &amp; "-" &amp; TEXT(ROW()-ROW(#REF!)+1,"0000")</f>
        <v>#REF!</v>
      </c>
      <c r="B785" s="107"/>
      <c r="D785" s="103"/>
      <c r="E785" t="s">
        <v>1313</v>
      </c>
      <c r="H785" t="s">
        <v>1313</v>
      </c>
      <c r="I785" t="s">
        <v>1313</v>
      </c>
      <c r="J785" s="103"/>
    </row>
    <row r="786" spans="1:10">
      <c r="A786" s="107" t="e">
        <f ca="1">"CII-" &amp; TEXT(TODAY(),"26") &amp; "-" &amp; TEXT(ROW()-ROW(#REF!)+1,"0000")</f>
        <v>#REF!</v>
      </c>
      <c r="B786" s="107"/>
      <c r="D786" s="103"/>
      <c r="E786" t="s">
        <v>1313</v>
      </c>
      <c r="H786" t="s">
        <v>1313</v>
      </c>
      <c r="I786" t="s">
        <v>1313</v>
      </c>
      <c r="J786" s="103"/>
    </row>
    <row r="787" spans="1:10">
      <c r="A787" s="107" t="e">
        <f ca="1">"CII-" &amp; TEXT(TODAY(),"26") &amp; "-" &amp; TEXT(ROW()-ROW(#REF!)+1,"0000")</f>
        <v>#REF!</v>
      </c>
      <c r="B787" s="107"/>
      <c r="D787" s="103"/>
      <c r="E787" t="s">
        <v>1313</v>
      </c>
      <c r="H787" t="s">
        <v>1313</v>
      </c>
      <c r="I787" t="s">
        <v>1313</v>
      </c>
      <c r="J787" s="103"/>
    </row>
    <row r="788" spans="1:10">
      <c r="A788" s="107" t="e">
        <f ca="1">"CII-" &amp; TEXT(TODAY(),"26") &amp; "-" &amp; TEXT(ROW()-ROW(#REF!)+1,"0000")</f>
        <v>#REF!</v>
      </c>
      <c r="B788" s="107"/>
      <c r="D788" s="103"/>
      <c r="E788" t="s">
        <v>1313</v>
      </c>
      <c r="H788" t="s">
        <v>1313</v>
      </c>
      <c r="I788" t="s">
        <v>1313</v>
      </c>
      <c r="J788" s="103"/>
    </row>
    <row r="789" spans="1:10">
      <c r="A789" s="107" t="e">
        <f ca="1">"CII-" &amp; TEXT(TODAY(),"26") &amp; "-" &amp; TEXT(ROW()-ROW(#REF!)+1,"0000")</f>
        <v>#REF!</v>
      </c>
      <c r="B789" s="107"/>
      <c r="D789" s="103"/>
      <c r="E789" t="s">
        <v>1313</v>
      </c>
      <c r="H789" t="s">
        <v>1313</v>
      </c>
      <c r="I789" t="s">
        <v>1313</v>
      </c>
      <c r="J789" s="103"/>
    </row>
    <row r="790" spans="1:10">
      <c r="A790" s="107" t="e">
        <f ca="1">"CII-" &amp; TEXT(TODAY(),"26") &amp; "-" &amp; TEXT(ROW()-ROW(#REF!)+1,"0000")</f>
        <v>#REF!</v>
      </c>
      <c r="B790" s="107"/>
      <c r="D790" s="103"/>
      <c r="E790" t="s">
        <v>1313</v>
      </c>
      <c r="H790" t="s">
        <v>1313</v>
      </c>
      <c r="I790" t="s">
        <v>1313</v>
      </c>
      <c r="J790" s="103"/>
    </row>
    <row r="791" spans="1:10">
      <c r="A791" s="107" t="e">
        <f ca="1">"CII-" &amp; TEXT(TODAY(),"26") &amp; "-" &amp; TEXT(ROW()-ROW(#REF!)+1,"0000")</f>
        <v>#REF!</v>
      </c>
      <c r="B791" s="107"/>
      <c r="D791" s="103"/>
      <c r="E791" t="s">
        <v>1313</v>
      </c>
      <c r="H791" t="s">
        <v>1313</v>
      </c>
      <c r="I791" t="s">
        <v>1313</v>
      </c>
      <c r="J791" s="103"/>
    </row>
    <row r="792" spans="1:10">
      <c r="A792" s="107" t="e">
        <f ca="1">"CII-" &amp; TEXT(TODAY(),"26") &amp; "-" &amp; TEXT(ROW()-ROW(#REF!)+1,"0000")</f>
        <v>#REF!</v>
      </c>
      <c r="B792" s="107"/>
      <c r="D792" s="103"/>
      <c r="E792" t="s">
        <v>1313</v>
      </c>
      <c r="H792" t="s">
        <v>1313</v>
      </c>
      <c r="I792" t="s">
        <v>1313</v>
      </c>
      <c r="J792" s="103"/>
    </row>
    <row r="793" spans="1:10">
      <c r="A793" s="107" t="e">
        <f ca="1">"CII-" &amp; TEXT(TODAY(),"26") &amp; "-" &amp; TEXT(ROW()-ROW(#REF!)+1,"0000")</f>
        <v>#REF!</v>
      </c>
      <c r="B793" s="107"/>
      <c r="D793" s="103"/>
      <c r="E793" t="s">
        <v>1313</v>
      </c>
      <c r="H793" t="s">
        <v>1313</v>
      </c>
      <c r="I793" t="s">
        <v>1313</v>
      </c>
      <c r="J793" s="103"/>
    </row>
    <row r="794" spans="1:10">
      <c r="A794" s="107" t="e">
        <f ca="1">"CII-" &amp; TEXT(TODAY(),"26") &amp; "-" &amp; TEXT(ROW()-ROW(#REF!)+1,"0000")</f>
        <v>#REF!</v>
      </c>
      <c r="B794" s="107"/>
      <c r="D794" s="103"/>
      <c r="E794" t="s">
        <v>1313</v>
      </c>
      <c r="H794" t="s">
        <v>1313</v>
      </c>
      <c r="I794" t="s">
        <v>1313</v>
      </c>
      <c r="J794" s="103"/>
    </row>
    <row r="795" spans="1:10">
      <c r="A795" s="107" t="e">
        <f ca="1">"CII-" &amp; TEXT(TODAY(),"26") &amp; "-" &amp; TEXT(ROW()-ROW(#REF!)+1,"0000")</f>
        <v>#REF!</v>
      </c>
      <c r="B795" s="107"/>
      <c r="D795" s="103"/>
      <c r="E795" t="s">
        <v>1313</v>
      </c>
      <c r="H795" t="s">
        <v>1313</v>
      </c>
      <c r="I795" t="s">
        <v>1313</v>
      </c>
      <c r="J795" s="103"/>
    </row>
    <row r="796" spans="1:10">
      <c r="A796" s="107" t="e">
        <f ca="1">"CII-" &amp; TEXT(TODAY(),"26") &amp; "-" &amp; TEXT(ROW()-ROW(#REF!)+1,"0000")</f>
        <v>#REF!</v>
      </c>
      <c r="B796" s="107"/>
      <c r="D796" s="103"/>
      <c r="E796" t="s">
        <v>1313</v>
      </c>
      <c r="H796" t="s">
        <v>1313</v>
      </c>
      <c r="I796" t="s">
        <v>1313</v>
      </c>
      <c r="J796" s="103"/>
    </row>
    <row r="797" spans="1:10">
      <c r="A797" s="107" t="e">
        <f ca="1">"CII-" &amp; TEXT(TODAY(),"26") &amp; "-" &amp; TEXT(ROW()-ROW(#REF!)+1,"0000")</f>
        <v>#REF!</v>
      </c>
      <c r="B797" s="107"/>
      <c r="D797" s="103"/>
      <c r="E797" t="s">
        <v>1313</v>
      </c>
      <c r="H797" t="s">
        <v>1313</v>
      </c>
      <c r="I797" t="s">
        <v>1313</v>
      </c>
      <c r="J797" s="103"/>
    </row>
    <row r="798" spans="1:10">
      <c r="A798" s="107" t="e">
        <f ca="1">"CII-" &amp; TEXT(TODAY(),"26") &amp; "-" &amp; TEXT(ROW()-ROW(#REF!)+1,"0000")</f>
        <v>#REF!</v>
      </c>
      <c r="B798" s="107"/>
      <c r="D798" s="103"/>
      <c r="E798" t="s">
        <v>1313</v>
      </c>
      <c r="H798" t="s">
        <v>1313</v>
      </c>
      <c r="I798" t="s">
        <v>1313</v>
      </c>
      <c r="J798" s="103"/>
    </row>
    <row r="799" spans="1:10">
      <c r="A799" s="107" t="e">
        <f ca="1">"CII-" &amp; TEXT(TODAY(),"26") &amp; "-" &amp; TEXT(ROW()-ROW(#REF!)+1,"0000")</f>
        <v>#REF!</v>
      </c>
      <c r="B799" s="107"/>
      <c r="D799" s="103"/>
      <c r="E799" t="s">
        <v>1313</v>
      </c>
      <c r="H799" t="s">
        <v>1313</v>
      </c>
      <c r="I799" t="s">
        <v>1313</v>
      </c>
      <c r="J799" s="103"/>
    </row>
    <row r="800" spans="1:10">
      <c r="A800" s="107" t="e">
        <f ca="1">"CII-" &amp; TEXT(TODAY(),"26") &amp; "-" &amp; TEXT(ROW()-ROW(#REF!)+1,"0000")</f>
        <v>#REF!</v>
      </c>
      <c r="B800" s="107"/>
      <c r="D800" s="103"/>
      <c r="E800" t="s">
        <v>1313</v>
      </c>
      <c r="H800" t="s">
        <v>1313</v>
      </c>
      <c r="I800" t="s">
        <v>1313</v>
      </c>
      <c r="J800" s="103"/>
    </row>
    <row r="801" spans="1:10">
      <c r="A801" s="107" t="e">
        <f ca="1">"CII-" &amp; TEXT(TODAY(),"26") &amp; "-" &amp; TEXT(ROW()-ROW(#REF!)+1,"0000")</f>
        <v>#REF!</v>
      </c>
      <c r="B801" s="107"/>
      <c r="D801" s="103"/>
      <c r="E801" t="s">
        <v>1313</v>
      </c>
      <c r="H801" t="s">
        <v>1313</v>
      </c>
      <c r="I801" t="s">
        <v>1313</v>
      </c>
      <c r="J801" s="103"/>
    </row>
    <row r="802" spans="1:10">
      <c r="A802" s="107" t="e">
        <f ca="1">"CII-" &amp; TEXT(TODAY(),"26") &amp; "-" &amp; TEXT(ROW()-ROW(#REF!)+1,"0000")</f>
        <v>#REF!</v>
      </c>
      <c r="B802" s="107"/>
      <c r="D802" s="103"/>
      <c r="E802" t="s">
        <v>1313</v>
      </c>
      <c r="H802" t="s">
        <v>1313</v>
      </c>
      <c r="I802" t="s">
        <v>1313</v>
      </c>
      <c r="J802" s="103"/>
    </row>
    <row r="803" spans="1:10">
      <c r="A803" s="107" t="e">
        <f ca="1">"CII-" &amp; TEXT(TODAY(),"26") &amp; "-" &amp; TEXT(ROW()-ROW(#REF!)+1,"0000")</f>
        <v>#REF!</v>
      </c>
      <c r="B803" s="107"/>
      <c r="D803" s="103"/>
      <c r="E803" t="s">
        <v>1313</v>
      </c>
      <c r="H803" t="s">
        <v>1313</v>
      </c>
      <c r="I803" t="s">
        <v>1313</v>
      </c>
      <c r="J803" s="103"/>
    </row>
    <row r="804" spans="1:10">
      <c r="A804" s="107" t="e">
        <f ca="1">"CII-" &amp; TEXT(TODAY(),"26") &amp; "-" &amp; TEXT(ROW()-ROW(#REF!)+1,"0000")</f>
        <v>#REF!</v>
      </c>
      <c r="B804" s="107"/>
      <c r="D804" s="103"/>
      <c r="E804" t="s">
        <v>1313</v>
      </c>
      <c r="H804" t="s">
        <v>1313</v>
      </c>
      <c r="I804" t="s">
        <v>1313</v>
      </c>
      <c r="J804" s="103"/>
    </row>
    <row r="805" spans="1:10">
      <c r="A805" s="107" t="e">
        <f ca="1">"CII-" &amp; TEXT(TODAY(),"26") &amp; "-" &amp; TEXT(ROW()-ROW(#REF!)+1,"0000")</f>
        <v>#REF!</v>
      </c>
      <c r="B805" s="107"/>
      <c r="D805" s="103"/>
      <c r="E805" t="s">
        <v>1313</v>
      </c>
      <c r="H805" t="s">
        <v>1313</v>
      </c>
      <c r="I805" t="s">
        <v>1313</v>
      </c>
      <c r="J805" s="103"/>
    </row>
    <row r="806" spans="1:10">
      <c r="A806" s="107" t="e">
        <f ca="1">"CII-" &amp; TEXT(TODAY(),"26") &amp; "-" &amp; TEXT(ROW()-ROW(#REF!)+1,"0000")</f>
        <v>#REF!</v>
      </c>
      <c r="B806" s="107"/>
      <c r="D806" s="103"/>
      <c r="E806" t="s">
        <v>1313</v>
      </c>
      <c r="H806" t="s">
        <v>1313</v>
      </c>
      <c r="I806" t="s">
        <v>1313</v>
      </c>
      <c r="J806" s="103"/>
    </row>
    <row r="807" spans="1:10">
      <c r="A807" s="107" t="e">
        <f ca="1">"CII-" &amp; TEXT(TODAY(),"26") &amp; "-" &amp; TEXT(ROW()-ROW(#REF!)+1,"0000")</f>
        <v>#REF!</v>
      </c>
      <c r="B807" s="107"/>
      <c r="D807" s="103"/>
      <c r="E807" t="s">
        <v>1313</v>
      </c>
      <c r="H807" t="s">
        <v>1313</v>
      </c>
      <c r="I807" t="s">
        <v>1313</v>
      </c>
      <c r="J807" s="103"/>
    </row>
    <row r="808" spans="1:10">
      <c r="A808" s="107" t="e">
        <f ca="1">"CII-" &amp; TEXT(TODAY(),"26") &amp; "-" &amp; TEXT(ROW()-ROW(#REF!)+1,"0000")</f>
        <v>#REF!</v>
      </c>
      <c r="B808" s="107"/>
      <c r="D808" s="103"/>
      <c r="E808" t="s">
        <v>1313</v>
      </c>
      <c r="H808" t="s">
        <v>1313</v>
      </c>
      <c r="I808" t="s">
        <v>1313</v>
      </c>
      <c r="J808" s="103"/>
    </row>
    <row r="809" spans="1:10">
      <c r="A809" s="107" t="e">
        <f ca="1">"CII-" &amp; TEXT(TODAY(),"26") &amp; "-" &amp; TEXT(ROW()-ROW(#REF!)+1,"0000")</f>
        <v>#REF!</v>
      </c>
      <c r="B809" s="107"/>
      <c r="D809" s="103"/>
      <c r="E809" t="s">
        <v>1313</v>
      </c>
      <c r="H809" t="s">
        <v>1313</v>
      </c>
      <c r="I809" t="s">
        <v>1313</v>
      </c>
      <c r="J809" s="103"/>
    </row>
    <row r="810" spans="1:10">
      <c r="A810" s="107" t="e">
        <f ca="1">"CII-" &amp; TEXT(TODAY(),"26") &amp; "-" &amp; TEXT(ROW()-ROW(#REF!)+1,"0000")</f>
        <v>#REF!</v>
      </c>
      <c r="B810" s="107"/>
      <c r="D810" s="103"/>
      <c r="E810" t="s">
        <v>1313</v>
      </c>
      <c r="H810" t="s">
        <v>1313</v>
      </c>
      <c r="I810" t="s">
        <v>1313</v>
      </c>
      <c r="J810" s="103"/>
    </row>
    <row r="811" spans="1:10">
      <c r="A811" s="107" t="e">
        <f ca="1">"CII-" &amp; TEXT(TODAY(),"26") &amp; "-" &amp; TEXT(ROW()-ROW(#REF!)+1,"0000")</f>
        <v>#REF!</v>
      </c>
      <c r="B811" s="107"/>
      <c r="D811" s="103"/>
      <c r="E811" t="s">
        <v>1313</v>
      </c>
      <c r="H811" t="s">
        <v>1313</v>
      </c>
      <c r="I811" t="s">
        <v>1313</v>
      </c>
      <c r="J811" s="103"/>
    </row>
    <row r="812" spans="1:10">
      <c r="A812" s="107" t="e">
        <f ca="1">"CII-" &amp; TEXT(TODAY(),"26") &amp; "-" &amp; TEXT(ROW()-ROW(#REF!)+1,"0000")</f>
        <v>#REF!</v>
      </c>
      <c r="B812" s="107"/>
      <c r="D812" s="103"/>
      <c r="E812" t="s">
        <v>1313</v>
      </c>
      <c r="H812" t="s">
        <v>1313</v>
      </c>
      <c r="I812" t="s">
        <v>1313</v>
      </c>
      <c r="J812" s="103"/>
    </row>
    <row r="813" spans="1:10">
      <c r="A813" s="107" t="e">
        <f ca="1">"CII-" &amp; TEXT(TODAY(),"26") &amp; "-" &amp; TEXT(ROW()-ROW(#REF!)+1,"0000")</f>
        <v>#REF!</v>
      </c>
      <c r="B813" s="107"/>
      <c r="D813" s="103"/>
      <c r="E813" t="s">
        <v>1313</v>
      </c>
      <c r="H813" t="s">
        <v>1313</v>
      </c>
      <c r="I813" t="s">
        <v>1313</v>
      </c>
      <c r="J813" s="103"/>
    </row>
    <row r="814" spans="1:10">
      <c r="A814" s="107" t="e">
        <f ca="1">"CII-" &amp; TEXT(TODAY(),"26") &amp; "-" &amp; TEXT(ROW()-ROW(#REF!)+1,"0000")</f>
        <v>#REF!</v>
      </c>
      <c r="B814" s="107"/>
      <c r="D814" s="103"/>
      <c r="E814" t="s">
        <v>1313</v>
      </c>
      <c r="H814" t="s">
        <v>1313</v>
      </c>
      <c r="I814" t="s">
        <v>1313</v>
      </c>
      <c r="J814" s="103"/>
    </row>
    <row r="815" spans="1:10">
      <c r="A815" s="107" t="e">
        <f ca="1">"CII-" &amp; TEXT(TODAY(),"26") &amp; "-" &amp; TEXT(ROW()-ROW(#REF!)+1,"0000")</f>
        <v>#REF!</v>
      </c>
      <c r="B815" s="107"/>
      <c r="D815" s="103"/>
      <c r="E815" t="s">
        <v>1313</v>
      </c>
      <c r="H815" t="s">
        <v>1313</v>
      </c>
      <c r="I815" t="s">
        <v>1313</v>
      </c>
      <c r="J815" s="103"/>
    </row>
    <row r="816" spans="1:10">
      <c r="A816" s="107" t="e">
        <f ca="1">"CII-" &amp; TEXT(TODAY(),"26") &amp; "-" &amp; TEXT(ROW()-ROW(#REF!)+1,"0000")</f>
        <v>#REF!</v>
      </c>
      <c r="B816" s="107"/>
      <c r="D816" s="103"/>
      <c r="E816" t="s">
        <v>1313</v>
      </c>
      <c r="H816" t="s">
        <v>1313</v>
      </c>
      <c r="I816" t="s">
        <v>1313</v>
      </c>
      <c r="J816" s="103"/>
    </row>
    <row r="817" spans="1:10">
      <c r="A817" s="107" t="e">
        <f ca="1">"CII-" &amp; TEXT(TODAY(),"26") &amp; "-" &amp; TEXT(ROW()-ROW(#REF!)+1,"0000")</f>
        <v>#REF!</v>
      </c>
      <c r="B817" s="107"/>
      <c r="D817" s="103"/>
      <c r="E817" t="s">
        <v>1313</v>
      </c>
      <c r="H817" t="s">
        <v>1313</v>
      </c>
      <c r="I817" t="s">
        <v>1313</v>
      </c>
      <c r="J817" s="103"/>
    </row>
    <row r="818" spans="1:10">
      <c r="A818" s="107" t="e">
        <f ca="1">"CII-" &amp; TEXT(TODAY(),"26") &amp; "-" &amp; TEXT(ROW()-ROW(#REF!)+1,"0000")</f>
        <v>#REF!</v>
      </c>
      <c r="B818" s="107"/>
      <c r="D818" s="103"/>
      <c r="E818" t="s">
        <v>1313</v>
      </c>
      <c r="H818" t="s">
        <v>1313</v>
      </c>
      <c r="I818" t="s">
        <v>1313</v>
      </c>
      <c r="J818" s="103"/>
    </row>
    <row r="819" spans="1:10">
      <c r="A819" s="107" t="e">
        <f ca="1">"CII-" &amp; TEXT(TODAY(),"26") &amp; "-" &amp; TEXT(ROW()-ROW(#REF!)+1,"0000")</f>
        <v>#REF!</v>
      </c>
      <c r="B819" s="107"/>
      <c r="D819" s="103"/>
      <c r="E819" t="s">
        <v>1313</v>
      </c>
      <c r="H819" t="s">
        <v>1313</v>
      </c>
      <c r="I819" t="s">
        <v>1313</v>
      </c>
      <c r="J819" s="103"/>
    </row>
    <row r="820" spans="1:10">
      <c r="A820" s="107" t="e">
        <f ca="1">"CII-" &amp; TEXT(TODAY(),"26") &amp; "-" &amp; TEXT(ROW()-ROW(#REF!)+1,"0000")</f>
        <v>#REF!</v>
      </c>
      <c r="B820" s="107"/>
      <c r="D820" s="103"/>
      <c r="E820" t="s">
        <v>1313</v>
      </c>
      <c r="H820" t="s">
        <v>1313</v>
      </c>
      <c r="I820" t="s">
        <v>1313</v>
      </c>
      <c r="J820" s="103"/>
    </row>
    <row r="821" spans="1:10">
      <c r="A821" s="107" t="e">
        <f ca="1">"CII-" &amp; TEXT(TODAY(),"26") &amp; "-" &amp; TEXT(ROW()-ROW(#REF!)+1,"0000")</f>
        <v>#REF!</v>
      </c>
      <c r="B821" s="107"/>
      <c r="D821" s="103"/>
      <c r="E821" t="s">
        <v>1313</v>
      </c>
      <c r="H821" t="s">
        <v>1313</v>
      </c>
      <c r="I821" t="s">
        <v>1313</v>
      </c>
      <c r="J821" s="103"/>
    </row>
    <row r="822" spans="1:10">
      <c r="A822" s="107" t="e">
        <f ca="1">"CII-" &amp; TEXT(TODAY(),"26") &amp; "-" &amp; TEXT(ROW()-ROW(#REF!)+1,"0000")</f>
        <v>#REF!</v>
      </c>
      <c r="B822" s="107"/>
      <c r="D822" s="103"/>
      <c r="E822" t="s">
        <v>1313</v>
      </c>
      <c r="H822" t="s">
        <v>1313</v>
      </c>
      <c r="I822" t="s">
        <v>1313</v>
      </c>
      <c r="J822" s="103"/>
    </row>
    <row r="823" spans="1:10">
      <c r="A823" s="107" t="e">
        <f ca="1">"CII-" &amp; TEXT(TODAY(),"26") &amp; "-" &amp; TEXT(ROW()-ROW(#REF!)+1,"0000")</f>
        <v>#REF!</v>
      </c>
      <c r="B823" s="107"/>
      <c r="D823" s="103"/>
      <c r="E823" t="s">
        <v>1313</v>
      </c>
      <c r="H823" t="s">
        <v>1313</v>
      </c>
      <c r="I823" t="s">
        <v>1313</v>
      </c>
      <c r="J823" s="103"/>
    </row>
    <row r="824" spans="1:10">
      <c r="A824" s="107" t="e">
        <f ca="1">"CII-" &amp; TEXT(TODAY(),"26") &amp; "-" &amp; TEXT(ROW()-ROW(#REF!)+1,"0000")</f>
        <v>#REF!</v>
      </c>
      <c r="B824" s="107"/>
      <c r="D824" s="103"/>
      <c r="E824" t="s">
        <v>1313</v>
      </c>
      <c r="H824" t="s">
        <v>1313</v>
      </c>
      <c r="I824" t="s">
        <v>1313</v>
      </c>
      <c r="J824" s="103"/>
    </row>
    <row r="825" spans="1:10">
      <c r="A825" s="107" t="e">
        <f ca="1">"CII-" &amp; TEXT(TODAY(),"26") &amp; "-" &amp; TEXT(ROW()-ROW(#REF!)+1,"0000")</f>
        <v>#REF!</v>
      </c>
      <c r="B825" s="107"/>
      <c r="D825" s="103"/>
      <c r="E825" t="s">
        <v>1313</v>
      </c>
      <c r="H825" t="s">
        <v>1313</v>
      </c>
      <c r="I825" t="s">
        <v>1313</v>
      </c>
      <c r="J825" s="103"/>
    </row>
    <row r="826" spans="1:10">
      <c r="A826" s="107" t="e">
        <f ca="1">"CII-" &amp; TEXT(TODAY(),"26") &amp; "-" &amp; TEXT(ROW()-ROW(#REF!)+1,"0000")</f>
        <v>#REF!</v>
      </c>
      <c r="B826" s="107"/>
      <c r="D826" s="103"/>
      <c r="E826" t="s">
        <v>1313</v>
      </c>
      <c r="H826" t="s">
        <v>1313</v>
      </c>
      <c r="I826" t="s">
        <v>1313</v>
      </c>
      <c r="J826" s="103"/>
    </row>
    <row r="827" spans="1:10">
      <c r="A827" s="107" t="e">
        <f ca="1">"CII-" &amp; TEXT(TODAY(),"26") &amp; "-" &amp; TEXT(ROW()-ROW(#REF!)+1,"0000")</f>
        <v>#REF!</v>
      </c>
      <c r="B827" s="107"/>
      <c r="D827" s="103"/>
      <c r="E827" t="s">
        <v>1313</v>
      </c>
      <c r="H827" t="s">
        <v>1313</v>
      </c>
      <c r="I827" t="s">
        <v>1313</v>
      </c>
      <c r="J827" s="103"/>
    </row>
    <row r="828" spans="1:10">
      <c r="A828" s="107" t="e">
        <f ca="1">"CII-" &amp; TEXT(TODAY(),"26") &amp; "-" &amp; TEXT(ROW()-ROW(#REF!)+1,"0000")</f>
        <v>#REF!</v>
      </c>
      <c r="B828" s="107"/>
      <c r="D828" s="103"/>
      <c r="E828" t="s">
        <v>1313</v>
      </c>
      <c r="H828" t="s">
        <v>1313</v>
      </c>
      <c r="I828" t="s">
        <v>1313</v>
      </c>
      <c r="J828" s="103"/>
    </row>
    <row r="829" spans="1:10">
      <c r="A829" s="107" t="e">
        <f ca="1">"CII-" &amp; TEXT(TODAY(),"26") &amp; "-" &amp; TEXT(ROW()-ROW(#REF!)+1,"0000")</f>
        <v>#REF!</v>
      </c>
      <c r="B829" s="107"/>
      <c r="D829" s="103"/>
      <c r="E829" t="s">
        <v>1313</v>
      </c>
      <c r="H829" t="s">
        <v>1313</v>
      </c>
      <c r="I829" t="s">
        <v>1313</v>
      </c>
      <c r="J829" s="103"/>
    </row>
    <row r="830" spans="1:10">
      <c r="A830" s="107" t="e">
        <f ca="1">"CII-" &amp; TEXT(TODAY(),"26") &amp; "-" &amp; TEXT(ROW()-ROW(#REF!)+1,"0000")</f>
        <v>#REF!</v>
      </c>
      <c r="B830" s="107"/>
      <c r="D830" s="103"/>
      <c r="E830" t="s">
        <v>1313</v>
      </c>
      <c r="H830" t="s">
        <v>1313</v>
      </c>
      <c r="I830" t="s">
        <v>1313</v>
      </c>
      <c r="J830" s="103"/>
    </row>
    <row r="831" spans="1:10">
      <c r="A831" s="107" t="e">
        <f ca="1">"CII-" &amp; TEXT(TODAY(),"26") &amp; "-" &amp; TEXT(ROW()-ROW(#REF!)+1,"0000")</f>
        <v>#REF!</v>
      </c>
      <c r="B831" s="107"/>
      <c r="D831" s="103"/>
      <c r="E831" t="s">
        <v>1313</v>
      </c>
      <c r="H831" t="s">
        <v>1313</v>
      </c>
      <c r="I831" t="s">
        <v>1313</v>
      </c>
      <c r="J831" s="103"/>
    </row>
    <row r="832" spans="1:10">
      <c r="A832" s="107" t="e">
        <f ca="1">"CII-" &amp; TEXT(TODAY(),"26") &amp; "-" &amp; TEXT(ROW()-ROW(#REF!)+1,"0000")</f>
        <v>#REF!</v>
      </c>
      <c r="B832" s="107"/>
      <c r="D832" s="103"/>
      <c r="E832" t="s">
        <v>1313</v>
      </c>
      <c r="H832" t="s">
        <v>1313</v>
      </c>
      <c r="I832" t="s">
        <v>1313</v>
      </c>
      <c r="J832" s="103"/>
    </row>
    <row r="833" spans="1:10">
      <c r="A833" s="107" t="e">
        <f ca="1">"CII-" &amp; TEXT(TODAY(),"26") &amp; "-" &amp; TEXT(ROW()-ROW(#REF!)+1,"0000")</f>
        <v>#REF!</v>
      </c>
      <c r="B833" s="107"/>
      <c r="D833" s="103"/>
      <c r="E833" t="s">
        <v>1313</v>
      </c>
      <c r="H833" t="s">
        <v>1313</v>
      </c>
      <c r="I833" t="s">
        <v>1313</v>
      </c>
      <c r="J833" s="103"/>
    </row>
    <row r="834" spans="1:10">
      <c r="A834" s="107" t="e">
        <f ca="1">"CII-" &amp; TEXT(TODAY(),"26") &amp; "-" &amp; TEXT(ROW()-ROW(#REF!)+1,"0000")</f>
        <v>#REF!</v>
      </c>
      <c r="B834" s="107"/>
      <c r="D834" s="103"/>
      <c r="E834" t="s">
        <v>1313</v>
      </c>
      <c r="H834" t="s">
        <v>1313</v>
      </c>
      <c r="I834" t="s">
        <v>1313</v>
      </c>
      <c r="J834" s="103"/>
    </row>
    <row r="835" spans="1:10">
      <c r="A835" s="107" t="e">
        <f ca="1">"CII-" &amp; TEXT(TODAY(),"26") &amp; "-" &amp; TEXT(ROW()-ROW(#REF!)+1,"0000")</f>
        <v>#REF!</v>
      </c>
      <c r="B835" s="107"/>
      <c r="D835" s="103"/>
      <c r="E835" t="s">
        <v>1313</v>
      </c>
      <c r="H835" t="s">
        <v>1313</v>
      </c>
      <c r="I835" t="s">
        <v>1313</v>
      </c>
      <c r="J835" s="103"/>
    </row>
    <row r="836" spans="1:10">
      <c r="A836" s="107" t="e">
        <f ca="1">"CII-" &amp; TEXT(TODAY(),"26") &amp; "-" &amp; TEXT(ROW()-ROW(#REF!)+1,"0000")</f>
        <v>#REF!</v>
      </c>
      <c r="B836" s="107"/>
      <c r="D836" s="103"/>
      <c r="E836" t="s">
        <v>1313</v>
      </c>
      <c r="H836" t="s">
        <v>1313</v>
      </c>
      <c r="I836" t="s">
        <v>1313</v>
      </c>
      <c r="J836" s="103"/>
    </row>
    <row r="837" spans="1:10">
      <c r="A837" s="107" t="e">
        <f ca="1">"CII-" &amp; TEXT(TODAY(),"26") &amp; "-" &amp; TEXT(ROW()-ROW(#REF!)+1,"0000")</f>
        <v>#REF!</v>
      </c>
      <c r="B837" s="107"/>
      <c r="D837" s="103"/>
      <c r="E837" t="s">
        <v>1313</v>
      </c>
      <c r="H837" t="s">
        <v>1313</v>
      </c>
      <c r="I837" t="s">
        <v>1313</v>
      </c>
      <c r="J837" s="103"/>
    </row>
    <row r="838" spans="1:10">
      <c r="A838" s="107" t="e">
        <f ca="1">"CII-" &amp; TEXT(TODAY(),"26") &amp; "-" &amp; TEXT(ROW()-ROW(#REF!)+1,"0000")</f>
        <v>#REF!</v>
      </c>
      <c r="B838" s="107"/>
      <c r="D838" s="103"/>
      <c r="E838" t="s">
        <v>1313</v>
      </c>
      <c r="H838" t="s">
        <v>1313</v>
      </c>
      <c r="I838" t="s">
        <v>1313</v>
      </c>
      <c r="J838" s="103"/>
    </row>
    <row r="839" spans="1:10">
      <c r="A839" s="107" t="e">
        <f ca="1">"CII-" &amp; TEXT(TODAY(),"26") &amp; "-" &amp; TEXT(ROW()-ROW(#REF!)+1,"0000")</f>
        <v>#REF!</v>
      </c>
      <c r="B839" s="107"/>
      <c r="D839" s="103"/>
      <c r="E839" t="s">
        <v>1313</v>
      </c>
      <c r="H839" t="s">
        <v>1313</v>
      </c>
      <c r="I839" t="s">
        <v>1313</v>
      </c>
      <c r="J839" s="103"/>
    </row>
    <row r="840" spans="1:10">
      <c r="A840" s="107" t="e">
        <f ca="1">"CII-" &amp; TEXT(TODAY(),"26") &amp; "-" &amp; TEXT(ROW()-ROW(#REF!)+1,"0000")</f>
        <v>#REF!</v>
      </c>
      <c r="B840" s="107"/>
      <c r="D840" s="103"/>
      <c r="E840" t="s">
        <v>1313</v>
      </c>
      <c r="H840" t="s">
        <v>1313</v>
      </c>
      <c r="I840" t="s">
        <v>1313</v>
      </c>
      <c r="J840" s="103"/>
    </row>
    <row r="841" spans="1:10">
      <c r="A841" s="107" t="e">
        <f ca="1">"CII-" &amp; TEXT(TODAY(),"26") &amp; "-" &amp; TEXT(ROW()-ROW(#REF!)+1,"0000")</f>
        <v>#REF!</v>
      </c>
      <c r="B841" s="107"/>
      <c r="D841" s="103"/>
      <c r="E841" t="s">
        <v>1313</v>
      </c>
      <c r="H841" t="s">
        <v>1313</v>
      </c>
      <c r="I841" t="s">
        <v>1313</v>
      </c>
      <c r="J841" s="103"/>
    </row>
    <row r="842" spans="1:10">
      <c r="A842" s="107" t="e">
        <f ca="1">"CII-" &amp; TEXT(TODAY(),"26") &amp; "-" &amp; TEXT(ROW()-ROW(#REF!)+1,"0000")</f>
        <v>#REF!</v>
      </c>
      <c r="B842" s="107"/>
      <c r="D842" s="103"/>
      <c r="E842" t="s">
        <v>1313</v>
      </c>
      <c r="H842" t="s">
        <v>1313</v>
      </c>
      <c r="I842" t="s">
        <v>1313</v>
      </c>
      <c r="J842" s="103"/>
    </row>
    <row r="843" spans="1:10">
      <c r="A843" s="107" t="e">
        <f ca="1">"CII-" &amp; TEXT(TODAY(),"26") &amp; "-" &amp; TEXT(ROW()-ROW(#REF!)+1,"0000")</f>
        <v>#REF!</v>
      </c>
      <c r="B843" s="107"/>
      <c r="D843" s="103"/>
      <c r="E843" t="s">
        <v>1313</v>
      </c>
      <c r="H843" t="s">
        <v>1313</v>
      </c>
      <c r="I843" t="s">
        <v>1313</v>
      </c>
      <c r="J843" s="103"/>
    </row>
    <row r="844" spans="1:10">
      <c r="A844" s="107" t="e">
        <f ca="1">"CII-" &amp; TEXT(TODAY(),"26") &amp; "-" &amp; TEXT(ROW()-ROW(#REF!)+1,"0000")</f>
        <v>#REF!</v>
      </c>
      <c r="B844" s="107"/>
      <c r="D844" s="103"/>
      <c r="E844" t="s">
        <v>1313</v>
      </c>
      <c r="H844" t="s">
        <v>1313</v>
      </c>
      <c r="I844" t="s">
        <v>1313</v>
      </c>
      <c r="J844" s="103"/>
    </row>
    <row r="845" spans="1:10">
      <c r="A845" s="107" t="e">
        <f ca="1">"CII-" &amp; TEXT(TODAY(),"26") &amp; "-" &amp; TEXT(ROW()-ROW(#REF!)+1,"0000")</f>
        <v>#REF!</v>
      </c>
      <c r="B845" s="107"/>
      <c r="D845" s="103"/>
      <c r="E845" t="s">
        <v>1313</v>
      </c>
      <c r="H845" t="s">
        <v>1313</v>
      </c>
      <c r="I845" t="s">
        <v>1313</v>
      </c>
      <c r="J845" s="103"/>
    </row>
    <row r="846" spans="1:10">
      <c r="A846" s="107" t="e">
        <f ca="1">"CII-" &amp; TEXT(TODAY(),"26") &amp; "-" &amp; TEXT(ROW()-ROW(#REF!)+1,"0000")</f>
        <v>#REF!</v>
      </c>
      <c r="B846" s="107"/>
      <c r="D846" s="103"/>
      <c r="E846" t="s">
        <v>1313</v>
      </c>
      <c r="H846" t="s">
        <v>1313</v>
      </c>
      <c r="I846" t="s">
        <v>1313</v>
      </c>
      <c r="J846" s="103"/>
    </row>
    <row r="847" spans="1:10">
      <c r="A847" s="107" t="e">
        <f ca="1">"CII-" &amp; TEXT(TODAY(),"26") &amp; "-" &amp; TEXT(ROW()-ROW(#REF!)+1,"0000")</f>
        <v>#REF!</v>
      </c>
      <c r="B847" s="107"/>
      <c r="D847" s="103"/>
      <c r="E847" t="s">
        <v>1313</v>
      </c>
      <c r="H847" t="s">
        <v>1313</v>
      </c>
      <c r="I847" t="s">
        <v>1313</v>
      </c>
      <c r="J847" s="103"/>
    </row>
    <row r="848" spans="1:10">
      <c r="A848" s="107" t="e">
        <f ca="1">"CII-" &amp; TEXT(TODAY(),"26") &amp; "-" &amp; TEXT(ROW()-ROW(#REF!)+1,"0000")</f>
        <v>#REF!</v>
      </c>
      <c r="B848" s="107"/>
      <c r="D848" s="103"/>
      <c r="E848" t="s">
        <v>1313</v>
      </c>
      <c r="H848" t="s">
        <v>1313</v>
      </c>
      <c r="I848" t="s">
        <v>1313</v>
      </c>
      <c r="J848" s="103"/>
    </row>
    <row r="849" spans="1:10">
      <c r="A849" s="107" t="e">
        <f ca="1">"CII-" &amp; TEXT(TODAY(),"26") &amp; "-" &amp; TEXT(ROW()-ROW(#REF!)+1,"0000")</f>
        <v>#REF!</v>
      </c>
      <c r="B849" s="107"/>
      <c r="D849" s="103"/>
      <c r="E849" t="s">
        <v>1313</v>
      </c>
      <c r="H849" t="s">
        <v>1313</v>
      </c>
      <c r="I849" t="s">
        <v>1313</v>
      </c>
      <c r="J849" s="103"/>
    </row>
    <row r="850" spans="1:10">
      <c r="A850" s="107" t="e">
        <f ca="1">"CII-" &amp; TEXT(TODAY(),"26") &amp; "-" &amp; TEXT(ROW()-ROW(#REF!)+1,"0000")</f>
        <v>#REF!</v>
      </c>
      <c r="B850" s="107"/>
      <c r="D850" s="103"/>
      <c r="E850" t="s">
        <v>1313</v>
      </c>
      <c r="H850" t="s">
        <v>1313</v>
      </c>
      <c r="I850" t="s">
        <v>1313</v>
      </c>
      <c r="J850" s="103"/>
    </row>
    <row r="851" spans="1:10">
      <c r="A851" s="107" t="e">
        <f ca="1">"CII-" &amp; TEXT(TODAY(),"26") &amp; "-" &amp; TEXT(ROW()-ROW(#REF!)+1,"0000")</f>
        <v>#REF!</v>
      </c>
      <c r="B851" s="107"/>
      <c r="D851" s="103"/>
      <c r="E851" t="s">
        <v>1313</v>
      </c>
      <c r="H851" t="s">
        <v>1313</v>
      </c>
      <c r="I851" t="s">
        <v>1313</v>
      </c>
      <c r="J851" s="103"/>
    </row>
    <row r="852" spans="1:10">
      <c r="A852" s="107" t="e">
        <f ca="1">"CII-" &amp; TEXT(TODAY(),"26") &amp; "-" &amp; TEXT(ROW()-ROW(#REF!)+1,"0000")</f>
        <v>#REF!</v>
      </c>
      <c r="B852" s="107"/>
      <c r="D852" s="103"/>
      <c r="E852" t="s">
        <v>1313</v>
      </c>
      <c r="H852" t="s">
        <v>1313</v>
      </c>
      <c r="I852" t="s">
        <v>1313</v>
      </c>
      <c r="J852" s="103"/>
    </row>
    <row r="853" spans="1:10">
      <c r="A853" s="107" t="e">
        <f ca="1">"CII-" &amp; TEXT(TODAY(),"26") &amp; "-" &amp; TEXT(ROW()-ROW(#REF!)+1,"0000")</f>
        <v>#REF!</v>
      </c>
      <c r="B853" s="107"/>
      <c r="D853" s="103"/>
      <c r="E853" t="s">
        <v>1313</v>
      </c>
      <c r="H853" t="s">
        <v>1313</v>
      </c>
      <c r="I853" t="s">
        <v>1313</v>
      </c>
      <c r="J853" s="103"/>
    </row>
    <row r="854" spans="1:10">
      <c r="A854" s="107" t="e">
        <f ca="1">"CII-" &amp; TEXT(TODAY(),"26") &amp; "-" &amp; TEXT(ROW()-ROW(#REF!)+1,"0000")</f>
        <v>#REF!</v>
      </c>
      <c r="B854" s="107"/>
      <c r="D854" s="103"/>
      <c r="E854" t="s">
        <v>1313</v>
      </c>
      <c r="H854" t="s">
        <v>1313</v>
      </c>
      <c r="I854" t="s">
        <v>1313</v>
      </c>
      <c r="J854" s="103"/>
    </row>
    <row r="855" spans="1:10">
      <c r="A855" s="107" t="e">
        <f ca="1">"CII-" &amp; TEXT(TODAY(),"26") &amp; "-" &amp; TEXT(ROW()-ROW(#REF!)+1,"0000")</f>
        <v>#REF!</v>
      </c>
      <c r="B855" s="107"/>
      <c r="D855" s="103"/>
      <c r="E855" t="s">
        <v>1313</v>
      </c>
      <c r="H855" t="s">
        <v>1313</v>
      </c>
      <c r="I855" t="s">
        <v>1313</v>
      </c>
      <c r="J855" s="103"/>
    </row>
    <row r="856" spans="1:10">
      <c r="A856" s="107" t="e">
        <f ca="1">"CII-" &amp; TEXT(TODAY(),"26") &amp; "-" &amp; TEXT(ROW()-ROW(#REF!)+1,"0000")</f>
        <v>#REF!</v>
      </c>
      <c r="B856" s="107"/>
      <c r="D856" s="103"/>
      <c r="E856" t="s">
        <v>1313</v>
      </c>
      <c r="H856" t="s">
        <v>1313</v>
      </c>
      <c r="I856" t="s">
        <v>1313</v>
      </c>
      <c r="J856" s="103"/>
    </row>
    <row r="857" spans="1:10">
      <c r="A857" s="107" t="e">
        <f ca="1">"CII-" &amp; TEXT(TODAY(),"26") &amp; "-" &amp; TEXT(ROW()-ROW(#REF!)+1,"0000")</f>
        <v>#REF!</v>
      </c>
      <c r="B857" s="107"/>
      <c r="D857" s="103"/>
      <c r="E857" t="s">
        <v>1313</v>
      </c>
      <c r="H857" t="s">
        <v>1313</v>
      </c>
      <c r="I857" t="s">
        <v>1313</v>
      </c>
      <c r="J857" s="103"/>
    </row>
    <row r="858" spans="1:10">
      <c r="A858" s="107" t="e">
        <f ca="1">"CII-" &amp; TEXT(TODAY(),"26") &amp; "-" &amp; TEXT(ROW()-ROW(#REF!)+1,"0000")</f>
        <v>#REF!</v>
      </c>
      <c r="B858" s="107"/>
      <c r="D858" s="103"/>
      <c r="E858" t="s">
        <v>1313</v>
      </c>
      <c r="H858" t="s">
        <v>1313</v>
      </c>
      <c r="I858" t="s">
        <v>1313</v>
      </c>
      <c r="J858" s="103"/>
    </row>
    <row r="859" spans="1:10">
      <c r="A859" s="107" t="e">
        <f ca="1">"CII-" &amp; TEXT(TODAY(),"26") &amp; "-" &amp; TEXT(ROW()-ROW(#REF!)+1,"0000")</f>
        <v>#REF!</v>
      </c>
      <c r="B859" s="107"/>
      <c r="D859" s="103"/>
      <c r="E859" t="s">
        <v>1313</v>
      </c>
      <c r="H859" t="s">
        <v>1313</v>
      </c>
      <c r="I859" t="s">
        <v>1313</v>
      </c>
      <c r="J859" s="103"/>
    </row>
    <row r="860" spans="1:10">
      <c r="A860" s="107" t="e">
        <f ca="1">"CII-" &amp; TEXT(TODAY(),"26") &amp; "-" &amp; TEXT(ROW()-ROW(#REF!)+1,"0000")</f>
        <v>#REF!</v>
      </c>
      <c r="B860" s="107"/>
      <c r="D860" s="103"/>
      <c r="E860" t="s">
        <v>1313</v>
      </c>
      <c r="H860" t="s">
        <v>1313</v>
      </c>
      <c r="I860" t="s">
        <v>1313</v>
      </c>
      <c r="J860" s="103"/>
    </row>
    <row r="861" spans="1:10">
      <c r="A861" s="107" t="e">
        <f ca="1">"CII-" &amp; TEXT(TODAY(),"26") &amp; "-" &amp; TEXT(ROW()-ROW(#REF!)+1,"0000")</f>
        <v>#REF!</v>
      </c>
      <c r="B861" s="107"/>
      <c r="D861" s="103"/>
      <c r="E861" t="s">
        <v>1313</v>
      </c>
      <c r="H861" t="s">
        <v>1313</v>
      </c>
      <c r="I861" t="s">
        <v>1313</v>
      </c>
      <c r="J861" s="103"/>
    </row>
    <row r="862" spans="1:10">
      <c r="A862" s="107" t="e">
        <f ca="1">"CII-" &amp; TEXT(TODAY(),"26") &amp; "-" &amp; TEXT(ROW()-ROW(#REF!)+1,"0000")</f>
        <v>#REF!</v>
      </c>
      <c r="B862" s="107"/>
      <c r="D862" s="103"/>
      <c r="E862" t="s">
        <v>1313</v>
      </c>
      <c r="H862" t="s">
        <v>1313</v>
      </c>
      <c r="I862" t="s">
        <v>1313</v>
      </c>
      <c r="J862" s="103"/>
    </row>
    <row r="863" spans="1:10">
      <c r="A863" s="107" t="e">
        <f ca="1">"CII-" &amp; TEXT(TODAY(),"26") &amp; "-" &amp; TEXT(ROW()-ROW(#REF!)+1,"0000")</f>
        <v>#REF!</v>
      </c>
      <c r="B863" s="107"/>
      <c r="D863" s="103"/>
      <c r="E863" t="s">
        <v>1313</v>
      </c>
      <c r="H863" t="s">
        <v>1313</v>
      </c>
      <c r="I863" t="s">
        <v>1313</v>
      </c>
      <c r="J863" s="103"/>
    </row>
    <row r="864" spans="1:10">
      <c r="A864" s="107" t="e">
        <f ca="1">"CII-" &amp; TEXT(TODAY(),"26") &amp; "-" &amp; TEXT(ROW()-ROW(#REF!)+1,"0000")</f>
        <v>#REF!</v>
      </c>
      <c r="B864" s="107"/>
      <c r="D864" s="103"/>
      <c r="E864" t="s">
        <v>1313</v>
      </c>
      <c r="H864" t="s">
        <v>1313</v>
      </c>
      <c r="I864" t="s">
        <v>1313</v>
      </c>
      <c r="J864" s="103"/>
    </row>
    <row r="865" spans="1:10">
      <c r="A865" s="107" t="e">
        <f ca="1">"CII-" &amp; TEXT(TODAY(),"26") &amp; "-" &amp; TEXT(ROW()-ROW(#REF!)+1,"0000")</f>
        <v>#REF!</v>
      </c>
      <c r="B865" s="107"/>
      <c r="D865" s="103"/>
      <c r="E865" t="s">
        <v>1313</v>
      </c>
      <c r="H865" t="s">
        <v>1313</v>
      </c>
      <c r="I865" t="s">
        <v>1313</v>
      </c>
      <c r="J865" s="103"/>
    </row>
    <row r="866" spans="1:10">
      <c r="A866" s="107" t="e">
        <f ca="1">"CII-" &amp; TEXT(TODAY(),"26") &amp; "-" &amp; TEXT(ROW()-ROW(#REF!)+1,"0000")</f>
        <v>#REF!</v>
      </c>
      <c r="B866" s="107"/>
      <c r="D866" s="103"/>
      <c r="E866" t="s">
        <v>1313</v>
      </c>
      <c r="H866" t="s">
        <v>1313</v>
      </c>
      <c r="I866" t="s">
        <v>1313</v>
      </c>
      <c r="J866" s="103"/>
    </row>
    <row r="867" spans="1:10">
      <c r="A867" s="107" t="e">
        <f ca="1">"CII-" &amp; TEXT(TODAY(),"26") &amp; "-" &amp; TEXT(ROW()-ROW(#REF!)+1,"0000")</f>
        <v>#REF!</v>
      </c>
      <c r="B867" s="107"/>
      <c r="D867" s="103"/>
      <c r="E867" t="s">
        <v>1313</v>
      </c>
      <c r="H867" t="s">
        <v>1313</v>
      </c>
      <c r="I867" t="s">
        <v>1313</v>
      </c>
      <c r="J867" s="103"/>
    </row>
    <row r="868" spans="1:10">
      <c r="A868" s="107" t="e">
        <f ca="1">"CII-" &amp; TEXT(TODAY(),"26") &amp; "-" &amp; TEXT(ROW()-ROW(#REF!)+1,"0000")</f>
        <v>#REF!</v>
      </c>
      <c r="B868" s="107"/>
      <c r="D868" s="103"/>
      <c r="E868" t="s">
        <v>1313</v>
      </c>
      <c r="H868" t="s">
        <v>1313</v>
      </c>
      <c r="I868" t="s">
        <v>1313</v>
      </c>
      <c r="J868" s="103"/>
    </row>
    <row r="869" spans="1:10">
      <c r="A869" s="107" t="e">
        <f ca="1">"CII-" &amp; TEXT(TODAY(),"26") &amp; "-" &amp; TEXT(ROW()-ROW(#REF!)+1,"0000")</f>
        <v>#REF!</v>
      </c>
      <c r="B869" s="107"/>
      <c r="D869" s="103"/>
      <c r="E869" t="s">
        <v>1313</v>
      </c>
      <c r="H869" t="s">
        <v>1313</v>
      </c>
      <c r="I869" t="s">
        <v>1313</v>
      </c>
      <c r="J869" s="103"/>
    </row>
    <row r="870" spans="1:10">
      <c r="A870" s="107" t="e">
        <f ca="1">"CII-" &amp; TEXT(TODAY(),"26") &amp; "-" &amp; TEXT(ROW()-ROW(#REF!)+1,"0000")</f>
        <v>#REF!</v>
      </c>
      <c r="B870" s="107"/>
      <c r="D870" s="103"/>
      <c r="E870" t="s">
        <v>1313</v>
      </c>
      <c r="H870" t="s">
        <v>1313</v>
      </c>
      <c r="I870" t="s">
        <v>1313</v>
      </c>
      <c r="J870" s="103"/>
    </row>
    <row r="871" spans="1:10">
      <c r="A871" s="107" t="e">
        <f ca="1">"CII-" &amp; TEXT(TODAY(),"26") &amp; "-" &amp; TEXT(ROW()-ROW(#REF!)+1,"0000")</f>
        <v>#REF!</v>
      </c>
      <c r="B871" s="107"/>
      <c r="D871" s="103"/>
      <c r="E871" t="s">
        <v>1313</v>
      </c>
      <c r="H871" t="s">
        <v>1313</v>
      </c>
      <c r="I871" t="s">
        <v>1313</v>
      </c>
      <c r="J871" s="103"/>
    </row>
    <row r="872" spans="1:10">
      <c r="A872" s="107" t="e">
        <f ca="1">"CII-" &amp; TEXT(TODAY(),"26") &amp; "-" &amp; TEXT(ROW()-ROW(#REF!)+1,"0000")</f>
        <v>#REF!</v>
      </c>
      <c r="B872" s="107"/>
      <c r="D872" s="103"/>
      <c r="E872" t="s">
        <v>1313</v>
      </c>
      <c r="H872" t="s">
        <v>1313</v>
      </c>
      <c r="I872" t="s">
        <v>1313</v>
      </c>
      <c r="J872" s="103"/>
    </row>
    <row r="873" spans="1:10">
      <c r="A873" s="107" t="e">
        <f ca="1">"CII-" &amp; TEXT(TODAY(),"26") &amp; "-" &amp; TEXT(ROW()-ROW(#REF!)+1,"0000")</f>
        <v>#REF!</v>
      </c>
      <c r="B873" s="107"/>
      <c r="D873" s="103"/>
      <c r="E873" t="s">
        <v>1313</v>
      </c>
      <c r="H873" t="s">
        <v>1313</v>
      </c>
      <c r="I873" t="s">
        <v>1313</v>
      </c>
      <c r="J873" s="103"/>
    </row>
    <row r="874" spans="1:10">
      <c r="A874" s="107" t="e">
        <f ca="1">"CII-" &amp; TEXT(TODAY(),"26") &amp; "-" &amp; TEXT(ROW()-ROW(#REF!)+1,"0000")</f>
        <v>#REF!</v>
      </c>
      <c r="B874" s="107"/>
      <c r="D874" s="103"/>
      <c r="E874" t="s">
        <v>1313</v>
      </c>
      <c r="H874" t="s">
        <v>1313</v>
      </c>
      <c r="I874" t="s">
        <v>1313</v>
      </c>
      <c r="J874" s="103"/>
    </row>
    <row r="875" spans="1:10">
      <c r="A875" s="107" t="e">
        <f ca="1">"CII-" &amp; TEXT(TODAY(),"26") &amp; "-" &amp; TEXT(ROW()-ROW(#REF!)+1,"0000")</f>
        <v>#REF!</v>
      </c>
      <c r="B875" s="107"/>
      <c r="D875" s="103"/>
      <c r="E875" t="s">
        <v>1313</v>
      </c>
      <c r="H875" t="s">
        <v>1313</v>
      </c>
      <c r="I875" t="s">
        <v>1313</v>
      </c>
      <c r="J875" s="103"/>
    </row>
    <row r="876" spans="1:10">
      <c r="A876" s="107" t="e">
        <f ca="1">"CII-" &amp; TEXT(TODAY(),"26") &amp; "-" &amp; TEXT(ROW()-ROW(#REF!)+1,"0000")</f>
        <v>#REF!</v>
      </c>
      <c r="B876" s="107"/>
      <c r="D876" s="103"/>
      <c r="E876" t="s">
        <v>1313</v>
      </c>
      <c r="H876" t="s">
        <v>1313</v>
      </c>
      <c r="I876" t="s">
        <v>1313</v>
      </c>
      <c r="J876" s="103"/>
    </row>
    <row r="877" spans="1:10">
      <c r="A877" s="107" t="e">
        <f ca="1">"CII-" &amp; TEXT(TODAY(),"26") &amp; "-" &amp; TEXT(ROW()-ROW(#REF!)+1,"0000")</f>
        <v>#REF!</v>
      </c>
      <c r="B877" s="107"/>
      <c r="D877" s="103"/>
      <c r="E877" t="s">
        <v>1313</v>
      </c>
      <c r="H877" t="s">
        <v>1313</v>
      </c>
      <c r="I877" t="s">
        <v>1313</v>
      </c>
      <c r="J877" s="103"/>
    </row>
    <row r="878" spans="1:10">
      <c r="A878" s="107" t="e">
        <f ca="1">"CII-" &amp; TEXT(TODAY(),"26") &amp; "-" &amp; TEXT(ROW()-ROW(#REF!)+1,"0000")</f>
        <v>#REF!</v>
      </c>
      <c r="B878" s="107"/>
      <c r="D878" s="103"/>
      <c r="E878" t="s">
        <v>1313</v>
      </c>
      <c r="H878" t="s">
        <v>1313</v>
      </c>
      <c r="I878" t="s">
        <v>1313</v>
      </c>
      <c r="J878" s="103"/>
    </row>
    <row r="879" spans="1:10">
      <c r="A879" s="107" t="e">
        <f ca="1">"CII-" &amp; TEXT(TODAY(),"26") &amp; "-" &amp; TEXT(ROW()-ROW(#REF!)+1,"0000")</f>
        <v>#REF!</v>
      </c>
      <c r="B879" s="107"/>
      <c r="D879" s="103"/>
      <c r="E879" t="s">
        <v>1313</v>
      </c>
      <c r="H879" t="s">
        <v>1313</v>
      </c>
      <c r="I879" t="s">
        <v>1313</v>
      </c>
      <c r="J879" s="103"/>
    </row>
    <row r="880" spans="1:10">
      <c r="A880" s="107" t="e">
        <f ca="1">"CII-" &amp; TEXT(TODAY(),"26") &amp; "-" &amp; TEXT(ROW()-ROW(#REF!)+1,"0000")</f>
        <v>#REF!</v>
      </c>
      <c r="B880" s="107"/>
      <c r="D880" s="103"/>
      <c r="E880" t="s">
        <v>1313</v>
      </c>
      <c r="H880" t="s">
        <v>1313</v>
      </c>
      <c r="I880" t="s">
        <v>1313</v>
      </c>
      <c r="J880" s="103"/>
    </row>
    <row r="881" spans="1:10">
      <c r="A881" s="107" t="e">
        <f ca="1">"CII-" &amp; TEXT(TODAY(),"26") &amp; "-" &amp; TEXT(ROW()-ROW(#REF!)+1,"0000")</f>
        <v>#REF!</v>
      </c>
      <c r="B881" s="107"/>
      <c r="D881" s="103"/>
      <c r="E881" t="s">
        <v>1313</v>
      </c>
      <c r="H881" t="s">
        <v>1313</v>
      </c>
      <c r="I881" t="s">
        <v>1313</v>
      </c>
      <c r="J881" s="103"/>
    </row>
    <row r="882" spans="1:10">
      <c r="A882" s="107" t="e">
        <f ca="1">"CII-" &amp; TEXT(TODAY(),"26") &amp; "-" &amp; TEXT(ROW()-ROW(#REF!)+1,"0000")</f>
        <v>#REF!</v>
      </c>
      <c r="B882" s="107"/>
      <c r="D882" s="103"/>
      <c r="E882" t="s">
        <v>1313</v>
      </c>
      <c r="H882" t="s">
        <v>1313</v>
      </c>
      <c r="I882" t="s">
        <v>1313</v>
      </c>
      <c r="J882" s="103"/>
    </row>
    <row r="883" spans="1:10">
      <c r="A883" s="107" t="e">
        <f ca="1">"CII-" &amp; TEXT(TODAY(),"26") &amp; "-" &amp; TEXT(ROW()-ROW(#REF!)+1,"0000")</f>
        <v>#REF!</v>
      </c>
      <c r="B883" s="107"/>
      <c r="D883" s="103"/>
      <c r="E883" t="s">
        <v>1313</v>
      </c>
      <c r="H883" t="s">
        <v>1313</v>
      </c>
      <c r="I883" t="s">
        <v>1313</v>
      </c>
      <c r="J883" s="103"/>
    </row>
    <row r="884" spans="1:10">
      <c r="A884" s="107" t="e">
        <f ca="1">"CII-" &amp; TEXT(TODAY(),"26") &amp; "-" &amp; TEXT(ROW()-ROW(#REF!)+1,"0000")</f>
        <v>#REF!</v>
      </c>
      <c r="B884" s="107"/>
      <c r="D884" s="103"/>
      <c r="E884" t="s">
        <v>1313</v>
      </c>
      <c r="H884" t="s">
        <v>1313</v>
      </c>
      <c r="I884" t="s">
        <v>1313</v>
      </c>
      <c r="J884" s="103"/>
    </row>
    <row r="885" spans="1:10">
      <c r="A885" s="107" t="e">
        <f ca="1">"CII-" &amp; TEXT(TODAY(),"26") &amp; "-" &amp; TEXT(ROW()-ROW(#REF!)+1,"0000")</f>
        <v>#REF!</v>
      </c>
      <c r="B885" s="107"/>
      <c r="D885" s="103"/>
      <c r="E885" t="s">
        <v>1313</v>
      </c>
      <c r="H885" t="s">
        <v>1313</v>
      </c>
      <c r="I885" t="s">
        <v>1313</v>
      </c>
      <c r="J885" s="103"/>
    </row>
    <row r="886" spans="1:10">
      <c r="A886" s="107" t="e">
        <f ca="1">"CII-" &amp; TEXT(TODAY(),"26") &amp; "-" &amp; TEXT(ROW()-ROW(#REF!)+1,"0000")</f>
        <v>#REF!</v>
      </c>
      <c r="B886" s="107"/>
      <c r="D886" s="103"/>
      <c r="E886" t="s">
        <v>1313</v>
      </c>
      <c r="H886" t="s">
        <v>1313</v>
      </c>
      <c r="I886" t="s">
        <v>1313</v>
      </c>
      <c r="J886" s="103"/>
    </row>
    <row r="887" spans="1:10">
      <c r="A887" s="107" t="e">
        <f ca="1">"CII-" &amp; TEXT(TODAY(),"26") &amp; "-" &amp; TEXT(ROW()-ROW(#REF!)+1,"0000")</f>
        <v>#REF!</v>
      </c>
      <c r="B887" s="107"/>
      <c r="D887" s="103"/>
      <c r="E887" t="s">
        <v>1313</v>
      </c>
      <c r="H887" t="s">
        <v>1313</v>
      </c>
      <c r="I887" t="s">
        <v>1313</v>
      </c>
      <c r="J887" s="103"/>
    </row>
    <row r="888" spans="1:10">
      <c r="A888" s="107" t="e">
        <f ca="1">"CII-" &amp; TEXT(TODAY(),"26") &amp; "-" &amp; TEXT(ROW()-ROW(#REF!)+1,"0000")</f>
        <v>#REF!</v>
      </c>
      <c r="B888" s="107"/>
      <c r="D888" s="103"/>
      <c r="E888" t="s">
        <v>1313</v>
      </c>
      <c r="H888" t="s">
        <v>1313</v>
      </c>
      <c r="I888" t="s">
        <v>1313</v>
      </c>
      <c r="J888" s="103"/>
    </row>
    <row r="889" spans="1:10">
      <c r="A889" s="107" t="e">
        <f ca="1">"CII-" &amp; TEXT(TODAY(),"26") &amp; "-" &amp; TEXT(ROW()-ROW(#REF!)+1,"0000")</f>
        <v>#REF!</v>
      </c>
      <c r="B889" s="107"/>
      <c r="D889" s="103"/>
      <c r="E889" t="s">
        <v>1313</v>
      </c>
      <c r="H889" t="s">
        <v>1313</v>
      </c>
      <c r="I889" t="s">
        <v>1313</v>
      </c>
      <c r="J889" s="103"/>
    </row>
    <row r="890" spans="1:10">
      <c r="A890" s="107" t="e">
        <f ca="1">"CII-" &amp; TEXT(TODAY(),"26") &amp; "-" &amp; TEXT(ROW()-ROW(#REF!)+1,"0000")</f>
        <v>#REF!</v>
      </c>
      <c r="B890" s="107"/>
      <c r="D890" s="103"/>
      <c r="E890" t="s">
        <v>1313</v>
      </c>
      <c r="H890" t="s">
        <v>1313</v>
      </c>
      <c r="I890" t="s">
        <v>1313</v>
      </c>
      <c r="J890" s="103"/>
    </row>
    <row r="891" spans="1:10">
      <c r="A891" s="107" t="e">
        <f ca="1">"CII-" &amp; TEXT(TODAY(),"26") &amp; "-" &amp; TEXT(ROW()-ROW(#REF!)+1,"0000")</f>
        <v>#REF!</v>
      </c>
      <c r="B891" s="107"/>
      <c r="D891" s="103"/>
      <c r="E891" t="s">
        <v>1313</v>
      </c>
      <c r="H891" t="s">
        <v>1313</v>
      </c>
      <c r="I891" t="s">
        <v>1313</v>
      </c>
      <c r="J891" s="103"/>
    </row>
    <row r="892" spans="1:10">
      <c r="A892" s="107" t="e">
        <f ca="1">"CII-" &amp; TEXT(TODAY(),"26") &amp; "-" &amp; TEXT(ROW()-ROW(#REF!)+1,"0000")</f>
        <v>#REF!</v>
      </c>
      <c r="B892" s="107"/>
      <c r="D892" s="103"/>
      <c r="E892" t="s">
        <v>1313</v>
      </c>
      <c r="H892" t="s">
        <v>1313</v>
      </c>
      <c r="I892" t="s">
        <v>1313</v>
      </c>
      <c r="J892" s="103"/>
    </row>
    <row r="893" spans="1:10">
      <c r="A893" s="107" t="e">
        <f ca="1">"CII-" &amp; TEXT(TODAY(),"26") &amp; "-" &amp; TEXT(ROW()-ROW(#REF!)+1,"0000")</f>
        <v>#REF!</v>
      </c>
      <c r="B893" s="107"/>
      <c r="D893" s="103"/>
      <c r="E893" t="s">
        <v>1313</v>
      </c>
      <c r="H893" t="s">
        <v>1313</v>
      </c>
      <c r="I893" t="s">
        <v>1313</v>
      </c>
      <c r="J893" s="103"/>
    </row>
    <row r="894" spans="1:10">
      <c r="A894" s="107" t="e">
        <f ca="1">"CII-" &amp; TEXT(TODAY(),"26") &amp; "-" &amp; TEXT(ROW()-ROW(#REF!)+1,"0000")</f>
        <v>#REF!</v>
      </c>
      <c r="B894" s="107"/>
      <c r="D894" s="103"/>
      <c r="E894" t="s">
        <v>1313</v>
      </c>
      <c r="H894" t="s">
        <v>1313</v>
      </c>
      <c r="I894" t="s">
        <v>1313</v>
      </c>
      <c r="J894" s="103"/>
    </row>
    <row r="895" spans="1:10">
      <c r="A895" s="107" t="e">
        <f ca="1">"CII-" &amp; TEXT(TODAY(),"26") &amp; "-" &amp; TEXT(ROW()-ROW(#REF!)+1,"0000")</f>
        <v>#REF!</v>
      </c>
      <c r="B895" s="107"/>
      <c r="D895" s="103"/>
      <c r="E895" t="s">
        <v>1313</v>
      </c>
      <c r="H895" t="s">
        <v>1313</v>
      </c>
      <c r="I895" t="s">
        <v>1313</v>
      </c>
      <c r="J895" s="103"/>
    </row>
    <row r="896" spans="1:10">
      <c r="A896" s="107" t="e">
        <f ca="1">"CII-" &amp; TEXT(TODAY(),"26") &amp; "-" &amp; TEXT(ROW()-ROW(#REF!)+1,"0000")</f>
        <v>#REF!</v>
      </c>
      <c r="B896" s="107"/>
      <c r="D896" s="103"/>
      <c r="E896" t="s">
        <v>1313</v>
      </c>
      <c r="H896" t="s">
        <v>1313</v>
      </c>
      <c r="I896" t="s">
        <v>1313</v>
      </c>
      <c r="J896" s="103"/>
    </row>
    <row r="897" spans="1:10">
      <c r="A897" s="107" t="e">
        <f ca="1">"CII-" &amp; TEXT(TODAY(),"26") &amp; "-" &amp; TEXT(ROW()-ROW(#REF!)+1,"0000")</f>
        <v>#REF!</v>
      </c>
      <c r="B897" s="107"/>
      <c r="D897" s="103"/>
      <c r="E897" t="s">
        <v>1313</v>
      </c>
      <c r="H897" t="s">
        <v>1313</v>
      </c>
      <c r="I897" t="s">
        <v>1313</v>
      </c>
      <c r="J897" s="103"/>
    </row>
    <row r="898" spans="1:10">
      <c r="A898" s="107" t="e">
        <f ca="1">"CII-" &amp; TEXT(TODAY(),"26") &amp; "-" &amp; TEXT(ROW()-ROW(#REF!)+1,"0000")</f>
        <v>#REF!</v>
      </c>
      <c r="B898" s="107"/>
      <c r="D898" s="103"/>
      <c r="E898" t="s">
        <v>1313</v>
      </c>
      <c r="H898" t="s">
        <v>1313</v>
      </c>
      <c r="I898" t="s">
        <v>1313</v>
      </c>
      <c r="J898" s="103"/>
    </row>
    <row r="899" spans="1:10">
      <c r="A899" s="107" t="e">
        <f ca="1">"CII-" &amp; TEXT(TODAY(),"26") &amp; "-" &amp; TEXT(ROW()-ROW(#REF!)+1,"0000")</f>
        <v>#REF!</v>
      </c>
      <c r="B899" s="107"/>
      <c r="D899" s="103"/>
      <c r="E899" t="s">
        <v>1313</v>
      </c>
      <c r="H899" t="s">
        <v>1313</v>
      </c>
      <c r="I899" t="s">
        <v>1313</v>
      </c>
      <c r="J899" s="103"/>
    </row>
    <row r="900" spans="1:10">
      <c r="A900" s="107" t="e">
        <f ca="1">"CII-" &amp; TEXT(TODAY(),"26") &amp; "-" &amp; TEXT(ROW()-ROW(#REF!)+1,"0000")</f>
        <v>#REF!</v>
      </c>
      <c r="B900" s="107"/>
      <c r="D900" s="103"/>
      <c r="E900" t="s">
        <v>1313</v>
      </c>
      <c r="H900" t="s">
        <v>1313</v>
      </c>
      <c r="I900" t="s">
        <v>1313</v>
      </c>
      <c r="J900" s="103"/>
    </row>
    <row r="901" spans="1:10">
      <c r="A901" s="107" t="e">
        <f ca="1">"CII-" &amp; TEXT(TODAY(),"26") &amp; "-" &amp; TEXT(ROW()-ROW(#REF!)+1,"0000")</f>
        <v>#REF!</v>
      </c>
      <c r="B901" s="107"/>
      <c r="D901" s="103"/>
      <c r="E901" t="s">
        <v>1313</v>
      </c>
      <c r="H901" t="s">
        <v>1313</v>
      </c>
      <c r="I901" t="s">
        <v>1313</v>
      </c>
      <c r="J901" s="103"/>
    </row>
    <row r="902" spans="1:10">
      <c r="A902" s="107" t="e">
        <f ca="1">"CII-" &amp; TEXT(TODAY(),"26") &amp; "-" &amp; TEXT(ROW()-ROW(#REF!)+1,"0000")</f>
        <v>#REF!</v>
      </c>
      <c r="B902" s="107"/>
      <c r="D902" s="103"/>
      <c r="E902" t="s">
        <v>1313</v>
      </c>
      <c r="H902" t="s">
        <v>1313</v>
      </c>
      <c r="I902" t="s">
        <v>1313</v>
      </c>
      <c r="J902" s="103"/>
    </row>
    <row r="903" spans="1:10">
      <c r="A903" s="107" t="e">
        <f ca="1">"CII-" &amp; TEXT(TODAY(),"26") &amp; "-" &amp; TEXT(ROW()-ROW(#REF!)+1,"0000")</f>
        <v>#REF!</v>
      </c>
      <c r="B903" s="107"/>
      <c r="D903" s="103"/>
      <c r="E903" t="s">
        <v>1313</v>
      </c>
      <c r="H903" t="s">
        <v>1313</v>
      </c>
      <c r="I903" t="s">
        <v>1313</v>
      </c>
      <c r="J903" s="103"/>
    </row>
    <row r="904" spans="1:10">
      <c r="A904" s="107" t="e">
        <f ca="1">"CII-" &amp; TEXT(TODAY(),"26") &amp; "-" &amp; TEXT(ROW()-ROW(#REF!)+1,"0000")</f>
        <v>#REF!</v>
      </c>
      <c r="B904" s="107"/>
      <c r="D904" s="103"/>
      <c r="E904" t="s">
        <v>1313</v>
      </c>
      <c r="H904" t="s">
        <v>1313</v>
      </c>
      <c r="I904" t="s">
        <v>1313</v>
      </c>
      <c r="J904" s="103"/>
    </row>
    <row r="905" spans="1:10">
      <c r="A905" s="107" t="e">
        <f ca="1">"CII-" &amp; TEXT(TODAY(),"26") &amp; "-" &amp; TEXT(ROW()-ROW(#REF!)+1,"0000")</f>
        <v>#REF!</v>
      </c>
      <c r="B905" s="107"/>
      <c r="D905" s="103"/>
      <c r="E905" t="s">
        <v>1313</v>
      </c>
      <c r="H905" t="s">
        <v>1313</v>
      </c>
      <c r="I905" t="s">
        <v>1313</v>
      </c>
      <c r="J905" s="103"/>
    </row>
    <row r="906" spans="1:10">
      <c r="A906" s="107" t="e">
        <f ca="1">"CII-" &amp; TEXT(TODAY(),"26") &amp; "-" &amp; TEXT(ROW()-ROW(#REF!)+1,"0000")</f>
        <v>#REF!</v>
      </c>
      <c r="B906" s="107"/>
      <c r="D906" s="103"/>
      <c r="E906" t="s">
        <v>1313</v>
      </c>
      <c r="H906" t="s">
        <v>1313</v>
      </c>
      <c r="I906" t="s">
        <v>1313</v>
      </c>
      <c r="J906" s="103"/>
    </row>
    <row r="907" spans="1:10">
      <c r="A907" s="107" t="e">
        <f ca="1">"CII-" &amp; TEXT(TODAY(),"26") &amp; "-" &amp; TEXT(ROW()-ROW(#REF!)+1,"0000")</f>
        <v>#REF!</v>
      </c>
      <c r="B907" s="107"/>
      <c r="D907" s="103"/>
      <c r="E907" t="s">
        <v>1313</v>
      </c>
      <c r="H907" t="s">
        <v>1313</v>
      </c>
      <c r="I907" t="s">
        <v>1313</v>
      </c>
      <c r="J907" s="103"/>
    </row>
    <row r="908" spans="1:10">
      <c r="A908" s="107" t="e">
        <f ca="1">"CII-" &amp; TEXT(TODAY(),"26") &amp; "-" &amp; TEXT(ROW()-ROW(#REF!)+1,"0000")</f>
        <v>#REF!</v>
      </c>
      <c r="B908" s="107"/>
      <c r="D908" s="103"/>
      <c r="E908" t="s">
        <v>1313</v>
      </c>
      <c r="H908" t="s">
        <v>1313</v>
      </c>
      <c r="I908" t="s">
        <v>1313</v>
      </c>
      <c r="J908" s="103"/>
    </row>
    <row r="909" spans="1:10">
      <c r="A909" s="107" t="e">
        <f ca="1">"CII-" &amp; TEXT(TODAY(),"26") &amp; "-" &amp; TEXT(ROW()-ROW(#REF!)+1,"0000")</f>
        <v>#REF!</v>
      </c>
      <c r="B909" s="107"/>
      <c r="D909" s="103"/>
      <c r="E909" t="s">
        <v>1313</v>
      </c>
      <c r="H909" t="s">
        <v>1313</v>
      </c>
      <c r="I909" t="s">
        <v>1313</v>
      </c>
      <c r="J909" s="103"/>
    </row>
    <row r="910" spans="1:10">
      <c r="A910" s="107" t="e">
        <f ca="1">"CII-" &amp; TEXT(TODAY(),"26") &amp; "-" &amp; TEXT(ROW()-ROW(#REF!)+1,"0000")</f>
        <v>#REF!</v>
      </c>
      <c r="B910" s="107"/>
      <c r="D910" s="103"/>
      <c r="E910" t="s">
        <v>1313</v>
      </c>
      <c r="H910" t="s">
        <v>1313</v>
      </c>
      <c r="I910" t="s">
        <v>1313</v>
      </c>
      <c r="J910" s="103"/>
    </row>
    <row r="911" spans="1:10">
      <c r="A911" s="107" t="e">
        <f ca="1">"CII-" &amp; TEXT(TODAY(),"26") &amp; "-" &amp; TEXT(ROW()-ROW(#REF!)+1,"0000")</f>
        <v>#REF!</v>
      </c>
      <c r="B911" s="107"/>
      <c r="D911" s="103"/>
      <c r="E911" t="s">
        <v>1313</v>
      </c>
      <c r="H911" t="s">
        <v>1313</v>
      </c>
      <c r="I911" t="s">
        <v>1313</v>
      </c>
      <c r="J911" s="103"/>
    </row>
    <row r="912" spans="1:10">
      <c r="A912" s="107" t="e">
        <f ca="1">"CII-" &amp; TEXT(TODAY(),"26") &amp; "-" &amp; TEXT(ROW()-ROW(#REF!)+1,"0000")</f>
        <v>#REF!</v>
      </c>
      <c r="B912" s="107"/>
      <c r="D912" s="103"/>
      <c r="E912" t="s">
        <v>1313</v>
      </c>
      <c r="H912" t="s">
        <v>1313</v>
      </c>
      <c r="I912" t="s">
        <v>1313</v>
      </c>
      <c r="J912" s="103"/>
    </row>
    <row r="913" spans="1:10">
      <c r="A913" s="107" t="e">
        <f ca="1">"CII-" &amp; TEXT(TODAY(),"26") &amp; "-" &amp; TEXT(ROW()-ROW(#REF!)+1,"0000")</f>
        <v>#REF!</v>
      </c>
      <c r="B913" s="107"/>
      <c r="D913" s="103"/>
      <c r="E913" t="s">
        <v>1313</v>
      </c>
      <c r="H913" t="s">
        <v>1313</v>
      </c>
      <c r="I913" t="s">
        <v>1313</v>
      </c>
      <c r="J913" s="103"/>
    </row>
    <row r="914" spans="1:10">
      <c r="A914" s="107" t="e">
        <f ca="1">"CII-" &amp; TEXT(TODAY(),"26") &amp; "-" &amp; TEXT(ROW()-ROW(#REF!)+1,"0000")</f>
        <v>#REF!</v>
      </c>
      <c r="B914" s="107"/>
      <c r="D914" s="103"/>
      <c r="E914" t="s">
        <v>1313</v>
      </c>
      <c r="H914" t="s">
        <v>1313</v>
      </c>
      <c r="I914" t="s">
        <v>1313</v>
      </c>
      <c r="J914" s="103"/>
    </row>
    <row r="915" spans="1:10">
      <c r="A915" s="107" t="e">
        <f ca="1">"CII-" &amp; TEXT(TODAY(),"26") &amp; "-" &amp; TEXT(ROW()-ROW(#REF!)+1,"0000")</f>
        <v>#REF!</v>
      </c>
      <c r="B915" s="107"/>
      <c r="D915" s="103"/>
      <c r="E915" t="s">
        <v>1313</v>
      </c>
      <c r="H915" t="s">
        <v>1313</v>
      </c>
      <c r="I915" t="s">
        <v>1313</v>
      </c>
      <c r="J915" s="103"/>
    </row>
    <row r="916" spans="1:10">
      <c r="A916" s="107" t="e">
        <f ca="1">"CII-" &amp; TEXT(TODAY(),"26") &amp; "-" &amp; TEXT(ROW()-ROW(#REF!)+1,"0000")</f>
        <v>#REF!</v>
      </c>
      <c r="B916" s="107"/>
      <c r="D916" s="103"/>
      <c r="E916" t="s">
        <v>1313</v>
      </c>
      <c r="H916" t="s">
        <v>1313</v>
      </c>
      <c r="I916" t="s">
        <v>1313</v>
      </c>
      <c r="J916" s="103"/>
    </row>
    <row r="917" spans="1:10">
      <c r="A917" s="107" t="e">
        <f ca="1">"CII-" &amp; TEXT(TODAY(),"26") &amp; "-" &amp; TEXT(ROW()-ROW(#REF!)+1,"0000")</f>
        <v>#REF!</v>
      </c>
      <c r="B917" s="107"/>
      <c r="D917" s="103"/>
      <c r="E917" t="s">
        <v>1313</v>
      </c>
      <c r="H917" t="s">
        <v>1313</v>
      </c>
      <c r="I917" t="s">
        <v>1313</v>
      </c>
      <c r="J917" s="103"/>
    </row>
    <row r="918" spans="1:10">
      <c r="A918" s="107" t="e">
        <f ca="1">"CII-" &amp; TEXT(TODAY(),"26") &amp; "-" &amp; TEXT(ROW()-ROW(#REF!)+1,"0000")</f>
        <v>#REF!</v>
      </c>
      <c r="B918" s="107"/>
      <c r="D918" s="103"/>
      <c r="E918" t="s">
        <v>1313</v>
      </c>
      <c r="H918" t="s">
        <v>1313</v>
      </c>
      <c r="I918" t="s">
        <v>1313</v>
      </c>
      <c r="J918" s="103"/>
    </row>
    <row r="919" spans="1:10">
      <c r="A919" s="107" t="e">
        <f ca="1">"CII-" &amp; TEXT(TODAY(),"26") &amp; "-" &amp; TEXT(ROW()-ROW(#REF!)+1,"0000")</f>
        <v>#REF!</v>
      </c>
      <c r="B919" s="107"/>
      <c r="D919" s="103"/>
      <c r="E919" t="s">
        <v>1313</v>
      </c>
      <c r="H919" t="s">
        <v>1313</v>
      </c>
      <c r="I919" t="s">
        <v>1313</v>
      </c>
      <c r="J919" s="103"/>
    </row>
    <row r="920" spans="1:10">
      <c r="A920" s="107" t="e">
        <f ca="1">"CII-" &amp; TEXT(TODAY(),"26") &amp; "-" &amp; TEXT(ROW()-ROW(#REF!)+1,"0000")</f>
        <v>#REF!</v>
      </c>
      <c r="B920" s="107"/>
      <c r="D920" s="103"/>
      <c r="E920" t="s">
        <v>1313</v>
      </c>
      <c r="H920" t="s">
        <v>1313</v>
      </c>
      <c r="I920" t="s">
        <v>1313</v>
      </c>
      <c r="J920" s="103"/>
    </row>
    <row r="921" spans="1:10">
      <c r="A921" s="107" t="e">
        <f ca="1">"CII-" &amp; TEXT(TODAY(),"26") &amp; "-" &amp; TEXT(ROW()-ROW(#REF!)+1,"0000")</f>
        <v>#REF!</v>
      </c>
      <c r="B921" s="107"/>
      <c r="D921" s="103"/>
      <c r="E921" t="s">
        <v>1313</v>
      </c>
      <c r="H921" t="s">
        <v>1313</v>
      </c>
      <c r="I921" t="s">
        <v>1313</v>
      </c>
      <c r="J921" s="103"/>
    </row>
    <row r="922" spans="1:10">
      <c r="A922" s="107" t="e">
        <f ca="1">"CII-" &amp; TEXT(TODAY(),"26") &amp; "-" &amp; TEXT(ROW()-ROW(#REF!)+1,"0000")</f>
        <v>#REF!</v>
      </c>
      <c r="B922" s="107"/>
      <c r="D922" s="103"/>
      <c r="E922" t="s">
        <v>1313</v>
      </c>
      <c r="H922" t="s">
        <v>1313</v>
      </c>
      <c r="I922" t="s">
        <v>1313</v>
      </c>
      <c r="J922" s="103"/>
    </row>
    <row r="923" spans="1:10">
      <c r="A923" s="107" t="e">
        <f ca="1">"CII-" &amp; TEXT(TODAY(),"26") &amp; "-" &amp; TEXT(ROW()-ROW(#REF!)+1,"0000")</f>
        <v>#REF!</v>
      </c>
      <c r="B923" s="107"/>
      <c r="D923" s="103"/>
      <c r="E923" t="s">
        <v>1313</v>
      </c>
      <c r="H923" t="s">
        <v>1313</v>
      </c>
      <c r="I923" t="s">
        <v>1313</v>
      </c>
      <c r="J923" s="103"/>
    </row>
    <row r="924" spans="1:10">
      <c r="A924" s="107" t="e">
        <f ca="1">"CII-" &amp; TEXT(TODAY(),"26") &amp; "-" &amp; TEXT(ROW()-ROW(#REF!)+1,"0000")</f>
        <v>#REF!</v>
      </c>
      <c r="B924" s="107"/>
      <c r="D924" s="103"/>
      <c r="E924" t="s">
        <v>1313</v>
      </c>
      <c r="H924" t="s">
        <v>1313</v>
      </c>
      <c r="I924" t="s">
        <v>1313</v>
      </c>
      <c r="J924" s="103"/>
    </row>
    <row r="925" spans="1:10">
      <c r="A925" s="107" t="e">
        <f ca="1">"CII-" &amp; TEXT(TODAY(),"26") &amp; "-" &amp; TEXT(ROW()-ROW(#REF!)+1,"0000")</f>
        <v>#REF!</v>
      </c>
      <c r="B925" s="107"/>
      <c r="D925" s="103"/>
      <c r="E925" t="s">
        <v>1313</v>
      </c>
      <c r="H925" t="s">
        <v>1313</v>
      </c>
      <c r="I925" t="s">
        <v>1313</v>
      </c>
      <c r="J925" s="103"/>
    </row>
    <row r="926" spans="1:10">
      <c r="A926" s="107" t="e">
        <f ca="1">"CII-" &amp; TEXT(TODAY(),"26") &amp; "-" &amp; TEXT(ROW()-ROW(#REF!)+1,"0000")</f>
        <v>#REF!</v>
      </c>
      <c r="B926" s="107"/>
      <c r="D926" s="103"/>
      <c r="E926" t="s">
        <v>1313</v>
      </c>
      <c r="H926" t="s">
        <v>1313</v>
      </c>
      <c r="I926" t="s">
        <v>1313</v>
      </c>
      <c r="J926" s="103"/>
    </row>
    <row r="927" spans="1:10">
      <c r="A927" s="107" t="e">
        <f ca="1">"CII-" &amp; TEXT(TODAY(),"26") &amp; "-" &amp; TEXT(ROW()-ROW(#REF!)+1,"0000")</f>
        <v>#REF!</v>
      </c>
      <c r="B927" s="107"/>
      <c r="D927" s="103"/>
      <c r="E927" t="s">
        <v>1313</v>
      </c>
      <c r="H927" t="s">
        <v>1313</v>
      </c>
      <c r="I927" t="s">
        <v>1313</v>
      </c>
      <c r="J927" s="103"/>
    </row>
    <row r="928" spans="1:10">
      <c r="A928" s="107" t="e">
        <f ca="1">"CII-" &amp; TEXT(TODAY(),"26") &amp; "-" &amp; TEXT(ROW()-ROW(#REF!)+1,"0000")</f>
        <v>#REF!</v>
      </c>
      <c r="B928" s="107"/>
      <c r="D928" s="103"/>
      <c r="E928" t="s">
        <v>1313</v>
      </c>
      <c r="H928" t="s">
        <v>1313</v>
      </c>
      <c r="I928" t="s">
        <v>1313</v>
      </c>
      <c r="J928" s="103"/>
    </row>
    <row r="929" spans="1:10">
      <c r="A929" s="107" t="e">
        <f ca="1">"CII-" &amp; TEXT(TODAY(),"26") &amp; "-" &amp; TEXT(ROW()-ROW(#REF!)+1,"0000")</f>
        <v>#REF!</v>
      </c>
      <c r="B929" s="107"/>
      <c r="D929" s="103"/>
      <c r="E929" t="s">
        <v>1313</v>
      </c>
      <c r="H929" t="s">
        <v>1313</v>
      </c>
      <c r="I929" t="s">
        <v>1313</v>
      </c>
      <c r="J929" s="103"/>
    </row>
    <row r="930" spans="1:10">
      <c r="A930" s="107" t="e">
        <f ca="1">"CII-" &amp; TEXT(TODAY(),"26") &amp; "-" &amp; TEXT(ROW()-ROW(#REF!)+1,"0000")</f>
        <v>#REF!</v>
      </c>
      <c r="B930" s="107"/>
      <c r="D930" s="103"/>
      <c r="E930" t="s">
        <v>1313</v>
      </c>
      <c r="H930" t="s">
        <v>1313</v>
      </c>
      <c r="I930" t="s">
        <v>1313</v>
      </c>
      <c r="J930" s="103"/>
    </row>
    <row r="931" spans="1:10">
      <c r="A931" s="107" t="e">
        <f ca="1">"CII-" &amp; TEXT(TODAY(),"26") &amp; "-" &amp; TEXT(ROW()-ROW(#REF!)+1,"0000")</f>
        <v>#REF!</v>
      </c>
      <c r="B931" s="107"/>
      <c r="D931" s="103"/>
      <c r="E931" t="s">
        <v>1313</v>
      </c>
      <c r="H931" t="s">
        <v>1313</v>
      </c>
      <c r="I931" t="s">
        <v>1313</v>
      </c>
      <c r="J931" s="103"/>
    </row>
    <row r="932" spans="1:10">
      <c r="A932" s="107" t="e">
        <f ca="1">"CII-" &amp; TEXT(TODAY(),"26") &amp; "-" &amp; TEXT(ROW()-ROW(#REF!)+1,"0000")</f>
        <v>#REF!</v>
      </c>
      <c r="B932" s="107"/>
      <c r="D932" s="103"/>
      <c r="E932" t="s">
        <v>1313</v>
      </c>
      <c r="H932" t="s">
        <v>1313</v>
      </c>
      <c r="I932" t="s">
        <v>1313</v>
      </c>
      <c r="J932" s="103"/>
    </row>
    <row r="933" spans="1:10">
      <c r="A933" s="107" t="e">
        <f ca="1">"CII-" &amp; TEXT(TODAY(),"26") &amp; "-" &amp; TEXT(ROW()-ROW(#REF!)+1,"0000")</f>
        <v>#REF!</v>
      </c>
      <c r="B933" s="107"/>
      <c r="D933" s="103"/>
      <c r="E933" t="s">
        <v>1313</v>
      </c>
      <c r="H933" t="s">
        <v>1313</v>
      </c>
      <c r="I933" t="s">
        <v>1313</v>
      </c>
      <c r="J933" s="103"/>
    </row>
    <row r="934" spans="1:10">
      <c r="A934" s="107" t="e">
        <f ca="1">"CII-" &amp; TEXT(TODAY(),"26") &amp; "-" &amp; TEXT(ROW()-ROW(#REF!)+1,"0000")</f>
        <v>#REF!</v>
      </c>
      <c r="B934" s="107"/>
      <c r="D934" s="103"/>
      <c r="E934" t="s">
        <v>1313</v>
      </c>
      <c r="H934" t="s">
        <v>1313</v>
      </c>
      <c r="I934" t="s">
        <v>1313</v>
      </c>
      <c r="J934" s="103"/>
    </row>
    <row r="935" spans="1:10">
      <c r="A935" s="107" t="e">
        <f ca="1">"CII-" &amp; TEXT(TODAY(),"26") &amp; "-" &amp; TEXT(ROW()-ROW(#REF!)+1,"0000")</f>
        <v>#REF!</v>
      </c>
      <c r="B935" s="107"/>
      <c r="D935" s="103"/>
      <c r="E935" t="s">
        <v>1313</v>
      </c>
      <c r="H935" t="s">
        <v>1313</v>
      </c>
      <c r="I935" t="s">
        <v>1313</v>
      </c>
      <c r="J935" s="103"/>
    </row>
    <row r="936" spans="1:10">
      <c r="A936" s="107" t="e">
        <f ca="1">"CII-" &amp; TEXT(TODAY(),"26") &amp; "-" &amp; TEXT(ROW()-ROW(#REF!)+1,"0000")</f>
        <v>#REF!</v>
      </c>
      <c r="B936" s="107"/>
      <c r="D936" s="103"/>
      <c r="E936" t="s">
        <v>1313</v>
      </c>
      <c r="H936" t="s">
        <v>1313</v>
      </c>
      <c r="I936" t="s">
        <v>1313</v>
      </c>
      <c r="J936" s="103"/>
    </row>
    <row r="937" spans="1:10">
      <c r="A937" s="107" t="e">
        <f ca="1">"CII-" &amp; TEXT(TODAY(),"26") &amp; "-" &amp; TEXT(ROW()-ROW(#REF!)+1,"0000")</f>
        <v>#REF!</v>
      </c>
      <c r="B937" s="107"/>
      <c r="D937" s="103"/>
      <c r="E937" t="s">
        <v>1313</v>
      </c>
      <c r="H937" t="s">
        <v>1313</v>
      </c>
      <c r="I937" t="s">
        <v>1313</v>
      </c>
      <c r="J937" s="103"/>
    </row>
    <row r="938" spans="1:10">
      <c r="A938" s="107" t="e">
        <f ca="1">"CII-" &amp; TEXT(TODAY(),"26") &amp; "-" &amp; TEXT(ROW()-ROW(#REF!)+1,"0000")</f>
        <v>#REF!</v>
      </c>
      <c r="B938" s="107"/>
      <c r="D938" s="103"/>
      <c r="E938" t="s">
        <v>1313</v>
      </c>
      <c r="H938" t="s">
        <v>1313</v>
      </c>
      <c r="I938" t="s">
        <v>1313</v>
      </c>
      <c r="J938" s="103"/>
    </row>
    <row r="939" spans="1:10">
      <c r="A939" s="107" t="e">
        <f ca="1">"CII-" &amp; TEXT(TODAY(),"26") &amp; "-" &amp; TEXT(ROW()-ROW(#REF!)+1,"0000")</f>
        <v>#REF!</v>
      </c>
      <c r="B939" s="107"/>
      <c r="D939" s="103"/>
      <c r="E939" t="s">
        <v>1313</v>
      </c>
      <c r="H939" t="s">
        <v>1313</v>
      </c>
      <c r="I939" t="s">
        <v>1313</v>
      </c>
      <c r="J939" s="103"/>
    </row>
    <row r="940" spans="1:10">
      <c r="A940" s="107" t="e">
        <f ca="1">"CII-" &amp; TEXT(TODAY(),"26") &amp; "-" &amp; TEXT(ROW()-ROW(#REF!)+1,"0000")</f>
        <v>#REF!</v>
      </c>
      <c r="B940" s="107"/>
      <c r="D940" s="103"/>
      <c r="E940" t="s">
        <v>1313</v>
      </c>
      <c r="H940" t="s">
        <v>1313</v>
      </c>
      <c r="I940" t="s">
        <v>1313</v>
      </c>
      <c r="J940" s="103"/>
    </row>
    <row r="941" spans="1:10">
      <c r="A941" s="107" t="e">
        <f ca="1">"CII-" &amp; TEXT(TODAY(),"26") &amp; "-" &amp; TEXT(ROW()-ROW(#REF!)+1,"0000")</f>
        <v>#REF!</v>
      </c>
      <c r="B941" s="107"/>
      <c r="D941" s="103"/>
      <c r="E941" t="s">
        <v>1313</v>
      </c>
      <c r="H941" t="s">
        <v>1313</v>
      </c>
      <c r="I941" t="s">
        <v>1313</v>
      </c>
      <c r="J941" s="103"/>
    </row>
    <row r="942" spans="1:10">
      <c r="A942" s="107" t="e">
        <f ca="1">"CII-" &amp; TEXT(TODAY(),"26") &amp; "-" &amp; TEXT(ROW()-ROW(#REF!)+1,"0000")</f>
        <v>#REF!</v>
      </c>
      <c r="B942" s="107"/>
      <c r="D942" s="103"/>
      <c r="E942" t="s">
        <v>1313</v>
      </c>
      <c r="H942" t="s">
        <v>1313</v>
      </c>
      <c r="I942" t="s">
        <v>1313</v>
      </c>
      <c r="J942" s="103"/>
    </row>
    <row r="943" spans="1:10">
      <c r="A943" s="107" t="e">
        <f ca="1">"CII-" &amp; TEXT(TODAY(),"26") &amp; "-" &amp; TEXT(ROW()-ROW(#REF!)+1,"0000")</f>
        <v>#REF!</v>
      </c>
      <c r="B943" s="107"/>
      <c r="D943" s="103"/>
      <c r="E943" t="s">
        <v>1313</v>
      </c>
      <c r="H943" t="s">
        <v>1313</v>
      </c>
      <c r="I943" t="s">
        <v>1313</v>
      </c>
      <c r="J943" s="103"/>
    </row>
    <row r="944" spans="1:10">
      <c r="A944" s="107" t="e">
        <f ca="1">"CII-" &amp; TEXT(TODAY(),"26") &amp; "-" &amp; TEXT(ROW()-ROW(#REF!)+1,"0000")</f>
        <v>#REF!</v>
      </c>
      <c r="B944" s="107"/>
      <c r="D944" s="103"/>
      <c r="E944" t="s">
        <v>1313</v>
      </c>
      <c r="H944" t="s">
        <v>1313</v>
      </c>
      <c r="I944" t="s">
        <v>1313</v>
      </c>
      <c r="J944" s="103"/>
    </row>
    <row r="945" spans="1:10">
      <c r="A945" s="107" t="e">
        <f ca="1">"CII-" &amp; TEXT(TODAY(),"26") &amp; "-" &amp; TEXT(ROW()-ROW(#REF!)+1,"0000")</f>
        <v>#REF!</v>
      </c>
      <c r="B945" s="107"/>
      <c r="D945" s="103"/>
      <c r="E945" t="s">
        <v>1313</v>
      </c>
      <c r="H945" t="s">
        <v>1313</v>
      </c>
      <c r="I945" t="s">
        <v>1313</v>
      </c>
      <c r="J945" s="103"/>
    </row>
    <row r="946" spans="1:10">
      <c r="A946" s="107" t="e">
        <f ca="1">"CII-" &amp; TEXT(TODAY(),"26") &amp; "-" &amp; TEXT(ROW()-ROW(#REF!)+1,"0000")</f>
        <v>#REF!</v>
      </c>
      <c r="B946" s="107"/>
      <c r="D946" s="103"/>
      <c r="E946" t="s">
        <v>1313</v>
      </c>
      <c r="H946" t="s">
        <v>1313</v>
      </c>
      <c r="I946" t="s">
        <v>1313</v>
      </c>
      <c r="J946" s="103"/>
    </row>
    <row r="947" spans="1:10">
      <c r="A947" s="107" t="e">
        <f ca="1">"CII-" &amp; TEXT(TODAY(),"26") &amp; "-" &amp; TEXT(ROW()-ROW(#REF!)+1,"0000")</f>
        <v>#REF!</v>
      </c>
      <c r="B947" s="107"/>
      <c r="D947" s="103"/>
      <c r="E947" t="s">
        <v>1313</v>
      </c>
      <c r="H947" t="s">
        <v>1313</v>
      </c>
      <c r="I947" t="s">
        <v>1313</v>
      </c>
      <c r="J947" s="103"/>
    </row>
    <row r="948" spans="1:10">
      <c r="A948" s="107" t="e">
        <f ca="1">"CII-" &amp; TEXT(TODAY(),"26") &amp; "-" &amp; TEXT(ROW()-ROW(#REF!)+1,"0000")</f>
        <v>#REF!</v>
      </c>
      <c r="B948" s="107"/>
      <c r="D948" s="103"/>
      <c r="E948" t="s">
        <v>1313</v>
      </c>
      <c r="H948" t="s">
        <v>1313</v>
      </c>
      <c r="I948" t="s">
        <v>1313</v>
      </c>
      <c r="J948" s="103"/>
    </row>
    <row r="949" spans="1:10">
      <c r="A949" s="107" t="e">
        <f ca="1">"CII-" &amp; TEXT(TODAY(),"26") &amp; "-" &amp; TEXT(ROW()-ROW(#REF!)+1,"0000")</f>
        <v>#REF!</v>
      </c>
      <c r="B949" s="107"/>
      <c r="D949" s="103"/>
      <c r="E949" t="s">
        <v>1313</v>
      </c>
      <c r="H949" t="s">
        <v>1313</v>
      </c>
      <c r="I949" t="s">
        <v>1313</v>
      </c>
      <c r="J949" s="103"/>
    </row>
    <row r="950" spans="1:10">
      <c r="A950" s="107" t="e">
        <f ca="1">"CII-" &amp; TEXT(TODAY(),"26") &amp; "-" &amp; TEXT(ROW()-ROW(#REF!)+1,"0000")</f>
        <v>#REF!</v>
      </c>
      <c r="B950" s="107"/>
      <c r="D950" s="103"/>
      <c r="E950" t="s">
        <v>1313</v>
      </c>
      <c r="H950" t="s">
        <v>1313</v>
      </c>
      <c r="I950" t="s">
        <v>1313</v>
      </c>
      <c r="J950" s="103"/>
    </row>
    <row r="951" spans="1:10">
      <c r="A951" s="107" t="e">
        <f ca="1">"CII-" &amp; TEXT(TODAY(),"26") &amp; "-" &amp; TEXT(ROW()-ROW(#REF!)+1,"0000")</f>
        <v>#REF!</v>
      </c>
      <c r="B951" s="107"/>
      <c r="D951" s="103"/>
      <c r="E951" t="s">
        <v>1313</v>
      </c>
      <c r="H951" t="s">
        <v>1313</v>
      </c>
      <c r="I951" t="s">
        <v>1313</v>
      </c>
      <c r="J951" s="103"/>
    </row>
    <row r="952" spans="1:10">
      <c r="A952" s="107" t="e">
        <f ca="1">"CII-" &amp; TEXT(TODAY(),"26") &amp; "-" &amp; TEXT(ROW()-ROW(#REF!)+1,"0000")</f>
        <v>#REF!</v>
      </c>
      <c r="B952" s="107"/>
      <c r="D952" s="103"/>
      <c r="E952" t="s">
        <v>1313</v>
      </c>
      <c r="H952" t="s">
        <v>1313</v>
      </c>
      <c r="I952" t="s">
        <v>1313</v>
      </c>
      <c r="J952" s="103"/>
    </row>
    <row r="953" spans="1:10">
      <c r="A953" s="107" t="e">
        <f ca="1">"CII-" &amp; TEXT(TODAY(),"26") &amp; "-" &amp; TEXT(ROW()-ROW(#REF!)+1,"0000")</f>
        <v>#REF!</v>
      </c>
      <c r="B953" s="107"/>
      <c r="D953" s="103"/>
      <c r="E953" t="s">
        <v>1313</v>
      </c>
      <c r="H953" t="s">
        <v>1313</v>
      </c>
      <c r="I953" t="s">
        <v>1313</v>
      </c>
      <c r="J953" s="103"/>
    </row>
    <row r="954" spans="1:10">
      <c r="A954" s="107" t="e">
        <f ca="1">"CII-" &amp; TEXT(TODAY(),"26") &amp; "-" &amp; TEXT(ROW()-ROW(#REF!)+1,"0000")</f>
        <v>#REF!</v>
      </c>
      <c r="B954" s="107"/>
      <c r="D954" s="103"/>
      <c r="E954" t="s">
        <v>1313</v>
      </c>
      <c r="H954" t="s">
        <v>1313</v>
      </c>
      <c r="I954" t="s">
        <v>1313</v>
      </c>
      <c r="J954" s="103"/>
    </row>
    <row r="955" spans="1:10">
      <c r="A955" s="107" t="e">
        <f ca="1">"CII-" &amp; TEXT(TODAY(),"26") &amp; "-" &amp; TEXT(ROW()-ROW(#REF!)+1,"0000")</f>
        <v>#REF!</v>
      </c>
      <c r="B955" s="107"/>
      <c r="D955" s="103"/>
      <c r="E955" t="s">
        <v>1313</v>
      </c>
      <c r="H955" t="s">
        <v>1313</v>
      </c>
      <c r="I955" t="s">
        <v>1313</v>
      </c>
      <c r="J955" s="103"/>
    </row>
    <row r="956" spans="1:10">
      <c r="A956" s="107" t="e">
        <f ca="1">"CII-" &amp; TEXT(TODAY(),"26") &amp; "-" &amp; TEXT(ROW()-ROW(#REF!)+1,"0000")</f>
        <v>#REF!</v>
      </c>
      <c r="B956" s="107"/>
      <c r="D956" s="103"/>
      <c r="E956" t="s">
        <v>1313</v>
      </c>
      <c r="H956" t="s">
        <v>1313</v>
      </c>
      <c r="I956" t="s">
        <v>1313</v>
      </c>
      <c r="J956" s="103"/>
    </row>
    <row r="957" spans="1:10">
      <c r="A957" s="107" t="e">
        <f ca="1">"CII-" &amp; TEXT(TODAY(),"26") &amp; "-" &amp; TEXT(ROW()-ROW(#REF!)+1,"0000")</f>
        <v>#REF!</v>
      </c>
      <c r="B957" s="107"/>
      <c r="D957" s="103"/>
      <c r="E957" t="s">
        <v>1313</v>
      </c>
      <c r="H957" t="s">
        <v>1313</v>
      </c>
      <c r="I957" t="s">
        <v>1313</v>
      </c>
      <c r="J957" s="103"/>
    </row>
    <row r="958" spans="1:10">
      <c r="A958" s="107" t="e">
        <f ca="1">"CII-" &amp; TEXT(TODAY(),"26") &amp; "-" &amp; TEXT(ROW()-ROW(#REF!)+1,"0000")</f>
        <v>#REF!</v>
      </c>
      <c r="B958" s="107"/>
      <c r="D958" s="103"/>
      <c r="E958" t="s">
        <v>1313</v>
      </c>
      <c r="H958" t="s">
        <v>1313</v>
      </c>
      <c r="I958" t="s">
        <v>1313</v>
      </c>
      <c r="J958" s="103"/>
    </row>
    <row r="959" spans="1:10">
      <c r="A959" s="107" t="e">
        <f ca="1">"CII-" &amp; TEXT(TODAY(),"26") &amp; "-" &amp; TEXT(ROW()-ROW(#REF!)+1,"0000")</f>
        <v>#REF!</v>
      </c>
      <c r="B959" s="107"/>
      <c r="D959" s="103"/>
      <c r="E959" t="s">
        <v>1313</v>
      </c>
      <c r="H959" t="s">
        <v>1313</v>
      </c>
      <c r="I959" t="s">
        <v>1313</v>
      </c>
      <c r="J959" s="103"/>
    </row>
    <row r="960" spans="1:10">
      <c r="A960" s="107" t="e">
        <f ca="1">"CII-" &amp; TEXT(TODAY(),"26") &amp; "-" &amp; TEXT(ROW()-ROW(#REF!)+1,"0000")</f>
        <v>#REF!</v>
      </c>
      <c r="B960" s="107"/>
      <c r="D960" s="103"/>
      <c r="E960" t="s">
        <v>1313</v>
      </c>
      <c r="H960" t="s">
        <v>1313</v>
      </c>
      <c r="I960" t="s">
        <v>1313</v>
      </c>
      <c r="J960" s="103"/>
    </row>
    <row r="961" spans="1:1">
      <c r="A961" s="107"/>
    </row>
    <row r="962" spans="1:1">
      <c r="A962" s="107"/>
    </row>
    <row r="963" spans="1:1">
      <c r="A963" s="107"/>
    </row>
  </sheetData>
  <dataValidations count="3">
    <dataValidation type="list" allowBlank="1" showInputMessage="1" showErrorMessage="1" sqref="E2:E923" xr:uid="{A46DA198-89E7-4D47-8DBA-7532BC5E2B00}">
      <formula1>$A$2:$A$11</formula1>
    </dataValidation>
    <dataValidation type="list" allowBlank="1" showInputMessage="1" showErrorMessage="1" sqref="H2:H923" xr:uid="{0FC95F47-5A20-4C30-9E56-9B1C1F1228EE}">
      <formula1>$C$2:$C$11</formula1>
    </dataValidation>
    <dataValidation type="list" allowBlank="1" showInputMessage="1" showErrorMessage="1" sqref="I2:I923" xr:uid="{2A0C1F0E-E9C0-4272-8848-ECAB2445AE93}">
      <formula1>$E$2:$E$5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1"/>
  <sheetViews>
    <sheetView topLeftCell="A11" workbookViewId="0">
      <selection activeCell="A12" sqref="A12:D14"/>
    </sheetView>
  </sheetViews>
  <sheetFormatPr defaultColWidth="9.140625" defaultRowHeight="15"/>
  <cols>
    <col min="1" max="1" width="16" customWidth="1"/>
    <col min="2" max="2" width="26" customWidth="1"/>
    <col min="3" max="3" width="18" customWidth="1"/>
    <col min="4" max="4" width="16" customWidth="1"/>
    <col min="5" max="5" width="10" customWidth="1"/>
    <col min="6" max="7" width="16" customWidth="1"/>
    <col min="8" max="9" width="12" customWidth="1"/>
    <col min="10" max="10" width="40" customWidth="1"/>
  </cols>
  <sheetData>
    <row r="1" spans="1:10" ht="18.75">
      <c r="A1" s="140" t="s">
        <v>1314</v>
      </c>
      <c r="B1" s="158"/>
      <c r="C1" s="158"/>
      <c r="D1" s="158"/>
      <c r="E1" s="158"/>
      <c r="F1" s="158"/>
      <c r="G1" s="158"/>
      <c r="H1" s="158"/>
      <c r="I1" s="158"/>
      <c r="J1" s="158"/>
    </row>
    <row r="2" spans="1:10">
      <c r="A2" s="141" t="s">
        <v>1315</v>
      </c>
      <c r="B2" s="158"/>
      <c r="C2" s="158"/>
      <c r="D2" s="158"/>
      <c r="E2" s="158"/>
      <c r="F2" s="158"/>
      <c r="G2" s="158"/>
      <c r="H2" s="158"/>
      <c r="I2" s="158"/>
      <c r="J2" s="158"/>
    </row>
    <row r="4" spans="1:10">
      <c r="A4" s="145" t="s">
        <v>1316</v>
      </c>
      <c r="B4" s="159"/>
      <c r="C4" s="159"/>
      <c r="D4" s="159"/>
      <c r="E4" s="159"/>
      <c r="F4" s="159"/>
      <c r="G4" s="159"/>
      <c r="H4" s="159"/>
      <c r="I4" s="159"/>
      <c r="J4" s="159"/>
    </row>
    <row r="5" spans="1:10" ht="30">
      <c r="A5" s="14" t="s">
        <v>83</v>
      </c>
      <c r="B5" s="14" t="s">
        <v>26</v>
      </c>
      <c r="C5" s="14" t="s">
        <v>84</v>
      </c>
      <c r="D5" s="14" t="s">
        <v>85</v>
      </c>
      <c r="E5" s="14" t="s">
        <v>86</v>
      </c>
      <c r="F5" s="14" t="s">
        <v>87</v>
      </c>
      <c r="G5" s="14" t="s">
        <v>91</v>
      </c>
      <c r="H5" s="14" t="s">
        <v>166</v>
      </c>
      <c r="I5" s="14" t="s">
        <v>1317</v>
      </c>
      <c r="J5" s="14" t="s">
        <v>1318</v>
      </c>
    </row>
    <row r="6" spans="1:10" ht="30">
      <c r="A6" s="1" t="s">
        <v>96</v>
      </c>
      <c r="B6" s="1" t="s">
        <v>12</v>
      </c>
      <c r="C6" s="1" t="s">
        <v>1319</v>
      </c>
      <c r="D6" s="1" t="s">
        <v>98</v>
      </c>
      <c r="E6" s="1" t="s">
        <v>99</v>
      </c>
      <c r="F6" s="1">
        <v>26134</v>
      </c>
      <c r="G6" s="11">
        <v>46091</v>
      </c>
      <c r="H6" s="12">
        <v>0.66666666666666663</v>
      </c>
      <c r="I6" s="1">
        <v>40</v>
      </c>
      <c r="J6" s="1" t="s">
        <v>104</v>
      </c>
    </row>
    <row r="7" spans="1:10" ht="30">
      <c r="A7" s="1" t="s">
        <v>96</v>
      </c>
      <c r="B7" s="1" t="s">
        <v>12</v>
      </c>
      <c r="C7" s="1" t="s">
        <v>1320</v>
      </c>
      <c r="D7" s="1" t="s">
        <v>98</v>
      </c>
      <c r="E7" s="1" t="s">
        <v>107</v>
      </c>
      <c r="F7" s="1">
        <v>26135</v>
      </c>
      <c r="G7" s="11">
        <v>46091</v>
      </c>
      <c r="H7" s="12">
        <v>0.66666666666666663</v>
      </c>
      <c r="I7" s="1">
        <v>40</v>
      </c>
      <c r="J7" s="1" t="s">
        <v>104</v>
      </c>
    </row>
    <row r="8" spans="1:10" ht="30">
      <c r="A8" s="1" t="s">
        <v>96</v>
      </c>
      <c r="B8" s="1" t="s">
        <v>12</v>
      </c>
      <c r="C8" s="1" t="s">
        <v>1321</v>
      </c>
      <c r="D8" s="1" t="s">
        <v>109</v>
      </c>
      <c r="E8" s="1" t="s">
        <v>99</v>
      </c>
      <c r="F8" s="1">
        <v>26136</v>
      </c>
      <c r="G8" s="11">
        <v>46091</v>
      </c>
      <c r="H8" s="12">
        <v>0.66666666666666663</v>
      </c>
      <c r="I8" s="1">
        <v>40</v>
      </c>
      <c r="J8" s="1" t="s">
        <v>110</v>
      </c>
    </row>
    <row r="9" spans="1:10">
      <c r="A9" s="1" t="s">
        <v>96</v>
      </c>
      <c r="B9" s="1" t="s">
        <v>14</v>
      </c>
      <c r="C9" s="1" t="s">
        <v>112</v>
      </c>
      <c r="D9" s="1" t="s">
        <v>98</v>
      </c>
      <c r="E9" s="1" t="s">
        <v>99</v>
      </c>
      <c r="F9" s="1" t="s">
        <v>113</v>
      </c>
      <c r="G9" s="11">
        <v>46091</v>
      </c>
      <c r="H9" s="12">
        <v>0.66666666666666663</v>
      </c>
      <c r="I9" s="1">
        <v>2</v>
      </c>
      <c r="J9" s="1" t="s">
        <v>1322</v>
      </c>
    </row>
    <row r="10" spans="1:10">
      <c r="A10" s="1" t="s">
        <v>96</v>
      </c>
      <c r="B10" s="1" t="s">
        <v>14</v>
      </c>
      <c r="C10" s="1" t="s">
        <v>116</v>
      </c>
      <c r="D10" s="1" t="s">
        <v>98</v>
      </c>
      <c r="E10" s="1" t="s">
        <v>107</v>
      </c>
      <c r="F10" s="1" t="s">
        <v>117</v>
      </c>
      <c r="G10" s="11">
        <v>46091</v>
      </c>
      <c r="H10" s="12">
        <v>0.66666666666666663</v>
      </c>
      <c r="I10" s="1">
        <v>2</v>
      </c>
      <c r="J10" s="1" t="s">
        <v>1323</v>
      </c>
    </row>
    <row r="11" spans="1:10">
      <c r="A11" s="1" t="s">
        <v>96</v>
      </c>
      <c r="B11" s="1" t="s">
        <v>14</v>
      </c>
      <c r="C11" s="1" t="s">
        <v>119</v>
      </c>
      <c r="D11" s="1" t="s">
        <v>109</v>
      </c>
      <c r="E11" s="1" t="s">
        <v>99</v>
      </c>
      <c r="F11" s="1" t="s">
        <v>120</v>
      </c>
      <c r="G11" s="11">
        <v>46091</v>
      </c>
      <c r="H11" s="12">
        <v>0.66666666666666663</v>
      </c>
      <c r="I11" s="1">
        <v>2</v>
      </c>
      <c r="J11" s="1" t="s">
        <v>1324</v>
      </c>
    </row>
    <row r="12" spans="1:10" ht="30">
      <c r="A12" s="1" t="s">
        <v>122</v>
      </c>
      <c r="B12" s="1" t="s">
        <v>12</v>
      </c>
      <c r="C12" s="1" t="s">
        <v>1325</v>
      </c>
      <c r="D12" s="1" t="s">
        <v>98</v>
      </c>
      <c r="E12" s="1" t="s">
        <v>123</v>
      </c>
      <c r="F12" s="1" t="s">
        <v>124</v>
      </c>
      <c r="G12" s="11">
        <v>46092</v>
      </c>
      <c r="H12" s="12">
        <v>0.66666666666666663</v>
      </c>
      <c r="I12" s="1">
        <v>40</v>
      </c>
      <c r="J12" s="1" t="s">
        <v>125</v>
      </c>
    </row>
    <row r="13" spans="1:10" ht="30">
      <c r="A13" s="1" t="s">
        <v>122</v>
      </c>
      <c r="B13" s="1" t="s">
        <v>12</v>
      </c>
      <c r="C13" s="1" t="s">
        <v>1326</v>
      </c>
      <c r="D13" s="1" t="s">
        <v>98</v>
      </c>
      <c r="E13" s="1" t="s">
        <v>126</v>
      </c>
      <c r="F13" s="1" t="s">
        <v>124</v>
      </c>
      <c r="G13" s="11">
        <v>46092</v>
      </c>
      <c r="H13" s="12">
        <v>0.66666666666666663</v>
      </c>
      <c r="I13" s="1">
        <v>40</v>
      </c>
      <c r="J13" s="1" t="s">
        <v>125</v>
      </c>
    </row>
    <row r="14" spans="1:10">
      <c r="A14" s="1" t="s">
        <v>122</v>
      </c>
      <c r="B14" s="1" t="s">
        <v>12</v>
      </c>
      <c r="C14" s="1" t="s">
        <v>1327</v>
      </c>
      <c r="D14" s="1" t="s">
        <v>127</v>
      </c>
      <c r="E14" s="1" t="s">
        <v>99</v>
      </c>
      <c r="F14" s="1" t="s">
        <v>124</v>
      </c>
      <c r="G14" s="11">
        <v>46092</v>
      </c>
      <c r="H14" s="12">
        <v>0.66666666666666663</v>
      </c>
      <c r="I14" s="1">
        <v>40</v>
      </c>
      <c r="J14" s="1" t="s">
        <v>128</v>
      </c>
    </row>
    <row r="15" spans="1:10">
      <c r="A15" s="1" t="s">
        <v>122</v>
      </c>
      <c r="B15" s="1" t="s">
        <v>14</v>
      </c>
      <c r="C15" s="1" t="s">
        <v>1328</v>
      </c>
      <c r="D15" s="1" t="s">
        <v>98</v>
      </c>
      <c r="E15" s="1" t="s">
        <v>123</v>
      </c>
      <c r="F15" s="1" t="s">
        <v>130</v>
      </c>
      <c r="G15" s="11">
        <v>46092</v>
      </c>
      <c r="H15" s="12">
        <v>0.66666666666666663</v>
      </c>
      <c r="I15" s="1">
        <v>2</v>
      </c>
      <c r="J15" s="1" t="s">
        <v>131</v>
      </c>
    </row>
    <row r="16" spans="1:10">
      <c r="A16" s="1" t="s">
        <v>122</v>
      </c>
      <c r="B16" s="1" t="s">
        <v>14</v>
      </c>
      <c r="C16" s="1" t="s">
        <v>1329</v>
      </c>
      <c r="D16" s="1" t="s">
        <v>98</v>
      </c>
      <c r="E16" s="1" t="s">
        <v>126</v>
      </c>
      <c r="F16" s="1" t="s">
        <v>132</v>
      </c>
      <c r="G16" s="11">
        <v>46092</v>
      </c>
      <c r="H16" s="12">
        <v>0.66666666666666663</v>
      </c>
      <c r="I16" s="1">
        <v>2</v>
      </c>
      <c r="J16" s="1" t="s">
        <v>133</v>
      </c>
    </row>
    <row r="17" spans="1:10">
      <c r="A17" s="1" t="s">
        <v>122</v>
      </c>
      <c r="B17" s="1" t="s">
        <v>14</v>
      </c>
      <c r="C17" s="1" t="s">
        <v>1330</v>
      </c>
      <c r="D17" s="1" t="s">
        <v>127</v>
      </c>
      <c r="E17" s="1" t="s">
        <v>99</v>
      </c>
      <c r="F17" s="1" t="s">
        <v>134</v>
      </c>
      <c r="G17" s="11">
        <v>46092</v>
      </c>
      <c r="H17" s="12">
        <v>0.66666666666666663</v>
      </c>
      <c r="I17" s="1">
        <v>2</v>
      </c>
      <c r="J17" s="1" t="s">
        <v>135</v>
      </c>
    </row>
    <row r="18" spans="1:10">
      <c r="B18" s="13"/>
      <c r="G18" s="13"/>
      <c r="H18" s="13"/>
      <c r="J18" s="13"/>
    </row>
    <row r="19" spans="1:10">
      <c r="A19" s="145" t="s">
        <v>1331</v>
      </c>
      <c r="B19" s="146"/>
      <c r="C19" s="159"/>
      <c r="D19" s="159"/>
      <c r="E19" s="159"/>
      <c r="F19" s="159"/>
      <c r="G19" s="146"/>
      <c r="H19" s="146"/>
      <c r="I19" s="159"/>
      <c r="J19" s="146"/>
    </row>
    <row r="20" spans="1:10" ht="30">
      <c r="A20" s="14" t="s">
        <v>85</v>
      </c>
      <c r="B20" s="14" t="s">
        <v>1318</v>
      </c>
      <c r="C20" s="14" t="s">
        <v>1332</v>
      </c>
      <c r="D20" s="14" t="s">
        <v>1333</v>
      </c>
      <c r="E20" s="14" t="s">
        <v>1334</v>
      </c>
      <c r="F20" s="14" t="s">
        <v>1335</v>
      </c>
      <c r="G20" s="14" t="s">
        <v>1336</v>
      </c>
      <c r="H20" s="14" t="s">
        <v>1337</v>
      </c>
      <c r="I20" s="14" t="s">
        <v>1338</v>
      </c>
      <c r="J20" s="14" t="s">
        <v>1339</v>
      </c>
    </row>
    <row r="21" spans="1:10" ht="60">
      <c r="A21" s="1" t="s">
        <v>98</v>
      </c>
      <c r="B21" s="1" t="s">
        <v>1340</v>
      </c>
      <c r="C21" s="1" t="s">
        <v>1341</v>
      </c>
      <c r="D21" s="1" t="s">
        <v>1342</v>
      </c>
      <c r="E21" s="1" t="s">
        <v>1343</v>
      </c>
      <c r="F21" s="1">
        <v>96</v>
      </c>
      <c r="G21" s="1">
        <v>168</v>
      </c>
      <c r="H21" s="1" t="s">
        <v>1344</v>
      </c>
      <c r="I21" s="1" t="s">
        <v>1345</v>
      </c>
      <c r="J21" s="1" t="s">
        <v>1346</v>
      </c>
    </row>
    <row r="22" spans="1:10" ht="60">
      <c r="A22" s="1" t="s">
        <v>109</v>
      </c>
      <c r="B22" s="1" t="s">
        <v>1347</v>
      </c>
      <c r="C22" s="1" t="s">
        <v>1342</v>
      </c>
      <c r="D22" s="1" t="s">
        <v>1341</v>
      </c>
      <c r="E22" s="1" t="s">
        <v>1343</v>
      </c>
      <c r="F22" s="1">
        <v>72</v>
      </c>
      <c r="G22" s="1">
        <v>168</v>
      </c>
      <c r="H22" s="1" t="s">
        <v>1348</v>
      </c>
      <c r="I22" s="1" t="s">
        <v>1345</v>
      </c>
      <c r="J22" s="1" t="s">
        <v>1346</v>
      </c>
    </row>
    <row r="23" spans="1:10" ht="60.75">
      <c r="A23" s="1" t="s">
        <v>127</v>
      </c>
      <c r="B23" s="1" t="s">
        <v>1349</v>
      </c>
      <c r="C23" s="1" t="s">
        <v>1350</v>
      </c>
      <c r="D23" s="1" t="s">
        <v>1341</v>
      </c>
      <c r="E23" s="1" t="s">
        <v>1351</v>
      </c>
      <c r="F23" s="1">
        <v>120</v>
      </c>
      <c r="G23" s="1">
        <v>216</v>
      </c>
      <c r="H23" s="1" t="s">
        <v>1352</v>
      </c>
      <c r="I23" s="1" t="s">
        <v>1345</v>
      </c>
      <c r="J23" s="1" t="s">
        <v>1346</v>
      </c>
    </row>
    <row r="24" spans="1:10">
      <c r="B24" s="13"/>
      <c r="G24" s="13"/>
      <c r="H24" s="13"/>
      <c r="J24" s="13"/>
    </row>
    <row r="25" spans="1:10">
      <c r="B25" s="13"/>
      <c r="G25" s="13"/>
      <c r="H25" s="13"/>
      <c r="J25" s="13"/>
    </row>
    <row r="26" spans="1:10">
      <c r="A26" s="145" t="s">
        <v>1353</v>
      </c>
      <c r="B26" s="146"/>
      <c r="C26" s="159"/>
      <c r="D26" s="159"/>
      <c r="E26" s="159"/>
      <c r="F26" s="159"/>
      <c r="G26" s="146"/>
      <c r="H26" s="13"/>
      <c r="J26" s="13"/>
    </row>
    <row r="27" spans="1:10" ht="30">
      <c r="A27" s="14" t="s">
        <v>26</v>
      </c>
      <c r="B27" s="14" t="s">
        <v>1354</v>
      </c>
      <c r="C27" s="14" t="s">
        <v>345</v>
      </c>
      <c r="D27" s="14" t="s">
        <v>1355</v>
      </c>
      <c r="E27" s="14" t="s">
        <v>1356</v>
      </c>
      <c r="F27" s="14" t="s">
        <v>1357</v>
      </c>
      <c r="G27" s="14" t="s">
        <v>1339</v>
      </c>
      <c r="H27" s="13"/>
      <c r="J27" s="13"/>
    </row>
    <row r="28" spans="1:10" ht="75">
      <c r="A28" s="1" t="s">
        <v>12</v>
      </c>
      <c r="B28" s="1" t="s">
        <v>1358</v>
      </c>
      <c r="C28" s="1" t="s">
        <v>35</v>
      </c>
      <c r="D28" s="1" t="s">
        <v>1359</v>
      </c>
      <c r="E28" s="1" t="s">
        <v>1360</v>
      </c>
      <c r="F28" s="1" t="s">
        <v>1361</v>
      </c>
      <c r="G28" s="1" t="s">
        <v>1362</v>
      </c>
      <c r="H28" s="13"/>
      <c r="J28" s="13"/>
    </row>
    <row r="29" spans="1:10" ht="45">
      <c r="A29" s="1" t="s">
        <v>12</v>
      </c>
      <c r="B29" s="1" t="s">
        <v>1363</v>
      </c>
      <c r="C29" s="1" t="s">
        <v>42</v>
      </c>
      <c r="D29" s="1" t="s">
        <v>1364</v>
      </c>
      <c r="E29" s="1" t="s">
        <v>1360</v>
      </c>
      <c r="F29" s="1" t="s">
        <v>1365</v>
      </c>
      <c r="G29" s="1" t="s">
        <v>1366</v>
      </c>
      <c r="H29" s="13"/>
      <c r="J29" s="13"/>
    </row>
    <row r="30" spans="1:10" ht="45">
      <c r="A30" s="1" t="s">
        <v>14</v>
      </c>
      <c r="B30" s="1" t="s">
        <v>1358</v>
      </c>
      <c r="C30" s="1" t="s">
        <v>35</v>
      </c>
      <c r="D30" s="1" t="s">
        <v>1359</v>
      </c>
      <c r="E30" s="1" t="s">
        <v>1360</v>
      </c>
      <c r="F30" s="1" t="s">
        <v>1361</v>
      </c>
      <c r="G30" s="1" t="s">
        <v>1367</v>
      </c>
      <c r="H30" s="13"/>
      <c r="J30" s="13"/>
    </row>
    <row r="31" spans="1:10" ht="75">
      <c r="A31" s="1" t="s">
        <v>14</v>
      </c>
      <c r="B31" s="1" t="s">
        <v>1363</v>
      </c>
      <c r="C31" s="1" t="s">
        <v>42</v>
      </c>
      <c r="D31" s="1" t="s">
        <v>1364</v>
      </c>
      <c r="E31" s="1" t="s">
        <v>1360</v>
      </c>
      <c r="F31" s="1" t="s">
        <v>1368</v>
      </c>
      <c r="G31" s="1" t="s">
        <v>1369</v>
      </c>
      <c r="H31" s="13"/>
      <c r="J31" s="13"/>
    </row>
  </sheetData>
  <mergeCells count="5">
    <mergeCell ref="A1:J1"/>
    <mergeCell ref="A26:G26"/>
    <mergeCell ref="A4:J4"/>
    <mergeCell ref="A2:J2"/>
    <mergeCell ref="A19:J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8"/>
  <sheetViews>
    <sheetView topLeftCell="A6" workbookViewId="0">
      <selection sqref="A1:H1"/>
    </sheetView>
  </sheetViews>
  <sheetFormatPr defaultColWidth="9.140625" defaultRowHeight="15"/>
  <cols>
    <col min="1" max="1" width="20" customWidth="1"/>
    <col min="2" max="2" width="42" customWidth="1"/>
    <col min="3" max="3" width="36" customWidth="1"/>
    <col min="4" max="4" width="14" customWidth="1"/>
    <col min="5" max="6" width="13" customWidth="1"/>
    <col min="7" max="7" width="15" customWidth="1"/>
    <col min="8" max="8" width="38" customWidth="1"/>
  </cols>
  <sheetData>
    <row r="1" spans="1:8" ht="26.1" customHeight="1">
      <c r="A1" s="150" t="s">
        <v>1370</v>
      </c>
      <c r="B1" s="158"/>
      <c r="C1" s="158"/>
      <c r="D1" s="158"/>
      <c r="E1" s="158"/>
      <c r="F1" s="158"/>
      <c r="G1" s="158"/>
      <c r="H1" s="158"/>
    </row>
    <row r="2" spans="1:8">
      <c r="A2" s="147" t="s">
        <v>1371</v>
      </c>
      <c r="B2" s="158"/>
      <c r="C2" s="158"/>
      <c r="D2" s="158"/>
      <c r="E2" s="158"/>
      <c r="F2" s="158"/>
      <c r="G2" s="158"/>
      <c r="H2" s="158"/>
    </row>
    <row r="4" spans="1:8" ht="20.100000000000001" customHeight="1">
      <c r="A4" s="148" t="s">
        <v>1372</v>
      </c>
      <c r="B4" s="158"/>
      <c r="C4" s="158"/>
      <c r="D4" s="158"/>
      <c r="E4" s="158"/>
      <c r="F4" s="158"/>
      <c r="G4" s="158"/>
      <c r="H4" s="158"/>
    </row>
    <row r="5" spans="1:8">
      <c r="A5" s="15" t="s">
        <v>83</v>
      </c>
      <c r="B5" s="15" t="s">
        <v>1373</v>
      </c>
      <c r="C5" s="15" t="s">
        <v>1374</v>
      </c>
      <c r="D5" s="15" t="s">
        <v>1375</v>
      </c>
      <c r="F5" s="153" t="s">
        <v>1376</v>
      </c>
      <c r="G5" s="159"/>
      <c r="H5" s="159"/>
    </row>
    <row r="6" spans="1:8">
      <c r="A6" s="16" t="s">
        <v>96</v>
      </c>
      <c r="B6" s="17" t="s">
        <v>1377</v>
      </c>
      <c r="C6" s="17" t="s">
        <v>1377</v>
      </c>
      <c r="D6" s="17" t="s">
        <v>1378</v>
      </c>
      <c r="F6" s="152" t="s">
        <v>1379</v>
      </c>
      <c r="G6" s="159"/>
      <c r="H6" s="159"/>
    </row>
    <row r="7" spans="1:8" ht="36" customHeight="1">
      <c r="A7" s="16" t="s">
        <v>122</v>
      </c>
      <c r="B7" s="17" t="s">
        <v>1377</v>
      </c>
      <c r="C7" s="17" t="s">
        <v>1377</v>
      </c>
      <c r="D7" s="17" t="s">
        <v>1380</v>
      </c>
      <c r="F7" s="149" t="s">
        <v>1381</v>
      </c>
      <c r="G7" s="158"/>
      <c r="H7" s="158"/>
    </row>
    <row r="8" spans="1:8">
      <c r="F8" s="159"/>
      <c r="G8" s="159"/>
      <c r="H8" s="159"/>
    </row>
    <row r="10" spans="1:8" ht="20.100000000000001" customHeight="1">
      <c r="A10" s="148" t="s">
        <v>1382</v>
      </c>
      <c r="B10" s="158"/>
      <c r="C10" s="158"/>
      <c r="D10" s="158"/>
      <c r="E10" s="158"/>
      <c r="F10" s="158"/>
      <c r="G10" s="158"/>
      <c r="H10" s="158"/>
    </row>
    <row r="11" spans="1:8" ht="45">
      <c r="A11" s="15" t="s">
        <v>1383</v>
      </c>
      <c r="B11" s="15" t="s">
        <v>1384</v>
      </c>
      <c r="C11" s="15" t="s">
        <v>1385</v>
      </c>
      <c r="D11" s="15" t="s">
        <v>1386</v>
      </c>
    </row>
    <row r="12" spans="1:8">
      <c r="A12" s="16" t="s">
        <v>1377</v>
      </c>
      <c r="B12" s="20" t="s">
        <v>1387</v>
      </c>
      <c r="C12" s="21">
        <v>12</v>
      </c>
      <c r="D12" s="16" t="s">
        <v>1344</v>
      </c>
    </row>
    <row r="13" spans="1:8">
      <c r="A13" s="16" t="s">
        <v>1378</v>
      </c>
      <c r="B13" s="20" t="s">
        <v>1388</v>
      </c>
      <c r="C13" s="21">
        <v>12</v>
      </c>
      <c r="D13" s="16" t="s">
        <v>1348</v>
      </c>
    </row>
    <row r="14" spans="1:8">
      <c r="A14" s="16" t="s">
        <v>1380</v>
      </c>
      <c r="B14" s="20" t="s">
        <v>1389</v>
      </c>
      <c r="C14" s="21">
        <v>12</v>
      </c>
      <c r="D14" s="16" t="s">
        <v>1352</v>
      </c>
    </row>
    <row r="17" spans="1:8" ht="20.100000000000001" customHeight="1">
      <c r="A17" s="148" t="s">
        <v>1390</v>
      </c>
      <c r="B17" s="158"/>
      <c r="C17" s="158"/>
      <c r="D17" s="158"/>
      <c r="E17" s="158"/>
      <c r="F17" s="158"/>
      <c r="G17" s="158"/>
      <c r="H17" s="158"/>
    </row>
    <row r="18" spans="1:8" ht="30">
      <c r="A18" s="15" t="s">
        <v>1391</v>
      </c>
      <c r="B18" s="15" t="s">
        <v>1392</v>
      </c>
      <c r="C18" s="15" t="s">
        <v>1393</v>
      </c>
      <c r="D18" s="15" t="s">
        <v>1394</v>
      </c>
    </row>
    <row r="19" spans="1:8" ht="18" customHeight="1">
      <c r="A19" s="18" t="s">
        <v>1395</v>
      </c>
      <c r="B19" s="19" t="s">
        <v>184</v>
      </c>
      <c r="C19" s="19" t="s">
        <v>1396</v>
      </c>
      <c r="D19" s="18" t="s">
        <v>1397</v>
      </c>
    </row>
    <row r="20" spans="1:8" ht="30" customHeight="1">
      <c r="A20" s="18" t="s">
        <v>1398</v>
      </c>
      <c r="B20" s="19" t="s">
        <v>1399</v>
      </c>
      <c r="C20" s="19" t="s">
        <v>1400</v>
      </c>
      <c r="D20" s="18" t="s">
        <v>1401</v>
      </c>
    </row>
    <row r="21" spans="1:8" ht="18" customHeight="1">
      <c r="A21" s="18" t="s">
        <v>1402</v>
      </c>
      <c r="B21" s="19" t="s">
        <v>1403</v>
      </c>
      <c r="C21" s="19" t="s">
        <v>1404</v>
      </c>
      <c r="D21" s="18" t="s">
        <v>1405</v>
      </c>
    </row>
    <row r="24" spans="1:8" ht="20.100000000000001" customHeight="1">
      <c r="A24" s="148" t="s">
        <v>1406</v>
      </c>
      <c r="B24" s="158"/>
      <c r="C24" s="158"/>
      <c r="D24" s="158"/>
      <c r="E24" s="158"/>
      <c r="F24" s="158"/>
      <c r="G24" s="158"/>
      <c r="H24" s="158"/>
    </row>
    <row r="25" spans="1:8" ht="21.95" customHeight="1">
      <c r="A25" s="149" t="s">
        <v>1407</v>
      </c>
      <c r="B25" s="159"/>
      <c r="C25" s="159"/>
      <c r="D25" s="159"/>
      <c r="E25" s="159"/>
      <c r="F25" s="159"/>
      <c r="G25" s="159"/>
      <c r="H25" s="159"/>
    </row>
    <row r="26" spans="1:8" ht="21.95" customHeight="1">
      <c r="A26" s="151" t="s">
        <v>1408</v>
      </c>
      <c r="B26" s="159"/>
      <c r="C26" s="159"/>
      <c r="D26" s="159"/>
      <c r="E26" s="159"/>
      <c r="F26" s="159"/>
      <c r="G26" s="159"/>
      <c r="H26" s="159"/>
    </row>
    <row r="27" spans="1:8" ht="21.95" customHeight="1">
      <c r="A27" s="149" t="s">
        <v>1409</v>
      </c>
      <c r="B27" s="159"/>
      <c r="C27" s="159"/>
      <c r="D27" s="159"/>
      <c r="E27" s="159"/>
      <c r="F27" s="159"/>
      <c r="G27" s="159"/>
      <c r="H27" s="159"/>
    </row>
    <row r="28" spans="1:8" ht="21.95" customHeight="1">
      <c r="A28" s="149" t="s">
        <v>1410</v>
      </c>
      <c r="B28" s="159"/>
      <c r="C28" s="159"/>
      <c r="D28" s="159"/>
      <c r="E28" s="159"/>
      <c r="F28" s="159"/>
      <c r="G28" s="159"/>
      <c r="H28" s="159"/>
    </row>
  </sheetData>
  <mergeCells count="13">
    <mergeCell ref="A2:H2"/>
    <mergeCell ref="A10:H10"/>
    <mergeCell ref="A28:H28"/>
    <mergeCell ref="A1:H1"/>
    <mergeCell ref="A27:H27"/>
    <mergeCell ref="A17:H17"/>
    <mergeCell ref="A4:H4"/>
    <mergeCell ref="F7:H8"/>
    <mergeCell ref="A26:H26"/>
    <mergeCell ref="F6:H6"/>
    <mergeCell ref="F5:H5"/>
    <mergeCell ref="A25:H25"/>
    <mergeCell ref="A24:H2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3"/>
  <sheetViews>
    <sheetView topLeftCell="A23" workbookViewId="0">
      <selection sqref="A1:H1"/>
    </sheetView>
  </sheetViews>
  <sheetFormatPr defaultColWidth="9.140625" defaultRowHeight="15"/>
  <cols>
    <col min="1" max="1" width="20" customWidth="1"/>
    <col min="2" max="2" width="16" customWidth="1"/>
    <col min="3" max="4" width="14" customWidth="1"/>
    <col min="5" max="6" width="13" customWidth="1"/>
    <col min="7" max="7" width="15" customWidth="1"/>
    <col min="8" max="8" width="38" customWidth="1"/>
  </cols>
  <sheetData>
    <row r="1" spans="1:8" ht="26.1" customHeight="1">
      <c r="A1" s="150" t="s">
        <v>1411</v>
      </c>
      <c r="B1" s="158"/>
      <c r="C1" s="158"/>
      <c r="D1" s="158"/>
      <c r="E1" s="158"/>
      <c r="F1" s="158"/>
      <c r="G1" s="158"/>
      <c r="H1" s="158"/>
    </row>
    <row r="2" spans="1:8">
      <c r="A2" s="147" t="s">
        <v>1412</v>
      </c>
      <c r="B2" s="158"/>
      <c r="C2" s="158"/>
      <c r="D2" s="158"/>
      <c r="E2" s="158"/>
      <c r="F2" s="158"/>
      <c r="G2" s="158"/>
      <c r="H2" s="158"/>
    </row>
    <row r="4" spans="1:8" ht="20.100000000000001" customHeight="1">
      <c r="A4" s="148" t="s">
        <v>1413</v>
      </c>
      <c r="B4" s="158"/>
      <c r="C4" s="158"/>
      <c r="D4" s="158"/>
      <c r="E4" s="158"/>
      <c r="F4" s="158"/>
      <c r="G4" s="158"/>
      <c r="H4" s="158"/>
    </row>
    <row r="5" spans="1:8">
      <c r="A5" s="15" t="s">
        <v>1414</v>
      </c>
      <c r="B5" s="157" t="s">
        <v>1377</v>
      </c>
      <c r="C5" s="159"/>
      <c r="D5" s="159"/>
      <c r="E5" s="159"/>
      <c r="F5" s="159"/>
      <c r="G5" s="159"/>
      <c r="H5" s="159"/>
    </row>
    <row r="6" spans="1:8" ht="33.950000000000003" customHeight="1">
      <c r="A6" s="15" t="s">
        <v>1318</v>
      </c>
      <c r="B6" s="149" t="s">
        <v>1415</v>
      </c>
      <c r="C6" s="159"/>
      <c r="D6" s="159"/>
      <c r="E6" s="159"/>
      <c r="F6" s="159"/>
      <c r="G6" s="159"/>
      <c r="H6" s="159"/>
    </row>
    <row r="7" spans="1:8" ht="30">
      <c r="A7" s="15" t="s">
        <v>1416</v>
      </c>
      <c r="B7" s="155">
        <f>SUM(C11:C13)</f>
        <v>12</v>
      </c>
      <c r="C7" s="159"/>
      <c r="D7" s="15" t="s">
        <v>1417</v>
      </c>
      <c r="E7" s="155" t="s">
        <v>1344</v>
      </c>
      <c r="F7" s="159"/>
      <c r="G7" s="159"/>
      <c r="H7" s="159"/>
    </row>
    <row r="9" spans="1:8" ht="20.100000000000001" customHeight="1">
      <c r="A9" s="148" t="s">
        <v>1384</v>
      </c>
      <c r="B9" s="158"/>
      <c r="C9" s="158"/>
      <c r="D9" s="158"/>
      <c r="E9" s="158"/>
      <c r="F9" s="158"/>
      <c r="G9" s="158"/>
      <c r="H9" s="158"/>
    </row>
    <row r="10" spans="1:8">
      <c r="A10" s="15" t="s">
        <v>1418</v>
      </c>
      <c r="B10" s="15" t="s">
        <v>1419</v>
      </c>
      <c r="C10" s="15" t="s">
        <v>1420</v>
      </c>
      <c r="D10" s="15" t="s">
        <v>1421</v>
      </c>
      <c r="E10" s="15" t="s">
        <v>1422</v>
      </c>
      <c r="F10" s="15" t="s">
        <v>1423</v>
      </c>
      <c r="G10" s="15" t="s">
        <v>1424</v>
      </c>
      <c r="H10" s="15" t="s">
        <v>1425</v>
      </c>
    </row>
    <row r="11" spans="1:8" ht="27.95" customHeight="1">
      <c r="A11" s="20" t="s">
        <v>1332</v>
      </c>
      <c r="B11" s="22">
        <v>0</v>
      </c>
      <c r="C11" s="22">
        <v>4</v>
      </c>
      <c r="D11" s="23">
        <f>B11+C11</f>
        <v>4</v>
      </c>
      <c r="E11" s="21">
        <f>B11*24</f>
        <v>0</v>
      </c>
      <c r="F11" s="21">
        <f>D11*24</f>
        <v>96</v>
      </c>
      <c r="G11" s="24">
        <v>18</v>
      </c>
      <c r="H11" s="19" t="s">
        <v>1426</v>
      </c>
    </row>
    <row r="12" spans="1:8" ht="27.95" customHeight="1">
      <c r="A12" s="20" t="s">
        <v>1333</v>
      </c>
      <c r="B12" s="22">
        <f>D11</f>
        <v>4</v>
      </c>
      <c r="C12" s="22">
        <v>3</v>
      </c>
      <c r="D12" s="23">
        <f>B12+C12</f>
        <v>7</v>
      </c>
      <c r="E12" s="21">
        <f>B12*24</f>
        <v>96</v>
      </c>
      <c r="F12" s="21">
        <f>D12*24</f>
        <v>168</v>
      </c>
      <c r="G12" s="24">
        <v>21</v>
      </c>
      <c r="H12" s="19" t="s">
        <v>1427</v>
      </c>
    </row>
    <row r="13" spans="1:8" ht="27.95" customHeight="1">
      <c r="A13" s="20" t="s">
        <v>1334</v>
      </c>
      <c r="B13" s="22">
        <f>D12</f>
        <v>7</v>
      </c>
      <c r="C13" s="22">
        <v>5</v>
      </c>
      <c r="D13" s="23">
        <f>B13+C13</f>
        <v>12</v>
      </c>
      <c r="E13" s="21">
        <f>B13*24</f>
        <v>168</v>
      </c>
      <c r="F13" s="21">
        <f>D13*24</f>
        <v>288</v>
      </c>
      <c r="G13" s="24">
        <v>16</v>
      </c>
      <c r="H13" s="19" t="s">
        <v>1428</v>
      </c>
    </row>
    <row r="14" spans="1:8">
      <c r="A14" s="25" t="s">
        <v>1429</v>
      </c>
      <c r="B14" s="26">
        <f>SUM(C11:C13)</f>
        <v>12</v>
      </c>
    </row>
    <row r="16" spans="1:8" ht="20.100000000000001" customHeight="1">
      <c r="A16" s="148" t="s">
        <v>1430</v>
      </c>
      <c r="B16" s="158"/>
      <c r="C16" s="158"/>
      <c r="D16" s="158"/>
      <c r="E16" s="158"/>
      <c r="F16" s="158"/>
      <c r="G16" s="158"/>
      <c r="H16" s="158"/>
    </row>
    <row r="17" spans="1:8">
      <c r="A17" s="15" t="s">
        <v>1431</v>
      </c>
      <c r="B17" s="15" t="s">
        <v>166</v>
      </c>
      <c r="C17" s="15" t="s">
        <v>1432</v>
      </c>
      <c r="D17" s="154" t="s">
        <v>1425</v>
      </c>
      <c r="E17" s="159"/>
      <c r="F17" s="159"/>
      <c r="G17" s="159"/>
      <c r="H17" s="159"/>
    </row>
    <row r="18" spans="1:8" ht="20.100000000000001" customHeight="1">
      <c r="A18" s="20" t="s">
        <v>184</v>
      </c>
      <c r="B18" s="21">
        <v>0</v>
      </c>
      <c r="C18" s="23">
        <f t="shared" ref="C18:C27" si="0">B18/24</f>
        <v>0</v>
      </c>
      <c r="D18" s="149" t="s">
        <v>1433</v>
      </c>
      <c r="E18" s="159"/>
      <c r="F18" s="159"/>
      <c r="G18" s="159"/>
      <c r="H18" s="159"/>
    </row>
    <row r="19" spans="1:8" ht="20.100000000000001" customHeight="1">
      <c r="A19" s="20" t="s">
        <v>1434</v>
      </c>
      <c r="B19" s="21">
        <v>12</v>
      </c>
      <c r="C19" s="23">
        <f t="shared" si="0"/>
        <v>0.5</v>
      </c>
      <c r="D19" s="149" t="s">
        <v>596</v>
      </c>
      <c r="E19" s="159"/>
      <c r="F19" s="159"/>
      <c r="G19" s="159"/>
      <c r="H19" s="159"/>
    </row>
    <row r="20" spans="1:8" ht="20.100000000000001" customHeight="1">
      <c r="A20" s="20" t="s">
        <v>1435</v>
      </c>
      <c r="B20" s="21">
        <v>24</v>
      </c>
      <c r="C20" s="23">
        <f t="shared" si="0"/>
        <v>1</v>
      </c>
      <c r="D20" s="149" t="s">
        <v>596</v>
      </c>
      <c r="E20" s="159"/>
      <c r="F20" s="159"/>
      <c r="G20" s="159"/>
      <c r="H20" s="159"/>
    </row>
    <row r="21" spans="1:8" ht="20.100000000000001" customHeight="1">
      <c r="A21" s="20" t="s">
        <v>1436</v>
      </c>
      <c r="B21" s="21">
        <v>36</v>
      </c>
      <c r="C21" s="23">
        <f t="shared" si="0"/>
        <v>1.5</v>
      </c>
      <c r="D21" s="149" t="s">
        <v>596</v>
      </c>
      <c r="E21" s="159"/>
      <c r="F21" s="159"/>
      <c r="G21" s="159"/>
      <c r="H21" s="159"/>
    </row>
    <row r="22" spans="1:8" ht="20.100000000000001" customHeight="1">
      <c r="A22" s="20" t="s">
        <v>1437</v>
      </c>
      <c r="B22" s="21">
        <v>48</v>
      </c>
      <c r="C22" s="23">
        <f t="shared" si="0"/>
        <v>2</v>
      </c>
      <c r="D22" s="149" t="s">
        <v>1438</v>
      </c>
      <c r="E22" s="159"/>
      <c r="F22" s="159"/>
      <c r="G22" s="159"/>
      <c r="H22" s="159"/>
    </row>
    <row r="23" spans="1:8" ht="20.100000000000001" customHeight="1">
      <c r="A23" s="20" t="s">
        <v>1439</v>
      </c>
      <c r="B23" s="21">
        <f>F11-12</f>
        <v>84</v>
      </c>
      <c r="C23" s="23">
        <f t="shared" si="0"/>
        <v>3.5</v>
      </c>
      <c r="D23" s="149" t="s">
        <v>1440</v>
      </c>
      <c r="E23" s="159"/>
      <c r="F23" s="159"/>
      <c r="G23" s="159"/>
      <c r="H23" s="159"/>
    </row>
    <row r="24" spans="1:8" ht="20.100000000000001" customHeight="1">
      <c r="A24" s="20" t="s">
        <v>1441</v>
      </c>
      <c r="B24" s="21">
        <f>F11+12</f>
        <v>108</v>
      </c>
      <c r="C24" s="23">
        <f t="shared" si="0"/>
        <v>4.5</v>
      </c>
      <c r="D24" s="149" t="s">
        <v>1442</v>
      </c>
      <c r="E24" s="159"/>
      <c r="F24" s="159"/>
      <c r="G24" s="159"/>
      <c r="H24" s="159"/>
    </row>
    <row r="25" spans="1:8" ht="20.100000000000001" customHeight="1">
      <c r="A25" s="20" t="s">
        <v>1443</v>
      </c>
      <c r="B25" s="21">
        <f>F12-12</f>
        <v>156</v>
      </c>
      <c r="C25" s="23">
        <f t="shared" si="0"/>
        <v>6.5</v>
      </c>
      <c r="D25" s="149" t="s">
        <v>1444</v>
      </c>
      <c r="E25" s="159"/>
      <c r="F25" s="159"/>
      <c r="G25" s="159"/>
      <c r="H25" s="159"/>
    </row>
    <row r="26" spans="1:8" ht="20.100000000000001" customHeight="1">
      <c r="A26" s="20" t="s">
        <v>1445</v>
      </c>
      <c r="B26" s="21">
        <f>F12+12</f>
        <v>180</v>
      </c>
      <c r="C26" s="23">
        <f t="shared" si="0"/>
        <v>7.5</v>
      </c>
      <c r="D26" s="149" t="s">
        <v>1446</v>
      </c>
      <c r="E26" s="159"/>
      <c r="F26" s="159"/>
      <c r="G26" s="159"/>
      <c r="H26" s="159"/>
    </row>
    <row r="27" spans="1:8" ht="20.100000000000001" customHeight="1">
      <c r="A27" s="20" t="s">
        <v>1447</v>
      </c>
      <c r="B27" s="21">
        <f>F13</f>
        <v>288</v>
      </c>
      <c r="C27" s="23">
        <f t="shared" si="0"/>
        <v>12</v>
      </c>
      <c r="D27" s="149" t="s">
        <v>1448</v>
      </c>
      <c r="E27" s="159"/>
      <c r="F27" s="159"/>
      <c r="G27" s="159"/>
      <c r="H27" s="159"/>
    </row>
    <row r="30" spans="1:8" ht="20.100000000000001" customHeight="1">
      <c r="A30" s="148" t="s">
        <v>1449</v>
      </c>
      <c r="B30" s="158"/>
      <c r="C30" s="158"/>
      <c r="D30" s="158"/>
      <c r="E30" s="158"/>
      <c r="F30" s="158"/>
      <c r="G30" s="158"/>
      <c r="H30" s="158"/>
    </row>
    <row r="31" spans="1:8" ht="21.95" customHeight="1">
      <c r="A31" s="15" t="s">
        <v>1450</v>
      </c>
      <c r="B31" s="156">
        <v>0</v>
      </c>
      <c r="C31" s="159"/>
      <c r="D31" s="15" t="s">
        <v>1417</v>
      </c>
      <c r="E31" s="155" t="s">
        <v>1344</v>
      </c>
      <c r="F31" s="159"/>
      <c r="G31" s="159"/>
      <c r="H31" s="159"/>
    </row>
    <row r="32" spans="1:8" ht="21.95" customHeight="1">
      <c r="A32" s="15" t="s">
        <v>1451</v>
      </c>
      <c r="B32" s="151" t="s">
        <v>1452</v>
      </c>
      <c r="C32" s="159"/>
      <c r="D32" s="159"/>
      <c r="E32" s="159"/>
      <c r="F32" s="159"/>
      <c r="G32" s="159"/>
      <c r="H32" s="159"/>
    </row>
    <row r="34" spans="1:8" ht="30">
      <c r="A34" s="15" t="s">
        <v>1391</v>
      </c>
      <c r="B34" s="15" t="s">
        <v>1392</v>
      </c>
      <c r="C34" s="15" t="s">
        <v>1393</v>
      </c>
      <c r="D34" s="15" t="s">
        <v>1453</v>
      </c>
      <c r="E34" s="15" t="s">
        <v>1454</v>
      </c>
      <c r="F34" s="154" t="s">
        <v>1425</v>
      </c>
      <c r="G34" s="159"/>
      <c r="H34" s="159"/>
    </row>
    <row r="35" spans="1:8" ht="24" customHeight="1">
      <c r="A35" s="16" t="s">
        <v>1395</v>
      </c>
      <c r="B35" s="19" t="s">
        <v>184</v>
      </c>
      <c r="C35" s="19" t="s">
        <v>1396</v>
      </c>
      <c r="D35" s="16" t="s">
        <v>1397</v>
      </c>
      <c r="E35" s="23">
        <f>0.35*$B$31</f>
        <v>0</v>
      </c>
      <c r="F35" s="149" t="s">
        <v>1455</v>
      </c>
      <c r="G35" s="159"/>
      <c r="H35" s="159"/>
    </row>
    <row r="36" spans="1:8" ht="24" customHeight="1">
      <c r="A36" s="16" t="s">
        <v>1398</v>
      </c>
      <c r="B36" s="19" t="s">
        <v>1456</v>
      </c>
      <c r="C36" s="19" t="s">
        <v>1344</v>
      </c>
      <c r="D36" s="16" t="s">
        <v>1401</v>
      </c>
      <c r="E36" s="23">
        <f>0.65*$B$31</f>
        <v>0</v>
      </c>
      <c r="F36" s="149" t="s">
        <v>1457</v>
      </c>
      <c r="G36" s="159"/>
      <c r="H36" s="159"/>
    </row>
    <row r="37" spans="1:8" ht="24" customHeight="1">
      <c r="A37" s="16" t="s">
        <v>1402</v>
      </c>
      <c r="B37" s="19" t="s">
        <v>1458</v>
      </c>
      <c r="C37" s="19" t="s">
        <v>1459</v>
      </c>
      <c r="D37" s="16" t="s">
        <v>1405</v>
      </c>
      <c r="E37" s="23">
        <f>0*$B$31</f>
        <v>0</v>
      </c>
      <c r="F37" s="149" t="s">
        <v>1460</v>
      </c>
      <c r="G37" s="159"/>
      <c r="H37" s="159"/>
    </row>
    <row r="40" spans="1:8" ht="20.100000000000001" customHeight="1">
      <c r="A40" s="148" t="s">
        <v>1461</v>
      </c>
      <c r="B40" s="158"/>
      <c r="C40" s="158"/>
      <c r="D40" s="158"/>
      <c r="E40" s="158"/>
      <c r="F40" s="158"/>
      <c r="G40" s="158"/>
      <c r="H40" s="158"/>
    </row>
    <row r="41" spans="1:8" ht="21.95" customHeight="1">
      <c r="A41" s="149" t="s">
        <v>1462</v>
      </c>
      <c r="B41" s="159"/>
      <c r="C41" s="159"/>
      <c r="D41" s="159"/>
      <c r="E41" s="159"/>
      <c r="F41" s="159"/>
      <c r="G41" s="159"/>
      <c r="H41" s="159"/>
    </row>
    <row r="42" spans="1:8" ht="21.95" customHeight="1">
      <c r="A42" s="149" t="s">
        <v>1463</v>
      </c>
      <c r="B42" s="159"/>
      <c r="C42" s="159"/>
      <c r="D42" s="159"/>
      <c r="E42" s="159"/>
      <c r="F42" s="159"/>
      <c r="G42" s="159"/>
      <c r="H42" s="159"/>
    </row>
    <row r="43" spans="1:8" ht="21.95" customHeight="1">
      <c r="A43" s="149" t="s">
        <v>1464</v>
      </c>
      <c r="B43" s="159"/>
      <c r="C43" s="159"/>
      <c r="D43" s="159"/>
      <c r="E43" s="159"/>
      <c r="F43" s="159"/>
      <c r="G43" s="159"/>
      <c r="H43" s="159"/>
    </row>
  </sheetData>
  <mergeCells count="32">
    <mergeCell ref="A30:H30"/>
    <mergeCell ref="A1:H1"/>
    <mergeCell ref="D22:H22"/>
    <mergeCell ref="B5:H5"/>
    <mergeCell ref="D21:H21"/>
    <mergeCell ref="A16:H16"/>
    <mergeCell ref="A9:H9"/>
    <mergeCell ref="D20:H20"/>
    <mergeCell ref="B7:C7"/>
    <mergeCell ref="D19:H19"/>
    <mergeCell ref="D17:H17"/>
    <mergeCell ref="A2:H2"/>
    <mergeCell ref="D18:H18"/>
    <mergeCell ref="A4:H4"/>
    <mergeCell ref="B6:H6"/>
    <mergeCell ref="E7:H7"/>
    <mergeCell ref="A43:H43"/>
    <mergeCell ref="A42:H42"/>
    <mergeCell ref="D23:H23"/>
    <mergeCell ref="D26:H26"/>
    <mergeCell ref="A40:H40"/>
    <mergeCell ref="A41:H41"/>
    <mergeCell ref="F37:H37"/>
    <mergeCell ref="B32:H32"/>
    <mergeCell ref="F36:H36"/>
    <mergeCell ref="F35:H35"/>
    <mergeCell ref="F34:H34"/>
    <mergeCell ref="D25:H25"/>
    <mergeCell ref="E31:H31"/>
    <mergeCell ref="D24:H24"/>
    <mergeCell ref="B31:C31"/>
    <mergeCell ref="D27:H2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3"/>
  <sheetViews>
    <sheetView workbookViewId="0">
      <selection sqref="A1:H1"/>
    </sheetView>
  </sheetViews>
  <sheetFormatPr defaultColWidth="9.140625" defaultRowHeight="15"/>
  <cols>
    <col min="1" max="1" width="20" customWidth="1"/>
    <col min="2" max="2" width="16" customWidth="1"/>
    <col min="3" max="4" width="14" customWidth="1"/>
    <col min="5" max="6" width="13" customWidth="1"/>
    <col min="7" max="7" width="15" customWidth="1"/>
    <col min="8" max="8" width="38" customWidth="1"/>
  </cols>
  <sheetData>
    <row r="1" spans="1:8" ht="26.1" customHeight="1">
      <c r="A1" s="150" t="s">
        <v>1465</v>
      </c>
      <c r="B1" s="158"/>
      <c r="C1" s="158"/>
      <c r="D1" s="158"/>
      <c r="E1" s="158"/>
      <c r="F1" s="158"/>
      <c r="G1" s="158"/>
      <c r="H1" s="158"/>
    </row>
    <row r="2" spans="1:8">
      <c r="A2" s="147" t="s">
        <v>1412</v>
      </c>
      <c r="B2" s="158"/>
      <c r="C2" s="158"/>
      <c r="D2" s="158"/>
      <c r="E2" s="158"/>
      <c r="F2" s="158"/>
      <c r="G2" s="158"/>
      <c r="H2" s="158"/>
    </row>
    <row r="4" spans="1:8" ht="20.100000000000001" customHeight="1">
      <c r="A4" s="148" t="s">
        <v>1413</v>
      </c>
      <c r="B4" s="158"/>
      <c r="C4" s="158"/>
      <c r="D4" s="158"/>
      <c r="E4" s="158"/>
      <c r="F4" s="158"/>
      <c r="G4" s="158"/>
      <c r="H4" s="158"/>
    </row>
    <row r="5" spans="1:8">
      <c r="A5" s="15" t="s">
        <v>1414</v>
      </c>
      <c r="B5" s="157" t="s">
        <v>1378</v>
      </c>
      <c r="C5" s="159"/>
      <c r="D5" s="159"/>
      <c r="E5" s="159"/>
      <c r="F5" s="159"/>
      <c r="G5" s="159"/>
      <c r="H5" s="159"/>
    </row>
    <row r="6" spans="1:8" ht="33.950000000000003" customHeight="1">
      <c r="A6" s="15" t="s">
        <v>1318</v>
      </c>
      <c r="B6" s="149" t="s">
        <v>1466</v>
      </c>
      <c r="C6" s="159"/>
      <c r="D6" s="159"/>
      <c r="E6" s="159"/>
      <c r="F6" s="159"/>
      <c r="G6" s="159"/>
      <c r="H6" s="159"/>
    </row>
    <row r="7" spans="1:8" ht="30">
      <c r="A7" s="15" t="s">
        <v>1416</v>
      </c>
      <c r="B7" s="155">
        <f>SUM(C11:C13)</f>
        <v>12</v>
      </c>
      <c r="C7" s="159"/>
      <c r="D7" s="15" t="s">
        <v>1417</v>
      </c>
      <c r="E7" s="155" t="s">
        <v>1348</v>
      </c>
      <c r="F7" s="159"/>
      <c r="G7" s="159"/>
      <c r="H7" s="159"/>
    </row>
    <row r="9" spans="1:8" ht="20.100000000000001" customHeight="1">
      <c r="A9" s="148" t="s">
        <v>1384</v>
      </c>
      <c r="B9" s="158"/>
      <c r="C9" s="158"/>
      <c r="D9" s="158"/>
      <c r="E9" s="158"/>
      <c r="F9" s="158"/>
      <c r="G9" s="158"/>
      <c r="H9" s="158"/>
    </row>
    <row r="10" spans="1:8">
      <c r="A10" s="15" t="s">
        <v>1418</v>
      </c>
      <c r="B10" s="15" t="s">
        <v>1419</v>
      </c>
      <c r="C10" s="15" t="s">
        <v>1420</v>
      </c>
      <c r="D10" s="15" t="s">
        <v>1421</v>
      </c>
      <c r="E10" s="15" t="s">
        <v>1422</v>
      </c>
      <c r="F10" s="15" t="s">
        <v>1423</v>
      </c>
      <c r="G10" s="15" t="s">
        <v>1424</v>
      </c>
      <c r="H10" s="15" t="s">
        <v>1425</v>
      </c>
    </row>
    <row r="11" spans="1:8" ht="27.95" customHeight="1">
      <c r="A11" s="20" t="s">
        <v>1332</v>
      </c>
      <c r="B11" s="22">
        <v>0</v>
      </c>
      <c r="C11" s="22">
        <v>3</v>
      </c>
      <c r="D11" s="23">
        <f>B11+C11</f>
        <v>3</v>
      </c>
      <c r="E11" s="21">
        <f>B11*24</f>
        <v>0</v>
      </c>
      <c r="F11" s="21">
        <f>D11*24</f>
        <v>72</v>
      </c>
      <c r="G11" s="24">
        <v>21</v>
      </c>
      <c r="H11" s="19" t="s">
        <v>1467</v>
      </c>
    </row>
    <row r="12" spans="1:8" ht="27.95" customHeight="1">
      <c r="A12" s="20" t="s">
        <v>1333</v>
      </c>
      <c r="B12" s="22">
        <f>D11</f>
        <v>3</v>
      </c>
      <c r="C12" s="22">
        <v>4</v>
      </c>
      <c r="D12" s="23">
        <f>B12+C12</f>
        <v>7</v>
      </c>
      <c r="E12" s="21">
        <f>B12*24</f>
        <v>72</v>
      </c>
      <c r="F12" s="21">
        <f>D12*24</f>
        <v>168</v>
      </c>
      <c r="G12" s="24">
        <v>18</v>
      </c>
      <c r="H12" s="19" t="s">
        <v>1468</v>
      </c>
    </row>
    <row r="13" spans="1:8" ht="27.95" customHeight="1">
      <c r="A13" s="20" t="s">
        <v>1334</v>
      </c>
      <c r="B13" s="22">
        <f>D12</f>
        <v>7</v>
      </c>
      <c r="C13" s="22">
        <v>5</v>
      </c>
      <c r="D13" s="23">
        <f>B13+C13</f>
        <v>12</v>
      </c>
      <c r="E13" s="21">
        <f>B13*24</f>
        <v>168</v>
      </c>
      <c r="F13" s="21">
        <f>D13*24</f>
        <v>288</v>
      </c>
      <c r="G13" s="24">
        <v>16</v>
      </c>
      <c r="H13" s="19" t="s">
        <v>1469</v>
      </c>
    </row>
    <row r="14" spans="1:8">
      <c r="A14" s="25" t="s">
        <v>1429</v>
      </c>
      <c r="B14" s="26">
        <f>SUM(C11:C13)</f>
        <v>12</v>
      </c>
    </row>
    <row r="16" spans="1:8" ht="20.100000000000001" customHeight="1">
      <c r="A16" s="148" t="s">
        <v>1430</v>
      </c>
      <c r="B16" s="158"/>
      <c r="C16" s="158"/>
      <c r="D16" s="158"/>
      <c r="E16" s="158"/>
      <c r="F16" s="158"/>
      <c r="G16" s="158"/>
      <c r="H16" s="158"/>
    </row>
    <row r="17" spans="1:8">
      <c r="A17" s="15" t="s">
        <v>1431</v>
      </c>
      <c r="B17" s="15" t="s">
        <v>166</v>
      </c>
      <c r="C17" s="15" t="s">
        <v>1432</v>
      </c>
      <c r="D17" s="154" t="s">
        <v>1425</v>
      </c>
      <c r="E17" s="159"/>
      <c r="F17" s="159"/>
      <c r="G17" s="159"/>
      <c r="H17" s="159"/>
    </row>
    <row r="18" spans="1:8" ht="20.100000000000001" customHeight="1">
      <c r="A18" s="20" t="s">
        <v>184</v>
      </c>
      <c r="B18" s="21">
        <v>0</v>
      </c>
      <c r="C18" s="23">
        <f t="shared" ref="C18:C27" si="0">B18/24</f>
        <v>0</v>
      </c>
      <c r="D18" s="149" t="s">
        <v>1433</v>
      </c>
      <c r="E18" s="159"/>
      <c r="F18" s="159"/>
      <c r="G18" s="159"/>
      <c r="H18" s="159"/>
    </row>
    <row r="19" spans="1:8" ht="20.100000000000001" customHeight="1">
      <c r="A19" s="20" t="s">
        <v>1434</v>
      </c>
      <c r="B19" s="21">
        <v>12</v>
      </c>
      <c r="C19" s="23">
        <f t="shared" si="0"/>
        <v>0.5</v>
      </c>
      <c r="D19" s="149" t="s">
        <v>596</v>
      </c>
      <c r="E19" s="159"/>
      <c r="F19" s="159"/>
      <c r="G19" s="159"/>
      <c r="H19" s="159"/>
    </row>
    <row r="20" spans="1:8" ht="20.100000000000001" customHeight="1">
      <c r="A20" s="20" t="s">
        <v>1435</v>
      </c>
      <c r="B20" s="21">
        <v>24</v>
      </c>
      <c r="C20" s="23">
        <f t="shared" si="0"/>
        <v>1</v>
      </c>
      <c r="D20" s="149" t="s">
        <v>596</v>
      </c>
      <c r="E20" s="159"/>
      <c r="F20" s="159"/>
      <c r="G20" s="159"/>
      <c r="H20" s="159"/>
    </row>
    <row r="21" spans="1:8" ht="20.100000000000001" customHeight="1">
      <c r="A21" s="20" t="s">
        <v>1436</v>
      </c>
      <c r="B21" s="21">
        <v>36</v>
      </c>
      <c r="C21" s="23">
        <f t="shared" si="0"/>
        <v>1.5</v>
      </c>
      <c r="D21" s="149" t="s">
        <v>596</v>
      </c>
      <c r="E21" s="159"/>
      <c r="F21" s="159"/>
      <c r="G21" s="159"/>
      <c r="H21" s="159"/>
    </row>
    <row r="22" spans="1:8" ht="20.100000000000001" customHeight="1">
      <c r="A22" s="20" t="s">
        <v>1437</v>
      </c>
      <c r="B22" s="21">
        <v>48</v>
      </c>
      <c r="C22" s="23">
        <f t="shared" si="0"/>
        <v>2</v>
      </c>
      <c r="D22" s="149" t="s">
        <v>1438</v>
      </c>
      <c r="E22" s="159"/>
      <c r="F22" s="159"/>
      <c r="G22" s="159"/>
      <c r="H22" s="159"/>
    </row>
    <row r="23" spans="1:8" ht="20.100000000000001" customHeight="1">
      <c r="A23" s="20" t="s">
        <v>1439</v>
      </c>
      <c r="B23" s="21">
        <f>F11-12</f>
        <v>60</v>
      </c>
      <c r="C23" s="23">
        <f t="shared" si="0"/>
        <v>2.5</v>
      </c>
      <c r="D23" s="149" t="s">
        <v>1440</v>
      </c>
      <c r="E23" s="159"/>
      <c r="F23" s="159"/>
      <c r="G23" s="159"/>
      <c r="H23" s="159"/>
    </row>
    <row r="24" spans="1:8" ht="20.100000000000001" customHeight="1">
      <c r="A24" s="20" t="s">
        <v>1441</v>
      </c>
      <c r="B24" s="21">
        <f>F11+12</f>
        <v>84</v>
      </c>
      <c r="C24" s="23">
        <f t="shared" si="0"/>
        <v>3.5</v>
      </c>
      <c r="D24" s="149" t="s">
        <v>1442</v>
      </c>
      <c r="E24" s="159"/>
      <c r="F24" s="159"/>
      <c r="G24" s="159"/>
      <c r="H24" s="159"/>
    </row>
    <row r="25" spans="1:8" ht="20.100000000000001" customHeight="1">
      <c r="A25" s="20" t="s">
        <v>1443</v>
      </c>
      <c r="B25" s="21">
        <f>F12-12</f>
        <v>156</v>
      </c>
      <c r="C25" s="23">
        <f t="shared" si="0"/>
        <v>6.5</v>
      </c>
      <c r="D25" s="149" t="s">
        <v>1444</v>
      </c>
      <c r="E25" s="159"/>
      <c r="F25" s="159"/>
      <c r="G25" s="159"/>
      <c r="H25" s="159"/>
    </row>
    <row r="26" spans="1:8" ht="20.100000000000001" customHeight="1">
      <c r="A26" s="20" t="s">
        <v>1445</v>
      </c>
      <c r="B26" s="21">
        <f>F12+12</f>
        <v>180</v>
      </c>
      <c r="C26" s="23">
        <f t="shared" si="0"/>
        <v>7.5</v>
      </c>
      <c r="D26" s="149" t="s">
        <v>1446</v>
      </c>
      <c r="E26" s="159"/>
      <c r="F26" s="159"/>
      <c r="G26" s="159"/>
      <c r="H26" s="159"/>
    </row>
    <row r="27" spans="1:8" ht="20.100000000000001" customHeight="1">
      <c r="A27" s="20" t="s">
        <v>1447</v>
      </c>
      <c r="B27" s="21">
        <f>F13</f>
        <v>288</v>
      </c>
      <c r="C27" s="23">
        <f t="shared" si="0"/>
        <v>12</v>
      </c>
      <c r="D27" s="149" t="s">
        <v>1448</v>
      </c>
      <c r="E27" s="159"/>
      <c r="F27" s="159"/>
      <c r="G27" s="159"/>
      <c r="H27" s="159"/>
    </row>
    <row r="30" spans="1:8" ht="20.100000000000001" customHeight="1">
      <c r="A30" s="148" t="s">
        <v>1449</v>
      </c>
      <c r="B30" s="158"/>
      <c r="C30" s="158"/>
      <c r="D30" s="158"/>
      <c r="E30" s="158"/>
      <c r="F30" s="158"/>
      <c r="G30" s="158"/>
      <c r="H30" s="158"/>
    </row>
    <row r="31" spans="1:8" ht="21.95" customHeight="1">
      <c r="A31" s="15" t="s">
        <v>1450</v>
      </c>
      <c r="B31" s="156">
        <v>0</v>
      </c>
      <c r="C31" s="159"/>
      <c r="D31" s="15" t="s">
        <v>1417</v>
      </c>
      <c r="E31" s="155" t="s">
        <v>1348</v>
      </c>
      <c r="F31" s="159"/>
      <c r="G31" s="159"/>
      <c r="H31" s="159"/>
    </row>
    <row r="32" spans="1:8" ht="21.95" customHeight="1">
      <c r="A32" s="15" t="s">
        <v>1451</v>
      </c>
      <c r="B32" s="151" t="s">
        <v>1452</v>
      </c>
      <c r="C32" s="159"/>
      <c r="D32" s="159"/>
      <c r="E32" s="159"/>
      <c r="F32" s="159"/>
      <c r="G32" s="159"/>
      <c r="H32" s="159"/>
    </row>
    <row r="34" spans="1:8" ht="30">
      <c r="A34" s="15" t="s">
        <v>1391</v>
      </c>
      <c r="B34" s="15" t="s">
        <v>1392</v>
      </c>
      <c r="C34" s="15" t="s">
        <v>1393</v>
      </c>
      <c r="D34" s="15" t="s">
        <v>1453</v>
      </c>
      <c r="E34" s="15" t="s">
        <v>1454</v>
      </c>
      <c r="F34" s="154" t="s">
        <v>1425</v>
      </c>
      <c r="G34" s="159"/>
      <c r="H34" s="159"/>
    </row>
    <row r="35" spans="1:8" ht="24" customHeight="1">
      <c r="A35" s="16" t="s">
        <v>1395</v>
      </c>
      <c r="B35" s="19" t="s">
        <v>184</v>
      </c>
      <c r="C35" s="19" t="s">
        <v>1396</v>
      </c>
      <c r="D35" s="16" t="s">
        <v>1397</v>
      </c>
      <c r="E35" s="23">
        <f>0.35*$B$31</f>
        <v>0</v>
      </c>
      <c r="F35" s="149" t="s">
        <v>1455</v>
      </c>
      <c r="G35" s="159"/>
      <c r="H35" s="159"/>
    </row>
    <row r="36" spans="1:8" ht="24" customHeight="1">
      <c r="A36" s="16" t="s">
        <v>1398</v>
      </c>
      <c r="B36" s="19" t="s">
        <v>1456</v>
      </c>
      <c r="C36" s="19" t="s">
        <v>1348</v>
      </c>
      <c r="D36" s="16" t="s">
        <v>1401</v>
      </c>
      <c r="E36" s="23">
        <f>0.65*$B$31</f>
        <v>0</v>
      </c>
      <c r="F36" s="149" t="s">
        <v>1457</v>
      </c>
      <c r="G36" s="159"/>
      <c r="H36" s="159"/>
    </row>
    <row r="37" spans="1:8" ht="24" customHeight="1">
      <c r="A37" s="16" t="s">
        <v>1402</v>
      </c>
      <c r="B37" s="19" t="s">
        <v>1458</v>
      </c>
      <c r="C37" s="19" t="s">
        <v>1459</v>
      </c>
      <c r="D37" s="16" t="s">
        <v>1405</v>
      </c>
      <c r="E37" s="23">
        <f>0*$B$31</f>
        <v>0</v>
      </c>
      <c r="F37" s="149" t="s">
        <v>1460</v>
      </c>
      <c r="G37" s="159"/>
      <c r="H37" s="159"/>
    </row>
    <row r="40" spans="1:8" ht="20.100000000000001" customHeight="1">
      <c r="A40" s="148" t="s">
        <v>1461</v>
      </c>
      <c r="B40" s="158"/>
      <c r="C40" s="158"/>
      <c r="D40" s="158"/>
      <c r="E40" s="158"/>
      <c r="F40" s="158"/>
      <c r="G40" s="158"/>
      <c r="H40" s="158"/>
    </row>
    <row r="41" spans="1:8" ht="21.95" customHeight="1">
      <c r="A41" s="149" t="s">
        <v>1462</v>
      </c>
      <c r="B41" s="159"/>
      <c r="C41" s="159"/>
      <c r="D41" s="159"/>
      <c r="E41" s="159"/>
      <c r="F41" s="159"/>
      <c r="G41" s="159"/>
      <c r="H41" s="159"/>
    </row>
    <row r="42" spans="1:8" ht="21.95" customHeight="1">
      <c r="A42" s="149" t="s">
        <v>1463</v>
      </c>
      <c r="B42" s="159"/>
      <c r="C42" s="159"/>
      <c r="D42" s="159"/>
      <c r="E42" s="159"/>
      <c r="F42" s="159"/>
      <c r="G42" s="159"/>
      <c r="H42" s="159"/>
    </row>
    <row r="43" spans="1:8" ht="21.95" customHeight="1">
      <c r="A43" s="149" t="s">
        <v>1470</v>
      </c>
      <c r="B43" s="159"/>
      <c r="C43" s="159"/>
      <c r="D43" s="159"/>
      <c r="E43" s="159"/>
      <c r="F43" s="159"/>
      <c r="G43" s="159"/>
      <c r="H43" s="159"/>
    </row>
  </sheetData>
  <mergeCells count="32">
    <mergeCell ref="A30:H30"/>
    <mergeCell ref="A1:H1"/>
    <mergeCell ref="D22:H22"/>
    <mergeCell ref="B5:H5"/>
    <mergeCell ref="D21:H21"/>
    <mergeCell ref="A16:H16"/>
    <mergeCell ref="A9:H9"/>
    <mergeCell ref="D20:H20"/>
    <mergeCell ref="B7:C7"/>
    <mergeCell ref="D19:H19"/>
    <mergeCell ref="D17:H17"/>
    <mergeCell ref="A2:H2"/>
    <mergeCell ref="D18:H18"/>
    <mergeCell ref="A4:H4"/>
    <mergeCell ref="B6:H6"/>
    <mergeCell ref="E7:H7"/>
    <mergeCell ref="A43:H43"/>
    <mergeCell ref="A42:H42"/>
    <mergeCell ref="D23:H23"/>
    <mergeCell ref="D26:H26"/>
    <mergeCell ref="A40:H40"/>
    <mergeCell ref="A41:H41"/>
    <mergeCell ref="F37:H37"/>
    <mergeCell ref="B32:H32"/>
    <mergeCell ref="F36:H36"/>
    <mergeCell ref="F35:H35"/>
    <mergeCell ref="F34:H34"/>
    <mergeCell ref="D25:H25"/>
    <mergeCell ref="E31:H31"/>
    <mergeCell ref="D24:H24"/>
    <mergeCell ref="B31:C31"/>
    <mergeCell ref="D27:H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3"/>
  <sheetViews>
    <sheetView workbookViewId="0">
      <selection activeCell="N21" sqref="N21"/>
    </sheetView>
  </sheetViews>
  <sheetFormatPr defaultColWidth="9.140625" defaultRowHeight="15"/>
  <cols>
    <col min="1" max="1" width="20" customWidth="1"/>
    <col min="2" max="2" width="16" customWidth="1"/>
    <col min="3" max="4" width="14" customWidth="1"/>
    <col min="5" max="6" width="13" customWidth="1"/>
    <col min="7" max="7" width="15" customWidth="1"/>
    <col min="8" max="8" width="38" customWidth="1"/>
  </cols>
  <sheetData>
    <row r="1" spans="1:8" ht="26.1" customHeight="1">
      <c r="A1" s="150" t="s">
        <v>1471</v>
      </c>
      <c r="B1" s="158"/>
      <c r="C1" s="158"/>
      <c r="D1" s="158"/>
      <c r="E1" s="158"/>
      <c r="F1" s="158"/>
      <c r="G1" s="158"/>
      <c r="H1" s="158"/>
    </row>
    <row r="2" spans="1:8">
      <c r="A2" s="147" t="s">
        <v>1412</v>
      </c>
      <c r="B2" s="158"/>
      <c r="C2" s="158"/>
      <c r="D2" s="158"/>
      <c r="E2" s="158"/>
      <c r="F2" s="158"/>
      <c r="G2" s="158"/>
      <c r="H2" s="158"/>
    </row>
    <row r="4" spans="1:8" ht="20.100000000000001" customHeight="1">
      <c r="A4" s="148" t="s">
        <v>1413</v>
      </c>
      <c r="B4" s="158"/>
      <c r="C4" s="158"/>
      <c r="D4" s="158"/>
      <c r="E4" s="158"/>
      <c r="F4" s="158"/>
      <c r="G4" s="158"/>
      <c r="H4" s="158"/>
    </row>
    <row r="5" spans="1:8">
      <c r="A5" s="15" t="s">
        <v>1414</v>
      </c>
      <c r="B5" s="157" t="s">
        <v>1380</v>
      </c>
      <c r="C5" s="159"/>
      <c r="D5" s="159"/>
      <c r="E5" s="159"/>
      <c r="F5" s="159"/>
      <c r="G5" s="159"/>
      <c r="H5" s="159"/>
    </row>
    <row r="6" spans="1:8" ht="33.950000000000003" customHeight="1">
      <c r="A6" s="15" t="s">
        <v>1318</v>
      </c>
      <c r="B6" s="149" t="s">
        <v>1472</v>
      </c>
      <c r="C6" s="159"/>
      <c r="D6" s="159"/>
      <c r="E6" s="159"/>
      <c r="F6" s="159"/>
      <c r="G6" s="159"/>
      <c r="H6" s="159"/>
    </row>
    <row r="7" spans="1:8" ht="30">
      <c r="A7" s="15" t="s">
        <v>1416</v>
      </c>
      <c r="B7" s="155">
        <f>SUM(C11:C13)</f>
        <v>12</v>
      </c>
      <c r="C7" s="159"/>
      <c r="D7" s="15" t="s">
        <v>1417</v>
      </c>
      <c r="E7" s="155" t="s">
        <v>1352</v>
      </c>
      <c r="F7" s="159"/>
      <c r="G7" s="159"/>
      <c r="H7" s="159"/>
    </row>
    <row r="9" spans="1:8" ht="20.100000000000001" customHeight="1">
      <c r="A9" s="148" t="s">
        <v>1384</v>
      </c>
      <c r="B9" s="158"/>
      <c r="C9" s="158"/>
      <c r="D9" s="158"/>
      <c r="E9" s="158"/>
      <c r="F9" s="158"/>
      <c r="G9" s="158"/>
      <c r="H9" s="158"/>
    </row>
    <row r="10" spans="1:8">
      <c r="A10" s="15" t="s">
        <v>1418</v>
      </c>
      <c r="B10" s="15" t="s">
        <v>1419</v>
      </c>
      <c r="C10" s="15" t="s">
        <v>1420</v>
      </c>
      <c r="D10" s="15" t="s">
        <v>1421</v>
      </c>
      <c r="E10" s="15" t="s">
        <v>1422</v>
      </c>
      <c r="F10" s="15" t="s">
        <v>1423</v>
      </c>
      <c r="G10" s="15" t="s">
        <v>1424</v>
      </c>
      <c r="H10" s="15" t="s">
        <v>1425</v>
      </c>
    </row>
    <row r="11" spans="1:8" ht="27.95" customHeight="1">
      <c r="A11" s="20" t="s">
        <v>1332</v>
      </c>
      <c r="B11" s="22">
        <v>0</v>
      </c>
      <c r="C11" s="22">
        <v>5</v>
      </c>
      <c r="D11" s="23">
        <f>B11+C11</f>
        <v>5</v>
      </c>
      <c r="E11" s="21">
        <f>B11*24</f>
        <v>0</v>
      </c>
      <c r="F11" s="21">
        <f>D11*24</f>
        <v>120</v>
      </c>
      <c r="G11" s="24">
        <v>16</v>
      </c>
      <c r="H11" s="19" t="s">
        <v>1473</v>
      </c>
    </row>
    <row r="12" spans="1:8" ht="27.95" customHeight="1">
      <c r="A12" s="20" t="s">
        <v>1333</v>
      </c>
      <c r="B12" s="22">
        <f>D11</f>
        <v>5</v>
      </c>
      <c r="C12" s="22">
        <v>4</v>
      </c>
      <c r="D12" s="23">
        <f>B12+C12</f>
        <v>9</v>
      </c>
      <c r="E12" s="21">
        <f>B12*24</f>
        <v>120</v>
      </c>
      <c r="F12" s="21">
        <f>D12*24</f>
        <v>216</v>
      </c>
      <c r="G12" s="24">
        <v>18</v>
      </c>
      <c r="H12" s="19" t="s">
        <v>1474</v>
      </c>
    </row>
    <row r="13" spans="1:8" ht="27.95" customHeight="1">
      <c r="A13" s="20" t="s">
        <v>1334</v>
      </c>
      <c r="B13" s="22">
        <f>D12</f>
        <v>9</v>
      </c>
      <c r="C13" s="22">
        <v>3</v>
      </c>
      <c r="D13" s="23">
        <f>B13+C13</f>
        <v>12</v>
      </c>
      <c r="E13" s="21">
        <f>B13*24</f>
        <v>216</v>
      </c>
      <c r="F13" s="21">
        <f>D13*24</f>
        <v>288</v>
      </c>
      <c r="G13" s="24">
        <v>21</v>
      </c>
      <c r="H13" s="19" t="s">
        <v>1475</v>
      </c>
    </row>
    <row r="14" spans="1:8">
      <c r="A14" s="25" t="s">
        <v>1429</v>
      </c>
      <c r="B14" s="26">
        <f>SUM(C11:C13)</f>
        <v>12</v>
      </c>
    </row>
    <row r="16" spans="1:8" ht="20.100000000000001" customHeight="1">
      <c r="A16" s="148" t="s">
        <v>1430</v>
      </c>
      <c r="B16" s="158"/>
      <c r="C16" s="158"/>
      <c r="D16" s="158"/>
      <c r="E16" s="158"/>
      <c r="F16" s="158"/>
      <c r="G16" s="158"/>
      <c r="H16" s="158"/>
    </row>
    <row r="17" spans="1:8">
      <c r="A17" s="15" t="s">
        <v>1431</v>
      </c>
      <c r="B17" s="15" t="s">
        <v>166</v>
      </c>
      <c r="C17" s="15" t="s">
        <v>1432</v>
      </c>
      <c r="D17" s="154" t="s">
        <v>1425</v>
      </c>
      <c r="E17" s="159"/>
      <c r="F17" s="159"/>
      <c r="G17" s="159"/>
      <c r="H17" s="159"/>
    </row>
    <row r="18" spans="1:8" ht="20.100000000000001" customHeight="1">
      <c r="A18" s="20" t="s">
        <v>184</v>
      </c>
      <c r="B18" s="21">
        <v>0</v>
      </c>
      <c r="C18" s="23">
        <f t="shared" ref="C18:C27" si="0">B18/24</f>
        <v>0</v>
      </c>
      <c r="D18" s="149" t="s">
        <v>1433</v>
      </c>
      <c r="E18" s="159"/>
      <c r="F18" s="159"/>
      <c r="G18" s="159"/>
      <c r="H18" s="159"/>
    </row>
    <row r="19" spans="1:8" ht="20.100000000000001" customHeight="1">
      <c r="A19" s="20" t="s">
        <v>1434</v>
      </c>
      <c r="B19" s="21">
        <v>12</v>
      </c>
      <c r="C19" s="23">
        <f t="shared" si="0"/>
        <v>0.5</v>
      </c>
      <c r="D19" s="149" t="s">
        <v>596</v>
      </c>
      <c r="E19" s="159"/>
      <c r="F19" s="159"/>
      <c r="G19" s="159"/>
      <c r="H19" s="159"/>
    </row>
    <row r="20" spans="1:8" ht="20.100000000000001" customHeight="1">
      <c r="A20" s="20" t="s">
        <v>1435</v>
      </c>
      <c r="B20" s="21">
        <v>24</v>
      </c>
      <c r="C20" s="23">
        <f t="shared" si="0"/>
        <v>1</v>
      </c>
      <c r="D20" s="149" t="s">
        <v>596</v>
      </c>
      <c r="E20" s="159"/>
      <c r="F20" s="159"/>
      <c r="G20" s="159"/>
      <c r="H20" s="159"/>
    </row>
    <row r="21" spans="1:8" ht="20.100000000000001" customHeight="1">
      <c r="A21" s="20" t="s">
        <v>1436</v>
      </c>
      <c r="B21" s="21">
        <v>36</v>
      </c>
      <c r="C21" s="23">
        <f t="shared" si="0"/>
        <v>1.5</v>
      </c>
      <c r="D21" s="149" t="s">
        <v>596</v>
      </c>
      <c r="E21" s="159"/>
      <c r="F21" s="159"/>
      <c r="G21" s="159"/>
      <c r="H21" s="159"/>
    </row>
    <row r="22" spans="1:8" ht="20.100000000000001" customHeight="1">
      <c r="A22" s="20" t="s">
        <v>1437</v>
      </c>
      <c r="B22" s="21">
        <v>48</v>
      </c>
      <c r="C22" s="23">
        <f t="shared" si="0"/>
        <v>2</v>
      </c>
      <c r="D22" s="149" t="s">
        <v>1438</v>
      </c>
      <c r="E22" s="159"/>
      <c r="F22" s="159"/>
      <c r="G22" s="159"/>
      <c r="H22" s="159"/>
    </row>
    <row r="23" spans="1:8" ht="20.100000000000001" customHeight="1">
      <c r="A23" s="20" t="s">
        <v>1439</v>
      </c>
      <c r="B23" s="21">
        <f>F11-12</f>
        <v>108</v>
      </c>
      <c r="C23" s="23">
        <f t="shared" si="0"/>
        <v>4.5</v>
      </c>
      <c r="D23" s="149" t="s">
        <v>1440</v>
      </c>
      <c r="E23" s="159"/>
      <c r="F23" s="159"/>
      <c r="G23" s="159"/>
      <c r="H23" s="159"/>
    </row>
    <row r="24" spans="1:8" ht="20.100000000000001" customHeight="1">
      <c r="A24" s="20" t="s">
        <v>1441</v>
      </c>
      <c r="B24" s="21">
        <f>F11+12</f>
        <v>132</v>
      </c>
      <c r="C24" s="23">
        <f t="shared" si="0"/>
        <v>5.5</v>
      </c>
      <c r="D24" s="149" t="s">
        <v>1442</v>
      </c>
      <c r="E24" s="159"/>
      <c r="F24" s="159"/>
      <c r="G24" s="159"/>
      <c r="H24" s="159"/>
    </row>
    <row r="25" spans="1:8" ht="20.100000000000001" customHeight="1">
      <c r="A25" s="20" t="s">
        <v>1443</v>
      </c>
      <c r="B25" s="21">
        <f>F12-12</f>
        <v>204</v>
      </c>
      <c r="C25" s="23">
        <f t="shared" si="0"/>
        <v>8.5</v>
      </c>
      <c r="D25" s="149" t="s">
        <v>1444</v>
      </c>
      <c r="E25" s="159"/>
      <c r="F25" s="159"/>
      <c r="G25" s="159"/>
      <c r="H25" s="159"/>
    </row>
    <row r="26" spans="1:8" ht="20.100000000000001" customHeight="1">
      <c r="A26" s="20" t="s">
        <v>1445</v>
      </c>
      <c r="B26" s="21">
        <f>F12+12</f>
        <v>228</v>
      </c>
      <c r="C26" s="23">
        <f t="shared" si="0"/>
        <v>9.5</v>
      </c>
      <c r="D26" s="149" t="s">
        <v>1446</v>
      </c>
      <c r="E26" s="159"/>
      <c r="F26" s="159"/>
      <c r="G26" s="159"/>
      <c r="H26" s="159"/>
    </row>
    <row r="27" spans="1:8" ht="20.100000000000001" customHeight="1">
      <c r="A27" s="20" t="s">
        <v>1447</v>
      </c>
      <c r="B27" s="21">
        <f>F13</f>
        <v>288</v>
      </c>
      <c r="C27" s="23">
        <f t="shared" si="0"/>
        <v>12</v>
      </c>
      <c r="D27" s="149" t="s">
        <v>1448</v>
      </c>
      <c r="E27" s="159"/>
      <c r="F27" s="159"/>
      <c r="G27" s="159"/>
      <c r="H27" s="159"/>
    </row>
    <row r="30" spans="1:8" ht="20.100000000000001" customHeight="1">
      <c r="A30" s="148" t="s">
        <v>1449</v>
      </c>
      <c r="B30" s="158"/>
      <c r="C30" s="158"/>
      <c r="D30" s="158"/>
      <c r="E30" s="158"/>
      <c r="F30" s="158"/>
      <c r="G30" s="158"/>
      <c r="H30" s="158"/>
    </row>
    <row r="31" spans="1:8" ht="21.95" customHeight="1">
      <c r="A31" s="15" t="s">
        <v>1450</v>
      </c>
      <c r="B31" s="156">
        <v>0</v>
      </c>
      <c r="C31" s="159"/>
      <c r="D31" s="15" t="s">
        <v>1417</v>
      </c>
      <c r="E31" s="155" t="s">
        <v>1352</v>
      </c>
      <c r="F31" s="159"/>
      <c r="G31" s="159"/>
      <c r="H31" s="159"/>
    </row>
    <row r="32" spans="1:8" ht="21.95" customHeight="1">
      <c r="A32" s="15" t="s">
        <v>1451</v>
      </c>
      <c r="B32" s="151" t="s">
        <v>1452</v>
      </c>
      <c r="C32" s="159"/>
      <c r="D32" s="159"/>
      <c r="E32" s="159"/>
      <c r="F32" s="159"/>
      <c r="G32" s="159"/>
      <c r="H32" s="159"/>
    </row>
    <row r="34" spans="1:8" ht="30">
      <c r="A34" s="15" t="s">
        <v>1391</v>
      </c>
      <c r="B34" s="15" t="s">
        <v>1392</v>
      </c>
      <c r="C34" s="15" t="s">
        <v>1393</v>
      </c>
      <c r="D34" s="15" t="s">
        <v>1453</v>
      </c>
      <c r="E34" s="15" t="s">
        <v>1454</v>
      </c>
      <c r="F34" s="154" t="s">
        <v>1425</v>
      </c>
      <c r="G34" s="159"/>
      <c r="H34" s="159"/>
    </row>
    <row r="35" spans="1:8" ht="24" customHeight="1">
      <c r="A35" s="16" t="s">
        <v>1395</v>
      </c>
      <c r="B35" s="19" t="s">
        <v>184</v>
      </c>
      <c r="C35" s="19" t="s">
        <v>1396</v>
      </c>
      <c r="D35" s="16" t="s">
        <v>1397</v>
      </c>
      <c r="E35" s="23">
        <f>0.35*$B$31</f>
        <v>0</v>
      </c>
      <c r="F35" s="149" t="s">
        <v>1455</v>
      </c>
      <c r="G35" s="159"/>
      <c r="H35" s="159"/>
    </row>
    <row r="36" spans="1:8" ht="24" customHeight="1">
      <c r="A36" s="16" t="s">
        <v>1398</v>
      </c>
      <c r="B36" s="19" t="s">
        <v>1456</v>
      </c>
      <c r="C36" s="19" t="s">
        <v>1352</v>
      </c>
      <c r="D36" s="16" t="s">
        <v>1401</v>
      </c>
      <c r="E36" s="23">
        <f>0.65*$B$31</f>
        <v>0</v>
      </c>
      <c r="F36" s="149" t="s">
        <v>1457</v>
      </c>
      <c r="G36" s="159"/>
      <c r="H36" s="159"/>
    </row>
    <row r="37" spans="1:8" ht="24" customHeight="1">
      <c r="A37" s="16" t="s">
        <v>1402</v>
      </c>
      <c r="B37" s="19" t="s">
        <v>1458</v>
      </c>
      <c r="C37" s="19" t="s">
        <v>1459</v>
      </c>
      <c r="D37" s="16" t="s">
        <v>1405</v>
      </c>
      <c r="E37" s="23">
        <f>0*$B$31</f>
        <v>0</v>
      </c>
      <c r="F37" s="149" t="s">
        <v>1460</v>
      </c>
      <c r="G37" s="159"/>
      <c r="H37" s="159"/>
    </row>
    <row r="40" spans="1:8" ht="20.100000000000001" customHeight="1">
      <c r="A40" s="148" t="s">
        <v>1461</v>
      </c>
      <c r="B40" s="158"/>
      <c r="C40" s="158"/>
      <c r="D40" s="158"/>
      <c r="E40" s="158"/>
      <c r="F40" s="158"/>
      <c r="G40" s="158"/>
      <c r="H40" s="158"/>
    </row>
    <row r="41" spans="1:8" ht="21.95" customHeight="1">
      <c r="A41" s="149" t="s">
        <v>1462</v>
      </c>
      <c r="B41" s="159"/>
      <c r="C41" s="159"/>
      <c r="D41" s="159"/>
      <c r="E41" s="159"/>
      <c r="F41" s="159"/>
      <c r="G41" s="159"/>
      <c r="H41" s="159"/>
    </row>
    <row r="42" spans="1:8" ht="21.95" customHeight="1">
      <c r="A42" s="149" t="s">
        <v>1463</v>
      </c>
      <c r="B42" s="159"/>
      <c r="C42" s="159"/>
      <c r="D42" s="159"/>
      <c r="E42" s="159"/>
      <c r="F42" s="159"/>
      <c r="G42" s="159"/>
      <c r="H42" s="159"/>
    </row>
    <row r="43" spans="1:8" ht="21.95" customHeight="1">
      <c r="A43" s="149" t="s">
        <v>1476</v>
      </c>
      <c r="B43" s="159"/>
      <c r="C43" s="159"/>
      <c r="D43" s="159"/>
      <c r="E43" s="159"/>
      <c r="F43" s="159"/>
      <c r="G43" s="159"/>
      <c r="H43" s="159"/>
    </row>
  </sheetData>
  <mergeCells count="32">
    <mergeCell ref="A30:H30"/>
    <mergeCell ref="A1:H1"/>
    <mergeCell ref="D22:H22"/>
    <mergeCell ref="B5:H5"/>
    <mergeCell ref="D21:H21"/>
    <mergeCell ref="A16:H16"/>
    <mergeCell ref="A9:H9"/>
    <mergeCell ref="D20:H20"/>
    <mergeCell ref="B7:C7"/>
    <mergeCell ref="D19:H19"/>
    <mergeCell ref="D17:H17"/>
    <mergeCell ref="A2:H2"/>
    <mergeCell ref="D18:H18"/>
    <mergeCell ref="A4:H4"/>
    <mergeCell ref="B6:H6"/>
    <mergeCell ref="E7:H7"/>
    <mergeCell ref="A43:H43"/>
    <mergeCell ref="A42:H42"/>
    <mergeCell ref="D23:H23"/>
    <mergeCell ref="D26:H26"/>
    <mergeCell ref="A40:H40"/>
    <mergeCell ref="A41:H41"/>
    <mergeCell ref="F37:H37"/>
    <mergeCell ref="B32:H32"/>
    <mergeCell ref="F36:H36"/>
    <mergeCell ref="F35:H35"/>
    <mergeCell ref="F34:H34"/>
    <mergeCell ref="D25:H25"/>
    <mergeCell ref="E31:H31"/>
    <mergeCell ref="D24:H24"/>
    <mergeCell ref="B31:C31"/>
    <mergeCell ref="D27:H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1f996d-ac82-4ca7-b7cc-f3c4bc379792">
      <Terms xmlns="http://schemas.microsoft.com/office/infopath/2007/PartnerControls"/>
    </lcf76f155ced4ddcb4097134ff3c332f>
    <TaxCatchAll xmlns="fc6707a7-4ba8-45eb-b4b7-278dcb2865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4A85B7C27C15449C72F80D8C141873" ma:contentTypeVersion="15" ma:contentTypeDescription="Create a new document." ma:contentTypeScope="" ma:versionID="f7fb15bdb6861a409d8a0301baa61a23">
  <xsd:schema xmlns:xsd="http://www.w3.org/2001/XMLSchema" xmlns:xs="http://www.w3.org/2001/XMLSchema" xmlns:p="http://schemas.microsoft.com/office/2006/metadata/properties" xmlns:ns2="001f996d-ac82-4ca7-b7cc-f3c4bc379792" xmlns:ns3="fc6707a7-4ba8-45eb-b4b7-278dcb28653b" targetNamespace="http://schemas.microsoft.com/office/2006/metadata/properties" ma:root="true" ma:fieldsID="0c9380d9de6e98d9aa9b0999a50092c0" ns2:_="" ns3:_="">
    <xsd:import namespace="001f996d-ac82-4ca7-b7cc-f3c4bc379792"/>
    <xsd:import namespace="fc6707a7-4ba8-45eb-b4b7-278dcb286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f996d-ac82-4ca7-b7cc-f3c4bc379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433408e-f44f-44d9-98e6-facb173d55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707a7-4ba8-45eb-b4b7-278dcb28653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5cf1bb9-f859-462f-ae32-82a217e8c446}" ma:internalName="TaxCatchAll" ma:showField="CatchAllData" ma:web="fc6707a7-4ba8-45eb-b4b7-278dcb286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FC186F-51F8-4D08-B6BA-A6A4B15C1C81}"/>
</file>

<file path=customXml/itemProps2.xml><?xml version="1.0" encoding="utf-8"?>
<ds:datastoreItem xmlns:ds="http://schemas.openxmlformats.org/officeDocument/2006/customXml" ds:itemID="{75B115C3-40E3-4136-B873-63BB897619DE}"/>
</file>

<file path=customXml/itemProps3.xml><?xml version="1.0" encoding="utf-8"?>
<ds:datastoreItem xmlns:ds="http://schemas.openxmlformats.org/officeDocument/2006/customXml" ds:itemID="{18D17BCB-3B65-434D-B619-9477A4CE55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2026-03-26T13:46:47Z</dcterms:created>
  <dcterms:modified xsi:type="dcterms:W3CDTF">2026-07-15T01:53:33Z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0x010100D44A85B7C27C15449C72F80D8C141873</vt:lpwstr>
  </property>
  <property fmtid="{D5CDD505-2E9C-101B-9397-08002B2CF9AE}" pid="3" name="MediaServiceImageTags">
    <vt:lpwstr/>
  </property>
</Properties>
</file>