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oing\OneDrive - Oregon Health &amp; Science University\Jackman_Lab\People\Chloe\Rotation\PPI\"/>
    </mc:Choice>
  </mc:AlternateContent>
  <xr:revisionPtr revIDLastSave="238" documentId="8_{24C310C5-9D71-4622-B0D7-CB3F9F8A13B1}" xr6:coauthVersionLast="36" xr6:coauthVersionMax="36" xr10:uidLastSave="{9071001E-B41E-4CD0-A99B-D03F8BEECA1B}"/>
  <bookViews>
    <workbookView xWindow="0" yWindow="0" windowWidth="28800" windowHeight="13620" tabRatio="753" activeTab="1" xr2:uid="{6E687583-64D9-48AB-8547-7948E4EAB2A2}"/>
  </bookViews>
  <sheets>
    <sheet name="template" sheetId="1" r:id="rId1"/>
    <sheet name="IO curve" sheetId="9" r:id="rId2"/>
    <sheet name="PPI" sheetId="10" r:id="rId3"/>
    <sheet name="habituation" sheetId="11" r:id="rId4"/>
    <sheet name="Cage6_Rn" sheetId="3" r:id="rId5"/>
    <sheet name="Cage6_Ln" sheetId="4" r:id="rId6"/>
    <sheet name="Cage7_RnLn" sheetId="5" r:id="rId7"/>
    <sheet name="Cage7_Rn" sheetId="6" r:id="rId8"/>
    <sheet name="Cage9_Ln" sheetId="7" r:id="rId9"/>
    <sheet name="Cage9_Rn" sheetId="8" r:id="rId10"/>
  </sheets>
  <externalReferences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1" l="1"/>
  <c r="L2" i="11"/>
  <c r="K5" i="11"/>
  <c r="M7" i="11"/>
  <c r="L10" i="11"/>
  <c r="K13" i="11"/>
  <c r="M15" i="11"/>
  <c r="L18" i="11"/>
  <c r="K21" i="11"/>
  <c r="K6" i="11"/>
  <c r="K14" i="11"/>
  <c r="L20" i="11"/>
  <c r="L15" i="11"/>
  <c r="M2" i="11"/>
  <c r="L5" i="11"/>
  <c r="K8" i="11"/>
  <c r="M10" i="11"/>
  <c r="L13" i="11"/>
  <c r="K16" i="11"/>
  <c r="M18" i="11"/>
  <c r="L21" i="11"/>
  <c r="M8" i="11"/>
  <c r="M16" i="11"/>
  <c r="M4" i="11"/>
  <c r="K18" i="11"/>
  <c r="K3" i="11"/>
  <c r="M5" i="11"/>
  <c r="L8" i="11"/>
  <c r="K11" i="11"/>
  <c r="M13" i="11"/>
  <c r="L16" i="11"/>
  <c r="K19" i="11"/>
  <c r="M21" i="11"/>
  <c r="L11" i="11"/>
  <c r="L19" i="11"/>
  <c r="L7" i="11"/>
  <c r="L3" i="11"/>
  <c r="M3" i="11"/>
  <c r="L6" i="11"/>
  <c r="K9" i="11"/>
  <c r="M11" i="11"/>
  <c r="L14" i="11"/>
  <c r="K17" i="11"/>
  <c r="M19" i="11"/>
  <c r="K7" i="11"/>
  <c r="M9" i="11"/>
  <c r="K15" i="11"/>
  <c r="K10" i="11"/>
  <c r="M20" i="11"/>
  <c r="K4" i="11"/>
  <c r="M6" i="11"/>
  <c r="L9" i="11"/>
  <c r="K12" i="11"/>
  <c r="M14" i="11"/>
  <c r="L17" i="11"/>
  <c r="K20" i="11"/>
  <c r="L4" i="11"/>
  <c r="L12" i="11"/>
  <c r="M17" i="11"/>
  <c r="M12" i="11"/>
  <c r="J4" i="11"/>
  <c r="J5" i="11"/>
  <c r="J13" i="11"/>
  <c r="J21" i="11"/>
  <c r="J9" i="11"/>
  <c r="J12" i="11"/>
  <c r="J6" i="11"/>
  <c r="J14" i="11"/>
  <c r="J8" i="11"/>
  <c r="J17" i="11"/>
  <c r="J7" i="11"/>
  <c r="J15" i="11"/>
  <c r="J16" i="11"/>
  <c r="J19" i="11"/>
  <c r="J10" i="11"/>
  <c r="J18" i="11"/>
  <c r="J3" i="11"/>
  <c r="J11" i="11"/>
  <c r="J20" i="11"/>
  <c r="J2" i="11"/>
  <c r="C4" i="11"/>
  <c r="C12" i="11"/>
  <c r="C20" i="11"/>
  <c r="C10" i="11"/>
  <c r="C5" i="11"/>
  <c r="C13" i="11"/>
  <c r="C21" i="11"/>
  <c r="C3" i="11"/>
  <c r="C6" i="11"/>
  <c r="C14" i="11"/>
  <c r="C16" i="11"/>
  <c r="C11" i="11"/>
  <c r="C7" i="11"/>
  <c r="C15" i="11"/>
  <c r="C8" i="11"/>
  <c r="C18" i="11"/>
  <c r="C9" i="11"/>
  <c r="C17" i="11"/>
  <c r="C2" i="11"/>
  <c r="C19" i="11"/>
  <c r="B11" i="11"/>
  <c r="B4" i="11"/>
  <c r="B12" i="11"/>
  <c r="B20" i="11"/>
  <c r="B5" i="11"/>
  <c r="B13" i="11"/>
  <c r="B21" i="11"/>
  <c r="B6" i="11"/>
  <c r="B14" i="11"/>
  <c r="B7" i="11"/>
  <c r="B15" i="11"/>
  <c r="B8" i="11"/>
  <c r="B16" i="11"/>
  <c r="B9" i="11"/>
  <c r="B17" i="11"/>
  <c r="B10" i="11"/>
  <c r="B18" i="11"/>
  <c r="B3" i="11"/>
  <c r="B19" i="11"/>
  <c r="B2" i="11"/>
  <c r="M2" i="10"/>
  <c r="L5" i="10"/>
  <c r="L2" i="10"/>
  <c r="N2" i="10"/>
  <c r="M5" i="10"/>
  <c r="M3" i="10"/>
  <c r="L3" i="10"/>
  <c r="N5" i="10"/>
  <c r="L6" i="10"/>
  <c r="N3" i="10"/>
  <c r="M6" i="10"/>
  <c r="N4" i="10"/>
  <c r="L4" i="10"/>
  <c r="N6" i="10"/>
  <c r="M4" i="10"/>
  <c r="K3" i="10"/>
  <c r="K4" i="10"/>
  <c r="K5" i="10"/>
  <c r="K6" i="10"/>
  <c r="K2" i="10"/>
  <c r="C3" i="10"/>
  <c r="C4" i="10"/>
  <c r="C6" i="10"/>
  <c r="C2" i="10"/>
  <c r="C5" i="10"/>
  <c r="B5" i="10"/>
  <c r="B4" i="10"/>
  <c r="B6" i="10"/>
  <c r="B3" i="10"/>
  <c r="B2" i="10"/>
  <c r="K2" i="9" a="1"/>
  <c r="L3" i="9" a="1"/>
  <c r="M4" i="9" a="1"/>
  <c r="K6" i="9" a="1"/>
  <c r="L7" i="9" a="1"/>
  <c r="M8" i="9" a="1"/>
  <c r="K10" i="9" a="1"/>
  <c r="L11" i="9" a="1"/>
  <c r="M12" i="9" a="1"/>
  <c r="M3" i="9" a="1"/>
  <c r="K5" i="9" a="1"/>
  <c r="M7" i="9" a="1"/>
  <c r="L10" i="9" a="1"/>
  <c r="K13" i="9" a="1"/>
  <c r="L4" i="9" a="1"/>
  <c r="M9" i="9" a="1"/>
  <c r="L2" i="9" a="1"/>
  <c r="L6" i="9" a="1"/>
  <c r="K9" i="9" a="1"/>
  <c r="M11" i="9" a="1"/>
  <c r="K7" i="9" a="1"/>
  <c r="K11" i="9" a="1"/>
  <c r="K4" i="9" a="1"/>
  <c r="L5" i="9" a="1"/>
  <c r="K8" i="9" a="1"/>
  <c r="M10" i="9" a="1"/>
  <c r="L13" i="9" a="1"/>
  <c r="K3" i="9" a="1"/>
  <c r="L12" i="9" a="1"/>
  <c r="M2" i="9" a="1"/>
  <c r="M6" i="9" a="1"/>
  <c r="L9" i="9" a="1"/>
  <c r="K12" i="9" a="1"/>
  <c r="M5" i="9" a="1"/>
  <c r="L8" i="9" a="1"/>
  <c r="M13" i="9" a="1"/>
  <c r="J8" i="9" a="1"/>
  <c r="J12" i="9" a="1"/>
  <c r="J11" i="9" a="1"/>
  <c r="J4" i="9" a="1"/>
  <c r="J9" i="9" a="1"/>
  <c r="J5" i="9" a="1"/>
  <c r="J13" i="9" a="1"/>
  <c r="J6" i="9" a="1"/>
  <c r="J7" i="9" a="1"/>
  <c r="J10" i="9" a="1"/>
  <c r="J3" i="9" a="1"/>
  <c r="J2" i="9" a="1"/>
  <c r="B2" i="9" a="1"/>
  <c r="P21" i="11" l="1"/>
  <c r="P20" i="11"/>
  <c r="P11" i="11"/>
  <c r="P3" i="11"/>
  <c r="P18" i="11"/>
  <c r="P10" i="11"/>
  <c r="P19" i="11"/>
  <c r="P16" i="11"/>
  <c r="P15" i="11"/>
  <c r="P7" i="11"/>
  <c r="P17" i="11"/>
  <c r="P8" i="11"/>
  <c r="P14" i="11"/>
  <c r="P6" i="11"/>
  <c r="P12" i="11"/>
  <c r="P9" i="11"/>
  <c r="P13" i="11"/>
  <c r="P5" i="11"/>
  <c r="P4" i="11"/>
  <c r="P2" i="11"/>
  <c r="O20" i="11"/>
  <c r="O11" i="11"/>
  <c r="O3" i="11"/>
  <c r="O18" i="11"/>
  <c r="O10" i="11"/>
  <c r="O19" i="11"/>
  <c r="O16" i="11"/>
  <c r="O15" i="11"/>
  <c r="O7" i="11"/>
  <c r="O17" i="11"/>
  <c r="O8" i="11"/>
  <c r="O14" i="11"/>
  <c r="O6" i="11"/>
  <c r="O12" i="11"/>
  <c r="O9" i="11"/>
  <c r="O21" i="11"/>
  <c r="O13" i="11"/>
  <c r="O5" i="11"/>
  <c r="O4" i="11"/>
  <c r="O2" i="11"/>
  <c r="M37" i="11"/>
  <c r="M42" i="11"/>
  <c r="L37" i="11"/>
  <c r="L29" i="11"/>
  <c r="K45" i="11"/>
  <c r="L42" i="11"/>
  <c r="M39" i="11"/>
  <c r="K37" i="11"/>
  <c r="L34" i="11"/>
  <c r="M31" i="11"/>
  <c r="K29" i="11"/>
  <c r="M45" i="11"/>
  <c r="K35" i="11"/>
  <c r="K40" i="11"/>
  <c r="M34" i="11"/>
  <c r="K32" i="11"/>
  <c r="M44" i="11"/>
  <c r="K42" i="11"/>
  <c r="L39" i="11"/>
  <c r="M36" i="11"/>
  <c r="K34" i="11"/>
  <c r="L31" i="11"/>
  <c r="M28" i="11"/>
  <c r="L28" i="11"/>
  <c r="L32" i="11"/>
  <c r="L44" i="11"/>
  <c r="L36" i="11"/>
  <c r="M46" i="11"/>
  <c r="K44" i="11"/>
  <c r="L41" i="11"/>
  <c r="M38" i="11"/>
  <c r="K36" i="11"/>
  <c r="L33" i="11"/>
  <c r="M30" i="11"/>
  <c r="K28" i="11"/>
  <c r="K43" i="11"/>
  <c r="M29" i="11"/>
  <c r="M41" i="11"/>
  <c r="M33" i="11"/>
  <c r="L46" i="11"/>
  <c r="M43" i="11"/>
  <c r="K41" i="11"/>
  <c r="L38" i="11"/>
  <c r="M35" i="11"/>
  <c r="K33" i="11"/>
  <c r="L30" i="11"/>
  <c r="M27" i="11"/>
  <c r="L40" i="11"/>
  <c r="L45" i="11"/>
  <c r="K39" i="11"/>
  <c r="K31" i="11"/>
  <c r="K46" i="11"/>
  <c r="L43" i="11"/>
  <c r="M40" i="11"/>
  <c r="K38" i="11"/>
  <c r="L35" i="11"/>
  <c r="M32" i="11"/>
  <c r="K30" i="11"/>
  <c r="L27" i="11"/>
  <c r="K27" i="11"/>
  <c r="J37" i="11"/>
  <c r="J32" i="11"/>
  <c r="J27" i="11"/>
  <c r="J45" i="11"/>
  <c r="J36" i="11"/>
  <c r="J28" i="11"/>
  <c r="J43" i="11"/>
  <c r="J35" i="11"/>
  <c r="J44" i="11"/>
  <c r="J41" i="11"/>
  <c r="J40" i="11"/>
  <c r="J42" i="11"/>
  <c r="J33" i="11"/>
  <c r="J39" i="11"/>
  <c r="J31" i="11"/>
  <c r="J34" i="11"/>
  <c r="J46" i="11"/>
  <c r="J38" i="11"/>
  <c r="J30" i="11"/>
  <c r="J29" i="11"/>
  <c r="C44" i="11"/>
  <c r="C27" i="11"/>
  <c r="C42" i="11"/>
  <c r="C34" i="11"/>
  <c r="C43" i="11"/>
  <c r="C33" i="11"/>
  <c r="C40" i="11"/>
  <c r="C32" i="11"/>
  <c r="C36" i="11"/>
  <c r="C41" i="11"/>
  <c r="C39" i="11"/>
  <c r="C31" i="11"/>
  <c r="C28" i="11"/>
  <c r="C46" i="11"/>
  <c r="C38" i="11"/>
  <c r="C30" i="11"/>
  <c r="C35" i="11"/>
  <c r="C45" i="11"/>
  <c r="C37" i="11"/>
  <c r="C29" i="11"/>
  <c r="B39" i="11"/>
  <c r="B33" i="11"/>
  <c r="B28" i="11"/>
  <c r="B27" i="11"/>
  <c r="B44" i="11"/>
  <c r="B43" i="11"/>
  <c r="B35" i="11"/>
  <c r="B42" i="11"/>
  <c r="B34" i="11"/>
  <c r="B41" i="11"/>
  <c r="B40" i="11"/>
  <c r="B32" i="11"/>
  <c r="B31" i="11"/>
  <c r="B46" i="11"/>
  <c r="B38" i="11"/>
  <c r="B30" i="11"/>
  <c r="B45" i="11"/>
  <c r="B37" i="11"/>
  <c r="B29" i="11"/>
  <c r="B36" i="11"/>
  <c r="F19" i="11"/>
  <c r="F3" i="11"/>
  <c r="F18" i="11"/>
  <c r="F10" i="11"/>
  <c r="F17" i="11"/>
  <c r="F9" i="11"/>
  <c r="F16" i="11"/>
  <c r="F8" i="11"/>
  <c r="F15" i="11"/>
  <c r="F7" i="11"/>
  <c r="F14" i="11"/>
  <c r="F6" i="11"/>
  <c r="F21" i="11"/>
  <c r="F13" i="11"/>
  <c r="F5" i="11"/>
  <c r="F20" i="11"/>
  <c r="F12" i="11"/>
  <c r="F4" i="11"/>
  <c r="F11" i="11"/>
  <c r="F2" i="11"/>
  <c r="E19" i="11"/>
  <c r="E3" i="11"/>
  <c r="E18" i="11"/>
  <c r="E10" i="11"/>
  <c r="E17" i="11"/>
  <c r="E9" i="11"/>
  <c r="E16" i="11"/>
  <c r="E8" i="11"/>
  <c r="E15" i="11"/>
  <c r="E7" i="11"/>
  <c r="E14" i="11"/>
  <c r="E6" i="11"/>
  <c r="E21" i="11"/>
  <c r="E13" i="11"/>
  <c r="E5" i="11"/>
  <c r="E20" i="11"/>
  <c r="E12" i="11"/>
  <c r="E4" i="11"/>
  <c r="E11" i="11"/>
  <c r="E2" i="11"/>
  <c r="C13" i="10"/>
  <c r="B11" i="10"/>
  <c r="B10" i="10"/>
  <c r="Q6" i="10"/>
  <c r="Q5" i="10"/>
  <c r="Q4" i="10"/>
  <c r="Q3" i="10"/>
  <c r="Q2" i="10"/>
  <c r="P6" i="10"/>
  <c r="P5" i="10"/>
  <c r="P4" i="10"/>
  <c r="P3" i="10"/>
  <c r="P2" i="10"/>
  <c r="M12" i="10"/>
  <c r="N14" i="10"/>
  <c r="L12" i="10"/>
  <c r="N12" i="10"/>
  <c r="M14" i="10"/>
  <c r="N11" i="10"/>
  <c r="L14" i="10"/>
  <c r="N13" i="10"/>
  <c r="L11" i="10"/>
  <c r="M11" i="10"/>
  <c r="M13" i="10"/>
  <c r="N10" i="10"/>
  <c r="L10" i="10"/>
  <c r="L13" i="10"/>
  <c r="M10" i="10"/>
  <c r="K12" i="10"/>
  <c r="K10" i="10"/>
  <c r="K14" i="10"/>
  <c r="K13" i="10"/>
  <c r="K11" i="10"/>
  <c r="F3" i="10"/>
  <c r="F6" i="10"/>
  <c r="F4" i="10"/>
  <c r="F5" i="10"/>
  <c r="F2" i="10"/>
  <c r="E3" i="10"/>
  <c r="E6" i="10"/>
  <c r="E4" i="10"/>
  <c r="E5" i="10"/>
  <c r="E2" i="10"/>
  <c r="C10" i="10"/>
  <c r="C14" i="10"/>
  <c r="C12" i="10"/>
  <c r="C11" i="10"/>
  <c r="B14" i="10"/>
  <c r="B13" i="10"/>
  <c r="B12" i="10"/>
  <c r="M13" i="9"/>
  <c r="L8" i="9"/>
  <c r="M5" i="9"/>
  <c r="K12" i="9"/>
  <c r="L9" i="9"/>
  <c r="M6" i="9"/>
  <c r="M2" i="9"/>
  <c r="L12" i="9"/>
  <c r="K3" i="9"/>
  <c r="L13" i="9"/>
  <c r="M10" i="9"/>
  <c r="K8" i="9"/>
  <c r="L5" i="9"/>
  <c r="K4" i="9"/>
  <c r="K11" i="9"/>
  <c r="K7" i="9"/>
  <c r="M11" i="9"/>
  <c r="K9" i="9"/>
  <c r="L6" i="9"/>
  <c r="L2" i="9"/>
  <c r="M9" i="9"/>
  <c r="L4" i="9"/>
  <c r="K13" i="9"/>
  <c r="L10" i="9"/>
  <c r="M7" i="9"/>
  <c r="K5" i="9"/>
  <c r="M3" i="9"/>
  <c r="M12" i="9"/>
  <c r="L11" i="9"/>
  <c r="K10" i="9"/>
  <c r="M8" i="9"/>
  <c r="L7" i="9"/>
  <c r="K6" i="9"/>
  <c r="M4" i="9"/>
  <c r="L3" i="9"/>
  <c r="K2" i="9"/>
  <c r="J3" i="9"/>
  <c r="J10" i="9"/>
  <c r="J7" i="9"/>
  <c r="J6" i="9"/>
  <c r="J13" i="9"/>
  <c r="J5" i="9"/>
  <c r="J9" i="9"/>
  <c r="J4" i="9"/>
  <c r="J11" i="9"/>
  <c r="J12" i="9"/>
  <c r="J8" i="9"/>
  <c r="J2" i="9"/>
  <c r="B2" i="9"/>
  <c r="O33" i="11" l="1"/>
  <c r="P33" i="11"/>
  <c r="O29" i="11"/>
  <c r="P29" i="11"/>
  <c r="O42" i="11"/>
  <c r="P42" i="11"/>
  <c r="O45" i="11"/>
  <c r="P45" i="11"/>
  <c r="P40" i="11"/>
  <c r="O40" i="11"/>
  <c r="O38" i="11"/>
  <c r="P38" i="11"/>
  <c r="P41" i="11"/>
  <c r="O41" i="11"/>
  <c r="P32" i="11"/>
  <c r="O32" i="11"/>
  <c r="O30" i="11"/>
  <c r="P30" i="11"/>
  <c r="O37" i="11"/>
  <c r="P37" i="11"/>
  <c r="O27" i="11"/>
  <c r="P27" i="11"/>
  <c r="O46" i="11"/>
  <c r="P46" i="11"/>
  <c r="O34" i="11"/>
  <c r="P34" i="11"/>
  <c r="O35" i="11"/>
  <c r="P35" i="11"/>
  <c r="O31" i="11"/>
  <c r="P31" i="11"/>
  <c r="O43" i="11"/>
  <c r="P43" i="11"/>
  <c r="P44" i="11"/>
  <c r="O44" i="11"/>
  <c r="F43" i="11"/>
  <c r="P39" i="11"/>
  <c r="O39" i="11"/>
  <c r="P28" i="11"/>
  <c r="O28" i="11"/>
  <c r="P36" i="11"/>
  <c r="O36" i="11"/>
  <c r="F29" i="11"/>
  <c r="F31" i="11"/>
  <c r="F28" i="11"/>
  <c r="F30" i="11"/>
  <c r="E36" i="11"/>
  <c r="F36" i="11"/>
  <c r="E32" i="11"/>
  <c r="F32" i="11"/>
  <c r="E40" i="11"/>
  <c r="F40" i="11"/>
  <c r="E37" i="11"/>
  <c r="F37" i="11"/>
  <c r="E41" i="11"/>
  <c r="F41" i="11"/>
  <c r="E33" i="11"/>
  <c r="F33" i="11"/>
  <c r="E45" i="11"/>
  <c r="F45" i="11"/>
  <c r="E34" i="11"/>
  <c r="F34" i="11"/>
  <c r="E39" i="11"/>
  <c r="F39" i="11"/>
  <c r="E42" i="11"/>
  <c r="F42" i="11"/>
  <c r="E38" i="11"/>
  <c r="F38" i="11"/>
  <c r="E35" i="11"/>
  <c r="F35" i="11"/>
  <c r="E46" i="11"/>
  <c r="F46" i="11"/>
  <c r="E44" i="11"/>
  <c r="F44" i="11"/>
  <c r="E27" i="11"/>
  <c r="F27" i="11"/>
  <c r="E29" i="11"/>
  <c r="E28" i="11"/>
  <c r="E43" i="11"/>
  <c r="E31" i="11"/>
  <c r="E30" i="11"/>
  <c r="P11" i="10"/>
  <c r="Q11" i="10"/>
  <c r="Q14" i="10"/>
  <c r="P14" i="10"/>
  <c r="Q10" i="10"/>
  <c r="P10" i="10"/>
  <c r="Q13" i="10"/>
  <c r="P13" i="10"/>
  <c r="Q12" i="10"/>
  <c r="P12" i="10"/>
  <c r="F14" i="10"/>
  <c r="E14" i="10"/>
  <c r="F13" i="10"/>
  <c r="E13" i="10"/>
  <c r="E11" i="10"/>
  <c r="F11" i="10"/>
  <c r="F10" i="10"/>
  <c r="E10" i="10"/>
  <c r="F12" i="10"/>
  <c r="E12" i="10"/>
  <c r="J14" i="9"/>
  <c r="J18" i="9" s="1"/>
  <c r="L14" i="9"/>
  <c r="L21" i="9" s="1"/>
  <c r="K14" i="9"/>
  <c r="K22" i="9" s="1"/>
  <c r="M14" i="9"/>
  <c r="M25" i="9" s="1"/>
  <c r="P6" i="9"/>
  <c r="P8" i="9"/>
  <c r="P3" i="9"/>
  <c r="P4" i="9"/>
  <c r="P12" i="9"/>
  <c r="P9" i="9"/>
  <c r="P7" i="9"/>
  <c r="P10" i="9"/>
  <c r="O11" i="9"/>
  <c r="P11" i="9"/>
  <c r="P5" i="9"/>
  <c r="P13" i="9"/>
  <c r="O2" i="9"/>
  <c r="P2" i="9"/>
  <c r="O3" i="9"/>
  <c r="O8" i="9"/>
  <c r="O6" i="9"/>
  <c r="O4" i="9"/>
  <c r="O7" i="9"/>
  <c r="O12" i="9"/>
  <c r="O10" i="9"/>
  <c r="O9" i="9"/>
  <c r="O5" i="9"/>
  <c r="O13" i="9"/>
  <c r="V13" i="8"/>
  <c r="F13" i="8"/>
  <c r="V12" i="8"/>
  <c r="F12" i="8"/>
  <c r="V11" i="8"/>
  <c r="F11" i="8"/>
  <c r="V10" i="8"/>
  <c r="F10" i="8"/>
  <c r="F9" i="8"/>
  <c r="F8" i="8"/>
  <c r="V7" i="8"/>
  <c r="F7" i="8"/>
  <c r="V6" i="8"/>
  <c r="F6" i="8"/>
  <c r="V5" i="8"/>
  <c r="F5" i="8"/>
  <c r="V4" i="8"/>
  <c r="F4" i="8"/>
  <c r="V3" i="8"/>
  <c r="F3" i="8"/>
  <c r="F2" i="8"/>
  <c r="V13" i="7"/>
  <c r="F13" i="7"/>
  <c r="V12" i="7"/>
  <c r="F12" i="7"/>
  <c r="V11" i="7"/>
  <c r="F11" i="7"/>
  <c r="V10" i="7"/>
  <c r="F10" i="7"/>
  <c r="F9" i="7"/>
  <c r="F8" i="7"/>
  <c r="V7" i="7"/>
  <c r="F7" i="7"/>
  <c r="V6" i="7"/>
  <c r="F6" i="7"/>
  <c r="V5" i="7"/>
  <c r="F5" i="7"/>
  <c r="V4" i="7"/>
  <c r="F4" i="7"/>
  <c r="V3" i="7"/>
  <c r="F3" i="7"/>
  <c r="F2" i="7"/>
  <c r="V13" i="6"/>
  <c r="F13" i="6"/>
  <c r="V12" i="6"/>
  <c r="F12" i="6"/>
  <c r="V11" i="6"/>
  <c r="F11" i="6"/>
  <c r="V10" i="6"/>
  <c r="F10" i="6"/>
  <c r="F9" i="6"/>
  <c r="F8" i="6"/>
  <c r="V7" i="6"/>
  <c r="F7" i="6"/>
  <c r="V6" i="6"/>
  <c r="F6" i="6"/>
  <c r="V5" i="6"/>
  <c r="F5" i="6"/>
  <c r="V4" i="6"/>
  <c r="F4" i="6"/>
  <c r="V3" i="6"/>
  <c r="F3" i="6"/>
  <c r="F2" i="6"/>
  <c r="V13" i="5"/>
  <c r="F13" i="5"/>
  <c r="V12" i="5"/>
  <c r="F12" i="5"/>
  <c r="V11" i="5"/>
  <c r="F11" i="5"/>
  <c r="V10" i="5"/>
  <c r="F10" i="5"/>
  <c r="F9" i="5"/>
  <c r="F8" i="5"/>
  <c r="V7" i="5"/>
  <c r="F7" i="5"/>
  <c r="V6" i="5"/>
  <c r="F6" i="5"/>
  <c r="V5" i="5"/>
  <c r="F5" i="5"/>
  <c r="V4" i="5"/>
  <c r="F4" i="5"/>
  <c r="V3" i="5"/>
  <c r="F3" i="5"/>
  <c r="F2" i="5"/>
  <c r="V13" i="4"/>
  <c r="F13" i="4"/>
  <c r="V12" i="4"/>
  <c r="F12" i="4"/>
  <c r="V11" i="4"/>
  <c r="F11" i="4"/>
  <c r="V10" i="4"/>
  <c r="F10" i="4"/>
  <c r="F9" i="4"/>
  <c r="F8" i="4"/>
  <c r="V7" i="4"/>
  <c r="F7" i="4"/>
  <c r="V6" i="4"/>
  <c r="F6" i="4"/>
  <c r="V5" i="4"/>
  <c r="F5" i="4"/>
  <c r="V4" i="4"/>
  <c r="F4" i="4"/>
  <c r="V3" i="4"/>
  <c r="F3" i="4"/>
  <c r="F2" i="4"/>
  <c r="C13" i="9" a="1"/>
  <c r="C9" i="9" a="1"/>
  <c r="C5" i="9" a="1"/>
  <c r="C8" i="9" a="1"/>
  <c r="C4" i="9" a="1"/>
  <c r="C12" i="9" a="1"/>
  <c r="C11" i="9" a="1"/>
  <c r="C7" i="9" a="1"/>
  <c r="C3" i="9" a="1"/>
  <c r="C10" i="9" a="1"/>
  <c r="C6" i="9" a="1"/>
  <c r="C2" i="9" a="1"/>
  <c r="B9" i="9" a="1"/>
  <c r="B5" i="9" a="1"/>
  <c r="B8" i="9" a="1"/>
  <c r="B4" i="9" a="1"/>
  <c r="B6" i="9" a="1"/>
  <c r="B13" i="9" a="1"/>
  <c r="B12" i="9" a="1"/>
  <c r="B11" i="9" a="1"/>
  <c r="B7" i="9" a="1"/>
  <c r="B3" i="9" a="1"/>
  <c r="B10" i="9" a="1"/>
  <c r="J21" i="9" l="1"/>
  <c r="P14" i="9"/>
  <c r="O14" i="9"/>
  <c r="J22" i="9"/>
  <c r="J20" i="9"/>
  <c r="J19" i="9"/>
  <c r="J29" i="9"/>
  <c r="M21" i="9"/>
  <c r="M29" i="9"/>
  <c r="M22" i="9"/>
  <c r="L24" i="9"/>
  <c r="M24" i="9"/>
  <c r="M18" i="9"/>
  <c r="L28" i="9"/>
  <c r="M26" i="9"/>
  <c r="L20" i="9"/>
  <c r="L27" i="9"/>
  <c r="L23" i="9"/>
  <c r="L26" i="9"/>
  <c r="K29" i="9"/>
  <c r="L29" i="9"/>
  <c r="L22" i="9"/>
  <c r="K24" i="9"/>
  <c r="M23" i="9"/>
  <c r="M27" i="9"/>
  <c r="K19" i="9"/>
  <c r="K25" i="9"/>
  <c r="M19" i="9"/>
  <c r="L18" i="9"/>
  <c r="L25" i="9"/>
  <c r="K20" i="9"/>
  <c r="K27" i="9"/>
  <c r="K28" i="9"/>
  <c r="K21" i="9"/>
  <c r="L19" i="9"/>
  <c r="M28" i="9"/>
  <c r="K23" i="9"/>
  <c r="M20" i="9"/>
  <c r="K26" i="9"/>
  <c r="K18" i="9"/>
  <c r="J28" i="9"/>
  <c r="J23" i="9"/>
  <c r="J26" i="9"/>
  <c r="J27" i="9"/>
  <c r="J24" i="9"/>
  <c r="J25" i="9"/>
  <c r="C2" i="9"/>
  <c r="F2" i="9" s="1"/>
  <c r="C6" i="9"/>
  <c r="C10" i="9"/>
  <c r="C3" i="9"/>
  <c r="C7" i="9"/>
  <c r="C11" i="9"/>
  <c r="C12" i="9"/>
  <c r="C4" i="9"/>
  <c r="C8" i="9"/>
  <c r="C5" i="9"/>
  <c r="C9" i="9"/>
  <c r="C13" i="9"/>
  <c r="B10" i="9"/>
  <c r="B3" i="9"/>
  <c r="B7" i="9"/>
  <c r="B11" i="9"/>
  <c r="B12" i="9"/>
  <c r="B13" i="9"/>
  <c r="B6" i="9"/>
  <c r="B4" i="9"/>
  <c r="B8" i="9"/>
  <c r="B5" i="9"/>
  <c r="B9" i="9"/>
  <c r="V13" i="3"/>
  <c r="F13" i="3"/>
  <c r="V12" i="3"/>
  <c r="F12" i="3"/>
  <c r="V11" i="3"/>
  <c r="F11" i="3"/>
  <c r="V10" i="3"/>
  <c r="F10" i="3"/>
  <c r="F9" i="3"/>
  <c r="F8" i="3"/>
  <c r="V7" i="3"/>
  <c r="F7" i="3"/>
  <c r="V6" i="3"/>
  <c r="F6" i="3"/>
  <c r="V5" i="3"/>
  <c r="F5" i="3"/>
  <c r="V4" i="3"/>
  <c r="F4" i="3"/>
  <c r="V3" i="3"/>
  <c r="F3" i="3"/>
  <c r="F2" i="3"/>
  <c r="V13" i="1"/>
  <c r="F13" i="1"/>
  <c r="V12" i="1"/>
  <c r="F12" i="1"/>
  <c r="V11" i="1"/>
  <c r="F11" i="1"/>
  <c r="V10" i="1"/>
  <c r="F10" i="1"/>
  <c r="F9" i="1"/>
  <c r="F8" i="1"/>
  <c r="V7" i="1"/>
  <c r="F7" i="1"/>
  <c r="V6" i="1"/>
  <c r="F6" i="1"/>
  <c r="V5" i="1"/>
  <c r="F5" i="1"/>
  <c r="V4" i="1"/>
  <c r="F4" i="1"/>
  <c r="V3" i="1"/>
  <c r="F3" i="1"/>
  <c r="F2" i="1"/>
  <c r="B14" i="9" l="1"/>
  <c r="B23" i="9" s="1"/>
  <c r="C14" i="9"/>
  <c r="C20" i="9" s="1"/>
  <c r="P28" i="9"/>
  <c r="P24" i="9"/>
  <c r="P25" i="9"/>
  <c r="P18" i="9"/>
  <c r="P29" i="9"/>
  <c r="P19" i="9"/>
  <c r="P27" i="9"/>
  <c r="P26" i="9"/>
  <c r="P20" i="9"/>
  <c r="P22" i="9"/>
  <c r="P23" i="9"/>
  <c r="P21" i="9"/>
  <c r="O21" i="9"/>
  <c r="O18" i="9"/>
  <c r="O23" i="9"/>
  <c r="O22" i="9"/>
  <c r="O28" i="9"/>
  <c r="O25" i="9"/>
  <c r="O29" i="9"/>
  <c r="O27" i="9"/>
  <c r="O19" i="9"/>
  <c r="O24" i="9"/>
  <c r="O26" i="9"/>
  <c r="O20" i="9"/>
  <c r="F13" i="9"/>
  <c r="F4" i="9"/>
  <c r="F6" i="9"/>
  <c r="F11" i="9"/>
  <c r="E9" i="9"/>
  <c r="F9" i="9"/>
  <c r="F7" i="9"/>
  <c r="E5" i="9"/>
  <c r="F5" i="9"/>
  <c r="E3" i="9"/>
  <c r="F3" i="9"/>
  <c r="F8" i="9"/>
  <c r="E10" i="9"/>
  <c r="F10" i="9"/>
  <c r="F12" i="9"/>
  <c r="E7" i="9"/>
  <c r="E6" i="9"/>
  <c r="E13" i="9"/>
  <c r="E4" i="9"/>
  <c r="E8" i="9"/>
  <c r="E2" i="9"/>
  <c r="E12" i="9"/>
  <c r="E11" i="9"/>
  <c r="B22" i="9" l="1"/>
  <c r="F14" i="9"/>
  <c r="E14" i="9"/>
  <c r="C24" i="9"/>
  <c r="C26" i="9"/>
  <c r="C22" i="9"/>
  <c r="C21" i="9"/>
  <c r="C27" i="9"/>
  <c r="C18" i="9"/>
  <c r="C19" i="9"/>
  <c r="B26" i="9"/>
  <c r="C25" i="9"/>
  <c r="B24" i="9"/>
  <c r="B29" i="9"/>
  <c r="B20" i="9"/>
  <c r="C28" i="9"/>
  <c r="B28" i="9"/>
  <c r="B25" i="9"/>
  <c r="B19" i="9"/>
  <c r="B18" i="9"/>
  <c r="B27" i="9"/>
  <c r="B21" i="9"/>
  <c r="C29" i="9"/>
  <c r="C23" i="9"/>
  <c r="E23" i="9" s="1"/>
  <c r="F22" i="9" l="1"/>
  <c r="F26" i="9"/>
  <c r="E21" i="9"/>
  <c r="F21" i="9"/>
  <c r="E20" i="9"/>
  <c r="F20" i="9"/>
  <c r="E27" i="9"/>
  <c r="F27" i="9"/>
  <c r="F29" i="9"/>
  <c r="E24" i="9"/>
  <c r="F24" i="9"/>
  <c r="E19" i="9"/>
  <c r="F19" i="9"/>
  <c r="E25" i="9"/>
  <c r="F25" i="9"/>
  <c r="E28" i="9"/>
  <c r="F28" i="9"/>
  <c r="F23" i="9"/>
  <c r="E29" i="9"/>
  <c r="F18" i="9"/>
  <c r="E26" i="9"/>
  <c r="E18" i="9"/>
  <c r="E22" i="9"/>
</calcChain>
</file>

<file path=xl/sharedStrings.xml><?xml version="1.0" encoding="utf-8"?>
<sst xmlns="http://schemas.openxmlformats.org/spreadsheetml/2006/main" count="355" uniqueCount="33">
  <si>
    <t>IO</t>
  </si>
  <si>
    <t>Trial1</t>
  </si>
  <si>
    <t>Trial2</t>
  </si>
  <si>
    <t>Trial3</t>
  </si>
  <si>
    <t>Trial4</t>
  </si>
  <si>
    <t>Avg</t>
  </si>
  <si>
    <t>Habituation</t>
  </si>
  <si>
    <t>PPI</t>
  </si>
  <si>
    <t>SR</t>
  </si>
  <si>
    <t>Trial5</t>
  </si>
  <si>
    <t>Trial6</t>
  </si>
  <si>
    <t>Trial7</t>
  </si>
  <si>
    <t>Trial8</t>
  </si>
  <si>
    <t>Trial9</t>
  </si>
  <si>
    <t>Trial10</t>
  </si>
  <si>
    <t>Average</t>
  </si>
  <si>
    <t>0ms</t>
  </si>
  <si>
    <t>50ms</t>
  </si>
  <si>
    <t>100ms</t>
  </si>
  <si>
    <t>200ms</t>
  </si>
  <si>
    <t>500ms</t>
  </si>
  <si>
    <t>PR</t>
  </si>
  <si>
    <t>Syt3</t>
  </si>
  <si>
    <t>Norm</t>
  </si>
  <si>
    <t>Cage9_Ln</t>
  </si>
  <si>
    <t>Cage9_Rn</t>
  </si>
  <si>
    <t>SEM</t>
  </si>
  <si>
    <t>Syt7</t>
  </si>
  <si>
    <t>Cage6_Rn</t>
  </si>
  <si>
    <t>Cage6_Ln</t>
  </si>
  <si>
    <t>Cage7_RnLn</t>
  </si>
  <si>
    <t>Cage7_Rn</t>
  </si>
  <si>
    <t>Avg(105-120)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</si>
</sst>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Syt3 + Syt7 normalized IO curves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Syt3</c:v>
          </c:tx>
          <c:spPr>
            <a:ln w="19050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'IO curve'!$F$18:$F$29</c:f>
                <c:numCache>
                  <c:formatCode>General</c:formatCode>
                  <c:ptCount val="12"/>
                  <c:pt idx="0">
                    <c:v>0.173703562764492</c:v>
                  </c:pt>
                  <c:pt idx="1">
                    <c:v>6.2797373242744856E-2</c:v>
                  </c:pt>
                  <c:pt idx="2">
                    <c:v>0.12714977379926271</c:v>
                  </c:pt>
                  <c:pt idx="3">
                    <c:v>0.13956597538647458</c:v>
                  </c:pt>
                  <c:pt idx="4">
                    <c:v>0.10812062383776749</c:v>
                  </c:pt>
                  <c:pt idx="5">
                    <c:v>9.228544656865767E-2</c:v>
                  </c:pt>
                  <c:pt idx="6">
                    <c:v>0.24180894726831589</c:v>
                  </c:pt>
                  <c:pt idx="7">
                    <c:v>0.26939636161430969</c:v>
                  </c:pt>
                  <c:pt idx="8">
                    <c:v>7.2472583164192458E-2</c:v>
                  </c:pt>
                  <c:pt idx="9">
                    <c:v>3.1578404165939149E-2</c:v>
                  </c:pt>
                  <c:pt idx="10">
                    <c:v>0.10921502907197868</c:v>
                  </c:pt>
                  <c:pt idx="11">
                    <c:v>0.15010920807023326</c:v>
                  </c:pt>
                </c:numCache>
              </c:numRef>
            </c:plus>
            <c:minus>
              <c:numRef>
                <c:f>'IO curve'!$F$18:$F$29</c:f>
                <c:numCache>
                  <c:formatCode>General</c:formatCode>
                  <c:ptCount val="12"/>
                  <c:pt idx="0">
                    <c:v>0.173703562764492</c:v>
                  </c:pt>
                  <c:pt idx="1">
                    <c:v>6.2797373242744856E-2</c:v>
                  </c:pt>
                  <c:pt idx="2">
                    <c:v>0.12714977379926271</c:v>
                  </c:pt>
                  <c:pt idx="3">
                    <c:v>0.13956597538647458</c:v>
                  </c:pt>
                  <c:pt idx="4">
                    <c:v>0.10812062383776749</c:v>
                  </c:pt>
                  <c:pt idx="5">
                    <c:v>9.228544656865767E-2</c:v>
                  </c:pt>
                  <c:pt idx="6">
                    <c:v>0.24180894726831589</c:v>
                  </c:pt>
                  <c:pt idx="7">
                    <c:v>0.26939636161430969</c:v>
                  </c:pt>
                  <c:pt idx="8">
                    <c:v>7.2472583164192458E-2</c:v>
                  </c:pt>
                  <c:pt idx="9">
                    <c:v>3.1578404165939149E-2</c:v>
                  </c:pt>
                  <c:pt idx="10">
                    <c:v>0.10921502907197868</c:v>
                  </c:pt>
                  <c:pt idx="11">
                    <c:v>0.15010920807023326</c:v>
                  </c:pt>
                </c:numCache>
              </c:numRef>
            </c:minus>
          </c:errBars>
          <c:xVal>
            <c:numRef>
              <c:f>'IO curve'!$A$18:$A$29</c:f>
              <c:numCache>
                <c:formatCode>General</c:formatCode>
                <c:ptCount val="12"/>
                <c:pt idx="0">
                  <c:v>65</c:v>
                </c:pt>
                <c:pt idx="1">
                  <c:v>70</c:v>
                </c:pt>
                <c:pt idx="2">
                  <c:v>75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110</c:v>
                </c:pt>
                <c:pt idx="10">
                  <c:v>115</c:v>
                </c:pt>
                <c:pt idx="11">
                  <c:v>120</c:v>
                </c:pt>
              </c:numCache>
            </c:numRef>
          </c:xVal>
          <c:yVal>
            <c:numRef>
              <c:f>'IO curve'!$E$18:$E$29</c:f>
              <c:numCache>
                <c:formatCode>General</c:formatCode>
                <c:ptCount val="12"/>
                <c:pt idx="0">
                  <c:v>0.30149963812347796</c:v>
                </c:pt>
                <c:pt idx="1">
                  <c:v>0.20220524161265918</c:v>
                </c:pt>
                <c:pt idx="2">
                  <c:v>0.26141528497530103</c:v>
                </c:pt>
                <c:pt idx="3">
                  <c:v>0.37455547127310795</c:v>
                </c:pt>
                <c:pt idx="4">
                  <c:v>0.34095364881286738</c:v>
                </c:pt>
                <c:pt idx="5">
                  <c:v>0.22923824565118892</c:v>
                </c:pt>
                <c:pt idx="6">
                  <c:v>0.54102820143224084</c:v>
                </c:pt>
                <c:pt idx="7">
                  <c:v>0.6821790280756177</c:v>
                </c:pt>
                <c:pt idx="8">
                  <c:v>1.0249420098216149</c:v>
                </c:pt>
                <c:pt idx="9">
                  <c:v>0.7072522588771718</c:v>
                </c:pt>
                <c:pt idx="10">
                  <c:v>1.0380306944408928</c:v>
                </c:pt>
                <c:pt idx="11">
                  <c:v>1.2297750368603202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60A-4932-8252-2F7F3A7F347C}"/>
            </c:ext>
          </c:extLst>
        </c:ser>
        <c:ser>
          <c:idx val="3"/>
          <c:order val="1"/>
          <c:tx>
            <c:v>Syt7</c:v>
          </c:tx>
          <c:spPr>
            <a:ln w="25400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'IO curve'!$P$18:$P$29</c:f>
                <c:numCache>
                  <c:formatCode>General</c:formatCode>
                  <c:ptCount val="12"/>
                  <c:pt idx="0">
                    <c:v>0.11599737517755868</c:v>
                  </c:pt>
                  <c:pt idx="1">
                    <c:v>0.13086856921449821</c:v>
                  </c:pt>
                  <c:pt idx="2">
                    <c:v>0.1399216872878323</c:v>
                  </c:pt>
                  <c:pt idx="3">
                    <c:v>0.18635404631930486</c:v>
                  </c:pt>
                  <c:pt idx="4">
                    <c:v>0.16539438760794406</c:v>
                  </c:pt>
                  <c:pt idx="5">
                    <c:v>0.10479098580752413</c:v>
                  </c:pt>
                  <c:pt idx="6">
                    <c:v>2.9172673254015943E-2</c:v>
                  </c:pt>
                  <c:pt idx="7">
                    <c:v>0.15713488764116629</c:v>
                  </c:pt>
                  <c:pt idx="8">
                    <c:v>4.9672059543486531E-2</c:v>
                  </c:pt>
                  <c:pt idx="9">
                    <c:v>8.0378280037853009E-2</c:v>
                  </c:pt>
                  <c:pt idx="10">
                    <c:v>0.1135932491951846</c:v>
                  </c:pt>
                  <c:pt idx="11">
                    <c:v>0.11249073202354497</c:v>
                  </c:pt>
                </c:numCache>
              </c:numRef>
            </c:plus>
            <c:minus>
              <c:numRef>
                <c:f>'IO curve'!$P$18:$P$29</c:f>
                <c:numCache>
                  <c:formatCode>General</c:formatCode>
                  <c:ptCount val="12"/>
                  <c:pt idx="0">
                    <c:v>0.11599737517755868</c:v>
                  </c:pt>
                  <c:pt idx="1">
                    <c:v>0.13086856921449821</c:v>
                  </c:pt>
                  <c:pt idx="2">
                    <c:v>0.1399216872878323</c:v>
                  </c:pt>
                  <c:pt idx="3">
                    <c:v>0.18635404631930486</c:v>
                  </c:pt>
                  <c:pt idx="4">
                    <c:v>0.16539438760794406</c:v>
                  </c:pt>
                  <c:pt idx="5">
                    <c:v>0.10479098580752413</c:v>
                  </c:pt>
                  <c:pt idx="6">
                    <c:v>2.9172673254015943E-2</c:v>
                  </c:pt>
                  <c:pt idx="7">
                    <c:v>0.15713488764116629</c:v>
                  </c:pt>
                  <c:pt idx="8">
                    <c:v>4.9672059543486531E-2</c:v>
                  </c:pt>
                  <c:pt idx="9">
                    <c:v>8.0378280037853009E-2</c:v>
                  </c:pt>
                  <c:pt idx="10">
                    <c:v>0.1135932491951846</c:v>
                  </c:pt>
                  <c:pt idx="11">
                    <c:v>0.11249073202354497</c:v>
                  </c:pt>
                </c:numCache>
              </c:numRef>
            </c:minus>
          </c:errBars>
          <c:xVal>
            <c:numRef>
              <c:f>'IO curve'!$I$18:$I$29</c:f>
              <c:numCache>
                <c:formatCode>General</c:formatCode>
                <c:ptCount val="12"/>
                <c:pt idx="0">
                  <c:v>65</c:v>
                </c:pt>
                <c:pt idx="1">
                  <c:v>70</c:v>
                </c:pt>
                <c:pt idx="2">
                  <c:v>75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110</c:v>
                </c:pt>
                <c:pt idx="10">
                  <c:v>115</c:v>
                </c:pt>
                <c:pt idx="11">
                  <c:v>120</c:v>
                </c:pt>
              </c:numCache>
            </c:numRef>
          </c:xVal>
          <c:yVal>
            <c:numRef>
              <c:f>'IO curve'!$O$18:$O$29</c:f>
              <c:numCache>
                <c:formatCode>General</c:formatCode>
                <c:ptCount val="12"/>
                <c:pt idx="0">
                  <c:v>0.45702539060827341</c:v>
                </c:pt>
                <c:pt idx="1">
                  <c:v>0.47003329632280166</c:v>
                </c:pt>
                <c:pt idx="2">
                  <c:v>0.50339893312269657</c:v>
                </c:pt>
                <c:pt idx="3">
                  <c:v>0.53860198997605813</c:v>
                </c:pt>
                <c:pt idx="4">
                  <c:v>0.65002236734361429</c:v>
                </c:pt>
                <c:pt idx="5">
                  <c:v>0.45679230844306129</c:v>
                </c:pt>
                <c:pt idx="6">
                  <c:v>0.57114438859106054</c:v>
                </c:pt>
                <c:pt idx="7">
                  <c:v>0.93579675286770592</c:v>
                </c:pt>
                <c:pt idx="8">
                  <c:v>0.82493616652292001</c:v>
                </c:pt>
                <c:pt idx="9">
                  <c:v>1.0045288071937897</c:v>
                </c:pt>
                <c:pt idx="10">
                  <c:v>1.0684571738073696</c:v>
                </c:pt>
                <c:pt idx="11">
                  <c:v>1.1020778524759209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60A-4932-8252-2F7F3A7F347C}"/>
            </c:ext>
          </c:extLst>
        </c:ser>
        <c:ser>
          <c:idx val="1"/>
          <c:order val="2"/>
          <c:tx>
            <c:v>Syt3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'IO curve'!$F$18:$F$29</c:f>
                <c:numCache>
                  <c:formatCode>General</c:formatCode>
                  <c:ptCount val="12"/>
                  <c:pt idx="0">
                    <c:v>0.173703562764492</c:v>
                  </c:pt>
                  <c:pt idx="1">
                    <c:v>6.2797373242744856E-2</c:v>
                  </c:pt>
                  <c:pt idx="2">
                    <c:v>0.12714977379926271</c:v>
                  </c:pt>
                  <c:pt idx="3">
                    <c:v>0.13956597538647458</c:v>
                  </c:pt>
                  <c:pt idx="4">
                    <c:v>0.10812062383776749</c:v>
                  </c:pt>
                  <c:pt idx="5">
                    <c:v>9.228544656865767E-2</c:v>
                  </c:pt>
                  <c:pt idx="6">
                    <c:v>0.24180894726831589</c:v>
                  </c:pt>
                  <c:pt idx="7">
                    <c:v>0.26939636161430969</c:v>
                  </c:pt>
                  <c:pt idx="8">
                    <c:v>7.2472583164192458E-2</c:v>
                  </c:pt>
                  <c:pt idx="9">
                    <c:v>3.1578404165939149E-2</c:v>
                  </c:pt>
                  <c:pt idx="10">
                    <c:v>0.10921502907197868</c:v>
                  </c:pt>
                  <c:pt idx="11">
                    <c:v>0.15010920807023326</c:v>
                  </c:pt>
                </c:numCache>
              </c:numRef>
            </c:plus>
            <c:minus>
              <c:numRef>
                <c:f>'IO curve'!$F$18:$F$29</c:f>
                <c:numCache>
                  <c:formatCode>General</c:formatCode>
                  <c:ptCount val="12"/>
                  <c:pt idx="0">
                    <c:v>0.173703562764492</c:v>
                  </c:pt>
                  <c:pt idx="1">
                    <c:v>6.2797373242744856E-2</c:v>
                  </c:pt>
                  <c:pt idx="2">
                    <c:v>0.12714977379926271</c:v>
                  </c:pt>
                  <c:pt idx="3">
                    <c:v>0.13956597538647458</c:v>
                  </c:pt>
                  <c:pt idx="4">
                    <c:v>0.10812062383776749</c:v>
                  </c:pt>
                  <c:pt idx="5">
                    <c:v>9.228544656865767E-2</c:v>
                  </c:pt>
                  <c:pt idx="6">
                    <c:v>0.24180894726831589</c:v>
                  </c:pt>
                  <c:pt idx="7">
                    <c:v>0.26939636161430969</c:v>
                  </c:pt>
                  <c:pt idx="8">
                    <c:v>7.2472583164192458E-2</c:v>
                  </c:pt>
                  <c:pt idx="9">
                    <c:v>3.1578404165939149E-2</c:v>
                  </c:pt>
                  <c:pt idx="10">
                    <c:v>0.10921502907197868</c:v>
                  </c:pt>
                  <c:pt idx="11">
                    <c:v>0.15010920807023326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'IO curve'!$A$18:$A$29</c:f>
              <c:numCache>
                <c:formatCode>General</c:formatCode>
                <c:ptCount val="12"/>
                <c:pt idx="0">
                  <c:v>65</c:v>
                </c:pt>
                <c:pt idx="1">
                  <c:v>70</c:v>
                </c:pt>
                <c:pt idx="2">
                  <c:v>75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110</c:v>
                </c:pt>
                <c:pt idx="10">
                  <c:v>115</c:v>
                </c:pt>
                <c:pt idx="11">
                  <c:v>120</c:v>
                </c:pt>
              </c:numCache>
            </c:numRef>
          </c:xVal>
          <c:yVal>
            <c:numRef>
              <c:f>'IO curve'!$E$18:$E$29</c:f>
              <c:numCache>
                <c:formatCode>General</c:formatCode>
                <c:ptCount val="12"/>
                <c:pt idx="0">
                  <c:v>0.30149963812347796</c:v>
                </c:pt>
                <c:pt idx="1">
                  <c:v>0.20220524161265918</c:v>
                </c:pt>
                <c:pt idx="2">
                  <c:v>0.26141528497530103</c:v>
                </c:pt>
                <c:pt idx="3">
                  <c:v>0.37455547127310795</c:v>
                </c:pt>
                <c:pt idx="4">
                  <c:v>0.34095364881286738</c:v>
                </c:pt>
                <c:pt idx="5">
                  <c:v>0.22923824565118892</c:v>
                </c:pt>
                <c:pt idx="6">
                  <c:v>0.54102820143224084</c:v>
                </c:pt>
                <c:pt idx="7">
                  <c:v>0.6821790280756177</c:v>
                </c:pt>
                <c:pt idx="8">
                  <c:v>1.0249420098216149</c:v>
                </c:pt>
                <c:pt idx="9">
                  <c:v>0.7072522588771718</c:v>
                </c:pt>
                <c:pt idx="10">
                  <c:v>1.0380306944408928</c:v>
                </c:pt>
                <c:pt idx="11">
                  <c:v>1.2297750368603202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60A-4932-8252-2F7F3A7F347C}"/>
            </c:ext>
          </c:extLst>
        </c:ser>
        <c:ser>
          <c:idx val="0"/>
          <c:order val="3"/>
          <c:tx>
            <c:v>Syt7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'IO curve'!$P$18:$P$29</c:f>
                <c:numCache>
                  <c:formatCode>General</c:formatCode>
                  <c:ptCount val="12"/>
                  <c:pt idx="0">
                    <c:v>0.11599737517755868</c:v>
                  </c:pt>
                  <c:pt idx="1">
                    <c:v>0.13086856921449821</c:v>
                  </c:pt>
                  <c:pt idx="2">
                    <c:v>0.1399216872878323</c:v>
                  </c:pt>
                  <c:pt idx="3">
                    <c:v>0.18635404631930486</c:v>
                  </c:pt>
                  <c:pt idx="4">
                    <c:v>0.16539438760794406</c:v>
                  </c:pt>
                  <c:pt idx="5">
                    <c:v>0.10479098580752413</c:v>
                  </c:pt>
                  <c:pt idx="6">
                    <c:v>2.9172673254015943E-2</c:v>
                  </c:pt>
                  <c:pt idx="7">
                    <c:v>0.15713488764116629</c:v>
                  </c:pt>
                  <c:pt idx="8">
                    <c:v>4.9672059543486531E-2</c:v>
                  </c:pt>
                  <c:pt idx="9">
                    <c:v>8.0378280037853009E-2</c:v>
                  </c:pt>
                  <c:pt idx="10">
                    <c:v>0.1135932491951846</c:v>
                  </c:pt>
                  <c:pt idx="11">
                    <c:v>0.11249073202354497</c:v>
                  </c:pt>
                </c:numCache>
              </c:numRef>
            </c:plus>
            <c:minus>
              <c:numRef>
                <c:f>'IO curve'!$P$18:$P$29</c:f>
                <c:numCache>
                  <c:formatCode>General</c:formatCode>
                  <c:ptCount val="12"/>
                  <c:pt idx="0">
                    <c:v>0.11599737517755868</c:v>
                  </c:pt>
                  <c:pt idx="1">
                    <c:v>0.13086856921449821</c:v>
                  </c:pt>
                  <c:pt idx="2">
                    <c:v>0.1399216872878323</c:v>
                  </c:pt>
                  <c:pt idx="3">
                    <c:v>0.18635404631930486</c:v>
                  </c:pt>
                  <c:pt idx="4">
                    <c:v>0.16539438760794406</c:v>
                  </c:pt>
                  <c:pt idx="5">
                    <c:v>0.10479098580752413</c:v>
                  </c:pt>
                  <c:pt idx="6">
                    <c:v>2.9172673254015943E-2</c:v>
                  </c:pt>
                  <c:pt idx="7">
                    <c:v>0.15713488764116629</c:v>
                  </c:pt>
                  <c:pt idx="8">
                    <c:v>4.9672059543486531E-2</c:v>
                  </c:pt>
                  <c:pt idx="9">
                    <c:v>8.0378280037853009E-2</c:v>
                  </c:pt>
                  <c:pt idx="10">
                    <c:v>0.1135932491951846</c:v>
                  </c:pt>
                  <c:pt idx="11">
                    <c:v>0.11249073202354497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'IO curve'!$I$18:$I$29</c:f>
              <c:numCache>
                <c:formatCode>General</c:formatCode>
                <c:ptCount val="12"/>
                <c:pt idx="0">
                  <c:v>65</c:v>
                </c:pt>
                <c:pt idx="1">
                  <c:v>70</c:v>
                </c:pt>
                <c:pt idx="2">
                  <c:v>75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110</c:v>
                </c:pt>
                <c:pt idx="10">
                  <c:v>115</c:v>
                </c:pt>
                <c:pt idx="11">
                  <c:v>120</c:v>
                </c:pt>
              </c:numCache>
            </c:numRef>
          </c:xVal>
          <c:yVal>
            <c:numRef>
              <c:f>'IO curve'!$O$18:$O$29</c:f>
              <c:numCache>
                <c:formatCode>General</c:formatCode>
                <c:ptCount val="12"/>
                <c:pt idx="0">
                  <c:v>0.45702539060827341</c:v>
                </c:pt>
                <c:pt idx="1">
                  <c:v>0.47003329632280166</c:v>
                </c:pt>
                <c:pt idx="2">
                  <c:v>0.50339893312269657</c:v>
                </c:pt>
                <c:pt idx="3">
                  <c:v>0.53860198997605813</c:v>
                </c:pt>
                <c:pt idx="4">
                  <c:v>0.65002236734361429</c:v>
                </c:pt>
                <c:pt idx="5">
                  <c:v>0.45679230844306129</c:v>
                </c:pt>
                <c:pt idx="6">
                  <c:v>0.57114438859106054</c:v>
                </c:pt>
                <c:pt idx="7">
                  <c:v>0.93579675286770592</c:v>
                </c:pt>
                <c:pt idx="8">
                  <c:v>0.82493616652292001</c:v>
                </c:pt>
                <c:pt idx="9">
                  <c:v>1.0045288071937897</c:v>
                </c:pt>
                <c:pt idx="10">
                  <c:v>1.0684571738073696</c:v>
                </c:pt>
                <c:pt idx="11">
                  <c:v>1.1020778524759209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60A-4932-8252-2F7F3A7F3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787760"/>
        <c:axId val="850645552"/>
      </c:scatterChart>
      <c:valAx>
        <c:axId val="778787760"/>
        <c:scaling>
          <c:orientation val="minMax"/>
          <c:max val="125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Sound</a:t>
                </a:r>
                <a:r>
                  <a:rPr lang="en-US" baseline="0"/>
                  <a:t> pressure level (dB)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645552"/>
        <c:crosses val="autoZero"/>
        <c:crossBetween val="midCat"/>
      </c:valAx>
      <c:valAx>
        <c:axId val="85064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Startle</a:t>
                </a:r>
                <a:r>
                  <a:rPr lang="en-US" baseline="0"/>
                  <a:t> response (au?)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787760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Syt3 + Syt7 IO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Syt3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'IO curve'!$F$18:$F$29</c:f>
                <c:numCache>
                  <c:formatCode>General</c:formatCode>
                  <c:ptCount val="12"/>
                  <c:pt idx="0">
                    <c:v>0.173703562764492</c:v>
                  </c:pt>
                  <c:pt idx="1">
                    <c:v>6.2797373242744856E-2</c:v>
                  </c:pt>
                  <c:pt idx="2">
                    <c:v>0.12714977379926271</c:v>
                  </c:pt>
                  <c:pt idx="3">
                    <c:v>0.13956597538647458</c:v>
                  </c:pt>
                  <c:pt idx="4">
                    <c:v>0.10812062383776749</c:v>
                  </c:pt>
                  <c:pt idx="5">
                    <c:v>9.228544656865767E-2</c:v>
                  </c:pt>
                  <c:pt idx="6">
                    <c:v>0.24180894726831589</c:v>
                  </c:pt>
                  <c:pt idx="7">
                    <c:v>0.26939636161430969</c:v>
                  </c:pt>
                  <c:pt idx="8">
                    <c:v>7.2472583164192458E-2</c:v>
                  </c:pt>
                  <c:pt idx="9">
                    <c:v>3.1578404165939149E-2</c:v>
                  </c:pt>
                  <c:pt idx="10">
                    <c:v>0.10921502907197868</c:v>
                  </c:pt>
                  <c:pt idx="11">
                    <c:v>0.15010920807023326</c:v>
                  </c:pt>
                </c:numCache>
              </c:numRef>
            </c:plus>
            <c:minus>
              <c:numRef>
                <c:f>'IO curve'!$F$18:$F$29</c:f>
                <c:numCache>
                  <c:formatCode>General</c:formatCode>
                  <c:ptCount val="12"/>
                  <c:pt idx="0">
                    <c:v>0.173703562764492</c:v>
                  </c:pt>
                  <c:pt idx="1">
                    <c:v>6.2797373242744856E-2</c:v>
                  </c:pt>
                  <c:pt idx="2">
                    <c:v>0.12714977379926271</c:v>
                  </c:pt>
                  <c:pt idx="3">
                    <c:v>0.13956597538647458</c:v>
                  </c:pt>
                  <c:pt idx="4">
                    <c:v>0.10812062383776749</c:v>
                  </c:pt>
                  <c:pt idx="5">
                    <c:v>9.228544656865767E-2</c:v>
                  </c:pt>
                  <c:pt idx="6">
                    <c:v>0.24180894726831589</c:v>
                  </c:pt>
                  <c:pt idx="7">
                    <c:v>0.26939636161430969</c:v>
                  </c:pt>
                  <c:pt idx="8">
                    <c:v>7.2472583164192458E-2</c:v>
                  </c:pt>
                  <c:pt idx="9">
                    <c:v>3.1578404165939149E-2</c:v>
                  </c:pt>
                  <c:pt idx="10">
                    <c:v>0.10921502907197868</c:v>
                  </c:pt>
                  <c:pt idx="11">
                    <c:v>0.15010920807023326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'IO curve'!$A$18:$A$29</c:f>
              <c:numCache>
                <c:formatCode>General</c:formatCode>
                <c:ptCount val="12"/>
                <c:pt idx="0">
                  <c:v>65</c:v>
                </c:pt>
                <c:pt idx="1">
                  <c:v>70</c:v>
                </c:pt>
                <c:pt idx="2">
                  <c:v>75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110</c:v>
                </c:pt>
                <c:pt idx="10">
                  <c:v>115</c:v>
                </c:pt>
                <c:pt idx="11">
                  <c:v>120</c:v>
                </c:pt>
              </c:numCache>
            </c:numRef>
          </c:xVal>
          <c:yVal>
            <c:numRef>
              <c:f>'IO curve'!$E$2:$E$14</c:f>
              <c:numCache>
                <c:formatCode>General</c:formatCode>
                <c:ptCount val="13"/>
                <c:pt idx="0">
                  <c:v>0.44254719635053075</c:v>
                </c:pt>
                <c:pt idx="1">
                  <c:v>0.33124222789710456</c:v>
                </c:pt>
                <c:pt idx="2">
                  <c:v>0.3987570976007323</c:v>
                </c:pt>
                <c:pt idx="3">
                  <c:v>0.5986700673034393</c:v>
                </c:pt>
                <c:pt idx="4">
                  <c:v>0.55710042715006569</c:v>
                </c:pt>
                <c:pt idx="5">
                  <c:v>0.36199809360070162</c:v>
                </c:pt>
                <c:pt idx="6">
                  <c:v>0.83896044389235214</c:v>
                </c:pt>
                <c:pt idx="7">
                  <c:v>1.080607948056483</c:v>
                </c:pt>
                <c:pt idx="8">
                  <c:v>1.9296431317912748</c:v>
                </c:pt>
                <c:pt idx="9">
                  <c:v>1.2792054785152498</c:v>
                </c:pt>
                <c:pt idx="10">
                  <c:v>1.9772569746364312</c:v>
                </c:pt>
                <c:pt idx="11">
                  <c:v>2.163232336242749</c:v>
                </c:pt>
                <c:pt idx="12">
                  <c:v>1.8373344802964262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BF-463B-B80D-D2E5FA513291}"/>
            </c:ext>
          </c:extLst>
        </c:ser>
        <c:ser>
          <c:idx val="0"/>
          <c:order val="1"/>
          <c:tx>
            <c:v>Syt7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'IO curve'!$P$18:$P$29</c:f>
                <c:numCache>
                  <c:formatCode>General</c:formatCode>
                  <c:ptCount val="12"/>
                  <c:pt idx="0">
                    <c:v>0.11599737517755868</c:v>
                  </c:pt>
                  <c:pt idx="1">
                    <c:v>0.13086856921449821</c:v>
                  </c:pt>
                  <c:pt idx="2">
                    <c:v>0.1399216872878323</c:v>
                  </c:pt>
                  <c:pt idx="3">
                    <c:v>0.18635404631930486</c:v>
                  </c:pt>
                  <c:pt idx="4">
                    <c:v>0.16539438760794406</c:v>
                  </c:pt>
                  <c:pt idx="5">
                    <c:v>0.10479098580752413</c:v>
                  </c:pt>
                  <c:pt idx="6">
                    <c:v>2.9172673254015943E-2</c:v>
                  </c:pt>
                  <c:pt idx="7">
                    <c:v>0.15713488764116629</c:v>
                  </c:pt>
                  <c:pt idx="8">
                    <c:v>4.9672059543486531E-2</c:v>
                  </c:pt>
                  <c:pt idx="9">
                    <c:v>8.0378280037853009E-2</c:v>
                  </c:pt>
                  <c:pt idx="10">
                    <c:v>0.1135932491951846</c:v>
                  </c:pt>
                  <c:pt idx="11">
                    <c:v>0.11249073202354497</c:v>
                  </c:pt>
                </c:numCache>
              </c:numRef>
            </c:plus>
            <c:minus>
              <c:numRef>
                <c:f>'IO curve'!$P$18:$P$29</c:f>
                <c:numCache>
                  <c:formatCode>General</c:formatCode>
                  <c:ptCount val="12"/>
                  <c:pt idx="0">
                    <c:v>0.11599737517755868</c:v>
                  </c:pt>
                  <c:pt idx="1">
                    <c:v>0.13086856921449821</c:v>
                  </c:pt>
                  <c:pt idx="2">
                    <c:v>0.1399216872878323</c:v>
                  </c:pt>
                  <c:pt idx="3">
                    <c:v>0.18635404631930486</c:v>
                  </c:pt>
                  <c:pt idx="4">
                    <c:v>0.16539438760794406</c:v>
                  </c:pt>
                  <c:pt idx="5">
                    <c:v>0.10479098580752413</c:v>
                  </c:pt>
                  <c:pt idx="6">
                    <c:v>2.9172673254015943E-2</c:v>
                  </c:pt>
                  <c:pt idx="7">
                    <c:v>0.15713488764116629</c:v>
                  </c:pt>
                  <c:pt idx="8">
                    <c:v>4.9672059543486531E-2</c:v>
                  </c:pt>
                  <c:pt idx="9">
                    <c:v>8.0378280037853009E-2</c:v>
                  </c:pt>
                  <c:pt idx="10">
                    <c:v>0.1135932491951846</c:v>
                  </c:pt>
                  <c:pt idx="11">
                    <c:v>0.11249073202354497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'IO curve'!$I$18:$I$29</c:f>
              <c:numCache>
                <c:formatCode>General</c:formatCode>
                <c:ptCount val="12"/>
                <c:pt idx="0">
                  <c:v>65</c:v>
                </c:pt>
                <c:pt idx="1">
                  <c:v>70</c:v>
                </c:pt>
                <c:pt idx="2">
                  <c:v>75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110</c:v>
                </c:pt>
                <c:pt idx="10">
                  <c:v>115</c:v>
                </c:pt>
                <c:pt idx="11">
                  <c:v>120</c:v>
                </c:pt>
              </c:numCache>
            </c:numRef>
          </c:xVal>
          <c:yVal>
            <c:numRef>
              <c:f>'IO curve'!$O$2:$O$14</c:f>
              <c:numCache>
                <c:formatCode>General</c:formatCode>
                <c:ptCount val="13"/>
                <c:pt idx="0">
                  <c:v>0.63900635696164998</c:v>
                </c:pt>
                <c:pt idx="1">
                  <c:v>0.65310956884317373</c:v>
                </c:pt>
                <c:pt idx="2">
                  <c:v>0.68639421095277831</c:v>
                </c:pt>
                <c:pt idx="3">
                  <c:v>0.65765313127357961</c:v>
                </c:pt>
                <c:pt idx="4">
                  <c:v>0.893461761325822</c:v>
                </c:pt>
                <c:pt idx="5">
                  <c:v>0.64204911536306497</c:v>
                </c:pt>
                <c:pt idx="6">
                  <c:v>0.83924827092571219</c:v>
                </c:pt>
                <c:pt idx="7">
                  <c:v>1.3440478311778659</c:v>
                </c:pt>
                <c:pt idx="8">
                  <c:v>1.2048029917395715</c:v>
                </c:pt>
                <c:pt idx="9">
                  <c:v>1.4488562068984847</c:v>
                </c:pt>
                <c:pt idx="10">
                  <c:v>1.4658785939189809</c:v>
                </c:pt>
                <c:pt idx="11">
                  <c:v>1.6479057279616014</c:v>
                </c:pt>
                <c:pt idx="12">
                  <c:v>1.4418608801296595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BF-463B-B80D-D2E5FA513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787760"/>
        <c:axId val="850645552"/>
      </c:scatterChart>
      <c:valAx>
        <c:axId val="778787760"/>
        <c:scaling>
          <c:orientation val="minMax"/>
          <c:max val="125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Sound</a:t>
                </a:r>
                <a:r>
                  <a:rPr lang="en-US" baseline="0"/>
                  <a:t> pressure level (dB)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645552"/>
        <c:crosses val="autoZero"/>
        <c:crossBetween val="midCat"/>
      </c:valAx>
      <c:valAx>
        <c:axId val="85064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Startle</a:t>
                </a:r>
                <a:r>
                  <a:rPr lang="en-US" baseline="0"/>
                  <a:t> response (au?)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7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Syt3</a:t>
            </a:r>
            <a:r>
              <a:rPr lang="en-US" baseline="0"/>
              <a:t> normalized startle response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Syt3 Cage9_Ln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PPI!$A$10:$A$14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</c:numCache>
            </c:numRef>
          </c:xVal>
          <c:yVal>
            <c:numRef>
              <c:f>PPI!$B$10:$B$14</c:f>
              <c:numCache>
                <c:formatCode>General</c:formatCode>
                <c:ptCount val="5"/>
                <c:pt idx="0">
                  <c:v>1</c:v>
                </c:pt>
                <c:pt idx="1">
                  <c:v>0.16613547178577615</c:v>
                </c:pt>
                <c:pt idx="2">
                  <c:v>0.21411331480591739</c:v>
                </c:pt>
                <c:pt idx="3">
                  <c:v>0.15086803651291925</c:v>
                </c:pt>
                <c:pt idx="4">
                  <c:v>0.26512141793395716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8A-4D98-BA8E-2D317C56A989}"/>
            </c:ext>
          </c:extLst>
        </c:ser>
        <c:ser>
          <c:idx val="0"/>
          <c:order val="1"/>
          <c:tx>
            <c:v>Syt3 Cage9_Rn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PPI!$A$10:$A$14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</c:numCache>
            </c:numRef>
          </c:xVal>
          <c:yVal>
            <c:numRef>
              <c:f>PPI!$C$10:$C$14</c:f>
              <c:numCache>
                <c:formatCode>General</c:formatCode>
                <c:ptCount val="5"/>
                <c:pt idx="0">
                  <c:v>1</c:v>
                </c:pt>
                <c:pt idx="1">
                  <c:v>0.36793166471318822</c:v>
                </c:pt>
                <c:pt idx="2">
                  <c:v>0.33679105046585134</c:v>
                </c:pt>
                <c:pt idx="3">
                  <c:v>0.27744414028305653</c:v>
                </c:pt>
                <c:pt idx="4">
                  <c:v>0.59839051221958417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8A-4D98-BA8E-2D317C56A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945584"/>
        <c:axId val="960070608"/>
      </c:scatterChart>
      <c:valAx>
        <c:axId val="71894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Prepulse</a:t>
                </a:r>
                <a:r>
                  <a:rPr lang="en-US" baseline="0"/>
                  <a:t> d</a:t>
                </a:r>
                <a:r>
                  <a:rPr lang="en-US"/>
                  <a:t>elay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070608"/>
        <c:crosses val="autoZero"/>
        <c:crossBetween val="midCat"/>
      </c:valAx>
      <c:valAx>
        <c:axId val="96007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Startle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4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Syt7</a:t>
            </a:r>
            <a:r>
              <a:rPr lang="en-US" baseline="0"/>
              <a:t> normalized startle response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Syt7 Cage6_Rn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PPI!$J$10:$J$14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</c:numCache>
            </c:numRef>
          </c:xVal>
          <c:yVal>
            <c:numRef>
              <c:f>PPI!$K$10:$K$14</c:f>
              <c:numCache>
                <c:formatCode>General</c:formatCode>
                <c:ptCount val="5"/>
                <c:pt idx="0">
                  <c:v>1</c:v>
                </c:pt>
                <c:pt idx="1">
                  <c:v>1.1693516230142176</c:v>
                </c:pt>
                <c:pt idx="2">
                  <c:v>0.88475829604842315</c:v>
                </c:pt>
                <c:pt idx="3">
                  <c:v>1.3409333347738055</c:v>
                </c:pt>
                <c:pt idx="4">
                  <c:v>1.5678645722976958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DB-4A66-A079-3E5E2E4D9258}"/>
            </c:ext>
          </c:extLst>
        </c:ser>
        <c:ser>
          <c:idx val="1"/>
          <c:order val="1"/>
          <c:tx>
            <c:v>Syt7 Cage6_Ln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PPI!$J$10:$J$14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</c:numCache>
            </c:numRef>
          </c:xVal>
          <c:yVal>
            <c:numRef>
              <c:f>PPI!$L$10:$L$14</c:f>
              <c:numCache>
                <c:formatCode>General</c:formatCode>
                <c:ptCount val="5"/>
                <c:pt idx="0">
                  <c:v>1</c:v>
                </c:pt>
                <c:pt idx="1">
                  <c:v>1.0480500290095269</c:v>
                </c:pt>
                <c:pt idx="2">
                  <c:v>1.049508270048741</c:v>
                </c:pt>
                <c:pt idx="3">
                  <c:v>0.69786629161877278</c:v>
                </c:pt>
                <c:pt idx="4">
                  <c:v>0.81538588900935804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DB-4A66-A079-3E5E2E4D9258}"/>
            </c:ext>
          </c:extLst>
        </c:ser>
        <c:ser>
          <c:idx val="2"/>
          <c:order val="2"/>
          <c:tx>
            <c:v>Syt7 Cage7_RnLn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PPI!$J$10:$J$14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</c:numCache>
            </c:numRef>
          </c:xVal>
          <c:yVal>
            <c:numRef>
              <c:f>PPI!$M$10:$M$14</c:f>
              <c:numCache>
                <c:formatCode>General</c:formatCode>
                <c:ptCount val="5"/>
                <c:pt idx="0">
                  <c:v>1</c:v>
                </c:pt>
                <c:pt idx="1">
                  <c:v>0.50331892173315385</c:v>
                </c:pt>
                <c:pt idx="2">
                  <c:v>0.52565475288082497</c:v>
                </c:pt>
                <c:pt idx="3">
                  <c:v>0.31745601596907386</c:v>
                </c:pt>
                <c:pt idx="4">
                  <c:v>0.44797275467474296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DB-4A66-A079-3E5E2E4D9258}"/>
            </c:ext>
          </c:extLst>
        </c:ser>
        <c:ser>
          <c:idx val="3"/>
          <c:order val="3"/>
          <c:tx>
            <c:v>Syt7 Cage7_Rn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PPI!$J$10:$J$14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</c:numCache>
            </c:numRef>
          </c:xVal>
          <c:yVal>
            <c:numRef>
              <c:f>PPI!$N$10:$N$14</c:f>
              <c:numCache>
                <c:formatCode>General</c:formatCode>
                <c:ptCount val="5"/>
                <c:pt idx="0">
                  <c:v>1</c:v>
                </c:pt>
                <c:pt idx="1">
                  <c:v>1.3197459382804348</c:v>
                </c:pt>
                <c:pt idx="2">
                  <c:v>1.1779267129627431</c:v>
                </c:pt>
                <c:pt idx="3">
                  <c:v>1.4047916350167768</c:v>
                </c:pt>
                <c:pt idx="4">
                  <c:v>0.81730443778343265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DB-4A66-A079-3E5E2E4D9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945584"/>
        <c:axId val="960070608"/>
      </c:scatterChart>
      <c:valAx>
        <c:axId val="71894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Prepulse</a:t>
                </a:r>
                <a:r>
                  <a:rPr lang="en-US" baseline="0"/>
                  <a:t> d</a:t>
                </a:r>
                <a:r>
                  <a:rPr lang="en-US"/>
                  <a:t>elay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070608"/>
        <c:crosses val="autoZero"/>
        <c:crossBetween val="midCat"/>
      </c:valAx>
      <c:valAx>
        <c:axId val="96007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Startle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4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Syt3 + Syt7</a:t>
            </a:r>
            <a:r>
              <a:rPr lang="en-US" baseline="0"/>
              <a:t> noramlized startle responses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Syt3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PPI!$F$10:$F$14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0.10089809646370597</c:v>
                  </c:pt>
                  <c:pt idx="2">
                    <c:v>6.1338867829967073E-2</c:v>
                  </c:pt>
                  <c:pt idx="3">
                    <c:v>6.3288051885068614E-2</c:v>
                  </c:pt>
                  <c:pt idx="4">
                    <c:v>0.16663454714281348</c:v>
                  </c:pt>
                </c:numCache>
              </c:numRef>
            </c:plus>
            <c:minus>
              <c:numRef>
                <c:f>PPI!$F$10:$F$14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0.10089809646370597</c:v>
                  </c:pt>
                  <c:pt idx="2">
                    <c:v>6.1338867829967073E-2</c:v>
                  </c:pt>
                  <c:pt idx="3">
                    <c:v>6.3288051885068614E-2</c:v>
                  </c:pt>
                  <c:pt idx="4">
                    <c:v>0.16663454714281348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PPI!$A$10:$A$14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</c:numCache>
            </c:numRef>
          </c:xVal>
          <c:yVal>
            <c:numRef>
              <c:f>PPI!$E$10:$E$14</c:f>
              <c:numCache>
                <c:formatCode>General</c:formatCode>
                <c:ptCount val="5"/>
                <c:pt idx="0">
                  <c:v>1</c:v>
                </c:pt>
                <c:pt idx="1">
                  <c:v>0.26703356824948221</c:v>
                </c:pt>
                <c:pt idx="2">
                  <c:v>0.27545218263588434</c:v>
                </c:pt>
                <c:pt idx="3">
                  <c:v>0.21415608839798789</c:v>
                </c:pt>
                <c:pt idx="4">
                  <c:v>0.43175596507677066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3E-4DFA-B523-A7C41E0FC6F3}"/>
            </c:ext>
          </c:extLst>
        </c:ser>
        <c:ser>
          <c:idx val="1"/>
          <c:order val="1"/>
          <c:tx>
            <c:v>Syt7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PPI!$Q$10:$Q$14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0.17783628974691862</c:v>
                  </c:pt>
                  <c:pt idx="2">
                    <c:v>0.14130479344041455</c:v>
                  </c:pt>
                  <c:pt idx="3">
                    <c:v>0.26187915048492616</c:v>
                  </c:pt>
                  <c:pt idx="4">
                    <c:v>0.23519160414804818</c:v>
                  </c:pt>
                </c:numCache>
              </c:numRef>
            </c:plus>
            <c:minus>
              <c:numRef>
                <c:f>PPI!$Q$10:$Q$14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0.17783628974691862</c:v>
                  </c:pt>
                  <c:pt idx="2">
                    <c:v>0.14130479344041455</c:v>
                  </c:pt>
                  <c:pt idx="3">
                    <c:v>0.26187915048492616</c:v>
                  </c:pt>
                  <c:pt idx="4">
                    <c:v>0.23519160414804818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PPI!$J$10:$J$14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</c:numCache>
            </c:numRef>
          </c:xVal>
          <c:yVal>
            <c:numRef>
              <c:f>PPI!$P$10:$P$14</c:f>
              <c:numCache>
                <c:formatCode>General</c:formatCode>
                <c:ptCount val="5"/>
                <c:pt idx="0">
                  <c:v>1</c:v>
                </c:pt>
                <c:pt idx="1">
                  <c:v>1.0101166280093334</c:v>
                </c:pt>
                <c:pt idx="2">
                  <c:v>0.90946200798518317</c:v>
                </c:pt>
                <c:pt idx="3">
                  <c:v>0.94026181934460729</c:v>
                </c:pt>
                <c:pt idx="4">
                  <c:v>0.91213191344130728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3E-4DFA-B523-A7C41E0FC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489360"/>
        <c:axId val="967868752"/>
      </c:scatterChart>
      <c:valAx>
        <c:axId val="58248936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Prepulse</a:t>
                </a:r>
                <a:r>
                  <a:rPr lang="en-US" baseline="0"/>
                  <a:t> delay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868752"/>
        <c:crosses val="autoZero"/>
        <c:crossBetween val="midCat"/>
      </c:valAx>
      <c:valAx>
        <c:axId val="96786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Startle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489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Syt3</a:t>
            </a:r>
            <a:r>
              <a:rPr lang="en-US" baseline="0"/>
              <a:t> + Syt7 normalized habituation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Syt3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habituation!$F$27:$F$46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0.22292220121648731</c:v>
                  </c:pt>
                  <c:pt idx="2">
                    <c:v>0.20014404369002109</c:v>
                  </c:pt>
                  <c:pt idx="3">
                    <c:v>0.7036943089055544</c:v>
                  </c:pt>
                  <c:pt idx="4">
                    <c:v>0.76790650346397982</c:v>
                  </c:pt>
                  <c:pt idx="5">
                    <c:v>6.3583981363467143E-2</c:v>
                  </c:pt>
                  <c:pt idx="6">
                    <c:v>1.5831148160412747</c:v>
                  </c:pt>
                  <c:pt idx="7">
                    <c:v>0.26389673102138334</c:v>
                  </c:pt>
                  <c:pt idx="8">
                    <c:v>0.35106970242721697</c:v>
                  </c:pt>
                  <c:pt idx="9">
                    <c:v>0.14536901864022214</c:v>
                  </c:pt>
                  <c:pt idx="10">
                    <c:v>0.13264862663843172</c:v>
                  </c:pt>
                  <c:pt idx="11">
                    <c:v>0.37855016713029388</c:v>
                  </c:pt>
                  <c:pt idx="12">
                    <c:v>0.34091134013834778</c:v>
                  </c:pt>
                  <c:pt idx="13">
                    <c:v>0.18474046506534017</c:v>
                  </c:pt>
                  <c:pt idx="14">
                    <c:v>0.14105376130601602</c:v>
                  </c:pt>
                  <c:pt idx="15">
                    <c:v>0.32068259686313672</c:v>
                  </c:pt>
                  <c:pt idx="16">
                    <c:v>0.68948821503116831</c:v>
                  </c:pt>
                  <c:pt idx="17">
                    <c:v>5.0739074728854118E-2</c:v>
                  </c:pt>
                  <c:pt idx="18">
                    <c:v>1.2438199396777612</c:v>
                  </c:pt>
                  <c:pt idx="19">
                    <c:v>0.87529559936137746</c:v>
                  </c:pt>
                </c:numCache>
              </c:numRef>
            </c:plus>
            <c:minus>
              <c:numRef>
                <c:f>habituation!$F$27:$F$46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0.22292220121648731</c:v>
                  </c:pt>
                  <c:pt idx="2">
                    <c:v>0.20014404369002109</c:v>
                  </c:pt>
                  <c:pt idx="3">
                    <c:v>0.7036943089055544</c:v>
                  </c:pt>
                  <c:pt idx="4">
                    <c:v>0.76790650346397982</c:v>
                  </c:pt>
                  <c:pt idx="5">
                    <c:v>6.3583981363467143E-2</c:v>
                  </c:pt>
                  <c:pt idx="6">
                    <c:v>1.5831148160412747</c:v>
                  </c:pt>
                  <c:pt idx="7">
                    <c:v>0.26389673102138334</c:v>
                  </c:pt>
                  <c:pt idx="8">
                    <c:v>0.35106970242721697</c:v>
                  </c:pt>
                  <c:pt idx="9">
                    <c:v>0.14536901864022214</c:v>
                  </c:pt>
                  <c:pt idx="10">
                    <c:v>0.13264862663843172</c:v>
                  </c:pt>
                  <c:pt idx="11">
                    <c:v>0.37855016713029388</c:v>
                  </c:pt>
                  <c:pt idx="12">
                    <c:v>0.34091134013834778</c:v>
                  </c:pt>
                  <c:pt idx="13">
                    <c:v>0.18474046506534017</c:v>
                  </c:pt>
                  <c:pt idx="14">
                    <c:v>0.14105376130601602</c:v>
                  </c:pt>
                  <c:pt idx="15">
                    <c:v>0.32068259686313672</c:v>
                  </c:pt>
                  <c:pt idx="16">
                    <c:v>0.68948821503116831</c:v>
                  </c:pt>
                  <c:pt idx="17">
                    <c:v>5.0739074728854118E-2</c:v>
                  </c:pt>
                  <c:pt idx="18">
                    <c:v>1.2438199396777612</c:v>
                  </c:pt>
                  <c:pt idx="19">
                    <c:v>0.87529559936137746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habituation!$A$27:$A$46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habituation!$E$27:$E$46</c:f>
              <c:numCache>
                <c:formatCode>General</c:formatCode>
                <c:ptCount val="20"/>
                <c:pt idx="0">
                  <c:v>1</c:v>
                </c:pt>
                <c:pt idx="1">
                  <c:v>0.3814419131264758</c:v>
                </c:pt>
                <c:pt idx="2">
                  <c:v>0.87313718603420276</c:v>
                </c:pt>
                <c:pt idx="3">
                  <c:v>0.93113563703953928</c:v>
                </c:pt>
                <c:pt idx="4">
                  <c:v>1.0908838308821767</c:v>
                </c:pt>
                <c:pt idx="5">
                  <c:v>0.58441947466153477</c:v>
                </c:pt>
                <c:pt idx="6">
                  <c:v>1.9372659636799048</c:v>
                </c:pt>
                <c:pt idx="7">
                  <c:v>0.68011747573868986</c:v>
                </c:pt>
                <c:pt idx="8">
                  <c:v>2.2065662440853977</c:v>
                </c:pt>
                <c:pt idx="9">
                  <c:v>1.012720975753812</c:v>
                </c:pt>
                <c:pt idx="10">
                  <c:v>0.88834790657642149</c:v>
                </c:pt>
                <c:pt idx="11">
                  <c:v>1.0487865495560782</c:v>
                </c:pt>
                <c:pt idx="12">
                  <c:v>0.47218050478174189</c:v>
                </c:pt>
                <c:pt idx="13">
                  <c:v>0.40974299232211581</c:v>
                </c:pt>
                <c:pt idx="14">
                  <c:v>0.4324331437291975</c:v>
                </c:pt>
                <c:pt idx="15">
                  <c:v>0.9119238452140046</c:v>
                </c:pt>
                <c:pt idx="16">
                  <c:v>0.85394578310377933</c:v>
                </c:pt>
                <c:pt idx="17">
                  <c:v>0.30702146407910569</c:v>
                </c:pt>
                <c:pt idx="18">
                  <c:v>1.7178947049443982</c:v>
                </c:pt>
                <c:pt idx="19">
                  <c:v>1.262210977020408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FE-4112-9337-2B05C6C3AC4C}"/>
            </c:ext>
          </c:extLst>
        </c:ser>
        <c:ser>
          <c:idx val="1"/>
          <c:order val="1"/>
          <c:tx>
            <c:v>Syt7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habituation!$P$27:$P$46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0.88832601994863658</c:v>
                  </c:pt>
                  <c:pt idx="2">
                    <c:v>0.35551558359084678</c:v>
                  </c:pt>
                  <c:pt idx="3">
                    <c:v>0.12430670824520394</c:v>
                  </c:pt>
                  <c:pt idx="4">
                    <c:v>4.0290518265452165E-2</c:v>
                  </c:pt>
                  <c:pt idx="5">
                    <c:v>0.50620612465181025</c:v>
                  </c:pt>
                  <c:pt idx="6">
                    <c:v>0.79519084040289112</c:v>
                  </c:pt>
                  <c:pt idx="7">
                    <c:v>0.76149009901455489</c:v>
                  </c:pt>
                  <c:pt idx="8">
                    <c:v>1.0422984502819899</c:v>
                  </c:pt>
                  <c:pt idx="9">
                    <c:v>0.55157272628288223</c:v>
                  </c:pt>
                  <c:pt idx="10">
                    <c:v>0.28022062749056137</c:v>
                  </c:pt>
                  <c:pt idx="11">
                    <c:v>0.56067231576879384</c:v>
                  </c:pt>
                  <c:pt idx="12">
                    <c:v>0.11948308872484127</c:v>
                  </c:pt>
                  <c:pt idx="13">
                    <c:v>0.76759737209706436</c:v>
                  </c:pt>
                  <c:pt idx="14">
                    <c:v>0.59512001466670983</c:v>
                  </c:pt>
                  <c:pt idx="15">
                    <c:v>0.53734302471390039</c:v>
                  </c:pt>
                  <c:pt idx="16">
                    <c:v>0.20236650142079513</c:v>
                  </c:pt>
                  <c:pt idx="17">
                    <c:v>0.29781453485885878</c:v>
                  </c:pt>
                  <c:pt idx="18">
                    <c:v>0.63792396267875418</c:v>
                  </c:pt>
                  <c:pt idx="19">
                    <c:v>1.2462886413959873</c:v>
                  </c:pt>
                </c:numCache>
              </c:numRef>
            </c:plus>
            <c:minus>
              <c:numRef>
                <c:f>habituation!$P$27:$P$46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0.88832601994863658</c:v>
                  </c:pt>
                  <c:pt idx="2">
                    <c:v>0.35551558359084678</c:v>
                  </c:pt>
                  <c:pt idx="3">
                    <c:v>0.12430670824520394</c:v>
                  </c:pt>
                  <c:pt idx="4">
                    <c:v>4.0290518265452165E-2</c:v>
                  </c:pt>
                  <c:pt idx="5">
                    <c:v>0.50620612465181025</c:v>
                  </c:pt>
                  <c:pt idx="6">
                    <c:v>0.79519084040289112</c:v>
                  </c:pt>
                  <c:pt idx="7">
                    <c:v>0.76149009901455489</c:v>
                  </c:pt>
                  <c:pt idx="8">
                    <c:v>1.0422984502819899</c:v>
                  </c:pt>
                  <c:pt idx="9">
                    <c:v>0.55157272628288223</c:v>
                  </c:pt>
                  <c:pt idx="10">
                    <c:v>0.28022062749056137</c:v>
                  </c:pt>
                  <c:pt idx="11">
                    <c:v>0.56067231576879384</c:v>
                  </c:pt>
                  <c:pt idx="12">
                    <c:v>0.11948308872484127</c:v>
                  </c:pt>
                  <c:pt idx="13">
                    <c:v>0.76759737209706436</c:v>
                  </c:pt>
                  <c:pt idx="14">
                    <c:v>0.59512001466670983</c:v>
                  </c:pt>
                  <c:pt idx="15">
                    <c:v>0.53734302471390039</c:v>
                  </c:pt>
                  <c:pt idx="16">
                    <c:v>0.20236650142079513</c:v>
                  </c:pt>
                  <c:pt idx="17">
                    <c:v>0.29781453485885878</c:v>
                  </c:pt>
                  <c:pt idx="18">
                    <c:v>0.63792396267875418</c:v>
                  </c:pt>
                  <c:pt idx="19">
                    <c:v>1.2462886413959873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habituation!$I$27:$I$46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habituation!$O$27:$O$46</c:f>
              <c:numCache>
                <c:formatCode>General</c:formatCode>
                <c:ptCount val="20"/>
                <c:pt idx="0">
                  <c:v>1</c:v>
                </c:pt>
                <c:pt idx="1">
                  <c:v>1.5851829408920777</c:v>
                </c:pt>
                <c:pt idx="2">
                  <c:v>0.97366205095249503</c:v>
                </c:pt>
                <c:pt idx="3">
                  <c:v>0.6650656654728192</c:v>
                </c:pt>
                <c:pt idx="4">
                  <c:v>0.69042042545686488</c:v>
                </c:pt>
                <c:pt idx="5">
                  <c:v>1.1316969898032143</c:v>
                </c:pt>
                <c:pt idx="6">
                  <c:v>1.8425014943896429</c:v>
                </c:pt>
                <c:pt idx="7">
                  <c:v>1.3245673247546164</c:v>
                </c:pt>
                <c:pt idx="8">
                  <c:v>1.775191551881929</c:v>
                </c:pt>
                <c:pt idx="9">
                  <c:v>1.2254786906310902</c:v>
                </c:pt>
                <c:pt idx="10">
                  <c:v>0.72079386298280201</c:v>
                </c:pt>
                <c:pt idx="11">
                  <c:v>1.0018417413818641</c:v>
                </c:pt>
                <c:pt idx="12">
                  <c:v>0.66679596843983746</c:v>
                </c:pt>
                <c:pt idx="13">
                  <c:v>1.3357856722453958</c:v>
                </c:pt>
                <c:pt idx="14">
                  <c:v>0.89314756102461446</c:v>
                </c:pt>
                <c:pt idx="15">
                  <c:v>1.2214482270124885</c:v>
                </c:pt>
                <c:pt idx="16">
                  <c:v>0.7546573424222881</c:v>
                </c:pt>
                <c:pt idx="17">
                  <c:v>0.74179766573784001</c:v>
                </c:pt>
                <c:pt idx="18">
                  <c:v>1.2407252961833528</c:v>
                </c:pt>
                <c:pt idx="19">
                  <c:v>1.7729155197745428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FE-4112-9337-2B05C6C3A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431024"/>
        <c:axId val="881902128"/>
      </c:scatterChart>
      <c:valAx>
        <c:axId val="1007431024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Trial</a:t>
                </a:r>
                <a:r>
                  <a:rPr lang="en-US" baseline="0"/>
                  <a:t> #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902128"/>
        <c:crosses val="autoZero"/>
        <c:crossBetween val="midCat"/>
        <c:majorUnit val="1"/>
      </c:valAx>
      <c:valAx>
        <c:axId val="88190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Startle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43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21</xdr:row>
      <xdr:rowOff>9525</xdr:rowOff>
    </xdr:from>
    <xdr:to>
      <xdr:col>13</xdr:col>
      <xdr:colOff>371475</xdr:colOff>
      <xdr:row>27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3785D6-B812-447B-86E8-8BD569F92170}"/>
            </a:ext>
          </a:extLst>
        </xdr:cNvPr>
        <xdr:cNvSpPr txBox="1"/>
      </xdr:nvSpPr>
      <xdr:spPr>
        <a:xfrm>
          <a:off x="5343525" y="4010025"/>
          <a:ext cx="2952750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Matlab</a:t>
          </a:r>
          <a:r>
            <a:rPr lang="en-US" sz="1100" baseline="0"/>
            <a:t> results formatted into proper shape for copying and pasting in here using Dennis's Concat.m (Dennis/Behavior/PPI Suite/Protocols)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438149</xdr:colOff>
      <xdr:row>30</xdr:row>
      <xdr:rowOff>0</xdr:rowOff>
    </xdr:from>
    <xdr:to>
      <xdr:col>22</xdr:col>
      <xdr:colOff>352425</xdr:colOff>
      <xdr:row>52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1BAFD3-1BDB-4103-9205-C29FEEAE2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466725</xdr:colOff>
      <xdr:row>29</xdr:row>
      <xdr:rowOff>142875</xdr:rowOff>
    </xdr:from>
    <xdr:to>
      <xdr:col>11</xdr:col>
      <xdr:colOff>171451</xdr:colOff>
      <xdr:row>51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094FAF-598A-4407-A086-3642D0ED10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504825</xdr:colOff>
      <xdr:row>21</xdr:row>
      <xdr:rowOff>38100</xdr:rowOff>
    </xdr:from>
    <xdr:to>
      <xdr:col>21</xdr:col>
      <xdr:colOff>152400</xdr:colOff>
      <xdr:row>23</xdr:row>
      <xdr:rowOff>114299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7CD28F2-2EE4-41DE-92FF-9D69ED1722D1}"/>
            </a:ext>
          </a:extLst>
        </xdr:cNvPr>
        <xdr:cNvSpPr txBox="1"/>
      </xdr:nvSpPr>
      <xdr:spPr>
        <a:xfrm>
          <a:off x="11077575" y="4038600"/>
          <a:ext cx="2085975" cy="457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Normalize to the average startle for the the 4 loudest stims</a:t>
          </a:r>
          <a:endParaRPr lang="en-US" sz="1100"/>
        </a:p>
      </xdr:txBody>
    </xdr:sp>
    <xdr:clientData/>
  </xdr:twoCellAnchor>
  <xdr:twoCellAnchor>
    <xdr:from>
      <xdr:col>17</xdr:col>
      <xdr:colOff>561975</xdr:colOff>
      <xdr:row>5</xdr:row>
      <xdr:rowOff>161926</xdr:rowOff>
    </xdr:from>
    <xdr:to>
      <xdr:col>20</xdr:col>
      <xdr:colOff>285750</xdr:colOff>
      <xdr:row>8</xdr:row>
      <xdr:rowOff>85725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77C7755-DB6B-4A26-940E-04494C762CAB}"/>
            </a:ext>
          </a:extLst>
        </xdr:cNvPr>
        <xdr:cNvSpPr txBox="1"/>
      </xdr:nvSpPr>
      <xdr:spPr>
        <a:xfrm>
          <a:off x="11134725" y="1114426"/>
          <a:ext cx="1552575" cy="495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Average</a:t>
          </a:r>
          <a:r>
            <a:rPr lang="en-US" sz="1100" baseline="0"/>
            <a:t> startle for each dB level across 4 trials</a:t>
          </a:r>
          <a:endParaRPr lang="en-US" sz="1100"/>
        </a:p>
      </xdr:txBody>
    </xdr:sp>
    <xdr:clientData/>
  </xdr:twoCellAnchor>
  <xdr:twoCellAnchor>
    <xdr:from>
      <xdr:col>6</xdr:col>
      <xdr:colOff>285750</xdr:colOff>
      <xdr:row>52</xdr:row>
      <xdr:rowOff>171451</xdr:rowOff>
    </xdr:from>
    <xdr:to>
      <xdr:col>8</xdr:col>
      <xdr:colOff>466725</xdr:colOff>
      <xdr:row>55</xdr:row>
      <xdr:rowOff>76201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1DEE924-B581-4E8A-B304-978CF167A2D1}"/>
            </a:ext>
          </a:extLst>
        </xdr:cNvPr>
        <xdr:cNvSpPr txBox="1"/>
      </xdr:nvSpPr>
      <xdr:spPr>
        <a:xfrm>
          <a:off x="4152900" y="10077451"/>
          <a:ext cx="14001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2"/>
              </a:solidFill>
            </a:rPr>
            <a:t>Syt3's are jumpier at high volume</a:t>
          </a:r>
          <a:r>
            <a:rPr lang="en-US" sz="1100" baseline="0">
              <a:solidFill>
                <a:schemeClr val="accent2"/>
              </a:solidFill>
            </a:rPr>
            <a:t> stims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214312</xdr:colOff>
      <xdr:row>17</xdr:row>
      <xdr:rowOff>19050</xdr:rowOff>
    </xdr:from>
    <xdr:to>
      <xdr:col>6</xdr:col>
      <xdr:colOff>504825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B4B1AA-33CD-492F-B2E3-4011C02EB4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152400</xdr:colOff>
      <xdr:row>17</xdr:row>
      <xdr:rowOff>19050</xdr:rowOff>
    </xdr:from>
    <xdr:to>
      <xdr:col>13</xdr:col>
      <xdr:colOff>442913</xdr:colOff>
      <xdr:row>36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9500A0-558B-4262-911B-9638E7FD4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71437</xdr:colOff>
      <xdr:row>36</xdr:row>
      <xdr:rowOff>133349</xdr:rowOff>
    </xdr:from>
    <xdr:to>
      <xdr:col>11</xdr:col>
      <xdr:colOff>163871</xdr:colOff>
      <xdr:row>57</xdr:row>
      <xdr:rowOff>174112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0F6EB0-DD84-4084-9252-7791CC2D9E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225323</xdr:colOff>
      <xdr:row>1</xdr:row>
      <xdr:rowOff>102419</xdr:rowOff>
    </xdr:from>
    <xdr:to>
      <xdr:col>21</xdr:col>
      <xdr:colOff>92177</xdr:colOff>
      <xdr:row>4</xdr:row>
      <xdr:rowOff>143387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4806D4C-8332-4601-84F4-5DBFDA085271}"/>
            </a:ext>
          </a:extLst>
        </xdr:cNvPr>
        <xdr:cNvSpPr txBox="1"/>
      </xdr:nvSpPr>
      <xdr:spPr>
        <a:xfrm>
          <a:off x="11440242" y="297016"/>
          <a:ext cx="1710403" cy="624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Average startle</a:t>
          </a:r>
          <a:r>
            <a:rPr lang="en-US" sz="1100" baseline="0"/>
            <a:t> response (SR) for each delay length across 10 trials</a:t>
          </a:r>
          <a:endParaRPr lang="en-US" sz="1100"/>
        </a:p>
      </xdr:txBody>
    </xdr:sp>
    <xdr:clientData/>
  </xdr:twoCellAnchor>
  <xdr:twoCellAnchor>
    <xdr:from>
      <xdr:col>18</xdr:col>
      <xdr:colOff>306028</xdr:colOff>
      <xdr:row>9</xdr:row>
      <xdr:rowOff>80706</xdr:rowOff>
    </xdr:from>
    <xdr:to>
      <xdr:col>21</xdr:col>
      <xdr:colOff>172882</xdr:colOff>
      <xdr:row>13</xdr:row>
      <xdr:rowOff>10242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86CD561-BF82-4D62-81AF-2AF065CA617C}"/>
            </a:ext>
          </a:extLst>
        </xdr:cNvPr>
        <xdr:cNvSpPr txBox="1"/>
      </xdr:nvSpPr>
      <xdr:spPr>
        <a:xfrm>
          <a:off x="11520947" y="1832077"/>
          <a:ext cx="1710403" cy="7079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Normalize to startle</a:t>
          </a:r>
          <a:r>
            <a:rPr lang="en-US" sz="1100" baseline="0"/>
            <a:t> response for 0ms delay (no prepulse)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47</xdr:row>
      <xdr:rowOff>28574</xdr:rowOff>
    </xdr:from>
    <xdr:to>
      <xdr:col>13</xdr:col>
      <xdr:colOff>514350</xdr:colOff>
      <xdr:row>66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AC3A17-D0D0-4993-9B61-55E2C3FC0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76201</xdr:colOff>
      <xdr:row>28</xdr:row>
      <xdr:rowOff>19050</xdr:rowOff>
    </xdr:from>
    <xdr:to>
      <xdr:col>20</xdr:col>
      <xdr:colOff>457201</xdr:colOff>
      <xdr:row>30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BF060F5-C8E9-4047-B73F-633720AFEC88}"/>
            </a:ext>
          </a:extLst>
        </xdr:cNvPr>
        <xdr:cNvSpPr txBox="1"/>
      </xdr:nvSpPr>
      <xdr:spPr>
        <a:xfrm>
          <a:off x="11049001" y="5353050"/>
          <a:ext cx="16002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Normalize</a:t>
          </a:r>
          <a:r>
            <a:rPr lang="en-US" sz="1100" baseline="0"/>
            <a:t> to first trial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moing\OneDrive%20-%20Oregon%20Health%20&amp;%20Science%20University\Jackman_Lab\People\Dennis\Behavior\PPI%20Suite\210820_IO_PPI_means_DW_65+105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O Curve"/>
      <sheetName val="Habituation"/>
      <sheetName val="PPI"/>
      <sheetName val="Genotypes"/>
      <sheetName val="Template"/>
      <sheetName val="Syt7KO_P72_Syt7-40AM-LN"/>
      <sheetName val="Syt7KO_P79_Syt7-36DF-0N"/>
      <sheetName val="Syt7KO_P79_Syt7-36DF-RNRN"/>
      <sheetName val="Syt7KO_P84_Syt7-37BF-RN"/>
      <sheetName val="WT_P72_Syt7-40AM-RN"/>
      <sheetName val="WT_P72_Syt7-40AM-RNRN"/>
      <sheetName val="Syt7KO_P73_Syt7-39BF-RN"/>
      <sheetName val="Syt7KO_P73_Syt7-39BF-RNRN"/>
      <sheetName val="Syt7KO_P63_Syt7-37CM-RNLN"/>
      <sheetName val="WT_P63_Syt7-37CM-RNRN"/>
      <sheetName val="WT_P73_Syt7-39BF-LN"/>
      <sheetName val="WT_P92_Syt3-31AF-RNLN"/>
      <sheetName val="Syt3KO_P84_Syt3-29BM-RN"/>
      <sheetName val="Syt3KO_P93_Syt3-31AF-LN"/>
      <sheetName val="WT_P84_Syt3-29BM-LN"/>
      <sheetName val="WT_P84_Syt3-29BM-RNLN"/>
      <sheetName val="WT_P84_Syt3-29BM-RNRN"/>
      <sheetName val="WT_P93_Syt3-31AF-RNLN"/>
      <sheetName val="DKO_P84-DKO-15FF-RN"/>
      <sheetName val="Syt3KO_P72-Syt3-34BF-RN"/>
      <sheetName val="Syt3KO_P72-Syt3-34BM-RNLN"/>
      <sheetName val="Syt3KO_P74-Syt3-30C1M-RN"/>
      <sheetName val="Syt3KO_P74-Syt3-30C2M-LN"/>
      <sheetName val="Syt3KO_P74-Syt3-30C2M-RNLN"/>
      <sheetName val="Syt3KO_P74-Syt3-30CF-RN"/>
      <sheetName val="temp (13)"/>
      <sheetName val="temp (14)"/>
      <sheetName val="temp (15)"/>
      <sheetName val="temp (16)"/>
    </sheetNames>
    <sheetDataSet>
      <sheetData sheetId="0">
        <row r="2">
          <cell r="AI2">
            <v>65</v>
          </cell>
        </row>
        <row r="3">
          <cell r="AI3">
            <v>70</v>
          </cell>
        </row>
        <row r="4">
          <cell r="AI4">
            <v>75</v>
          </cell>
        </row>
        <row r="5">
          <cell r="AI5">
            <v>80</v>
          </cell>
        </row>
        <row r="6">
          <cell r="AI6">
            <v>85</v>
          </cell>
        </row>
        <row r="7">
          <cell r="AI7">
            <v>90</v>
          </cell>
        </row>
        <row r="8">
          <cell r="AI8">
            <v>95</v>
          </cell>
        </row>
        <row r="9">
          <cell r="AI9">
            <v>100</v>
          </cell>
        </row>
        <row r="10">
          <cell r="AI10">
            <v>105</v>
          </cell>
        </row>
        <row r="11">
          <cell r="AI11">
            <v>110</v>
          </cell>
        </row>
        <row r="12">
          <cell r="AI12">
            <v>115</v>
          </cell>
        </row>
        <row r="13">
          <cell r="AI13">
            <v>120</v>
          </cell>
        </row>
        <row r="18">
          <cell r="A18">
            <v>65</v>
          </cell>
          <cell r="O18">
            <v>0.14706118742377217</v>
          </cell>
          <cell r="P18">
            <v>2.3277016773432305E-2</v>
          </cell>
          <cell r="AF18">
            <v>0.25296636808098988</v>
          </cell>
          <cell r="AG18">
            <v>5.7434159949410354E-2</v>
          </cell>
          <cell r="AW18">
            <v>0.12731410545722877</v>
          </cell>
          <cell r="AX18">
            <v>2.4596488240454174E-2</v>
          </cell>
        </row>
        <row r="19">
          <cell r="A19">
            <v>70</v>
          </cell>
          <cell r="O19">
            <v>0.19840030293791613</v>
          </cell>
          <cell r="P19">
            <v>2.8219441845242346E-2</v>
          </cell>
          <cell r="AF19">
            <v>0.26713645126089908</v>
          </cell>
          <cell r="AG19">
            <v>7.1222171848998192E-2</v>
          </cell>
          <cell r="AW19">
            <v>0.19660272145024468</v>
          </cell>
          <cell r="AX19">
            <v>4.7846931492126044E-2</v>
          </cell>
        </row>
        <row r="20">
          <cell r="A20">
            <v>75</v>
          </cell>
          <cell r="O20">
            <v>0.18477461025566672</v>
          </cell>
          <cell r="P20">
            <v>4.4697756986328906E-2</v>
          </cell>
          <cell r="AF20">
            <v>0.29218885191473287</v>
          </cell>
          <cell r="AG20">
            <v>4.6692624445939121E-2</v>
          </cell>
          <cell r="AW20">
            <v>0.13324232079052581</v>
          </cell>
          <cell r="AX20">
            <v>1.8350520408546307E-2</v>
          </cell>
        </row>
        <row r="21">
          <cell r="A21">
            <v>80</v>
          </cell>
          <cell r="O21">
            <v>0.19902117148079418</v>
          </cell>
          <cell r="P21">
            <v>2.3203063928978602E-2</v>
          </cell>
          <cell r="AF21">
            <v>0.32154327610892669</v>
          </cell>
          <cell r="AG21">
            <v>6.3832986330641842E-2</v>
          </cell>
          <cell r="AW21">
            <v>0.28096125045246773</v>
          </cell>
          <cell r="AX21">
            <v>7.4083091977857299E-2</v>
          </cell>
        </row>
        <row r="22">
          <cell r="A22">
            <v>85</v>
          </cell>
          <cell r="O22">
            <v>0.39711926865879987</v>
          </cell>
          <cell r="P22">
            <v>5.0109120237461911E-2</v>
          </cell>
          <cell r="AF22">
            <v>0.43754464854800734</v>
          </cell>
          <cell r="AG22">
            <v>5.2835343606610491E-2</v>
          </cell>
          <cell r="AW22">
            <v>0.39529664071106024</v>
          </cell>
          <cell r="AX22">
            <v>0.11253420490714869</v>
          </cell>
        </row>
        <row r="23">
          <cell r="A23">
            <v>90</v>
          </cell>
          <cell r="O23">
            <v>0.68206118898895396</v>
          </cell>
          <cell r="P23">
            <v>0.11046883037603435</v>
          </cell>
          <cell r="AF23">
            <v>0.50014566582173525</v>
          </cell>
          <cell r="AG23">
            <v>9.0391330644731205E-2</v>
          </cell>
          <cell r="AW23">
            <v>0.39753319330065567</v>
          </cell>
          <cell r="AX23">
            <v>7.7476717097208714E-2</v>
          </cell>
        </row>
        <row r="24">
          <cell r="A24">
            <v>95</v>
          </cell>
          <cell r="O24">
            <v>0.50304466175720319</v>
          </cell>
          <cell r="P24">
            <v>6.5505552108682669E-2</v>
          </cell>
          <cell r="AF24">
            <v>0.84458996387036478</v>
          </cell>
          <cell r="AG24">
            <v>0.1301843899728603</v>
          </cell>
          <cell r="AW24">
            <v>0.66324489074106663</v>
          </cell>
          <cell r="AX24">
            <v>0.16434050418493545</v>
          </cell>
        </row>
        <row r="25">
          <cell r="A25">
            <v>100</v>
          </cell>
          <cell r="O25">
            <v>1.2877070741060608</v>
          </cell>
          <cell r="P25">
            <v>0.23041019360916826</v>
          </cell>
          <cell r="AF25">
            <v>0.86341183265597643</v>
          </cell>
          <cell r="AG25">
            <v>0.10185674753190371</v>
          </cell>
          <cell r="AW25">
            <v>0.8107924406065089</v>
          </cell>
          <cell r="AX25">
            <v>0.11699944880689489</v>
          </cell>
        </row>
        <row r="26">
          <cell r="A26">
            <v>105</v>
          </cell>
          <cell r="O26">
            <v>1.1796407342944291</v>
          </cell>
          <cell r="P26">
            <v>0.10085669501934497</v>
          </cell>
          <cell r="AF26">
            <v>1.2509477735526782</v>
          </cell>
          <cell r="AG26">
            <v>0.12729566704233308</v>
          </cell>
          <cell r="AW26">
            <v>1.0183844328879716</v>
          </cell>
          <cell r="AX26">
            <v>0.15519233145140654</v>
          </cell>
        </row>
        <row r="27">
          <cell r="A27">
            <v>110</v>
          </cell>
          <cell r="O27">
            <v>1.0906809802337576</v>
          </cell>
          <cell r="P27">
            <v>0.15123670076124179</v>
          </cell>
          <cell r="AF27">
            <v>0.91032510380118592</v>
          </cell>
          <cell r="AG27">
            <v>3.2270237426589146E-2</v>
          </cell>
          <cell r="AW27">
            <v>0.92984529037812091</v>
          </cell>
          <cell r="AX27">
            <v>0.12127660754232486</v>
          </cell>
        </row>
        <row r="28">
          <cell r="A28">
            <v>115</v>
          </cell>
          <cell r="O28">
            <v>0.82839472119717539</v>
          </cell>
          <cell r="P28">
            <v>0.12229394328299914</v>
          </cell>
          <cell r="AF28">
            <v>0.94358121378917381</v>
          </cell>
          <cell r="AG28">
            <v>0.15081692472941793</v>
          </cell>
          <cell r="AW28">
            <v>0.90428172159530618</v>
          </cell>
          <cell r="AX28">
            <v>0.15520068354450789</v>
          </cell>
        </row>
        <row r="29">
          <cell r="A29">
            <v>120</v>
          </cell>
          <cell r="O29">
            <v>0.90128356427463807</v>
          </cell>
          <cell r="P29">
            <v>5.9296725522113951E-2</v>
          </cell>
          <cell r="AF29">
            <v>0.8951459088569621</v>
          </cell>
          <cell r="AG29">
            <v>7.1669651276987198E-2</v>
          </cell>
          <cell r="AW29">
            <v>1.1474885551386012</v>
          </cell>
          <cell r="AX29">
            <v>0.15691172921544899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97C9-DAF6-46FB-BF3F-42940E365641}">
  <dimension ref="A1:V21"/>
  <sheetViews>
    <sheetView workbookViewId="0">
      <selection activeCell="N18" sqref="N18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</row>
    <row r="2" spans="1:22" x14ac:dyDescent="0.25">
      <c r="A2">
        <v>65</v>
      </c>
      <c r="F2" t="e">
        <f>AVERAGE(B2:E2)</f>
        <v>#DIV/0!</v>
      </c>
      <c r="G2">
        <v>1</v>
      </c>
      <c r="K2" t="s">
        <v>8</v>
      </c>
      <c r="L2" t="s">
        <v>1</v>
      </c>
      <c r="M2" t="s">
        <v>2</v>
      </c>
      <c r="N2" t="s">
        <v>3</v>
      </c>
      <c r="O2" t="s">
        <v>4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</row>
    <row r="3" spans="1:22" x14ac:dyDescent="0.25">
      <c r="A3">
        <v>70</v>
      </c>
      <c r="F3" t="e">
        <f t="shared" ref="F3:F13" si="0">AVERAGE(B3:E3)</f>
        <v>#DIV/0!</v>
      </c>
      <c r="G3">
        <v>2</v>
      </c>
      <c r="K3" t="s">
        <v>16</v>
      </c>
      <c r="V3" t="e">
        <f>AVERAGE(L3:U3)</f>
        <v>#DIV/0!</v>
      </c>
    </row>
    <row r="4" spans="1:22" x14ac:dyDescent="0.25">
      <c r="A4">
        <v>75</v>
      </c>
      <c r="F4" t="e">
        <f t="shared" si="0"/>
        <v>#DIV/0!</v>
      </c>
      <c r="G4">
        <v>3</v>
      </c>
      <c r="K4" t="s">
        <v>17</v>
      </c>
      <c r="V4" t="e">
        <f t="shared" ref="V4:V7" si="1">AVERAGE(L4:U4)</f>
        <v>#DIV/0!</v>
      </c>
    </row>
    <row r="5" spans="1:22" x14ac:dyDescent="0.25">
      <c r="A5">
        <v>80</v>
      </c>
      <c r="F5" t="e">
        <f t="shared" si="0"/>
        <v>#DIV/0!</v>
      </c>
      <c r="G5">
        <v>4</v>
      </c>
      <c r="K5" t="s">
        <v>18</v>
      </c>
      <c r="V5" t="e">
        <f t="shared" si="1"/>
        <v>#DIV/0!</v>
      </c>
    </row>
    <row r="6" spans="1:22" x14ac:dyDescent="0.25">
      <c r="A6">
        <v>85</v>
      </c>
      <c r="F6" t="e">
        <f t="shared" si="0"/>
        <v>#DIV/0!</v>
      </c>
      <c r="G6">
        <v>5</v>
      </c>
      <c r="K6" t="s">
        <v>19</v>
      </c>
      <c r="V6" t="e">
        <f t="shared" si="1"/>
        <v>#DIV/0!</v>
      </c>
    </row>
    <row r="7" spans="1:22" x14ac:dyDescent="0.25">
      <c r="A7">
        <v>90</v>
      </c>
      <c r="F7" t="e">
        <f t="shared" si="0"/>
        <v>#DIV/0!</v>
      </c>
      <c r="G7">
        <v>6</v>
      </c>
      <c r="K7" t="s">
        <v>20</v>
      </c>
      <c r="V7" t="e">
        <f t="shared" si="1"/>
        <v>#DIV/0!</v>
      </c>
    </row>
    <row r="8" spans="1:22" x14ac:dyDescent="0.25">
      <c r="A8">
        <v>95</v>
      </c>
      <c r="F8" t="e">
        <f t="shared" si="0"/>
        <v>#DIV/0!</v>
      </c>
      <c r="G8">
        <v>7</v>
      </c>
    </row>
    <row r="9" spans="1:22" x14ac:dyDescent="0.25">
      <c r="A9">
        <v>100</v>
      </c>
      <c r="F9" t="e">
        <f t="shared" si="0"/>
        <v>#DIV/0!</v>
      </c>
      <c r="G9">
        <v>8</v>
      </c>
      <c r="K9" t="s">
        <v>21</v>
      </c>
      <c r="L9" t="s">
        <v>1</v>
      </c>
      <c r="M9" t="s">
        <v>2</v>
      </c>
      <c r="N9" t="s">
        <v>3</v>
      </c>
      <c r="O9" t="s">
        <v>4</v>
      </c>
      <c r="P9" t="s">
        <v>9</v>
      </c>
      <c r="Q9" t="s">
        <v>10</v>
      </c>
      <c r="R9" t="s">
        <v>11</v>
      </c>
      <c r="S9" t="s">
        <v>12</v>
      </c>
      <c r="T9" t="s">
        <v>13</v>
      </c>
      <c r="U9" t="s">
        <v>14</v>
      </c>
    </row>
    <row r="10" spans="1:22" x14ac:dyDescent="0.25">
      <c r="A10">
        <v>105</v>
      </c>
      <c r="F10" t="e">
        <f t="shared" si="0"/>
        <v>#DIV/0!</v>
      </c>
      <c r="G10">
        <v>9</v>
      </c>
      <c r="K10" t="s">
        <v>17</v>
      </c>
      <c r="V10" t="e">
        <f>AVERAGE(L10:U10)</f>
        <v>#DIV/0!</v>
      </c>
    </row>
    <row r="11" spans="1:22" x14ac:dyDescent="0.25">
      <c r="A11">
        <v>110</v>
      </c>
      <c r="F11" t="e">
        <f t="shared" si="0"/>
        <v>#DIV/0!</v>
      </c>
      <c r="G11">
        <v>10</v>
      </c>
      <c r="K11" t="s">
        <v>18</v>
      </c>
      <c r="V11" t="e">
        <f t="shared" ref="V11:V13" si="2">AVERAGE(L11:U11)</f>
        <v>#DIV/0!</v>
      </c>
    </row>
    <row r="12" spans="1:22" x14ac:dyDescent="0.25">
      <c r="A12">
        <v>115</v>
      </c>
      <c r="F12" t="e">
        <f t="shared" si="0"/>
        <v>#DIV/0!</v>
      </c>
      <c r="G12">
        <v>11</v>
      </c>
      <c r="K12" t="s">
        <v>19</v>
      </c>
      <c r="V12" t="e">
        <f t="shared" si="2"/>
        <v>#DIV/0!</v>
      </c>
    </row>
    <row r="13" spans="1:22" x14ac:dyDescent="0.25">
      <c r="A13">
        <v>120</v>
      </c>
      <c r="F13" t="e">
        <f t="shared" si="0"/>
        <v>#DIV/0!</v>
      </c>
      <c r="G13">
        <v>12</v>
      </c>
      <c r="K13" t="s">
        <v>20</v>
      </c>
      <c r="V13" t="e">
        <f t="shared" si="2"/>
        <v>#DIV/0!</v>
      </c>
    </row>
    <row r="14" spans="1:22" x14ac:dyDescent="0.25">
      <c r="G14">
        <v>13</v>
      </c>
    </row>
    <row r="15" spans="1:22" x14ac:dyDescent="0.25">
      <c r="G15">
        <v>14</v>
      </c>
    </row>
    <row r="16" spans="1:22" x14ac:dyDescent="0.25">
      <c r="G16">
        <v>15</v>
      </c>
    </row>
    <row r="17" spans="7:7" x14ac:dyDescent="0.25">
      <c r="G17">
        <v>16</v>
      </c>
    </row>
    <row r="18" spans="7:7" x14ac:dyDescent="0.25">
      <c r="G18">
        <v>17</v>
      </c>
    </row>
    <row r="19" spans="7:7" x14ac:dyDescent="0.25">
      <c r="G19">
        <v>18</v>
      </c>
    </row>
    <row r="20" spans="7:7" x14ac:dyDescent="0.25">
      <c r="G20">
        <v>19</v>
      </c>
    </row>
    <row r="21" spans="7:7" x14ac:dyDescent="0.25">
      <c r="G21">
        <v>20</v>
      </c>
    </row>
  </sheetData>
  <conditionalFormatting sqref="B2: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V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:V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5CC8-C034-4149-AFB1-2583CA1F2195}">
  <dimension ref="A1:P29"/>
  <sheetViews>
    <sheetView tabSelected="1" topLeftCell="A22" workbookViewId="0">
      <selection activeCell="J56" sqref="J56"/>
    </sheetView>
  </sheetViews>
  <sheetFormatPr defaultRowHeight="15" x14ac:dyDescent="0.25"/>
  <cols>
    <col min="1" max="1" width="12.28515625" customWidth="1"/>
  </cols>
  <sheetData>
    <row r="1" spans="1:16" x14ac:dyDescent="0.25">
      <c r="A1" t="s">
        <v>22</v>
      </c>
      <c r="B1" s="1" t="s">
        <v>24</v>
      </c>
      <c r="C1" t="s">
        <v>25</v>
      </c>
      <c r="E1" t="s">
        <v>5</v>
      </c>
      <c r="F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O1" t="s">
        <v>5</v>
      </c>
      <c r="P1" t="s">
        <v>26</v>
      </c>
    </row>
    <row r="2" spans="1:16" x14ac:dyDescent="0.25">
      <c r="A2">
        <v>65</v>
      </c>
      <c r="B2">
        <f t="array" aca="1" ref="B2" ca="1">IF(B$1=0,"",INDIRECT("'"&amp;B$1&amp;"'!F"&amp;ROW(),TRUE))</f>
        <v>0.56832551854747104</v>
      </c>
      <c r="C2">
        <f t="array" aca="1" ref="C2" ca="1">IF(C$1=0,"",INDIRECT("'"&amp;C$1&amp;"'!F"&amp;ROW(),TRUE))</f>
        <v>0.31676887415359051</v>
      </c>
      <c r="E2">
        <f ca="1">AVERAGE(B2:C2)</f>
        <v>0.44254719635053075</v>
      </c>
      <c r="F2">
        <f ca="1">_xlfn.STDEV.S(B2:C2)/SQRT(COUNT(B2:C2))</f>
        <v>0.1257783221969403</v>
      </c>
      <c r="I2">
        <v>65</v>
      </c>
      <c r="J2">
        <f t="array" aca="1" ref="J2" ca="1">IF(J$1=0,"",INDIRECT("'"&amp;J$1&amp;"'!F"&amp;ROW(),TRUE))</f>
        <v>0.32170293149172668</v>
      </c>
      <c r="K2">
        <f t="array" aca="1" ref="K2" ca="1">IF(K$1=0,"",INDIRECT("'"&amp;K$1&amp;"'!F"&amp;ROW(),TRUE))</f>
        <v>1.188705612335444</v>
      </c>
      <c r="L2">
        <f t="array" aca="1" ref="L2" ca="1">IF(L$1=0,"",INDIRECT("'"&amp;L$1&amp;"'!F"&amp;ROW(),TRUE))</f>
        <v>0.40031954099509848</v>
      </c>
      <c r="M2">
        <f t="array" aca="1" ref="M2" ca="1">IF(M$1=0,"",INDIRECT("'"&amp;M$1&amp;"'!F"&amp;ROW(),TRUE))</f>
        <v>0.64529734302433073</v>
      </c>
      <c r="O2">
        <f ca="1">AVERAGE(J2:M2)</f>
        <v>0.63900635696164998</v>
      </c>
      <c r="P2">
        <f ca="1">_xlfn.STDEV.S(J2:M2)/SQRT(COUNT(J2:M2))</f>
        <v>0.19575956932662372</v>
      </c>
    </row>
    <row r="3" spans="1:16" x14ac:dyDescent="0.25">
      <c r="A3">
        <v>70</v>
      </c>
      <c r="B3">
        <f t="array" aca="1" ref="B3" ca="1">IF(B$1=0,"",INDIRECT("'"&amp;B$1&amp;"'!F"&amp;ROW(),TRUE))</f>
        <v>0.31693336287025403</v>
      </c>
      <c r="C3">
        <f t="array" aca="1" ref="C3" ca="1">IF(C$1=0,"",INDIRECT("'"&amp;C$1&amp;"'!F"&amp;ROW(),TRUE))</f>
        <v>0.34555109292395503</v>
      </c>
      <c r="E3">
        <f t="shared" ref="E3:E13" ca="1" si="0">AVERAGE(B3:C3)</f>
        <v>0.33124222789710456</v>
      </c>
      <c r="F3">
        <f t="shared" ref="F3:F13" ca="1" si="1">_xlfn.STDEV.S(B3:C3)/SQRT(COUNT(B3:C3))</f>
        <v>1.4308865026850498E-2</v>
      </c>
      <c r="I3">
        <v>70</v>
      </c>
      <c r="J3">
        <f t="array" aca="1" ref="J3" ca="1">IF(J$1=0,"",INDIRECT("'"&amp;J$1&amp;"'!F"&amp;ROW(),TRUE))</f>
        <v>0.35821523384901177</v>
      </c>
      <c r="K3">
        <f t="array" aca="1" ref="K3" ca="1">IF(K$1=0,"",INDIRECT("'"&amp;K$1&amp;"'!F"&amp;ROW(),TRUE))</f>
        <v>1.1776858492400581</v>
      </c>
      <c r="L3">
        <f t="array" aca="1" ref="L3" ca="1">IF(L$1=0,"",INDIRECT("'"&amp;L$1&amp;"'!F"&amp;ROW(),TRUE))</f>
        <v>0.33814998293412024</v>
      </c>
      <c r="M3">
        <f t="array" aca="1" ref="M3" ca="1">IF(M$1=0,"",INDIRECT("'"&amp;M$1&amp;"'!F"&amp;ROW(),TRUE))</f>
        <v>0.73838720934950475</v>
      </c>
      <c r="O3">
        <f t="shared" ref="O3:O14" ca="1" si="2">AVERAGE(J3:M3)</f>
        <v>0.65310956884317373</v>
      </c>
      <c r="P3">
        <f t="shared" ref="P3:P14" ca="1" si="3">_xlfn.STDEV.S(J3:M3)/SQRT(COUNT(J3:M3))</f>
        <v>0.19761384050149616</v>
      </c>
    </row>
    <row r="4" spans="1:16" x14ac:dyDescent="0.25">
      <c r="A4">
        <v>75</v>
      </c>
      <c r="B4">
        <f t="array" aca="1" ref="B4" ca="1">IF(B$1=0,"",INDIRECT("'"&amp;B$1&amp;"'!F"&amp;ROW(),TRUE))</f>
        <v>0.46470949291762853</v>
      </c>
      <c r="C4">
        <f t="array" aca="1" ref="C4" ca="1">IF(C$1=0,"",INDIRECT("'"&amp;C$1&amp;"'!F"&amp;ROW(),TRUE))</f>
        <v>0.33280470228383602</v>
      </c>
      <c r="E4">
        <f t="shared" ca="1" si="0"/>
        <v>0.3987570976007323</v>
      </c>
      <c r="F4">
        <f t="shared" ca="1" si="1"/>
        <v>6.595239531689609E-2</v>
      </c>
      <c r="I4">
        <v>75</v>
      </c>
      <c r="J4">
        <f t="array" aca="1" ref="J4" ca="1">IF(J$1=0,"",INDIRECT("'"&amp;J$1&amp;"'!F"&amp;ROW(),TRUE))</f>
        <v>0.40920087020041773</v>
      </c>
      <c r="K4">
        <f t="array" aca="1" ref="K4" ca="1">IF(K$1=0,"",INDIRECT("'"&amp;K$1&amp;"'!F"&amp;ROW(),TRUE))</f>
        <v>1.1173258597078672</v>
      </c>
      <c r="L4">
        <f t="array" aca="1" ref="L4" ca="1">IF(L$1=0,"",INDIRECT("'"&amp;L$1&amp;"'!F"&amp;ROW(),TRUE))</f>
        <v>0.37375769769130479</v>
      </c>
      <c r="M4">
        <f t="array" aca="1" ref="M4" ca="1">IF(M$1=0,"",INDIRECT("'"&amp;M$1&amp;"'!F"&amp;ROW(),TRUE))</f>
        <v>0.84529241621152318</v>
      </c>
      <c r="O4">
        <f t="shared" ca="1" si="2"/>
        <v>0.68639421095277831</v>
      </c>
      <c r="P4">
        <f t="shared" ca="1" si="3"/>
        <v>0.17924109999173723</v>
      </c>
    </row>
    <row r="5" spans="1:16" x14ac:dyDescent="0.25">
      <c r="A5">
        <v>80</v>
      </c>
      <c r="B5">
        <f t="array" aca="1" ref="B5" ca="1">IF(B$1=0,"",INDIRECT("'"&amp;B$1&amp;"'!F"&amp;ROW(),TRUE))</f>
        <v>0.61487030647772756</v>
      </c>
      <c r="C5">
        <f t="array" aca="1" ref="C5" ca="1">IF(C$1=0,"",INDIRECT("'"&amp;C$1&amp;"'!F"&amp;ROW(),TRUE))</f>
        <v>0.58246982812915116</v>
      </c>
      <c r="E5">
        <f t="shared" ca="1" si="0"/>
        <v>0.5986700673034393</v>
      </c>
      <c r="F5">
        <f t="shared" ca="1" si="1"/>
        <v>1.6200239174288197E-2</v>
      </c>
      <c r="I5">
        <v>80</v>
      </c>
      <c r="J5">
        <f t="array" aca="1" ref="J5" ca="1">IF(J$1=0,"",INDIRECT("'"&amp;J$1&amp;"'!F"&amp;ROW(),TRUE))</f>
        <v>0.32063387706475299</v>
      </c>
      <c r="K5">
        <f t="array" aca="1" ref="K5" ca="1">IF(K$1=0,"",INDIRECT("'"&amp;K$1&amp;"'!F"&amp;ROW(),TRUE))</f>
        <v>0.535349279011191</v>
      </c>
      <c r="L5">
        <f t="array" aca="1" ref="L5" ca="1">IF(L$1=0,"",INDIRECT("'"&amp;L$1&amp;"'!F"&amp;ROW(),TRUE))</f>
        <v>0.7878927392470555</v>
      </c>
      <c r="M5">
        <f t="array" aca="1" ref="M5" ca="1">IF(M$1=0,"",INDIRECT("'"&amp;M$1&amp;"'!F"&amp;ROW(),TRUE))</f>
        <v>0.98673662977131893</v>
      </c>
      <c r="O5">
        <f t="shared" ca="1" si="2"/>
        <v>0.65765313127357961</v>
      </c>
      <c r="P5">
        <f t="shared" ca="1" si="3"/>
        <v>0.14542997010425385</v>
      </c>
    </row>
    <row r="6" spans="1:16" x14ac:dyDescent="0.25">
      <c r="A6">
        <v>85</v>
      </c>
      <c r="B6">
        <f t="array" aca="1" ref="B6" ca="1">IF(B$1=0,"",INDIRECT("'"&amp;B$1&amp;"'!F"&amp;ROW(),TRUE))</f>
        <v>0.53707628314285949</v>
      </c>
      <c r="C6">
        <f t="array" aca="1" ref="C6" ca="1">IF(C$1=0,"",INDIRECT("'"&amp;C$1&amp;"'!F"&amp;ROW(),TRUE))</f>
        <v>0.577124571157272</v>
      </c>
      <c r="E6">
        <f t="shared" ca="1" si="0"/>
        <v>0.55710042715006569</v>
      </c>
      <c r="F6">
        <f t="shared" ca="1" si="1"/>
        <v>2.0024144007206257E-2</v>
      </c>
      <c r="I6">
        <v>85</v>
      </c>
      <c r="J6">
        <f t="array" aca="1" ref="J6" ca="1">IF(J$1=0,"",INDIRECT("'"&amp;J$1&amp;"'!F"&amp;ROW(),TRUE))</f>
        <v>0.84389476269795449</v>
      </c>
      <c r="K6">
        <f t="array" aca="1" ref="K6" ca="1">IF(K$1=0,"",INDIRECT("'"&amp;K$1&amp;"'!F"&amp;ROW(),TRUE))</f>
        <v>1.2120601679936285</v>
      </c>
      <c r="L6">
        <f t="array" aca="1" ref="L6" ca="1">IF(L$1=0,"",INDIRECT("'"&amp;L$1&amp;"'!F"&amp;ROW(),TRUE))</f>
        <v>0.4078851429254558</v>
      </c>
      <c r="M6">
        <f t="array" aca="1" ref="M6" ca="1">IF(M$1=0,"",INDIRECT("'"&amp;M$1&amp;"'!F"&amp;ROW(),TRUE))</f>
        <v>1.1100069716862488</v>
      </c>
      <c r="O6">
        <f t="shared" ca="1" si="2"/>
        <v>0.893461761325822</v>
      </c>
      <c r="P6">
        <f t="shared" ca="1" si="3"/>
        <v>0.17949891191671513</v>
      </c>
    </row>
    <row r="7" spans="1:16" x14ac:dyDescent="0.25">
      <c r="A7">
        <v>90</v>
      </c>
      <c r="B7">
        <f t="array" aca="1" ref="B7" ca="1">IF(B$1=0,"",INDIRECT("'"&amp;B$1&amp;"'!F"&amp;ROW(),TRUE))</f>
        <v>0.38453048877762247</v>
      </c>
      <c r="C7">
        <f t="array" aca="1" ref="C7" ca="1">IF(C$1=0,"",INDIRECT("'"&amp;C$1&amp;"'!F"&amp;ROW(),TRUE))</f>
        <v>0.33946569842378077</v>
      </c>
      <c r="E7">
        <f t="shared" ca="1" si="0"/>
        <v>0.36199809360070162</v>
      </c>
      <c r="F7">
        <f t="shared" ca="1" si="1"/>
        <v>2.253239517692085E-2</v>
      </c>
      <c r="I7">
        <v>90</v>
      </c>
      <c r="J7">
        <f t="array" aca="1" ref="J7" ca="1">IF(J$1=0,"",INDIRECT("'"&amp;J$1&amp;"'!F"&amp;ROW(),TRUE))</f>
        <v>0.36183362743457054</v>
      </c>
      <c r="K7">
        <f t="array" aca="1" ref="K7" ca="1">IF(K$1=0,"",INDIRECT("'"&amp;K$1&amp;"'!F"&amp;ROW(),TRUE))</f>
        <v>1.1728344769147021</v>
      </c>
      <c r="L7">
        <f t="array" aca="1" ref="L7" ca="1">IF(L$1=0,"",INDIRECT("'"&amp;L$1&amp;"'!F"&amp;ROW(),TRUE))</f>
        <v>0.42071382332466051</v>
      </c>
      <c r="M7">
        <f t="array" aca="1" ref="M7" ca="1">IF(M$1=0,"",INDIRECT("'"&amp;M$1&amp;"'!F"&amp;ROW(),TRUE))</f>
        <v>0.61281453377832673</v>
      </c>
      <c r="O7">
        <f t="shared" ca="1" si="2"/>
        <v>0.64204911536306497</v>
      </c>
      <c r="P7">
        <f t="shared" ca="1" si="3"/>
        <v>0.18486431780603013</v>
      </c>
    </row>
    <row r="8" spans="1:16" x14ac:dyDescent="0.25">
      <c r="A8">
        <v>95</v>
      </c>
      <c r="B8">
        <f t="array" aca="1" ref="B8" ca="1">IF(B$1=0,"",INDIRECT("'"&amp;B$1&amp;"'!F"&amp;ROW(),TRUE))</f>
        <v>0.93624438480656413</v>
      </c>
      <c r="C8">
        <f t="array" aca="1" ref="C8" ca="1">IF(C$1=0,"",INDIRECT("'"&amp;C$1&amp;"'!F"&amp;ROW(),TRUE))</f>
        <v>0.74167650297814025</v>
      </c>
      <c r="E8">
        <f t="shared" ca="1" si="0"/>
        <v>0.83896044389235214</v>
      </c>
      <c r="F8">
        <f t="shared" ca="1" si="1"/>
        <v>9.7283940914212427E-2</v>
      </c>
      <c r="I8">
        <v>95</v>
      </c>
      <c r="J8">
        <f t="array" aca="1" ref="J8" ca="1">IF(J$1=0,"",INDIRECT("'"&amp;J$1&amp;"'!F"&amp;ROW(),TRUE))</f>
        <v>1.1776038148408545</v>
      </c>
      <c r="K8">
        <f t="array" aca="1" ref="K8" ca="1">IF(K$1=0,"",INDIRECT("'"&amp;K$1&amp;"'!F"&amp;ROW(),TRUE))</f>
        <v>1.0469323356513582</v>
      </c>
      <c r="L8">
        <f t="array" aca="1" ref="L8" ca="1">IF(L$1=0,"",INDIRECT("'"&amp;L$1&amp;"'!F"&amp;ROW(),TRUE))</f>
        <v>0.6208735749178923</v>
      </c>
      <c r="M8">
        <f t="array" aca="1" ref="M8" ca="1">IF(M$1=0,"",INDIRECT("'"&amp;M$1&amp;"'!F"&amp;ROW(),TRUE))</f>
        <v>0.51158335829274348</v>
      </c>
      <c r="O8">
        <f t="shared" ca="1" si="2"/>
        <v>0.83924827092571219</v>
      </c>
      <c r="P8">
        <f t="shared" ca="1" si="3"/>
        <v>0.16141792229756594</v>
      </c>
    </row>
    <row r="9" spans="1:16" x14ac:dyDescent="0.25">
      <c r="A9">
        <v>100</v>
      </c>
      <c r="B9">
        <f t="array" aca="1" ref="B9" ca="1">IF(B$1=0,"",INDIRECT("'"&amp;B$1&amp;"'!F"&amp;ROW(),TRUE))</f>
        <v>1.138049103566614</v>
      </c>
      <c r="C9">
        <f t="array" aca="1" ref="C9" ca="1">IF(C$1=0,"",INDIRECT("'"&amp;C$1&amp;"'!F"&amp;ROW(),TRUE))</f>
        <v>1.0231667925463519</v>
      </c>
      <c r="E9">
        <f t="shared" ca="1" si="0"/>
        <v>1.080607948056483</v>
      </c>
      <c r="F9">
        <f t="shared" ca="1" si="1"/>
        <v>5.744115551013107E-2</v>
      </c>
      <c r="I9">
        <v>100</v>
      </c>
      <c r="J9">
        <f t="array" aca="1" ref="J9" ca="1">IF(J$1=0,"",INDIRECT("'"&amp;J$1&amp;"'!F"&amp;ROW(),TRUE))</f>
        <v>2.2595705403824198</v>
      </c>
      <c r="K9">
        <f t="array" aca="1" ref="K9" ca="1">IF(K$1=0,"",INDIRECT("'"&amp;K$1&amp;"'!F"&amp;ROW(),TRUE))</f>
        <v>1.1738208894565207</v>
      </c>
      <c r="L9">
        <f t="array" aca="1" ref="L9" ca="1">IF(L$1=0,"",INDIRECT("'"&amp;L$1&amp;"'!F"&amp;ROW(),TRUE))</f>
        <v>0.77679084159591016</v>
      </c>
      <c r="M9">
        <f t="array" aca="1" ref="M9" ca="1">IF(M$1=0,"",INDIRECT("'"&amp;M$1&amp;"'!F"&amp;ROW(),TRUE))</f>
        <v>1.1660090532766121</v>
      </c>
      <c r="O9">
        <f t="shared" ca="1" si="2"/>
        <v>1.3440478311778659</v>
      </c>
      <c r="P9">
        <f t="shared" ca="1" si="3"/>
        <v>0.31893538287862239</v>
      </c>
    </row>
    <row r="10" spans="1:16" x14ac:dyDescent="0.25">
      <c r="A10">
        <v>105</v>
      </c>
      <c r="B10">
        <f t="array" aca="1" ref="B10" ca="1">IF(B$1=0,"",INDIRECT("'"&amp;B$1&amp;"'!F"&amp;ROW(),TRUE))</f>
        <v>1.139118338837342</v>
      </c>
      <c r="C10">
        <f t="array" aca="1" ref="C10" ca="1">IF(C$1=0,"",INDIRECT("'"&amp;C$1&amp;"'!F"&amp;ROW(),TRUE))</f>
        <v>2.7201679247452075</v>
      </c>
      <c r="E10">
        <f t="shared" ca="1" si="0"/>
        <v>1.9296431317912748</v>
      </c>
      <c r="F10">
        <f t="shared" ca="1" si="1"/>
        <v>0.79052479295393252</v>
      </c>
      <c r="I10">
        <v>105</v>
      </c>
      <c r="J10">
        <f t="array" aca="1" ref="J10" ca="1">IF(J$1=0,"",INDIRECT("'"&amp;J$1&amp;"'!F"&amp;ROW(),TRUE))</f>
        <v>1.3960199265785649</v>
      </c>
      <c r="K10">
        <f t="array" aca="1" ref="K10" ca="1">IF(K$1=0,"",INDIRECT("'"&amp;K$1&amp;"'!F"&amp;ROW(),TRUE))</f>
        <v>1.7310440836229348</v>
      </c>
      <c r="L10">
        <f t="array" aca="1" ref="L10" ca="1">IF(L$1=0,"",INDIRECT("'"&amp;L$1&amp;"'!F"&amp;ROW(),TRUE))</f>
        <v>0.96848057655362785</v>
      </c>
      <c r="M10">
        <f t="array" aca="1" ref="M10" ca="1">IF(M$1=0,"",INDIRECT("'"&amp;M$1&amp;"'!F"&amp;ROW(),TRUE))</f>
        <v>0.72366738020315846</v>
      </c>
      <c r="O10">
        <f t="shared" ca="1" si="2"/>
        <v>1.2048029917395715</v>
      </c>
      <c r="P10">
        <f t="shared" ca="1" si="3"/>
        <v>0.22376203199747158</v>
      </c>
    </row>
    <row r="11" spans="1:16" x14ac:dyDescent="0.25">
      <c r="A11">
        <v>110</v>
      </c>
      <c r="B11">
        <f t="array" aca="1" ref="B11" ca="1">IF(B$1=0,"",INDIRECT("'"&amp;B$1&amp;"'!F"&amp;ROW(),TRUE))</f>
        <v>0.88361424945817901</v>
      </c>
      <c r="C11">
        <f t="array" aca="1" ref="C11" ca="1">IF(C$1=0,"",INDIRECT("'"&amp;C$1&amp;"'!F"&amp;ROW(),TRUE))</f>
        <v>1.6747967075723205</v>
      </c>
      <c r="E11">
        <f t="shared" ca="1" si="0"/>
        <v>1.2792054785152498</v>
      </c>
      <c r="F11">
        <f t="shared" ca="1" si="1"/>
        <v>0.39559122905707073</v>
      </c>
      <c r="I11">
        <v>110</v>
      </c>
      <c r="J11">
        <f t="array" aca="1" ref="J11" ca="1">IF(J$1=0,"",INDIRECT("'"&amp;J$1&amp;"'!F"&amp;ROW(),TRUE))</f>
        <v>2.1250340273621711</v>
      </c>
      <c r="K11">
        <f t="array" aca="1" ref="K11" ca="1">IF(K$1=0,"",INDIRECT("'"&amp;K$1&amp;"'!F"&amp;ROW(),TRUE))</f>
        <v>1.5089279498829706</v>
      </c>
      <c r="L11">
        <f t="array" aca="1" ref="L11" ca="1">IF(L$1=0,"",INDIRECT("'"&amp;L$1&amp;"'!F"&amp;ROW(),TRUE))</f>
        <v>1.2447080003540092</v>
      </c>
      <c r="M11">
        <f t="array" aca="1" ref="M11" ca="1">IF(M$1=0,"",INDIRECT("'"&amp;M$1&amp;"'!F"&amp;ROW(),TRUE))</f>
        <v>0.91675484999478773</v>
      </c>
      <c r="O11">
        <f t="shared" ca="1" si="2"/>
        <v>1.4488562068984847</v>
      </c>
      <c r="P11">
        <f t="shared" ca="1" si="3"/>
        <v>0.25586998707779562</v>
      </c>
    </row>
    <row r="12" spans="1:16" x14ac:dyDescent="0.25">
      <c r="A12">
        <v>115</v>
      </c>
      <c r="B12">
        <f t="array" aca="1" ref="B12" ca="1">IF(B$1=0,"",INDIRECT("'"&amp;B$1&amp;"'!F"&amp;ROW(),TRUE))</f>
        <v>1.1108293119015598</v>
      </c>
      <c r="C12">
        <f t="array" aca="1" ref="C12" ca="1">IF(C$1=0,"",INDIRECT("'"&amp;C$1&amp;"'!F"&amp;ROW(),TRUE))</f>
        <v>2.8436846373713029</v>
      </c>
      <c r="E12">
        <f t="shared" ca="1" si="0"/>
        <v>1.9772569746364312</v>
      </c>
      <c r="F12">
        <f t="shared" ca="1" si="1"/>
        <v>0.86642766273487204</v>
      </c>
      <c r="I12">
        <v>115</v>
      </c>
      <c r="J12">
        <f t="array" aca="1" ref="J12" ca="1">IF(J$1=0,"",INDIRECT("'"&amp;J$1&amp;"'!F"&amp;ROW(),TRUE))</f>
        <v>1.5662465742113207</v>
      </c>
      <c r="K12">
        <f t="array" aca="1" ref="K12" ca="1">IF(K$1=0,"",INDIRECT("'"&amp;K$1&amp;"'!F"&amp;ROW(),TRUE))</f>
        <v>1.6123798175423973</v>
      </c>
      <c r="L12">
        <f t="array" aca="1" ref="L12" ca="1">IF(L$1=0,"",INDIRECT("'"&amp;L$1&amp;"'!F"&amp;ROW(),TRUE))</f>
        <v>1.3833560998577685</v>
      </c>
      <c r="M12">
        <f t="array" aca="1" ref="M12" ca="1">IF(M$1=0,"",INDIRECT("'"&amp;M$1&amp;"'!F"&amp;ROW(),TRUE))</f>
        <v>1.3015318840644374</v>
      </c>
      <c r="O12">
        <f t="shared" ca="1" si="2"/>
        <v>1.4658785939189809</v>
      </c>
      <c r="P12">
        <f t="shared" ca="1" si="3"/>
        <v>7.3799358091843709E-2</v>
      </c>
    </row>
    <row r="13" spans="1:16" x14ac:dyDescent="0.25">
      <c r="A13">
        <v>120</v>
      </c>
      <c r="B13">
        <f t="array" aca="1" ref="B13" ca="1">IF(B$1=0,"",INDIRECT("'"&amp;B$1&amp;"'!F"&amp;ROW(),TRUE))</f>
        <v>1.6502907126261634</v>
      </c>
      <c r="C13">
        <f t="array" aca="1" ref="C13" ca="1">IF(C$1=0,"",INDIRECT("'"&amp;C$1&amp;"'!F"&amp;ROW(),TRUE))</f>
        <v>2.6761739598593342</v>
      </c>
      <c r="E13">
        <f t="shared" ca="1" si="0"/>
        <v>2.163232336242749</v>
      </c>
      <c r="F13">
        <f t="shared" ca="1" si="1"/>
        <v>0.51294162361658413</v>
      </c>
      <c r="I13">
        <v>120</v>
      </c>
      <c r="J13">
        <f t="array" aca="1" ref="J13" ca="1">IF(J$1=0,"",INDIRECT("'"&amp;J$1&amp;"'!F"&amp;ROW(),TRUE))</f>
        <v>2.162203366955195</v>
      </c>
      <c r="K13">
        <f t="array" aca="1" ref="K13" ca="1">IF(K$1=0,"",INDIRECT("'"&amp;K$1&amp;"'!F"&amp;ROW(),TRUE))</f>
        <v>2.4518339785279601</v>
      </c>
      <c r="L13">
        <f t="array" aca="1" ref="L13" ca="1">IF(L$1=0,"",INDIRECT("'"&amp;L$1&amp;"'!F"&amp;ROW(),TRUE))</f>
        <v>0.91659058817504724</v>
      </c>
      <c r="M13">
        <f t="array" aca="1" ref="M13" ca="1">IF(M$1=0,"",INDIRECT("'"&amp;M$1&amp;"'!F"&amp;ROW(),TRUE))</f>
        <v>1.0609949781882033</v>
      </c>
      <c r="O13">
        <f t="shared" ca="1" si="2"/>
        <v>1.6479057279616014</v>
      </c>
      <c r="P13">
        <f t="shared" ca="1" si="3"/>
        <v>0.38623058262020027</v>
      </c>
    </row>
    <row r="14" spans="1:16" x14ac:dyDescent="0.25">
      <c r="A14" t="s">
        <v>32</v>
      </c>
      <c r="B14">
        <f ca="1">AVERAGE(B10:B13)</f>
        <v>1.195963153205811</v>
      </c>
      <c r="C14">
        <f ca="1">AVERAGE(C10:C13)</f>
        <v>2.4787058073870414</v>
      </c>
      <c r="E14">
        <f ca="1">AVERAGE(E10:E13)</f>
        <v>1.8373344802964262</v>
      </c>
      <c r="F14">
        <f ca="1">AVERAGE(F10:F13)</f>
        <v>0.64137132709061484</v>
      </c>
      <c r="I14" t="s">
        <v>32</v>
      </c>
      <c r="J14">
        <f ca="1">AVERAGE(J10:J13)</f>
        <v>1.8123759737768128</v>
      </c>
      <c r="K14">
        <f ca="1">AVERAGE(K10:K13)</f>
        <v>1.8260464573940656</v>
      </c>
      <c r="L14">
        <f ca="1">AVERAGE(L10:L13)</f>
        <v>1.1282838162351132</v>
      </c>
      <c r="M14">
        <f ca="1">AVERAGE(M10:M13)</f>
        <v>1.0007372731126467</v>
      </c>
      <c r="O14">
        <f ca="1">AVERAGE(O10:O13)</f>
        <v>1.4418608801296595</v>
      </c>
      <c r="P14">
        <f ca="1">AVERAGE(P10:P13)</f>
        <v>0.23491548994682779</v>
      </c>
    </row>
    <row r="17" spans="1:16" x14ac:dyDescent="0.25">
      <c r="A17" t="s">
        <v>23</v>
      </c>
      <c r="B17" s="1" t="s">
        <v>24</v>
      </c>
      <c r="C17" t="s">
        <v>25</v>
      </c>
      <c r="E17" t="s">
        <v>5</v>
      </c>
      <c r="F17" t="s">
        <v>26</v>
      </c>
      <c r="I17" t="s">
        <v>23</v>
      </c>
      <c r="J17" t="s">
        <v>28</v>
      </c>
      <c r="K17" t="s">
        <v>29</v>
      </c>
      <c r="L17" t="s">
        <v>30</v>
      </c>
      <c r="M17" t="s">
        <v>31</v>
      </c>
      <c r="O17" t="s">
        <v>5</v>
      </c>
      <c r="P17" t="s">
        <v>26</v>
      </c>
    </row>
    <row r="18" spans="1:16" x14ac:dyDescent="0.25">
      <c r="A18">
        <v>65</v>
      </c>
      <c r="B18">
        <f ca="1">B2/B$14</f>
        <v>0.47520320088796997</v>
      </c>
      <c r="C18">
        <f t="shared" ref="C18" ca="1" si="4">C2/C$14</f>
        <v>0.12779607535898596</v>
      </c>
      <c r="E18">
        <f ca="1">AVERAGE(B18:C18)</f>
        <v>0.30149963812347796</v>
      </c>
      <c r="F18">
        <f ca="1">_xlfn.STDEV.S(B18:C18)/SQRT(COUNT(B18:C18))</f>
        <v>0.173703562764492</v>
      </c>
      <c r="I18">
        <v>65</v>
      </c>
      <c r="J18">
        <f ca="1">J2/J$14</f>
        <v>0.17750341879744164</v>
      </c>
      <c r="K18">
        <f t="shared" ref="K18:M18" ca="1" si="5">K2/K$14</f>
        <v>0.65097227265062851</v>
      </c>
      <c r="L18">
        <f t="shared" ca="1" si="5"/>
        <v>0.35480393783444941</v>
      </c>
      <c r="M18">
        <f t="shared" ca="1" si="5"/>
        <v>0.6448219331505739</v>
      </c>
      <c r="O18">
        <f ca="1">AVERAGE(J18:M18)</f>
        <v>0.45702539060827341</v>
      </c>
      <c r="P18">
        <f ca="1">_xlfn.STDEV.S(J18:M18)/SQRT(COUNT(J18:M18))</f>
        <v>0.11599737517755868</v>
      </c>
    </row>
    <row r="19" spans="1:16" x14ac:dyDescent="0.25">
      <c r="A19">
        <v>70</v>
      </c>
      <c r="B19">
        <f t="shared" ref="B19:C29" ca="1" si="6">B3/B$14</f>
        <v>0.265002614855404</v>
      </c>
      <c r="C19">
        <f t="shared" ca="1" si="6"/>
        <v>0.1394078683699144</v>
      </c>
      <c r="E19">
        <f t="shared" ref="E19:E29" ca="1" si="7">AVERAGE(B19:C19)</f>
        <v>0.20220524161265918</v>
      </c>
      <c r="F19">
        <f t="shared" ref="F19:F29" ca="1" si="8">_xlfn.STDEV.S(B19:C19)/SQRT(COUNT(B19:C19))</f>
        <v>6.2797373242744856E-2</v>
      </c>
      <c r="I19">
        <v>70</v>
      </c>
      <c r="J19">
        <f t="shared" ref="J19:M29" ca="1" si="9">J3/J$14</f>
        <v>0.1976495159017842</v>
      </c>
      <c r="K19">
        <f t="shared" ca="1" si="9"/>
        <v>0.64493750663973959</v>
      </c>
      <c r="L19">
        <f t="shared" ca="1" si="9"/>
        <v>0.29970294536570408</v>
      </c>
      <c r="M19">
        <f t="shared" ca="1" si="9"/>
        <v>0.73784321738397884</v>
      </c>
      <c r="O19">
        <f t="shared" ref="O19:O30" ca="1" si="10">AVERAGE(J19:M19)</f>
        <v>0.47003329632280166</v>
      </c>
      <c r="P19">
        <f t="shared" ref="P19:P29" ca="1" si="11">_xlfn.STDEV.S(J19:M19)/SQRT(COUNT(J19:M19))</f>
        <v>0.13086856921449821</v>
      </c>
    </row>
    <row r="20" spans="1:16" x14ac:dyDescent="0.25">
      <c r="A20">
        <v>75</v>
      </c>
      <c r="B20">
        <f t="shared" ca="1" si="6"/>
        <v>0.38856505877456371</v>
      </c>
      <c r="C20">
        <f t="shared" ca="1" si="6"/>
        <v>0.13426551117603838</v>
      </c>
      <c r="E20">
        <f t="shared" ca="1" si="7"/>
        <v>0.26141528497530103</v>
      </c>
      <c r="F20">
        <f t="shared" ca="1" si="8"/>
        <v>0.12714977379926271</v>
      </c>
      <c r="I20">
        <v>75</v>
      </c>
      <c r="J20">
        <f t="shared" ca="1" si="9"/>
        <v>0.225781447183767</v>
      </c>
      <c r="K20">
        <f t="shared" ca="1" si="9"/>
        <v>0.61188249356064739</v>
      </c>
      <c r="L20">
        <f t="shared" ca="1" si="9"/>
        <v>0.33126212776716873</v>
      </c>
      <c r="M20">
        <f t="shared" ca="1" si="9"/>
        <v>0.84466966397920296</v>
      </c>
      <c r="O20">
        <f t="shared" ca="1" si="10"/>
        <v>0.50339893312269657</v>
      </c>
      <c r="P20">
        <f t="shared" ca="1" si="11"/>
        <v>0.1399216872878323</v>
      </c>
    </row>
    <row r="21" spans="1:16" x14ac:dyDescent="0.25">
      <c r="A21">
        <v>80</v>
      </c>
      <c r="B21">
        <f t="shared" ca="1" si="6"/>
        <v>0.51412144665958259</v>
      </c>
      <c r="C21">
        <f t="shared" ca="1" si="6"/>
        <v>0.23498949588663326</v>
      </c>
      <c r="E21">
        <f t="shared" ca="1" si="7"/>
        <v>0.37455547127310795</v>
      </c>
      <c r="F21">
        <f t="shared" ca="1" si="8"/>
        <v>0.13956597538647458</v>
      </c>
      <c r="I21">
        <v>80</v>
      </c>
      <c r="J21">
        <f ca="1">J5/J$14</f>
        <v>0.17691355530198494</v>
      </c>
      <c r="K21">
        <f t="shared" ca="1" si="9"/>
        <v>0.29317396435531173</v>
      </c>
      <c r="L21">
        <f t="shared" ca="1" si="9"/>
        <v>0.69831076889511412</v>
      </c>
      <c r="M21">
        <f t="shared" ca="1" si="9"/>
        <v>0.9860096713518216</v>
      </c>
      <c r="O21">
        <f t="shared" ca="1" si="10"/>
        <v>0.53860198997605813</v>
      </c>
      <c r="P21">
        <f t="shared" ca="1" si="11"/>
        <v>0.18635404631930486</v>
      </c>
    </row>
    <row r="22" spans="1:16" x14ac:dyDescent="0.25">
      <c r="A22">
        <v>85</v>
      </c>
      <c r="B22">
        <f ca="1">B6/B$14</f>
        <v>0.44907427265063493</v>
      </c>
      <c r="C22">
        <f t="shared" ca="1" si="6"/>
        <v>0.23283302497509983</v>
      </c>
      <c r="E22">
        <f t="shared" ca="1" si="7"/>
        <v>0.34095364881286738</v>
      </c>
      <c r="F22">
        <f t="shared" ca="1" si="8"/>
        <v>0.10812062383776749</v>
      </c>
      <c r="I22">
        <v>85</v>
      </c>
      <c r="J22">
        <f t="shared" ca="1" si="9"/>
        <v>0.46562897263494452</v>
      </c>
      <c r="K22">
        <f t="shared" ca="1" si="9"/>
        <v>0.66376195582852182</v>
      </c>
      <c r="L22">
        <f t="shared" ca="1" si="9"/>
        <v>0.36150934459602335</v>
      </c>
      <c r="M22">
        <f t="shared" ca="1" si="9"/>
        <v>1.1091891963149676</v>
      </c>
      <c r="O22">
        <f t="shared" ca="1" si="10"/>
        <v>0.65002236734361429</v>
      </c>
      <c r="P22">
        <f t="shared" ca="1" si="11"/>
        <v>0.16539438760794406</v>
      </c>
    </row>
    <row r="23" spans="1:16" x14ac:dyDescent="0.25">
      <c r="A23">
        <v>90</v>
      </c>
      <c r="B23">
        <f t="shared" ca="1" si="6"/>
        <v>0.32152369221984661</v>
      </c>
      <c r="C23">
        <f t="shared" ca="1" si="6"/>
        <v>0.13695279908253122</v>
      </c>
      <c r="E23">
        <f t="shared" ca="1" si="7"/>
        <v>0.22923824565118892</v>
      </c>
      <c r="F23">
        <f t="shared" ca="1" si="8"/>
        <v>9.228544656865767E-2</v>
      </c>
      <c r="I23">
        <v>90</v>
      </c>
      <c r="J23">
        <f t="shared" ca="1" si="9"/>
        <v>0.19964600759992693</v>
      </c>
      <c r="K23">
        <f t="shared" ca="1" si="9"/>
        <v>0.64228074382534805</v>
      </c>
      <c r="L23">
        <f t="shared" ca="1" si="9"/>
        <v>0.37287942738424568</v>
      </c>
      <c r="M23">
        <f t="shared" ca="1" si="9"/>
        <v>0.61236305496272447</v>
      </c>
      <c r="O23">
        <f t="shared" ca="1" si="10"/>
        <v>0.45679230844306129</v>
      </c>
      <c r="P23">
        <f t="shared" ca="1" si="11"/>
        <v>0.10479098580752413</v>
      </c>
    </row>
    <row r="24" spans="1:16" x14ac:dyDescent="0.25">
      <c r="A24">
        <v>95</v>
      </c>
      <c r="B24">
        <f t="shared" ca="1" si="6"/>
        <v>0.78283714870055665</v>
      </c>
      <c r="C24">
        <f t="shared" ca="1" si="6"/>
        <v>0.29921925416392509</v>
      </c>
      <c r="E24">
        <f t="shared" ca="1" si="7"/>
        <v>0.54102820143224084</v>
      </c>
      <c r="F24">
        <f t="shared" ca="1" si="8"/>
        <v>0.24180894726831589</v>
      </c>
      <c r="I24">
        <v>95</v>
      </c>
      <c r="J24">
        <f t="shared" ca="1" si="9"/>
        <v>0.6497569113029259</v>
      </c>
      <c r="K24">
        <f t="shared" ca="1" si="9"/>
        <v>0.57333280399964515</v>
      </c>
      <c r="L24">
        <f t="shared" ca="1" si="9"/>
        <v>0.55028137954653944</v>
      </c>
      <c r="M24">
        <f t="shared" ca="1" si="9"/>
        <v>0.51120645951513166</v>
      </c>
      <c r="O24">
        <f t="shared" ca="1" si="10"/>
        <v>0.57114438859106054</v>
      </c>
      <c r="P24">
        <f t="shared" ca="1" si="11"/>
        <v>2.9172673254015943E-2</v>
      </c>
    </row>
    <row r="25" spans="1:16" x14ac:dyDescent="0.25">
      <c r="A25">
        <v>100</v>
      </c>
      <c r="B25">
        <f t="shared" ca="1" si="6"/>
        <v>0.9515753896899275</v>
      </c>
      <c r="C25">
        <f t="shared" ca="1" si="6"/>
        <v>0.41278266646130785</v>
      </c>
      <c r="E25">
        <f t="shared" ca="1" si="7"/>
        <v>0.6821790280756177</v>
      </c>
      <c r="F25">
        <f t="shared" ca="1" si="8"/>
        <v>0.26939636161430969</v>
      </c>
      <c r="I25">
        <v>100</v>
      </c>
      <c r="J25">
        <f t="shared" ca="1" si="9"/>
        <v>1.2467449210737978</v>
      </c>
      <c r="K25">
        <f t="shared" ca="1" si="9"/>
        <v>0.64282093410244878</v>
      </c>
      <c r="L25">
        <f t="shared" ca="1" si="9"/>
        <v>0.68847113679953864</v>
      </c>
      <c r="M25">
        <f t="shared" ca="1" si="9"/>
        <v>1.1651500194950386</v>
      </c>
      <c r="O25">
        <f t="shared" ca="1" si="10"/>
        <v>0.93579675286770592</v>
      </c>
      <c r="P25">
        <f t="shared" ca="1" si="11"/>
        <v>0.15713488764116629</v>
      </c>
    </row>
    <row r="26" spans="1:16" x14ac:dyDescent="0.25">
      <c r="A26">
        <v>105</v>
      </c>
      <c r="B26">
        <f t="shared" ca="1" si="6"/>
        <v>0.95246942665742251</v>
      </c>
      <c r="C26">
        <f t="shared" ca="1" si="6"/>
        <v>1.0974145929858075</v>
      </c>
      <c r="E26">
        <f t="shared" ca="1" si="7"/>
        <v>1.0249420098216149</v>
      </c>
      <c r="F26">
        <f t="shared" ca="1" si="8"/>
        <v>7.2472583164192458E-2</v>
      </c>
      <c r="I26">
        <v>105</v>
      </c>
      <c r="J26">
        <f t="shared" ca="1" si="9"/>
        <v>0.77027059880373328</v>
      </c>
      <c r="K26">
        <f t="shared" ca="1" si="9"/>
        <v>0.94797373671056118</v>
      </c>
      <c r="L26">
        <f t="shared" ca="1" si="9"/>
        <v>0.85836609780088757</v>
      </c>
      <c r="M26">
        <f t="shared" ca="1" si="9"/>
        <v>0.72313423277649791</v>
      </c>
      <c r="O26">
        <f t="shared" ca="1" si="10"/>
        <v>0.82493616652292001</v>
      </c>
      <c r="P26">
        <f t="shared" ca="1" si="11"/>
        <v>4.9672059543486531E-2</v>
      </c>
    </row>
    <row r="27" spans="1:16" x14ac:dyDescent="0.25">
      <c r="A27">
        <v>110</v>
      </c>
      <c r="B27">
        <f t="shared" ca="1" si="6"/>
        <v>0.73883066304311096</v>
      </c>
      <c r="C27">
        <f t="shared" ca="1" si="6"/>
        <v>0.67567385471123265</v>
      </c>
      <c r="E27">
        <f t="shared" ca="1" si="7"/>
        <v>0.7072522588771718</v>
      </c>
      <c r="F27">
        <f t="shared" ca="1" si="8"/>
        <v>3.1578404165939149E-2</v>
      </c>
      <c r="I27">
        <v>110</v>
      </c>
      <c r="J27">
        <f t="shared" ca="1" si="9"/>
        <v>1.1725127998324816</v>
      </c>
      <c r="K27">
        <f t="shared" ca="1" si="9"/>
        <v>0.82633601339822871</v>
      </c>
      <c r="L27">
        <f t="shared" ca="1" si="9"/>
        <v>1.1031869662966391</v>
      </c>
      <c r="M27">
        <f t="shared" ca="1" si="9"/>
        <v>0.91607944924780915</v>
      </c>
      <c r="O27">
        <f t="shared" ca="1" si="10"/>
        <v>1.0045288071937897</v>
      </c>
      <c r="P27">
        <f t="shared" ca="1" si="11"/>
        <v>8.0378280037853009E-2</v>
      </c>
    </row>
    <row r="28" spans="1:16" x14ac:dyDescent="0.25">
      <c r="A28">
        <v>115</v>
      </c>
      <c r="B28">
        <f t="shared" ca="1" si="6"/>
        <v>0.92881566536891391</v>
      </c>
      <c r="C28">
        <f t="shared" ca="1" si="6"/>
        <v>1.1472457235128717</v>
      </c>
      <c r="E28">
        <f t="shared" ca="1" si="7"/>
        <v>1.0380306944408928</v>
      </c>
      <c r="F28">
        <f t="shared" ca="1" si="8"/>
        <v>0.10921502907197868</v>
      </c>
      <c r="I28">
        <v>115</v>
      </c>
      <c r="J28">
        <f t="shared" ca="1" si="9"/>
        <v>0.86419517631731635</v>
      </c>
      <c r="K28">
        <f t="shared" ca="1" si="9"/>
        <v>0.8829894831062568</v>
      </c>
      <c r="L28">
        <f t="shared" ca="1" si="9"/>
        <v>1.2260710292502353</v>
      </c>
      <c r="M28">
        <f t="shared" ca="1" si="9"/>
        <v>1.3005730065556698</v>
      </c>
      <c r="O28">
        <f t="shared" ca="1" si="10"/>
        <v>1.0684571738073696</v>
      </c>
      <c r="P28">
        <f t="shared" ca="1" si="11"/>
        <v>0.1135932491951846</v>
      </c>
    </row>
    <row r="29" spans="1:16" x14ac:dyDescent="0.25">
      <c r="A29">
        <v>120</v>
      </c>
      <c r="B29">
        <f t="shared" ca="1" si="6"/>
        <v>1.3798842449305526</v>
      </c>
      <c r="C29">
        <f t="shared" ca="1" si="6"/>
        <v>1.079665828790088</v>
      </c>
      <c r="E29">
        <f t="shared" ca="1" si="7"/>
        <v>1.2297750368603202</v>
      </c>
      <c r="F29">
        <f t="shared" ca="1" si="8"/>
        <v>0.15010920807023326</v>
      </c>
      <c r="I29">
        <v>120</v>
      </c>
      <c r="J29">
        <f t="shared" ca="1" si="9"/>
        <v>1.193021425046469</v>
      </c>
      <c r="K29">
        <f t="shared" ca="1" si="9"/>
        <v>1.3427007667849538</v>
      </c>
      <c r="L29">
        <f t="shared" ca="1" si="9"/>
        <v>0.81237590665223802</v>
      </c>
      <c r="M29">
        <f t="shared" ca="1" si="9"/>
        <v>1.0602133114200232</v>
      </c>
      <c r="O29">
        <f t="shared" ca="1" si="10"/>
        <v>1.1020778524759209</v>
      </c>
      <c r="P29">
        <f t="shared" ca="1" si="11"/>
        <v>0.11249073202354497</v>
      </c>
    </row>
  </sheetData>
  <conditionalFormatting sqref="B2:B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M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CA4B-2B82-4F54-A2CD-8BFB23EEEC70}">
  <dimension ref="A1:Q14"/>
  <sheetViews>
    <sheetView zoomScale="93" zoomScaleNormal="93" workbookViewId="0">
      <selection activeCell="X23" sqref="X23"/>
    </sheetView>
  </sheetViews>
  <sheetFormatPr defaultRowHeight="15" x14ac:dyDescent="0.25"/>
  <cols>
    <col min="13" max="13" width="11.5703125" customWidth="1"/>
  </cols>
  <sheetData>
    <row r="1" spans="1:17" x14ac:dyDescent="0.25">
      <c r="A1" t="s">
        <v>22</v>
      </c>
      <c r="B1" s="1" t="s">
        <v>24</v>
      </c>
      <c r="C1" t="s">
        <v>25</v>
      </c>
      <c r="E1" t="s">
        <v>5</v>
      </c>
      <c r="F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P1" t="s">
        <v>5</v>
      </c>
      <c r="Q1" t="s">
        <v>26</v>
      </c>
    </row>
    <row r="2" spans="1:17" x14ac:dyDescent="0.25">
      <c r="A2">
        <v>0</v>
      </c>
      <c r="B2">
        <f ca="1">IF(B$1=0,"",INDIRECT("'"&amp;B$1&amp;"'!V"&amp;ROW()+1,TRUE))</f>
        <v>1.6934496867057824</v>
      </c>
      <c r="C2">
        <f ca="1">IF(C$1=0,"",INDIRECT("'"&amp;C$1&amp;"'!V"&amp;ROW()+1,TRUE))</f>
        <v>1.7376251038242596</v>
      </c>
      <c r="E2">
        <f ca="1">AVERAGE(B2:C2)</f>
        <v>1.715537395265021</v>
      </c>
      <c r="F2">
        <f ca="1">_xlfn.STDEV.S(B2:C2)/SQRT(COUNT(B2:C2))</f>
        <v>2.2087708559238584E-2</v>
      </c>
      <c r="J2">
        <v>0</v>
      </c>
      <c r="K2">
        <f ca="1">IF(K$1=0,"",INDIRECT("'"&amp;K$1&amp;"'!V"&amp;ROW()+1,TRUE))</f>
        <v>0.39818138796356778</v>
      </c>
      <c r="L2">
        <f t="shared" ref="L2:N2" ca="1" si="0">IF(L$1=0,"",INDIRECT("'"&amp;L$1&amp;"'!V"&amp;ROW()+1,TRUE))</f>
        <v>0.78932329367873888</v>
      </c>
      <c r="M2">
        <f t="shared" ca="1" si="0"/>
        <v>0.3667019355247888</v>
      </c>
      <c r="N2">
        <f t="shared" ca="1" si="0"/>
        <v>0.2896970969913738</v>
      </c>
      <c r="P2">
        <f ca="1">AVERAGE(K2:N2)</f>
        <v>0.46097592853961733</v>
      </c>
      <c r="Q2">
        <f ca="1">_xlfn.STDEV.S(K2:N2)/SQRT(COUNT(K2:N2))</f>
        <v>0.11179563587764811</v>
      </c>
    </row>
    <row r="3" spans="1:17" x14ac:dyDescent="0.25">
      <c r="A3">
        <v>50</v>
      </c>
      <c r="B3">
        <f t="shared" ref="B3:C6" ca="1" si="1">IF(B$1=0,"",INDIRECT("'"&amp;B$1&amp;"'!V"&amp;ROW()+1,TRUE))</f>
        <v>0.28134206264633999</v>
      </c>
      <c r="C3">
        <f t="shared" ca="1" si="1"/>
        <v>0.63932729709748637</v>
      </c>
      <c r="E3">
        <f t="shared" ref="E3:E6" ca="1" si="2">AVERAGE(B3:C3)</f>
        <v>0.46033467987191318</v>
      </c>
      <c r="F3">
        <f t="shared" ref="F3:F6" ca="1" si="3">_xlfn.STDEV.S(B3:C3)/SQRT(COUNT(B3:C3))</f>
        <v>0.17899261722557314</v>
      </c>
      <c r="J3">
        <v>50</v>
      </c>
      <c r="K3">
        <f t="shared" ref="K3:N6" ca="1" si="4">IF(K$1=0,"",INDIRECT("'"&amp;K$1&amp;"'!V"&amp;ROW()+1,TRUE))</f>
        <v>0.46561405226925184</v>
      </c>
      <c r="L3">
        <f t="shared" ca="1" si="4"/>
        <v>0.82725030083789763</v>
      </c>
      <c r="M3">
        <f t="shared" ca="1" si="4"/>
        <v>0.1845680227857972</v>
      </c>
      <c r="N3">
        <f t="shared" ca="1" si="4"/>
        <v>0.38232656708599877</v>
      </c>
      <c r="P3">
        <f t="shared" ref="P3:P6" ca="1" si="5">AVERAGE(K3:N3)</f>
        <v>0.4649397357447364</v>
      </c>
      <c r="Q3">
        <f t="shared" ref="Q3:Q6" ca="1" si="6">_xlfn.STDEV.S(K3:N3)/SQRT(COUNT(K3:N3))</f>
        <v>0.13438211480211562</v>
      </c>
    </row>
    <row r="4" spans="1:17" x14ac:dyDescent="0.25">
      <c r="A4">
        <v>100</v>
      </c>
      <c r="B4">
        <f t="shared" ca="1" si="1"/>
        <v>0.36259012587761735</v>
      </c>
      <c r="C4">
        <f t="shared" ca="1" si="1"/>
        <v>0.58521658403280641</v>
      </c>
      <c r="E4">
        <f t="shared" ca="1" si="2"/>
        <v>0.47390335495521185</v>
      </c>
      <c r="F4">
        <f t="shared" ca="1" si="3"/>
        <v>0.11131322907759474</v>
      </c>
      <c r="J4">
        <v>100</v>
      </c>
      <c r="K4">
        <f t="shared" ca="1" si="4"/>
        <v>0.35229428633284232</v>
      </c>
      <c r="L4">
        <f t="shared" ca="1" si="4"/>
        <v>0.82840132445794767</v>
      </c>
      <c r="M4">
        <f t="shared" ca="1" si="4"/>
        <v>0.19275861529920307</v>
      </c>
      <c r="N4">
        <f t="shared" ca="1" si="4"/>
        <v>0.34124194921389794</v>
      </c>
      <c r="P4">
        <f t="shared" ca="1" si="5"/>
        <v>0.42867404382597274</v>
      </c>
      <c r="Q4">
        <f t="shared" ca="1" si="6"/>
        <v>0.13811716850237674</v>
      </c>
    </row>
    <row r="5" spans="1:17" x14ac:dyDescent="0.25">
      <c r="A5">
        <v>200</v>
      </c>
      <c r="B5">
        <f t="shared" ca="1" si="1"/>
        <v>0.25548742916671963</v>
      </c>
      <c r="C5">
        <f t="shared" ca="1" si="1"/>
        <v>0.48209390306477856</v>
      </c>
      <c r="E5">
        <f t="shared" ca="1" si="2"/>
        <v>0.36879066611574907</v>
      </c>
      <c r="F5">
        <f t="shared" ca="1" si="3"/>
        <v>0.11330323694902961</v>
      </c>
      <c r="J5">
        <v>200</v>
      </c>
      <c r="K5">
        <f t="shared" ca="1" si="4"/>
        <v>0.53393469640684932</v>
      </c>
      <c r="L5">
        <f t="shared" ca="1" si="4"/>
        <v>0.55084211984789699</v>
      </c>
      <c r="M5">
        <f t="shared" ca="1" si="4"/>
        <v>0.11641173549984765</v>
      </c>
      <c r="N5">
        <f t="shared" ca="1" si="4"/>
        <v>0.40696405854212581</v>
      </c>
      <c r="P5">
        <f t="shared" ca="1" si="5"/>
        <v>0.40203815257417996</v>
      </c>
      <c r="Q5">
        <f t="shared" ca="1" si="6"/>
        <v>0.10047637932690369</v>
      </c>
    </row>
    <row r="6" spans="1:17" x14ac:dyDescent="0.25">
      <c r="A6">
        <v>500</v>
      </c>
      <c r="B6">
        <f t="shared" ca="1" si="1"/>
        <v>0.44896978213925254</v>
      </c>
      <c r="C6">
        <f t="shared" ca="1" si="1"/>
        <v>1.0397783759230068</v>
      </c>
      <c r="E6">
        <f t="shared" ca="1" si="2"/>
        <v>0.74437407903112973</v>
      </c>
      <c r="F6">
        <f t="shared" ca="1" si="3"/>
        <v>0.29540429689187697</v>
      </c>
      <c r="J6">
        <v>500</v>
      </c>
      <c r="K6">
        <f t="shared" ca="1" si="4"/>
        <v>0.62429449153640204</v>
      </c>
      <c r="L6">
        <f t="shared" ca="1" si="4"/>
        <v>0.64360307553203311</v>
      </c>
      <c r="M6">
        <f t="shared" ca="1" si="4"/>
        <v>0.16427247620159963</v>
      </c>
      <c r="N6">
        <f t="shared" ca="1" si="4"/>
        <v>0.23677072298402732</v>
      </c>
      <c r="P6">
        <f t="shared" ca="1" si="5"/>
        <v>0.41723519156351552</v>
      </c>
      <c r="Q6">
        <f t="shared" ca="1" si="6"/>
        <v>0.12605340547449082</v>
      </c>
    </row>
    <row r="9" spans="1:17" x14ac:dyDescent="0.25">
      <c r="A9" t="s">
        <v>23</v>
      </c>
      <c r="B9" s="1" t="s">
        <v>24</v>
      </c>
      <c r="C9" t="s">
        <v>25</v>
      </c>
      <c r="E9" t="s">
        <v>5</v>
      </c>
      <c r="F9" t="s">
        <v>26</v>
      </c>
      <c r="J9" t="s">
        <v>23</v>
      </c>
      <c r="K9" t="s">
        <v>28</v>
      </c>
      <c r="L9" t="s">
        <v>29</v>
      </c>
      <c r="M9" t="s">
        <v>30</v>
      </c>
      <c r="N9" t="s">
        <v>31</v>
      </c>
      <c r="P9" t="s">
        <v>5</v>
      </c>
      <c r="Q9" t="s">
        <v>26</v>
      </c>
    </row>
    <row r="10" spans="1:17" x14ac:dyDescent="0.25">
      <c r="A10">
        <v>0</v>
      </c>
      <c r="B10">
        <f ca="1">IF(B$1=0,"",B2/B$2)</f>
        <v>1</v>
      </c>
      <c r="C10">
        <f ca="1">IF(C$1=0,"",C2/C$2)</f>
        <v>1</v>
      </c>
      <c r="E10">
        <f ca="1">AVERAGE(B10:C10)</f>
        <v>1</v>
      </c>
      <c r="F10">
        <f ca="1">_xlfn.STDEV.S(B10:C10)/SQRT(COUNT(B10:C10))</f>
        <v>0</v>
      </c>
      <c r="J10">
        <v>0</v>
      </c>
      <c r="K10">
        <f ca="1">IF(K$1=0,"",K2/K$2)</f>
        <v>1</v>
      </c>
      <c r="L10">
        <f t="shared" ref="L10:N10" ca="1" si="7">IF(L$1=0,"",L2/L$2)</f>
        <v>1</v>
      </c>
      <c r="M10">
        <f t="shared" ca="1" si="7"/>
        <v>1</v>
      </c>
      <c r="N10">
        <f t="shared" ca="1" si="7"/>
        <v>1</v>
      </c>
      <c r="P10">
        <f ca="1">AVERAGE(K10:N10)</f>
        <v>1</v>
      </c>
      <c r="Q10">
        <f ca="1">_xlfn.STDEV.S(K10:N10)/SQRT(COUNT(K10:N10))</f>
        <v>0</v>
      </c>
    </row>
    <row r="11" spans="1:17" x14ac:dyDescent="0.25">
      <c r="A11">
        <v>50</v>
      </c>
      <c r="B11">
        <f ca="1">IF(B$1=0,"",B3/B$2)</f>
        <v>0.16613547178577615</v>
      </c>
      <c r="C11">
        <f ca="1">IF(C$1=0,"",C3/C$2)</f>
        <v>0.36793166471318822</v>
      </c>
      <c r="E11">
        <f t="shared" ref="E11:E14" ca="1" si="8">AVERAGE(B11:C11)</f>
        <v>0.26703356824948221</v>
      </c>
      <c r="F11">
        <f t="shared" ref="F11:F14" ca="1" si="9">_xlfn.STDEV.S(B11:C11)/SQRT(COUNT(B11:C11))</f>
        <v>0.10089809646370597</v>
      </c>
      <c r="J11">
        <v>50</v>
      </c>
      <c r="K11">
        <f ca="1">IF(K$1=0,"",K3/K$2)</f>
        <v>1.1693516230142176</v>
      </c>
      <c r="L11">
        <f t="shared" ref="L11:N11" ca="1" si="10">IF(L$1=0,"",L3/L$2)</f>
        <v>1.0480500290095269</v>
      </c>
      <c r="M11">
        <f t="shared" ca="1" si="10"/>
        <v>0.50331892173315385</v>
      </c>
      <c r="N11">
        <f t="shared" ca="1" si="10"/>
        <v>1.3197459382804348</v>
      </c>
      <c r="P11">
        <f t="shared" ref="P11:P14" ca="1" si="11">AVERAGE(K11:N11)</f>
        <v>1.0101166280093334</v>
      </c>
      <c r="Q11">
        <f t="shared" ref="Q11:Q14" ca="1" si="12">_xlfn.STDEV.S(K11:N11)/SQRT(COUNT(K11:N11))</f>
        <v>0.17783628974691862</v>
      </c>
    </row>
    <row r="12" spans="1:17" x14ac:dyDescent="0.25">
      <c r="A12">
        <v>100</v>
      </c>
      <c r="B12">
        <f ca="1">IF(B$1=0,"",B4/B$2)</f>
        <v>0.21411331480591739</v>
      </c>
      <c r="C12">
        <f ca="1">IF(C$1=0,"",C4/C$2)</f>
        <v>0.33679105046585134</v>
      </c>
      <c r="E12">
        <f t="shared" ca="1" si="8"/>
        <v>0.27545218263588434</v>
      </c>
      <c r="F12">
        <f t="shared" ca="1" si="9"/>
        <v>6.1338867829967073E-2</v>
      </c>
      <c r="J12">
        <v>100</v>
      </c>
      <c r="K12">
        <f ca="1">IF(K$1=0,"",K4/K$2)</f>
        <v>0.88475829604842315</v>
      </c>
      <c r="L12">
        <f t="shared" ref="L12:N12" ca="1" si="13">IF(L$1=0,"",L4/L$2)</f>
        <v>1.049508270048741</v>
      </c>
      <c r="M12">
        <f t="shared" ca="1" si="13"/>
        <v>0.52565475288082497</v>
      </c>
      <c r="N12">
        <f t="shared" ca="1" si="13"/>
        <v>1.1779267129627431</v>
      </c>
      <c r="P12">
        <f t="shared" ca="1" si="11"/>
        <v>0.90946200798518317</v>
      </c>
      <c r="Q12">
        <f t="shared" ca="1" si="12"/>
        <v>0.14130479344041455</v>
      </c>
    </row>
    <row r="13" spans="1:17" x14ac:dyDescent="0.25">
      <c r="A13">
        <v>200</v>
      </c>
      <c r="B13">
        <f ca="1">IF(B$1=0,"",B5/B$2)</f>
        <v>0.15086803651291925</v>
      </c>
      <c r="C13">
        <f ca="1">IF(C$1=0,"",C5/C$2)</f>
        <v>0.27744414028305653</v>
      </c>
      <c r="E13">
        <f t="shared" ca="1" si="8"/>
        <v>0.21415608839798789</v>
      </c>
      <c r="F13">
        <f t="shared" ca="1" si="9"/>
        <v>6.3288051885068614E-2</v>
      </c>
      <c r="J13">
        <v>200</v>
      </c>
      <c r="K13">
        <f ca="1">IF(K$1=0,"",K5/K$2)</f>
        <v>1.3409333347738055</v>
      </c>
      <c r="L13">
        <f t="shared" ref="L13:N13" ca="1" si="14">IF(L$1=0,"",L5/L$2)</f>
        <v>0.69786629161877278</v>
      </c>
      <c r="M13">
        <f t="shared" ca="1" si="14"/>
        <v>0.31745601596907386</v>
      </c>
      <c r="N13">
        <f t="shared" ca="1" si="14"/>
        <v>1.4047916350167768</v>
      </c>
      <c r="P13">
        <f t="shared" ca="1" si="11"/>
        <v>0.94026181934460729</v>
      </c>
      <c r="Q13">
        <f t="shared" ca="1" si="12"/>
        <v>0.26187915048492616</v>
      </c>
    </row>
    <row r="14" spans="1:17" x14ac:dyDescent="0.25">
      <c r="A14">
        <v>500</v>
      </c>
      <c r="B14">
        <f ca="1">IF(B$1=0,"",B6/B$2)</f>
        <v>0.26512141793395716</v>
      </c>
      <c r="C14">
        <f ca="1">IF(C$1=0,"",C6/C$2)</f>
        <v>0.59839051221958417</v>
      </c>
      <c r="E14">
        <f t="shared" ca="1" si="8"/>
        <v>0.43175596507677066</v>
      </c>
      <c r="F14">
        <f t="shared" ca="1" si="9"/>
        <v>0.16663454714281348</v>
      </c>
      <c r="J14">
        <v>500</v>
      </c>
      <c r="K14">
        <f ca="1">IF(K$1=0,"",K6/K$2)</f>
        <v>1.5678645722976958</v>
      </c>
      <c r="L14">
        <f t="shared" ref="L14:N14" ca="1" si="15">IF(L$1=0,"",L6/L$2)</f>
        <v>0.81538588900935804</v>
      </c>
      <c r="M14">
        <f t="shared" ca="1" si="15"/>
        <v>0.44797275467474296</v>
      </c>
      <c r="N14">
        <f t="shared" ca="1" si="15"/>
        <v>0.81730443778343265</v>
      </c>
      <c r="P14">
        <f t="shared" ca="1" si="11"/>
        <v>0.91213191344130728</v>
      </c>
      <c r="Q14">
        <f t="shared" ca="1" si="12"/>
        <v>0.23519160414804818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20A6-7A82-42C5-9222-7FC5B07CF6ED}">
  <dimension ref="A1:P46"/>
  <sheetViews>
    <sheetView topLeftCell="A31" workbookViewId="0">
      <selection activeCell="R58" sqref="R58"/>
    </sheetView>
  </sheetViews>
  <sheetFormatPr defaultRowHeight="15" x14ac:dyDescent="0.25"/>
  <sheetData>
    <row r="1" spans="1:16" x14ac:dyDescent="0.25">
      <c r="A1" t="s">
        <v>22</v>
      </c>
      <c r="B1" s="1" t="s">
        <v>24</v>
      </c>
      <c r="C1" t="s">
        <v>25</v>
      </c>
      <c r="E1" t="s">
        <v>5</v>
      </c>
      <c r="F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O1" t="s">
        <v>5</v>
      </c>
      <c r="P1" t="s">
        <v>26</v>
      </c>
    </row>
    <row r="2" spans="1:16" x14ac:dyDescent="0.25">
      <c r="A2">
        <v>1</v>
      </c>
      <c r="B2">
        <f ca="1">IF(B$1=0,"",INDIRECT("'"&amp;B$1&amp;"'!h"&amp;ROW(),TRUE))</f>
        <v>0.79899418599588701</v>
      </c>
      <c r="C2">
        <f ca="1">IF(C$1=0,"",INDIRECT("'"&amp;C$1&amp;"'!h"&amp;ROW(),TRUE))</f>
        <v>3.1022307221593199</v>
      </c>
      <c r="E2">
        <f ca="1">AVERAGE(B2:C2)</f>
        <v>1.9506124540776035</v>
      </c>
      <c r="F2">
        <f ca="1">_xlfn.STDEV.S(B2:C2)/SQRT(COUNT(B2:C2))</f>
        <v>1.1516182680817162</v>
      </c>
      <c r="I2">
        <v>1</v>
      </c>
      <c r="J2">
        <f ca="1">IF(J$1=0,"",INDIRECT("'"&amp;J$1&amp;"'!h"&amp;ROW(),TRUE))</f>
        <v>0.32137405768661298</v>
      </c>
      <c r="K2">
        <f t="shared" ref="K2:M2" ca="1" si="0">IF(K$1=0,"",INDIRECT("'"&amp;K$1&amp;"'!h"&amp;ROW(),TRUE))</f>
        <v>3.3680142852404198</v>
      </c>
      <c r="L2">
        <f t="shared" ca="1" si="0"/>
        <v>0.83320422620730294</v>
      </c>
      <c r="M2">
        <f t="shared" ca="1" si="0"/>
        <v>1.00491068782034</v>
      </c>
      <c r="O2">
        <f ca="1">AVERAGE(J2:M2)</f>
        <v>1.3818758142386689</v>
      </c>
      <c r="P2">
        <f ca="1">_xlfn.STDEV.S(J2:M2)/SQRT(COUNT(J2:M2))</f>
        <v>0.6777753573082318</v>
      </c>
    </row>
    <row r="3" spans="1:16" x14ac:dyDescent="0.25">
      <c r="A3">
        <v>2</v>
      </c>
      <c r="B3">
        <f t="shared" ref="B3:C21" ca="1" si="1">IF(B$1=0,"",INDIRECT("'"&amp;B$1&amp;"'!h"&amp;ROW(),TRUE))</f>
        <v>0.48288341358458098</v>
      </c>
      <c r="C3">
        <f t="shared" ca="1" si="1"/>
        <v>0.49176472035501101</v>
      </c>
      <c r="E3">
        <f t="shared" ref="E3:E21" ca="1" si="2">AVERAGE(B3:C3)</f>
        <v>0.48732406696979602</v>
      </c>
      <c r="F3">
        <f t="shared" ref="F3:F21" ca="1" si="3">_xlfn.STDEV.S(B3:C3)/SQRT(COUNT(B3:C3))</f>
        <v>4.4406533852150145E-3</v>
      </c>
      <c r="I3">
        <v>2</v>
      </c>
      <c r="J3">
        <f t="shared" ref="J3:M21" ca="1" si="4">IF(J$1=0,"",INDIRECT("'"&amp;J$1&amp;"'!h"&amp;ROW(),TRUE))</f>
        <v>1.3588495387655599</v>
      </c>
      <c r="K3">
        <f t="shared" ca="1" si="4"/>
        <v>3.4324841810643898</v>
      </c>
      <c r="L3">
        <f t="shared" ca="1" si="4"/>
        <v>0.40887201780821703</v>
      </c>
      <c r="M3">
        <f t="shared" ca="1" si="4"/>
        <v>0.60557777248460398</v>
      </c>
      <c r="O3">
        <f t="shared" ref="O3:O21" ca="1" si="5">AVERAGE(J3:M3)</f>
        <v>1.4514458775306927</v>
      </c>
      <c r="P3">
        <f t="shared" ref="P3:P21" ca="1" si="6">_xlfn.STDEV.S(J3:M3)/SQRT(COUNT(J3:M3))</f>
        <v>0.69134771437938869</v>
      </c>
    </row>
    <row r="4" spans="1:16" x14ac:dyDescent="0.25">
      <c r="A4">
        <v>3</v>
      </c>
      <c r="B4">
        <f t="shared" ca="1" si="1"/>
        <v>0.85754546248817098</v>
      </c>
      <c r="C4">
        <f t="shared" ca="1" si="1"/>
        <v>2.0877800019826598</v>
      </c>
      <c r="E4">
        <f t="shared" ca="1" si="2"/>
        <v>1.4726627322354153</v>
      </c>
      <c r="F4">
        <f t="shared" ca="1" si="3"/>
        <v>0.61511726974724434</v>
      </c>
      <c r="I4">
        <v>3</v>
      </c>
      <c r="J4">
        <f t="shared" ca="1" si="4"/>
        <v>0.64143219826884201</v>
      </c>
      <c r="K4">
        <f t="shared" ca="1" si="4"/>
        <v>3.0976243956743601</v>
      </c>
      <c r="L4">
        <f t="shared" ca="1" si="4"/>
        <v>0.40689837488702502</v>
      </c>
      <c r="M4">
        <f t="shared" ca="1" si="4"/>
        <v>0.49308037733943499</v>
      </c>
      <c r="O4">
        <f t="shared" ca="1" si="5"/>
        <v>1.1597588365424156</v>
      </c>
      <c r="P4">
        <f t="shared" ca="1" si="6"/>
        <v>0.64776825021910001</v>
      </c>
    </row>
    <row r="5" spans="1:16" x14ac:dyDescent="0.25">
      <c r="A5">
        <v>4</v>
      </c>
      <c r="B5">
        <f t="shared" ca="1" si="1"/>
        <v>1.3062196219021001</v>
      </c>
      <c r="C5">
        <f t="shared" ca="1" si="1"/>
        <v>0.70557547562596701</v>
      </c>
      <c r="E5">
        <f t="shared" ca="1" si="2"/>
        <v>1.0058975487640336</v>
      </c>
      <c r="F5">
        <f t="shared" ca="1" si="3"/>
        <v>0.30032207313806664</v>
      </c>
      <c r="I5">
        <v>4</v>
      </c>
      <c r="J5">
        <f t="shared" ca="1" si="4"/>
        <v>0.28387497340047102</v>
      </c>
      <c r="K5">
        <f t="shared" ca="1" si="4"/>
        <v>1.81837856396398</v>
      </c>
      <c r="L5">
        <f t="shared" ca="1" si="4"/>
        <v>0.31315054021556699</v>
      </c>
      <c r="M5">
        <f t="shared" ca="1" si="4"/>
        <v>0.86544019768421898</v>
      </c>
      <c r="O5">
        <f t="shared" ca="1" si="5"/>
        <v>0.8202110688160591</v>
      </c>
      <c r="P5">
        <f t="shared" ca="1" si="6"/>
        <v>0.35860270604322653</v>
      </c>
    </row>
    <row r="6" spans="1:16" x14ac:dyDescent="0.25">
      <c r="A6">
        <v>5</v>
      </c>
      <c r="B6">
        <f t="shared" ca="1" si="1"/>
        <v>1.4851626701279299</v>
      </c>
      <c r="C6">
        <f t="shared" ca="1" si="1"/>
        <v>1.00195018767764</v>
      </c>
      <c r="E6">
        <f t="shared" ca="1" si="2"/>
        <v>1.2435564289027849</v>
      </c>
      <c r="F6">
        <f t="shared" ca="1" si="3"/>
        <v>0.24160624122514501</v>
      </c>
      <c r="I6">
        <v>5</v>
      </c>
      <c r="J6">
        <f t="shared" ca="1" si="4"/>
        <v>0.25427036233500999</v>
      </c>
      <c r="K6">
        <f t="shared" ca="1" si="4"/>
        <v>2.01146441401194</v>
      </c>
      <c r="L6">
        <f t="shared" ca="1" si="4"/>
        <v>0.55755271616828295</v>
      </c>
      <c r="M6">
        <f t="shared" ca="1" si="4"/>
        <v>0.70754918991439797</v>
      </c>
      <c r="O6">
        <f t="shared" ca="1" si="5"/>
        <v>0.88270917060740772</v>
      </c>
      <c r="P6">
        <f t="shared" ca="1" si="6"/>
        <v>0.38788222804048994</v>
      </c>
    </row>
    <row r="7" spans="1:16" x14ac:dyDescent="0.25">
      <c r="A7">
        <v>6</v>
      </c>
      <c r="B7">
        <f t="shared" ca="1" si="1"/>
        <v>0.51775099386921797</v>
      </c>
      <c r="C7">
        <f t="shared" ca="1" si="1"/>
        <v>1.6157518685002701</v>
      </c>
      <c r="E7">
        <f t="shared" ca="1" si="2"/>
        <v>1.0667514311847439</v>
      </c>
      <c r="F7">
        <f t="shared" ca="1" si="3"/>
        <v>0.54900043731552617</v>
      </c>
      <c r="I7">
        <v>6</v>
      </c>
      <c r="J7">
        <f t="shared" ca="1" si="4"/>
        <v>0.84076972017934004</v>
      </c>
      <c r="K7">
        <f t="shared" ca="1" si="4"/>
        <v>1.18319640464903</v>
      </c>
      <c r="L7">
        <f t="shared" ca="1" si="4"/>
        <v>0.57893377363390097</v>
      </c>
      <c r="M7">
        <f t="shared" ca="1" si="4"/>
        <v>0.86872942181903201</v>
      </c>
      <c r="O7">
        <f t="shared" ca="1" si="5"/>
        <v>0.86790733007032572</v>
      </c>
      <c r="P7">
        <f t="shared" ca="1" si="6"/>
        <v>0.12371002471291821</v>
      </c>
    </row>
    <row r="8" spans="1:16" x14ac:dyDescent="0.25">
      <c r="A8">
        <v>7</v>
      </c>
      <c r="B8">
        <f t="shared" ca="1" si="1"/>
        <v>2.8127637754888899</v>
      </c>
      <c r="C8">
        <f t="shared" ca="1" si="1"/>
        <v>1.09865857049254</v>
      </c>
      <c r="E8">
        <f t="shared" ca="1" si="2"/>
        <v>1.9557111729907151</v>
      </c>
      <c r="F8">
        <f t="shared" ca="1" si="3"/>
        <v>0.85705260249817439</v>
      </c>
      <c r="I8">
        <v>7</v>
      </c>
      <c r="J8">
        <f t="shared" ca="1" si="4"/>
        <v>0.84734855501509398</v>
      </c>
      <c r="K8">
        <f t="shared" ca="1" si="4"/>
        <v>1.5164140028472901</v>
      </c>
      <c r="L8">
        <f t="shared" ca="1" si="4"/>
        <v>3.0805218658409199</v>
      </c>
      <c r="M8">
        <f t="shared" ca="1" si="4"/>
        <v>0.58880177682818602</v>
      </c>
      <c r="O8">
        <f t="shared" ca="1" si="5"/>
        <v>1.5082715501328725</v>
      </c>
      <c r="P8">
        <f t="shared" ca="1" si="6"/>
        <v>0.55933600696694297</v>
      </c>
    </row>
    <row r="9" spans="1:16" x14ac:dyDescent="0.25">
      <c r="A9">
        <v>8</v>
      </c>
      <c r="B9">
        <f t="shared" ca="1" si="1"/>
        <v>0.33255795512000602</v>
      </c>
      <c r="C9">
        <f t="shared" ca="1" si="1"/>
        <v>2.9285498743659599</v>
      </c>
      <c r="E9">
        <f t="shared" ca="1" si="2"/>
        <v>1.6305539147429831</v>
      </c>
      <c r="F9">
        <f t="shared" ca="1" si="3"/>
        <v>1.2979959596229769</v>
      </c>
      <c r="I9">
        <v>8</v>
      </c>
      <c r="J9">
        <f t="shared" ca="1" si="4"/>
        <v>1.14767050087626</v>
      </c>
      <c r="K9">
        <f t="shared" ca="1" si="4"/>
        <v>0.63255088257150005</v>
      </c>
      <c r="L9">
        <f t="shared" ca="1" si="4"/>
        <v>0.60755165806200595</v>
      </c>
      <c r="M9">
        <f t="shared" ca="1" si="4"/>
        <v>0.81412538939549695</v>
      </c>
      <c r="O9">
        <f t="shared" ca="1" si="5"/>
        <v>0.80047460772631573</v>
      </c>
      <c r="P9">
        <f t="shared" ca="1" si="6"/>
        <v>0.12454884384496674</v>
      </c>
    </row>
    <row r="10" spans="1:16" x14ac:dyDescent="0.25">
      <c r="A10">
        <v>9</v>
      </c>
      <c r="B10">
        <f t="shared" ca="1" si="1"/>
        <v>1.48253094892036</v>
      </c>
      <c r="C10">
        <f t="shared" ca="1" si="1"/>
        <v>7.9343768093704696</v>
      </c>
      <c r="E10">
        <f t="shared" ca="1" si="2"/>
        <v>4.7084538791454147</v>
      </c>
      <c r="F10">
        <f t="shared" ca="1" si="3"/>
        <v>3.2259229302250541</v>
      </c>
      <c r="I10">
        <v>9</v>
      </c>
      <c r="J10">
        <f t="shared" ca="1" si="4"/>
        <v>1.5743052140426601</v>
      </c>
      <c r="K10">
        <f t="shared" ca="1" si="4"/>
        <v>2.3440229170337301</v>
      </c>
      <c r="L10">
        <f t="shared" ca="1" si="4"/>
        <v>0.53189545741243605</v>
      </c>
      <c r="M10">
        <f t="shared" ca="1" si="4"/>
        <v>0.87201894593736096</v>
      </c>
      <c r="O10">
        <f t="shared" ca="1" si="5"/>
        <v>1.330560633606547</v>
      </c>
      <c r="P10">
        <f t="shared" ca="1" si="6"/>
        <v>0.40152249453559996</v>
      </c>
    </row>
    <row r="11" spans="1:16" x14ac:dyDescent="0.25">
      <c r="A11">
        <v>10</v>
      </c>
      <c r="B11">
        <f t="shared" ca="1" si="1"/>
        <v>0.92530717238084303</v>
      </c>
      <c r="C11">
        <f t="shared" ca="1" si="1"/>
        <v>2.69072588828279</v>
      </c>
      <c r="E11">
        <f t="shared" ca="1" si="2"/>
        <v>1.8080165303318165</v>
      </c>
      <c r="F11">
        <f t="shared" ca="1" si="3"/>
        <v>0.88270935795097361</v>
      </c>
      <c r="I11">
        <v>10</v>
      </c>
      <c r="J11">
        <f t="shared" ca="1" si="4"/>
        <v>0.90721567769021905</v>
      </c>
      <c r="K11">
        <f t="shared" ca="1" si="4"/>
        <v>1.8453499607269901</v>
      </c>
      <c r="L11">
        <f t="shared" ca="1" si="4"/>
        <v>0.91214952271730898</v>
      </c>
      <c r="M11">
        <f t="shared" ca="1" si="4"/>
        <v>0.43847645344425201</v>
      </c>
      <c r="O11">
        <f t="shared" ca="1" si="5"/>
        <v>1.0257979036446925</v>
      </c>
      <c r="P11">
        <f t="shared" ca="1" si="6"/>
        <v>0.29489966640270332</v>
      </c>
    </row>
    <row r="12" spans="1:16" x14ac:dyDescent="0.25">
      <c r="A12">
        <v>11</v>
      </c>
      <c r="B12">
        <f t="shared" ca="1" si="1"/>
        <v>0.81577029396062395</v>
      </c>
      <c r="C12">
        <f t="shared" ca="1" si="1"/>
        <v>2.3443535229373098</v>
      </c>
      <c r="E12">
        <f t="shared" ca="1" si="2"/>
        <v>1.5800619084489669</v>
      </c>
      <c r="F12">
        <f t="shared" ca="1" si="3"/>
        <v>0.76429161448834282</v>
      </c>
      <c r="I12">
        <v>11</v>
      </c>
      <c r="J12">
        <f t="shared" ca="1" si="4"/>
        <v>0.46479167259666199</v>
      </c>
      <c r="K12">
        <f t="shared" ca="1" si="4"/>
        <v>0.26479643410270298</v>
      </c>
      <c r="L12">
        <f t="shared" ca="1" si="4"/>
        <v>0.57235493464962295</v>
      </c>
      <c r="M12">
        <f t="shared" ca="1" si="4"/>
        <v>0.67465517975331402</v>
      </c>
      <c r="O12">
        <f t="shared" ca="1" si="5"/>
        <v>0.49414955527557547</v>
      </c>
      <c r="P12">
        <f t="shared" ca="1" si="6"/>
        <v>8.7637083711874147E-2</v>
      </c>
    </row>
    <row r="13" spans="1:16" x14ac:dyDescent="0.25">
      <c r="A13">
        <v>12</v>
      </c>
      <c r="B13">
        <f t="shared" ca="1" si="1"/>
        <v>1.14043373809087</v>
      </c>
      <c r="C13">
        <f t="shared" ca="1" si="1"/>
        <v>2.07922789667019</v>
      </c>
      <c r="E13">
        <f t="shared" ca="1" si="2"/>
        <v>1.60983081738053</v>
      </c>
      <c r="F13">
        <f t="shared" ca="1" si="3"/>
        <v>0.46939707928965979</v>
      </c>
      <c r="I13">
        <v>12</v>
      </c>
      <c r="J13">
        <f t="shared" ca="1" si="4"/>
        <v>0.85557225071084897</v>
      </c>
      <c r="K13">
        <f t="shared" ca="1" si="4"/>
        <v>1.2387868561121</v>
      </c>
      <c r="L13">
        <f t="shared" ca="1" si="4"/>
        <v>0.58057850325045501</v>
      </c>
      <c r="M13">
        <f t="shared" ca="1" si="4"/>
        <v>0.28190126160676499</v>
      </c>
      <c r="O13">
        <f t="shared" ca="1" si="5"/>
        <v>0.73920971792004231</v>
      </c>
      <c r="P13">
        <f t="shared" ca="1" si="6"/>
        <v>0.20359527714824305</v>
      </c>
    </row>
    <row r="14" spans="1:16" x14ac:dyDescent="0.25">
      <c r="A14">
        <v>13</v>
      </c>
      <c r="B14">
        <f t="shared" ca="1" si="1"/>
        <v>0.64965565677182102</v>
      </c>
      <c r="C14">
        <f t="shared" ca="1" si="1"/>
        <v>0.40722723542892703</v>
      </c>
      <c r="E14">
        <f t="shared" ca="1" si="2"/>
        <v>0.52844144610037402</v>
      </c>
      <c r="F14">
        <f t="shared" ca="1" si="3"/>
        <v>0.1212142106714471</v>
      </c>
      <c r="I14">
        <v>13</v>
      </c>
      <c r="J14">
        <f t="shared" ca="1" si="4"/>
        <v>0.29571675899483302</v>
      </c>
      <c r="K14">
        <f t="shared" ca="1" si="4"/>
        <v>1.15622328631656</v>
      </c>
      <c r="L14">
        <f t="shared" ca="1" si="4"/>
        <v>0.58321007747459297</v>
      </c>
      <c r="M14">
        <f t="shared" ca="1" si="4"/>
        <v>0.70722030688449899</v>
      </c>
      <c r="O14">
        <f t="shared" ca="1" si="5"/>
        <v>0.68559260741762129</v>
      </c>
      <c r="P14">
        <f t="shared" ca="1" si="6"/>
        <v>0.17898937420184788</v>
      </c>
    </row>
    <row r="15" spans="1:16" x14ac:dyDescent="0.25">
      <c r="A15">
        <v>14</v>
      </c>
      <c r="B15">
        <f t="shared" ca="1" si="1"/>
        <v>0.474988826123311</v>
      </c>
      <c r="C15">
        <f t="shared" ca="1" si="1"/>
        <v>0.69800975261945897</v>
      </c>
      <c r="E15">
        <f t="shared" ca="1" si="2"/>
        <v>0.58649928937138496</v>
      </c>
      <c r="F15">
        <f t="shared" ca="1" si="3"/>
        <v>0.11151046324807393</v>
      </c>
      <c r="I15">
        <v>14</v>
      </c>
      <c r="J15">
        <f t="shared" ca="1" si="4"/>
        <v>1.1545785027831601</v>
      </c>
      <c r="K15">
        <f t="shared" ca="1" si="4"/>
        <v>0.56643399842254305</v>
      </c>
      <c r="L15">
        <f t="shared" ca="1" si="4"/>
        <v>0.57465764209940995</v>
      </c>
      <c r="M15">
        <f t="shared" ca="1" si="4"/>
        <v>0.89701840098822205</v>
      </c>
      <c r="O15">
        <f t="shared" ca="1" si="5"/>
        <v>0.79817213607333382</v>
      </c>
      <c r="P15">
        <f t="shared" ca="1" si="6"/>
        <v>0.1415560477270397</v>
      </c>
    </row>
    <row r="16" spans="1:16" x14ac:dyDescent="0.25">
      <c r="A16">
        <v>15</v>
      </c>
      <c r="B16">
        <f t="shared" ca="1" si="1"/>
        <v>0.45821270286791099</v>
      </c>
      <c r="C16">
        <f t="shared" ca="1" si="1"/>
        <v>0.90392607195700303</v>
      </c>
      <c r="E16">
        <f t="shared" ca="1" si="2"/>
        <v>0.68106938741245704</v>
      </c>
      <c r="F16">
        <f t="shared" ca="1" si="3"/>
        <v>0.22285668454454596</v>
      </c>
      <c r="I16">
        <v>15</v>
      </c>
      <c r="J16">
        <f t="shared" ca="1" si="4"/>
        <v>0.85557200284540502</v>
      </c>
      <c r="K16">
        <f t="shared" ca="1" si="4"/>
        <v>0.512159081667375</v>
      </c>
      <c r="L16">
        <f t="shared" ca="1" si="4"/>
        <v>0.194074366525394</v>
      </c>
      <c r="M16">
        <f t="shared" ca="1" si="4"/>
        <v>0.52794817199976696</v>
      </c>
      <c r="O16">
        <f t="shared" ca="1" si="5"/>
        <v>0.5224384057594853</v>
      </c>
      <c r="P16">
        <f t="shared" ca="1" si="6"/>
        <v>0.13507311532319105</v>
      </c>
    </row>
    <row r="17" spans="1:16" x14ac:dyDescent="0.25">
      <c r="A17">
        <v>16</v>
      </c>
      <c r="B17">
        <f t="shared" ca="1" si="1"/>
        <v>0.98484538084071205</v>
      </c>
      <c r="C17">
        <f t="shared" ca="1" si="1"/>
        <v>1.83416676484189</v>
      </c>
      <c r="E17">
        <f t="shared" ca="1" si="2"/>
        <v>1.4095060728413009</v>
      </c>
      <c r="F17">
        <f t="shared" ca="1" si="3"/>
        <v>0.42466069200058915</v>
      </c>
      <c r="I17">
        <v>16</v>
      </c>
      <c r="J17">
        <f t="shared" ca="1" si="4"/>
        <v>0.87103232696309696</v>
      </c>
      <c r="K17">
        <f t="shared" ca="1" si="4"/>
        <v>0.860835101387326</v>
      </c>
      <c r="L17">
        <f t="shared" ca="1" si="4"/>
        <v>0.550974043295682</v>
      </c>
      <c r="M17">
        <f t="shared" ca="1" si="4"/>
        <v>1.26477285519015</v>
      </c>
      <c r="O17">
        <f t="shared" ca="1" si="5"/>
        <v>0.88690358170906369</v>
      </c>
      <c r="P17">
        <f t="shared" ca="1" si="6"/>
        <v>0.14622052552373538</v>
      </c>
    </row>
    <row r="18" spans="1:16" x14ac:dyDescent="0.25">
      <c r="A18">
        <v>17</v>
      </c>
      <c r="B18">
        <f t="shared" ca="1" si="1"/>
        <v>1.2331947909782099</v>
      </c>
      <c r="C18">
        <f t="shared" ca="1" si="1"/>
        <v>0.51018532016646201</v>
      </c>
      <c r="E18">
        <f t="shared" ca="1" si="2"/>
        <v>0.87169005557233592</v>
      </c>
      <c r="F18">
        <f t="shared" ca="1" si="3"/>
        <v>0.36150473540587419</v>
      </c>
      <c r="I18">
        <v>17</v>
      </c>
      <c r="J18">
        <f t="shared" ca="1" si="4"/>
        <v>0.31742677740889902</v>
      </c>
      <c r="K18">
        <f t="shared" ca="1" si="4"/>
        <v>0.58189403048723898</v>
      </c>
      <c r="L18">
        <f t="shared" ca="1" si="4"/>
        <v>0.88846611555569999</v>
      </c>
      <c r="M18">
        <f t="shared" ca="1" si="4"/>
        <v>0.79570504814930199</v>
      </c>
      <c r="O18">
        <f t="shared" ca="1" si="5"/>
        <v>0.64587299290028499</v>
      </c>
      <c r="P18">
        <f t="shared" ca="1" si="6"/>
        <v>0.12690918407858753</v>
      </c>
    </row>
    <row r="19" spans="1:16" x14ac:dyDescent="0.25">
      <c r="A19">
        <v>18</v>
      </c>
      <c r="B19">
        <f t="shared" ca="1" si="1"/>
        <v>0.285848590486316</v>
      </c>
      <c r="C19">
        <f t="shared" ca="1" si="1"/>
        <v>0.795047101790746</v>
      </c>
      <c r="E19">
        <f t="shared" ca="1" si="2"/>
        <v>0.54044784613853103</v>
      </c>
      <c r="F19">
        <f t="shared" ca="1" si="3"/>
        <v>0.25459925565221492</v>
      </c>
      <c r="I19">
        <v>18</v>
      </c>
      <c r="J19">
        <f t="shared" ca="1" si="4"/>
        <v>0.48584393991803099</v>
      </c>
      <c r="K19">
        <f t="shared" ca="1" si="4"/>
        <v>0.52202723851291</v>
      </c>
      <c r="L19">
        <f t="shared" ca="1" si="4"/>
        <v>0.346044546028901</v>
      </c>
      <c r="M19">
        <f t="shared" ca="1" si="4"/>
        <v>0.88945291744687205</v>
      </c>
      <c r="O19">
        <f t="shared" ca="1" si="5"/>
        <v>0.56084216047667845</v>
      </c>
      <c r="P19">
        <f t="shared" ca="1" si="6"/>
        <v>0.11592180411200934</v>
      </c>
    </row>
    <row r="20" spans="1:16" x14ac:dyDescent="0.25">
      <c r="A20">
        <v>19</v>
      </c>
      <c r="B20">
        <f t="shared" ca="1" si="1"/>
        <v>2.3663927816319799</v>
      </c>
      <c r="C20">
        <f t="shared" ca="1" si="1"/>
        <v>1.4706893014106299</v>
      </c>
      <c r="E20">
        <f t="shared" ca="1" si="2"/>
        <v>1.9185410415213049</v>
      </c>
      <c r="F20">
        <f t="shared" ca="1" si="3"/>
        <v>0.44785174011067524</v>
      </c>
      <c r="I20">
        <v>19</v>
      </c>
      <c r="J20">
        <f t="shared" ca="1" si="4"/>
        <v>1.0019500529826999</v>
      </c>
      <c r="K20">
        <f t="shared" ca="1" si="4"/>
        <v>1.6493021595044399</v>
      </c>
      <c r="L20">
        <f t="shared" ca="1" si="4"/>
        <v>0.32729497176862798</v>
      </c>
      <c r="M20">
        <f t="shared" ca="1" si="4"/>
        <v>0.96741138651222403</v>
      </c>
      <c r="O20">
        <f t="shared" ca="1" si="5"/>
        <v>0.98648964269199801</v>
      </c>
      <c r="P20">
        <f t="shared" ca="1" si="6"/>
        <v>0.2699476879511768</v>
      </c>
    </row>
    <row r="21" spans="1:16" x14ac:dyDescent="0.25">
      <c r="A21">
        <v>20</v>
      </c>
      <c r="B21">
        <f t="shared" ca="1" si="1"/>
        <v>1.70785532705702</v>
      </c>
      <c r="C21">
        <f t="shared" ca="1" si="1"/>
        <v>1.20030077144972</v>
      </c>
      <c r="E21">
        <f t="shared" ca="1" si="2"/>
        <v>1.45407804925337</v>
      </c>
      <c r="F21">
        <f t="shared" ca="1" si="3"/>
        <v>0.25377727780364912</v>
      </c>
      <c r="I21">
        <v>20</v>
      </c>
      <c r="J21">
        <f t="shared" ca="1" si="4"/>
        <v>1.76081455896767</v>
      </c>
      <c r="K21">
        <f t="shared" ca="1" si="4"/>
        <v>1.01313432491889</v>
      </c>
      <c r="L21">
        <f t="shared" ca="1" si="4"/>
        <v>0.83583576258371095</v>
      </c>
      <c r="M21">
        <f t="shared" ca="1" si="4"/>
        <v>0.31018999907246603</v>
      </c>
      <c r="O21">
        <f t="shared" ca="1" si="5"/>
        <v>0.97999366138568433</v>
      </c>
      <c r="P21">
        <f t="shared" ca="1" si="6"/>
        <v>0.30002750200542144</v>
      </c>
    </row>
    <row r="25" spans="1:16" x14ac:dyDescent="0.25">
      <c r="A25" t="s">
        <v>23</v>
      </c>
    </row>
    <row r="26" spans="1:16" x14ac:dyDescent="0.25">
      <c r="A26" t="s">
        <v>22</v>
      </c>
      <c r="B26" s="1" t="s">
        <v>24</v>
      </c>
      <c r="C26" t="s">
        <v>25</v>
      </c>
      <c r="E26" t="s">
        <v>5</v>
      </c>
      <c r="F26" t="s">
        <v>26</v>
      </c>
      <c r="I26" t="s">
        <v>27</v>
      </c>
      <c r="J26" t="s">
        <v>28</v>
      </c>
      <c r="K26" t="s">
        <v>29</v>
      </c>
      <c r="L26" t="s">
        <v>30</v>
      </c>
      <c r="M26" t="s">
        <v>31</v>
      </c>
      <c r="O26" t="s">
        <v>5</v>
      </c>
      <c r="P26" t="s">
        <v>26</v>
      </c>
    </row>
    <row r="27" spans="1:16" x14ac:dyDescent="0.25">
      <c r="A27">
        <v>1</v>
      </c>
      <c r="B27">
        <f ca="1">IF(B$1=0,"",B2/B$2)</f>
        <v>1</v>
      </c>
      <c r="C27">
        <f ca="1">IF(C$1=0,"",C2/C$2)</f>
        <v>1</v>
      </c>
      <c r="E27">
        <f ca="1">AVERAGE(B27:C27)</f>
        <v>1</v>
      </c>
      <c r="F27">
        <f t="shared" ref="F27:F46" ca="1" si="7">_xlfn.STDEV.S(B27:C27)/SQRT(COUNT(B27:C27))</f>
        <v>0</v>
      </c>
      <c r="I27">
        <v>1</v>
      </c>
      <c r="J27">
        <f ca="1">IF(J$1=0,"",J2/J$2)</f>
        <v>1</v>
      </c>
      <c r="K27">
        <f t="shared" ref="K27:M27" ca="1" si="8">IF(K$1=0,"",K2/K$2)</f>
        <v>1</v>
      </c>
      <c r="L27">
        <f t="shared" ca="1" si="8"/>
        <v>1</v>
      </c>
      <c r="M27">
        <f t="shared" ca="1" si="8"/>
        <v>1</v>
      </c>
      <c r="O27">
        <f ca="1">AVERAGE(J27:M27)</f>
        <v>1</v>
      </c>
      <c r="P27">
        <f ca="1">_xlfn.STDEV.S(J27:M27)/SQRT(COUNT(J27:M27))</f>
        <v>0</v>
      </c>
    </row>
    <row r="28" spans="1:16" x14ac:dyDescent="0.25">
      <c r="A28">
        <v>2</v>
      </c>
      <c r="B28">
        <f ca="1">IF(B$1=0,"",B3/B$2)</f>
        <v>0.60436411434296311</v>
      </c>
      <c r="C28">
        <f ca="1">IF(C$1=0,"",C3/C$2)</f>
        <v>0.15851971190998851</v>
      </c>
      <c r="E28">
        <f t="shared" ref="E28:E46" ca="1" si="9">AVERAGE(B28:C28)</f>
        <v>0.3814419131264758</v>
      </c>
      <c r="F28">
        <f t="shared" ca="1" si="7"/>
        <v>0.22292220121648731</v>
      </c>
      <c r="I28">
        <v>2</v>
      </c>
      <c r="J28">
        <f ca="1">IF(J$1=0,"",J3/J$2)</f>
        <v>4.2282490022596608</v>
      </c>
      <c r="K28">
        <f t="shared" ref="K28:M28" ca="1" si="10">IF(K$1=0,"",K3/K$2)</f>
        <v>1.0191418118701263</v>
      </c>
      <c r="L28">
        <f t="shared" ca="1" si="10"/>
        <v>0.4907224482878329</v>
      </c>
      <c r="M28">
        <f t="shared" ca="1" si="10"/>
        <v>0.60261850115069171</v>
      </c>
      <c r="O28">
        <f t="shared" ref="O28:O46" ca="1" si="11">AVERAGE(J28:M28)</f>
        <v>1.5851829408920777</v>
      </c>
      <c r="P28">
        <f t="shared" ref="P28:P46" ca="1" si="12">_xlfn.STDEV.S(J28:M28)/SQRT(COUNT(J28:M28))</f>
        <v>0.88832601994863658</v>
      </c>
    </row>
    <row r="29" spans="1:16" x14ac:dyDescent="0.25">
      <c r="A29">
        <v>3</v>
      </c>
      <c r="B29">
        <f ca="1">IF(B$1=0,"",B4/B$2)</f>
        <v>1.073281229724224</v>
      </c>
      <c r="C29">
        <f ca="1">IF(C$1=0,"",C4/C$2)</f>
        <v>0.67299314234418139</v>
      </c>
      <c r="E29">
        <f t="shared" ca="1" si="9"/>
        <v>0.87313718603420276</v>
      </c>
      <c r="F29">
        <f t="shared" ca="1" si="7"/>
        <v>0.20014404369002109</v>
      </c>
      <c r="I29">
        <v>3</v>
      </c>
      <c r="J29">
        <f ca="1">IF(J$1=0,"",J4/J$2)</f>
        <v>1.9959053412280492</v>
      </c>
      <c r="K29">
        <f t="shared" ref="K29:M29" ca="1" si="13">IF(K$1=0,"",K4/K$2)</f>
        <v>0.91971830679252642</v>
      </c>
      <c r="L29">
        <f t="shared" ca="1" si="13"/>
        <v>0.48835370979717985</v>
      </c>
      <c r="M29">
        <f t="shared" ca="1" si="13"/>
        <v>0.49067084599222505</v>
      </c>
      <c r="O29">
        <f t="shared" ca="1" si="11"/>
        <v>0.97366205095249503</v>
      </c>
      <c r="P29">
        <f t="shared" ca="1" si="12"/>
        <v>0.35551558359084678</v>
      </c>
    </row>
    <row r="30" spans="1:16" x14ac:dyDescent="0.25">
      <c r="A30">
        <v>4</v>
      </c>
      <c r="B30">
        <f t="shared" ref="B28:C46" ca="1" si="14">IF(B$1=0,"",B5/B$2)</f>
        <v>1.6348299459450937</v>
      </c>
      <c r="C30">
        <f t="shared" ca="1" si="14"/>
        <v>0.22744132813398496</v>
      </c>
      <c r="E30">
        <f t="shared" ca="1" si="9"/>
        <v>0.93113563703953928</v>
      </c>
      <c r="F30">
        <f t="shared" ca="1" si="7"/>
        <v>0.7036943089055544</v>
      </c>
      <c r="I30">
        <v>4</v>
      </c>
      <c r="J30">
        <f t="shared" ref="J30:M30" ca="1" si="15">IF(J$1=0,"",J5/J$2)</f>
        <v>0.88331639287851571</v>
      </c>
      <c r="K30">
        <f t="shared" ca="1" si="15"/>
        <v>0.53989633355553845</v>
      </c>
      <c r="L30">
        <f t="shared" ca="1" si="15"/>
        <v>0.3758388764313042</v>
      </c>
      <c r="M30">
        <f t="shared" ca="1" si="15"/>
        <v>0.86121105902591832</v>
      </c>
      <c r="O30">
        <f t="shared" ca="1" si="11"/>
        <v>0.6650656654728192</v>
      </c>
      <c r="P30">
        <f t="shared" ca="1" si="12"/>
        <v>0.12430670824520394</v>
      </c>
    </row>
    <row r="31" spans="1:16" x14ac:dyDescent="0.25">
      <c r="A31">
        <v>5</v>
      </c>
      <c r="B31">
        <f t="shared" ca="1" si="14"/>
        <v>1.8587903343461565</v>
      </c>
      <c r="C31">
        <f t="shared" ca="1" si="14"/>
        <v>0.32297732741819685</v>
      </c>
      <c r="E31">
        <f t="shared" ca="1" si="9"/>
        <v>1.0908838308821767</v>
      </c>
      <c r="F31">
        <f t="shared" ca="1" si="7"/>
        <v>0.76790650346397982</v>
      </c>
      <c r="I31">
        <v>5</v>
      </c>
      <c r="J31">
        <f t="shared" ref="J31:M31" ca="1" si="16">IF(J$1=0,"",J6/J$2)</f>
        <v>0.7911975352502193</v>
      </c>
      <c r="K31">
        <f t="shared" ca="1" si="16"/>
        <v>0.59722561831959542</v>
      </c>
      <c r="L31">
        <f t="shared" ca="1" si="16"/>
        <v>0.66916693246532177</v>
      </c>
      <c r="M31">
        <f t="shared" ca="1" si="16"/>
        <v>0.70409161579232316</v>
      </c>
      <c r="O31">
        <f t="shared" ca="1" si="11"/>
        <v>0.69042042545686488</v>
      </c>
      <c r="P31">
        <f t="shared" ca="1" si="12"/>
        <v>4.0290518265452165E-2</v>
      </c>
    </row>
    <row r="32" spans="1:16" x14ac:dyDescent="0.25">
      <c r="A32">
        <v>6</v>
      </c>
      <c r="B32">
        <f t="shared" ca="1" si="14"/>
        <v>0.64800345602500187</v>
      </c>
      <c r="C32">
        <f t="shared" ca="1" si="14"/>
        <v>0.52083549329806766</v>
      </c>
      <c r="E32">
        <f t="shared" ca="1" si="9"/>
        <v>0.58441947466153477</v>
      </c>
      <c r="F32">
        <f t="shared" ca="1" si="7"/>
        <v>6.3583981363467143E-2</v>
      </c>
      <c r="I32">
        <v>6</v>
      </c>
      <c r="J32">
        <f ca="1">IF(J$1=0,"",J7/J$2)</f>
        <v>2.6161717166331275</v>
      </c>
      <c r="K32">
        <f t="shared" ref="K32:M32" ca="1" si="17">IF(K$1=0,"",K7/K$2)</f>
        <v>0.35130385575682604</v>
      </c>
      <c r="L32">
        <f t="shared" ca="1" si="17"/>
        <v>0.69482817708351496</v>
      </c>
      <c r="M32">
        <f t="shared" ca="1" si="17"/>
        <v>0.86448420973938855</v>
      </c>
      <c r="O32">
        <f t="shared" ca="1" si="11"/>
        <v>1.1316969898032143</v>
      </c>
      <c r="P32">
        <f t="shared" ca="1" si="12"/>
        <v>0.50620612465181025</v>
      </c>
    </row>
    <row r="33" spans="1:16" x14ac:dyDescent="0.25">
      <c r="A33">
        <v>7</v>
      </c>
      <c r="B33">
        <f ca="1">IF(B$1=0,"",B8/B$2)</f>
        <v>3.5203807797211795</v>
      </c>
      <c r="C33">
        <f ca="1">IF(C$1=0,"",C8/C$2)</f>
        <v>0.35415114763863031</v>
      </c>
      <c r="E33">
        <f t="shared" ca="1" si="9"/>
        <v>1.9372659636799048</v>
      </c>
      <c r="F33">
        <f t="shared" ca="1" si="7"/>
        <v>1.5831148160412747</v>
      </c>
      <c r="I33">
        <v>7</v>
      </c>
      <c r="J33">
        <f ca="1">IF(J$1=0,"",J8/J$2)</f>
        <v>2.6366426746286522</v>
      </c>
      <c r="K33">
        <f t="shared" ref="K33:M33" ca="1" si="18">IF(K$1=0,"",K8/K$2)</f>
        <v>0.45023977763177558</v>
      </c>
      <c r="L33">
        <f t="shared" ca="1" si="18"/>
        <v>3.6971990407001125</v>
      </c>
      <c r="M33">
        <f t="shared" ca="1" si="18"/>
        <v>0.58592448459803148</v>
      </c>
      <c r="O33">
        <f t="shared" ca="1" si="11"/>
        <v>1.8425014943896429</v>
      </c>
      <c r="P33">
        <f t="shared" ca="1" si="12"/>
        <v>0.79519084040289112</v>
      </c>
    </row>
    <row r="34" spans="1:16" x14ac:dyDescent="0.25">
      <c r="A34">
        <v>8</v>
      </c>
      <c r="B34">
        <f t="shared" ca="1" si="14"/>
        <v>0.4162207447173063</v>
      </c>
      <c r="C34">
        <f t="shared" ca="1" si="14"/>
        <v>0.9440142067600733</v>
      </c>
      <c r="E34">
        <f t="shared" ca="1" si="9"/>
        <v>0.68011747573868986</v>
      </c>
      <c r="F34">
        <f t="shared" ca="1" si="7"/>
        <v>0.26389673102138334</v>
      </c>
      <c r="I34">
        <v>8</v>
      </c>
      <c r="J34">
        <f t="shared" ref="J34:M34" ca="1" si="19">IF(J$1=0,"",J9/J$2)</f>
        <v>3.5711361058128959</v>
      </c>
      <c r="K34">
        <f t="shared" ca="1" si="19"/>
        <v>0.18781122317191909</v>
      </c>
      <c r="L34">
        <f t="shared" ca="1" si="19"/>
        <v>0.72917495969451052</v>
      </c>
      <c r="M34">
        <f t="shared" ca="1" si="19"/>
        <v>0.81014701033913972</v>
      </c>
      <c r="O34">
        <f t="shared" ca="1" si="11"/>
        <v>1.3245673247546164</v>
      </c>
      <c r="P34">
        <f t="shared" ca="1" si="12"/>
        <v>0.76149009901455489</v>
      </c>
    </row>
    <row r="35" spans="1:16" x14ac:dyDescent="0.25">
      <c r="A35">
        <v>9</v>
      </c>
      <c r="B35">
        <f t="shared" ca="1" si="14"/>
        <v>1.8554965416581788</v>
      </c>
      <c r="C35">
        <f t="shared" ca="1" si="14"/>
        <v>2.5576359465126162</v>
      </c>
      <c r="E35">
        <f t="shared" ca="1" si="9"/>
        <v>2.2065662440853977</v>
      </c>
      <c r="F35">
        <f t="shared" ca="1" si="7"/>
        <v>0.35106970242721697</v>
      </c>
      <c r="I35">
        <v>9</v>
      </c>
      <c r="J35">
        <f t="shared" ref="J35:M35" ca="1" si="20">IF(J$1=0,"",J10/J$2)</f>
        <v>4.898669249706022</v>
      </c>
      <c r="K35">
        <f t="shared" ca="1" si="20"/>
        <v>0.69596584768238479</v>
      </c>
      <c r="L35">
        <f t="shared" ca="1" si="20"/>
        <v>0.63837345116886068</v>
      </c>
      <c r="M35">
        <f t="shared" ca="1" si="20"/>
        <v>0.86775765897044799</v>
      </c>
      <c r="O35">
        <f t="shared" ca="1" si="11"/>
        <v>1.775191551881929</v>
      </c>
      <c r="P35">
        <f t="shared" ca="1" si="12"/>
        <v>1.0422984502819899</v>
      </c>
    </row>
    <row r="36" spans="1:16" x14ac:dyDescent="0.25">
      <c r="A36">
        <v>10</v>
      </c>
      <c r="B36">
        <f t="shared" ca="1" si="14"/>
        <v>1.1580899943940346</v>
      </c>
      <c r="C36">
        <f t="shared" ca="1" si="14"/>
        <v>0.86735195711358948</v>
      </c>
      <c r="E36">
        <f t="shared" ca="1" si="9"/>
        <v>1.012720975753812</v>
      </c>
      <c r="F36">
        <f t="shared" ca="1" si="7"/>
        <v>0.14536901864022214</v>
      </c>
      <c r="I36">
        <v>10</v>
      </c>
      <c r="J36">
        <f t="shared" ref="J36:M36" ca="1" si="21">IF(J$1=0,"",J11/J$2)</f>
        <v>2.8229275387713089</v>
      </c>
      <c r="K36">
        <f t="shared" ca="1" si="21"/>
        <v>0.54790443402031563</v>
      </c>
      <c r="L36">
        <f t="shared" ca="1" si="21"/>
        <v>1.0947490351427529</v>
      </c>
      <c r="M36">
        <f t="shared" ca="1" si="21"/>
        <v>0.43633375458998375</v>
      </c>
      <c r="O36">
        <f t="shared" ca="1" si="11"/>
        <v>1.2254786906310902</v>
      </c>
      <c r="P36">
        <f t="shared" ca="1" si="12"/>
        <v>0.55157272628288223</v>
      </c>
    </row>
    <row r="37" spans="1:16" x14ac:dyDescent="0.25">
      <c r="A37">
        <v>11</v>
      </c>
      <c r="B37">
        <f t="shared" ca="1" si="14"/>
        <v>1.0209965332148527</v>
      </c>
      <c r="C37">
        <f t="shared" ca="1" si="14"/>
        <v>0.75569927993799035</v>
      </c>
      <c r="E37">
        <f t="shared" ca="1" si="9"/>
        <v>0.88834790657642149</v>
      </c>
      <c r="F37">
        <f t="shared" ca="1" si="7"/>
        <v>0.13264862663843172</v>
      </c>
      <c r="I37">
        <v>11</v>
      </c>
      <c r="J37">
        <f ca="1">IF(J$1=0,"",J12/J$2)</f>
        <v>1.4462638208647889</v>
      </c>
      <c r="K37">
        <f t="shared" ref="K37:M37" ca="1" si="22">IF(K$1=0,"",K12/K$2)</f>
        <v>7.8620935565242397E-2</v>
      </c>
      <c r="L37">
        <f t="shared" ca="1" si="22"/>
        <v>0.68693234701286776</v>
      </c>
      <c r="M37">
        <f t="shared" ca="1" si="22"/>
        <v>0.67135834848830889</v>
      </c>
      <c r="O37">
        <f t="shared" ca="1" si="11"/>
        <v>0.72079386298280201</v>
      </c>
      <c r="P37">
        <f t="shared" ca="1" si="12"/>
        <v>0.28022062749056137</v>
      </c>
    </row>
    <row r="38" spans="1:16" x14ac:dyDescent="0.25">
      <c r="A38">
        <v>12</v>
      </c>
      <c r="B38">
        <f t="shared" ca="1" si="14"/>
        <v>1.4273367166863722</v>
      </c>
      <c r="C38">
        <f t="shared" ca="1" si="14"/>
        <v>0.67023638242578398</v>
      </c>
      <c r="E38">
        <f t="shared" ca="1" si="9"/>
        <v>1.0487865495560782</v>
      </c>
      <c r="F38">
        <f t="shared" ca="1" si="7"/>
        <v>0.37855016713029388</v>
      </c>
      <c r="I38">
        <v>12</v>
      </c>
      <c r="J38">
        <f t="shared" ref="J38:M38" ca="1" si="23">IF(J$1=0,"",J13/J$2)</f>
        <v>2.6622318455622138</v>
      </c>
      <c r="K38">
        <f t="shared" ca="1" si="23"/>
        <v>0.36780926421268767</v>
      </c>
      <c r="L38">
        <f t="shared" ca="1" si="23"/>
        <v>0.69680215844945304</v>
      </c>
      <c r="M38">
        <f t="shared" ca="1" si="23"/>
        <v>0.28052369730310189</v>
      </c>
      <c r="O38">
        <f t="shared" ca="1" si="11"/>
        <v>1.0018417413818641</v>
      </c>
      <c r="P38">
        <f t="shared" ca="1" si="12"/>
        <v>0.56067231576879384</v>
      </c>
    </row>
    <row r="39" spans="1:16" x14ac:dyDescent="0.25">
      <c r="A39">
        <v>13</v>
      </c>
      <c r="B39">
        <f ca="1">IF(B$1=0,"",B14/B$2)</f>
        <v>0.81309184492008968</v>
      </c>
      <c r="C39">
        <f ca="1">IF(C$1=0,"",C14/C$2)</f>
        <v>0.13126916464339405</v>
      </c>
      <c r="E39">
        <f t="shared" ca="1" si="9"/>
        <v>0.47218050478174189</v>
      </c>
      <c r="F39">
        <f t="shared" ca="1" si="7"/>
        <v>0.34091134013834778</v>
      </c>
      <c r="I39">
        <v>13</v>
      </c>
      <c r="J39">
        <f ca="1">IF(J$1=0,"",J14/J$2)</f>
        <v>0.92016375286645069</v>
      </c>
      <c r="K39">
        <f t="shared" ref="K39:M39" ca="1" si="24">IF(K$1=0,"",K14/K$2)</f>
        <v>0.34329524413938911</v>
      </c>
      <c r="L39">
        <f t="shared" ca="1" si="24"/>
        <v>0.69996053684140713</v>
      </c>
      <c r="M39">
        <f t="shared" ca="1" si="24"/>
        <v>0.70376433991210297</v>
      </c>
      <c r="O39">
        <f t="shared" ca="1" si="11"/>
        <v>0.66679596843983746</v>
      </c>
      <c r="P39">
        <f t="shared" ca="1" si="12"/>
        <v>0.11948308872484127</v>
      </c>
    </row>
    <row r="40" spans="1:16" x14ac:dyDescent="0.25">
      <c r="A40">
        <v>14</v>
      </c>
      <c r="B40">
        <f t="shared" ca="1" si="14"/>
        <v>0.594483457387456</v>
      </c>
      <c r="C40">
        <f t="shared" ca="1" si="14"/>
        <v>0.22500252725677558</v>
      </c>
      <c r="E40">
        <f t="shared" ca="1" si="9"/>
        <v>0.40974299232211581</v>
      </c>
      <c r="F40">
        <f t="shared" ca="1" si="7"/>
        <v>0.18474046506534017</v>
      </c>
      <c r="I40">
        <v>14</v>
      </c>
      <c r="J40">
        <f t="shared" ref="J40:M40" ca="1" si="25">IF(J$1=0,"",J15/J$2)</f>
        <v>3.5926313128517799</v>
      </c>
      <c r="K40">
        <f t="shared" ca="1" si="25"/>
        <v>0.16818040259057546</v>
      </c>
      <c r="L40">
        <f t="shared" ca="1" si="25"/>
        <v>0.68969602412510322</v>
      </c>
      <c r="M40">
        <f t="shared" ca="1" si="25"/>
        <v>0.89263494941412436</v>
      </c>
      <c r="O40">
        <f t="shared" ca="1" si="11"/>
        <v>1.3357856722453958</v>
      </c>
      <c r="P40">
        <f t="shared" ca="1" si="12"/>
        <v>0.76759737209706436</v>
      </c>
    </row>
    <row r="41" spans="1:16" x14ac:dyDescent="0.25">
      <c r="A41">
        <v>15</v>
      </c>
      <c r="B41">
        <f t="shared" ca="1" si="14"/>
        <v>0.57348690503521349</v>
      </c>
      <c r="C41">
        <f t="shared" ca="1" si="14"/>
        <v>0.29137938242318151</v>
      </c>
      <c r="E41">
        <f t="shared" ca="1" si="9"/>
        <v>0.4324331437291975</v>
      </c>
      <c r="F41">
        <f t="shared" ca="1" si="7"/>
        <v>0.14105376130601602</v>
      </c>
      <c r="I41">
        <v>15</v>
      </c>
      <c r="J41">
        <f t="shared" ref="J41:M41" ca="1" si="26">IF(J$1=0,"",J16/J$2)</f>
        <v>2.6622310742944713</v>
      </c>
      <c r="K41">
        <f t="shared" ca="1" si="26"/>
        <v>0.15206559066919617</v>
      </c>
      <c r="L41">
        <f t="shared" ca="1" si="26"/>
        <v>0.23292532661387139</v>
      </c>
      <c r="M41">
        <f t="shared" ca="1" si="26"/>
        <v>0.52536825252091923</v>
      </c>
      <c r="O41">
        <f t="shared" ca="1" si="11"/>
        <v>0.89314756102461446</v>
      </c>
      <c r="P41">
        <f t="shared" ca="1" si="12"/>
        <v>0.59512001466670983</v>
      </c>
    </row>
    <row r="42" spans="1:16" x14ac:dyDescent="0.25">
      <c r="A42">
        <v>16</v>
      </c>
      <c r="B42">
        <f t="shared" ca="1" si="14"/>
        <v>1.2326064420771414</v>
      </c>
      <c r="C42">
        <f t="shared" ca="1" si="14"/>
        <v>0.59124124835086767</v>
      </c>
      <c r="E42">
        <f t="shared" ca="1" si="9"/>
        <v>0.9119238452140046</v>
      </c>
      <c r="F42">
        <f t="shared" ca="1" si="7"/>
        <v>0.32068259686313672</v>
      </c>
      <c r="I42">
        <v>16</v>
      </c>
      <c r="J42">
        <f t="shared" ref="J42:M42" ca="1" si="27">IF(J$1=0,"",J17/J$2)</f>
        <v>2.710338019294892</v>
      </c>
      <c r="K42">
        <f t="shared" ca="1" si="27"/>
        <v>0.25559128569013084</v>
      </c>
      <c r="L42">
        <f t="shared" ca="1" si="27"/>
        <v>0.66127130175957427</v>
      </c>
      <c r="M42">
        <f t="shared" ca="1" si="27"/>
        <v>1.2585923013053562</v>
      </c>
      <c r="O42">
        <f t="shared" ca="1" si="11"/>
        <v>1.2214482270124885</v>
      </c>
      <c r="P42">
        <f t="shared" ca="1" si="12"/>
        <v>0.53734302471390039</v>
      </c>
    </row>
    <row r="43" spans="1:16" x14ac:dyDescent="0.25">
      <c r="A43">
        <v>17</v>
      </c>
      <c r="B43">
        <f t="shared" ca="1" si="14"/>
        <v>1.5434339981349476</v>
      </c>
      <c r="C43">
        <f t="shared" ca="1" si="14"/>
        <v>0.16445756807261114</v>
      </c>
      <c r="E43">
        <f t="shared" ca="1" si="9"/>
        <v>0.85394578310377933</v>
      </c>
      <c r="F43">
        <f t="shared" ca="1" si="7"/>
        <v>0.68948821503116831</v>
      </c>
      <c r="I43">
        <v>17</v>
      </c>
      <c r="J43">
        <f t="shared" ref="J43:M43" ca="1" si="28">IF(J$1=0,"",J18/J$2)</f>
        <v>0.98771748937631065</v>
      </c>
      <c r="K43">
        <f t="shared" ca="1" si="28"/>
        <v>0.17277065392426075</v>
      </c>
      <c r="L43">
        <f t="shared" ca="1" si="28"/>
        <v>1.0663245427834014</v>
      </c>
      <c r="M43">
        <f t="shared" ca="1" si="28"/>
        <v>0.79181668360517998</v>
      </c>
      <c r="O43">
        <f t="shared" ca="1" si="11"/>
        <v>0.7546573424222881</v>
      </c>
      <c r="P43">
        <f t="shared" ca="1" si="12"/>
        <v>0.20236650142079513</v>
      </c>
    </row>
    <row r="44" spans="1:16" x14ac:dyDescent="0.25">
      <c r="A44">
        <v>18</v>
      </c>
      <c r="B44">
        <f t="shared" ca="1" si="14"/>
        <v>0.35776053880796005</v>
      </c>
      <c r="C44">
        <f t="shared" ca="1" si="14"/>
        <v>0.25628238935025127</v>
      </c>
      <c r="E44">
        <f t="shared" ca="1" si="9"/>
        <v>0.30702146407910569</v>
      </c>
      <c r="F44">
        <f t="shared" ca="1" si="7"/>
        <v>5.0739074728854118E-2</v>
      </c>
      <c r="I44">
        <v>18</v>
      </c>
      <c r="J44">
        <f t="shared" ref="J44:M44" ca="1" si="29">IF(J$1=0,"",J19/J$2)</f>
        <v>1.5117708735276958</v>
      </c>
      <c r="K44">
        <f t="shared" ca="1" si="29"/>
        <v>0.15499555355230507</v>
      </c>
      <c r="L44">
        <f t="shared" ca="1" si="29"/>
        <v>0.41531779981971001</v>
      </c>
      <c r="M44">
        <f t="shared" ca="1" si="29"/>
        <v>0.88510643605164874</v>
      </c>
      <c r="O44">
        <f t="shared" ca="1" si="11"/>
        <v>0.74179766573784001</v>
      </c>
      <c r="P44">
        <f t="shared" ca="1" si="12"/>
        <v>0.29781453485885878</v>
      </c>
    </row>
    <row r="45" spans="1:16" x14ac:dyDescent="0.25">
      <c r="A45">
        <v>19</v>
      </c>
      <c r="B45">
        <f t="shared" ca="1" si="14"/>
        <v>2.9617146446221594</v>
      </c>
      <c r="C45">
        <f t="shared" ca="1" si="14"/>
        <v>0.47407476526663717</v>
      </c>
      <c r="E45">
        <f t="shared" ca="1" si="9"/>
        <v>1.7178947049443982</v>
      </c>
      <c r="F45">
        <f t="shared" ca="1" si="7"/>
        <v>1.2438199396777612</v>
      </c>
      <c r="I45">
        <v>19</v>
      </c>
      <c r="J45">
        <f t="shared" ref="J45:M45" ca="1" si="30">IF(J$1=0,"",J20/J$2)</f>
        <v>3.117706700395054</v>
      </c>
      <c r="K45">
        <f t="shared" ca="1" si="30"/>
        <v>0.48969571380149518</v>
      </c>
      <c r="L45">
        <f t="shared" ca="1" si="30"/>
        <v>0.39281482435399495</v>
      </c>
      <c r="M45">
        <f t="shared" ca="1" si="30"/>
        <v>0.96268394618286701</v>
      </c>
      <c r="O45">
        <f t="shared" ca="1" si="11"/>
        <v>1.2407252961833528</v>
      </c>
      <c r="P45">
        <f t="shared" ca="1" si="12"/>
        <v>0.63792396267875418</v>
      </c>
    </row>
    <row r="46" spans="1:16" x14ac:dyDescent="0.25">
      <c r="A46">
        <v>20</v>
      </c>
      <c r="B46">
        <f t="shared" ca="1" si="14"/>
        <v>2.1375065763817855</v>
      </c>
      <c r="C46">
        <f t="shared" ca="1" si="14"/>
        <v>0.38691537765903045</v>
      </c>
      <c r="E46">
        <f t="shared" ca="1" si="9"/>
        <v>1.262210977020408</v>
      </c>
      <c r="F46">
        <f t="shared" ca="1" si="7"/>
        <v>0.87529559936137746</v>
      </c>
      <c r="I46">
        <v>20</v>
      </c>
      <c r="J46">
        <f t="shared" ref="J46:M46" ca="1" si="31">IF(J$1=0,"",J21/J$2)</f>
        <v>5.4790189713592978</v>
      </c>
      <c r="K46">
        <f t="shared" ca="1" si="31"/>
        <v>0.30081057831575353</v>
      </c>
      <c r="L46">
        <f t="shared" ca="1" si="31"/>
        <v>1.0031583329676406</v>
      </c>
      <c r="M46">
        <f t="shared" ca="1" si="31"/>
        <v>0.30867419645547889</v>
      </c>
      <c r="O46">
        <f t="shared" ca="1" si="11"/>
        <v>1.7729155197745428</v>
      </c>
      <c r="P46">
        <f t="shared" ca="1" si="12"/>
        <v>1.2462886413959873</v>
      </c>
    </row>
  </sheetData>
  <conditionalFormatting sqref="B27:C4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7:M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BB3A-1698-4145-8F61-A244D6B8C556}">
  <dimension ref="A1:V21"/>
  <sheetViews>
    <sheetView topLeftCell="I1" zoomScaleNormal="100" workbookViewId="0">
      <selection activeCell="Q18" sqref="Q18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</row>
    <row r="2" spans="1:22" x14ac:dyDescent="0.25">
      <c r="A2">
        <v>65</v>
      </c>
      <c r="B2">
        <v>0.41183237240436499</v>
      </c>
      <c r="C2">
        <v>9.3418853313859698E-2</v>
      </c>
      <c r="D2">
        <v>0.36249143797787098</v>
      </c>
      <c r="E2">
        <v>0.41906906227081098</v>
      </c>
      <c r="F2">
        <f>AVERAGE(B2:E2)</f>
        <v>0.32170293149172668</v>
      </c>
      <c r="G2">
        <v>1</v>
      </c>
      <c r="H2">
        <v>0.32137405768661298</v>
      </c>
      <c r="K2" t="s">
        <v>8</v>
      </c>
      <c r="L2" t="s">
        <v>1</v>
      </c>
      <c r="M2" t="s">
        <v>2</v>
      </c>
      <c r="N2" t="s">
        <v>3</v>
      </c>
      <c r="O2" t="s">
        <v>4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</row>
    <row r="3" spans="1:22" x14ac:dyDescent="0.25">
      <c r="A3">
        <v>70</v>
      </c>
      <c r="B3">
        <v>0.32696594994401001</v>
      </c>
      <c r="C3">
        <v>0.30788743717615602</v>
      </c>
      <c r="D3">
        <v>0.49308050986051799</v>
      </c>
      <c r="E3">
        <v>0.30492703841536301</v>
      </c>
      <c r="F3">
        <f t="shared" ref="F3:F13" si="0">AVERAGE(B3:E3)</f>
        <v>0.35821523384901177</v>
      </c>
      <c r="G3">
        <v>2</v>
      </c>
      <c r="H3">
        <v>1.3588495387655599</v>
      </c>
      <c r="K3" t="s">
        <v>16</v>
      </c>
      <c r="L3">
        <v>0.25920444656705499</v>
      </c>
      <c r="M3">
        <v>0.36183360154540101</v>
      </c>
      <c r="N3">
        <v>0.38946440192346599</v>
      </c>
      <c r="O3">
        <v>0.30591382573075698</v>
      </c>
      <c r="P3">
        <v>8.4866424196008802E-2</v>
      </c>
      <c r="Q3">
        <v>0.43847642596366398</v>
      </c>
      <c r="R3">
        <v>0.23124454338137501</v>
      </c>
      <c r="S3">
        <v>0.31380839296318902</v>
      </c>
      <c r="T3">
        <v>0.51873795194112204</v>
      </c>
      <c r="U3">
        <v>1.0782638654236401</v>
      </c>
      <c r="V3">
        <f>AVERAGE(L3:U3)</f>
        <v>0.39818138796356778</v>
      </c>
    </row>
    <row r="4" spans="1:22" x14ac:dyDescent="0.25">
      <c r="A4">
        <v>75</v>
      </c>
      <c r="B4">
        <v>0.31874252716301399</v>
      </c>
      <c r="C4">
        <v>0.57498635070738402</v>
      </c>
      <c r="D4">
        <v>0.29341414609356797</v>
      </c>
      <c r="E4">
        <v>0.449660456837705</v>
      </c>
      <c r="F4">
        <f t="shared" si="0"/>
        <v>0.40920087020041773</v>
      </c>
      <c r="G4">
        <v>3</v>
      </c>
      <c r="H4">
        <v>0.64143219826884201</v>
      </c>
      <c r="K4" t="s">
        <v>17</v>
      </c>
      <c r="L4">
        <v>0.347689210979577</v>
      </c>
      <c r="M4">
        <v>0.67498391336404095</v>
      </c>
      <c r="N4">
        <v>0.65656332787368599</v>
      </c>
      <c r="O4">
        <v>0.224994727622323</v>
      </c>
      <c r="P4">
        <v>0.178614208863145</v>
      </c>
      <c r="Q4">
        <v>0.325650211737325</v>
      </c>
      <c r="R4">
        <v>0.462160161421655</v>
      </c>
      <c r="S4">
        <v>0.179601037075453</v>
      </c>
      <c r="T4">
        <v>1.2453659246184201</v>
      </c>
      <c r="U4">
        <v>0.36051779913689302</v>
      </c>
      <c r="V4">
        <f t="shared" ref="V4:V7" si="1">AVERAGE(L4:U4)</f>
        <v>0.46561405226925184</v>
      </c>
    </row>
    <row r="5" spans="1:22" x14ac:dyDescent="0.25">
      <c r="A5">
        <v>80</v>
      </c>
      <c r="B5">
        <v>0.275322481641252</v>
      </c>
      <c r="C5">
        <v>0.13650995222763801</v>
      </c>
      <c r="D5">
        <v>0.67366822459770304</v>
      </c>
      <c r="E5">
        <v>0.197034849792419</v>
      </c>
      <c r="F5">
        <f t="shared" si="0"/>
        <v>0.32063387706475299</v>
      </c>
      <c r="G5">
        <v>4</v>
      </c>
      <c r="H5">
        <v>0.28387497340047102</v>
      </c>
      <c r="K5" t="s">
        <v>18</v>
      </c>
      <c r="L5">
        <v>0.30065076600762303</v>
      </c>
      <c r="M5">
        <v>0.61018291418457604</v>
      </c>
      <c r="N5">
        <v>0.18716664406444899</v>
      </c>
      <c r="O5">
        <v>0.28551956807602202</v>
      </c>
      <c r="P5">
        <v>0.33288681266954301</v>
      </c>
      <c r="Q5">
        <v>0.30361123572913601</v>
      </c>
      <c r="R5">
        <v>0.214468640107011</v>
      </c>
      <c r="S5">
        <v>0.59735424997795294</v>
      </c>
      <c r="T5">
        <v>0.40591144519664901</v>
      </c>
      <c r="U5">
        <v>0.28519058731546099</v>
      </c>
      <c r="V5">
        <f t="shared" si="1"/>
        <v>0.35229428633284232</v>
      </c>
    </row>
    <row r="6" spans="1:22" x14ac:dyDescent="0.25">
      <c r="A6">
        <v>85</v>
      </c>
      <c r="B6">
        <v>1.41871712040749</v>
      </c>
      <c r="C6">
        <v>0.76445579253697404</v>
      </c>
      <c r="D6">
        <v>0.83813816580793499</v>
      </c>
      <c r="E6">
        <v>0.35426797203941901</v>
      </c>
      <c r="F6">
        <f t="shared" si="0"/>
        <v>0.84389476269795449</v>
      </c>
      <c r="G6">
        <v>5</v>
      </c>
      <c r="H6">
        <v>0.25427036233500999</v>
      </c>
      <c r="K6" t="s">
        <v>19</v>
      </c>
      <c r="L6">
        <v>1.30095590015</v>
      </c>
      <c r="M6">
        <v>0.75721856204857396</v>
      </c>
      <c r="N6">
        <v>0.30361127651724601</v>
      </c>
      <c r="O6">
        <v>0.216771189642472</v>
      </c>
      <c r="P6">
        <v>0.63419549598659597</v>
      </c>
      <c r="Q6">
        <v>0.42597678076061302</v>
      </c>
      <c r="R6">
        <v>0.15854888454178301</v>
      </c>
      <c r="S6">
        <v>0.40459584921605302</v>
      </c>
      <c r="T6">
        <v>0.326308088257039</v>
      </c>
      <c r="U6">
        <v>0.81116493694811798</v>
      </c>
      <c r="V6">
        <f t="shared" si="1"/>
        <v>0.53393469640684932</v>
      </c>
    </row>
    <row r="7" spans="1:22" x14ac:dyDescent="0.25">
      <c r="A7">
        <v>90</v>
      </c>
      <c r="B7">
        <v>0.32071617026271598</v>
      </c>
      <c r="C7">
        <v>0.41018780278797401</v>
      </c>
      <c r="D7">
        <v>0.30920329451595002</v>
      </c>
      <c r="E7">
        <v>0.40722724217164202</v>
      </c>
      <c r="F7">
        <f t="shared" si="0"/>
        <v>0.36183362743457054</v>
      </c>
      <c r="G7">
        <v>6</v>
      </c>
      <c r="H7">
        <v>0.84076972017934004</v>
      </c>
      <c r="K7" t="s">
        <v>20</v>
      </c>
      <c r="L7">
        <v>0.98944996492664306</v>
      </c>
      <c r="M7">
        <v>0.40821421525973001</v>
      </c>
      <c r="N7">
        <v>0.74373210467429596</v>
      </c>
      <c r="O7">
        <v>0.693404464411711</v>
      </c>
      <c r="P7">
        <v>0.21512649590108401</v>
      </c>
      <c r="Q7">
        <v>0.294071983247291</v>
      </c>
      <c r="R7">
        <v>0.27696713536356199</v>
      </c>
      <c r="S7">
        <v>2.04370268827663</v>
      </c>
      <c r="T7">
        <v>0.216442252949443</v>
      </c>
      <c r="U7">
        <v>0.36183361035362999</v>
      </c>
      <c r="V7">
        <f t="shared" si="1"/>
        <v>0.62429449153640204</v>
      </c>
    </row>
    <row r="8" spans="1:22" x14ac:dyDescent="0.25">
      <c r="A8">
        <v>95</v>
      </c>
      <c r="B8">
        <v>1.92725668511599</v>
      </c>
      <c r="C8">
        <v>0.88386088711111499</v>
      </c>
      <c r="D8">
        <v>0.453936657951863</v>
      </c>
      <c r="E8">
        <v>1.4453610291844501</v>
      </c>
      <c r="F8">
        <f t="shared" si="0"/>
        <v>1.1776038148408545</v>
      </c>
      <c r="G8">
        <v>7</v>
      </c>
      <c r="H8">
        <v>0.84734855501509398</v>
      </c>
    </row>
    <row r="9" spans="1:22" x14ac:dyDescent="0.25">
      <c r="A9">
        <v>100</v>
      </c>
      <c r="B9">
        <v>3.4495958497712</v>
      </c>
      <c r="C9">
        <v>1.7371300362667199</v>
      </c>
      <c r="D9">
        <v>2.3631041036324798</v>
      </c>
      <c r="E9">
        <v>1.48845217185928</v>
      </c>
      <c r="F9">
        <f t="shared" si="0"/>
        <v>2.2595705403824198</v>
      </c>
      <c r="G9">
        <v>8</v>
      </c>
      <c r="H9">
        <v>1.14767050087626</v>
      </c>
      <c r="K9" t="s">
        <v>21</v>
      </c>
      <c r="L9" t="s">
        <v>1</v>
      </c>
      <c r="M9" t="s">
        <v>2</v>
      </c>
      <c r="N9" t="s">
        <v>3</v>
      </c>
      <c r="O9" t="s">
        <v>4</v>
      </c>
      <c r="P9" t="s">
        <v>9</v>
      </c>
      <c r="Q9" t="s">
        <v>10</v>
      </c>
      <c r="R9" t="s">
        <v>11</v>
      </c>
      <c r="S9" t="s">
        <v>12</v>
      </c>
      <c r="T9" t="s">
        <v>13</v>
      </c>
      <c r="U9" t="s">
        <v>14</v>
      </c>
    </row>
    <row r="10" spans="1:22" x14ac:dyDescent="0.25">
      <c r="A10">
        <v>105</v>
      </c>
      <c r="B10">
        <v>1.4220057953946399</v>
      </c>
      <c r="C10">
        <v>1.0312255363137399</v>
      </c>
      <c r="D10">
        <v>2.0029145284915701</v>
      </c>
      <c r="E10">
        <v>1.12793384611431</v>
      </c>
      <c r="F10">
        <f t="shared" si="0"/>
        <v>1.3960199265785649</v>
      </c>
      <c r="G10">
        <v>9</v>
      </c>
      <c r="H10">
        <v>1.5743052140426601</v>
      </c>
      <c r="K10" t="s">
        <v>17</v>
      </c>
      <c r="L10">
        <v>0.345057696168863</v>
      </c>
      <c r="M10">
        <v>0.31216370535411903</v>
      </c>
      <c r="N10">
        <v>0.27400672249192098</v>
      </c>
      <c r="O10">
        <v>0.52564564847721196</v>
      </c>
      <c r="P10">
        <v>0.24538896813240699</v>
      </c>
      <c r="Q10">
        <v>0.32959750047342001</v>
      </c>
      <c r="R10">
        <v>0.31676886233201201</v>
      </c>
      <c r="S10">
        <v>0.103615992012467</v>
      </c>
      <c r="T10">
        <v>1.2568786660276301</v>
      </c>
      <c r="U10">
        <v>0.29637463977923101</v>
      </c>
      <c r="V10">
        <f>AVERAGE(L10:U10)</f>
        <v>0.40054984012492822</v>
      </c>
    </row>
    <row r="11" spans="1:22" x14ac:dyDescent="0.25">
      <c r="A11">
        <v>110</v>
      </c>
      <c r="B11">
        <v>2.8371075908433601</v>
      </c>
      <c r="C11">
        <v>2.4726410896202702</v>
      </c>
      <c r="D11">
        <v>2.2940266781406802</v>
      </c>
      <c r="E11">
        <v>0.89636075084437306</v>
      </c>
      <c r="F11">
        <f t="shared" si="0"/>
        <v>2.1250340273621711</v>
      </c>
      <c r="G11">
        <v>10</v>
      </c>
      <c r="H11">
        <v>0.90721567769021905</v>
      </c>
      <c r="K11" t="s">
        <v>18</v>
      </c>
      <c r="L11">
        <v>0.28683541754758801</v>
      </c>
      <c r="M11">
        <v>0.50327767130586798</v>
      </c>
      <c r="N11">
        <v>0.17631163140018799</v>
      </c>
      <c r="O11">
        <v>0.328939591988542</v>
      </c>
      <c r="P11">
        <v>0.43321342021262799</v>
      </c>
      <c r="Q11">
        <v>0.21446864621554501</v>
      </c>
      <c r="R11">
        <v>0.19571909843548799</v>
      </c>
      <c r="S11">
        <v>0.53419804811771698</v>
      </c>
      <c r="T11">
        <v>0.38156986996155701</v>
      </c>
      <c r="U11">
        <v>0.31709781704860901</v>
      </c>
      <c r="V11">
        <f t="shared" ref="V11:V13" si="2">AVERAGE(L11:U11)</f>
        <v>0.337163121223373</v>
      </c>
    </row>
    <row r="12" spans="1:22" x14ac:dyDescent="0.25">
      <c r="A12">
        <v>115</v>
      </c>
      <c r="B12">
        <v>1.33483765108056</v>
      </c>
      <c r="C12">
        <v>0.35657051806905299</v>
      </c>
      <c r="D12">
        <v>2.25718453581166</v>
      </c>
      <c r="E12">
        <v>2.31639359188401</v>
      </c>
      <c r="F12">
        <f t="shared" si="0"/>
        <v>1.5662465742113207</v>
      </c>
      <c r="G12">
        <v>11</v>
      </c>
      <c r="H12">
        <v>0.46479167259666199</v>
      </c>
      <c r="K12" t="s">
        <v>19</v>
      </c>
      <c r="L12">
        <v>1.12892086466391</v>
      </c>
      <c r="M12">
        <v>0.35755754893666702</v>
      </c>
      <c r="N12">
        <v>0.21117925332420601</v>
      </c>
      <c r="O12">
        <v>0.287822192337162</v>
      </c>
      <c r="P12">
        <v>0.190784984319606</v>
      </c>
      <c r="Q12">
        <v>0.66741840262841901</v>
      </c>
      <c r="R12">
        <v>0.51775094262448496</v>
      </c>
      <c r="S12">
        <v>0.34736030549673902</v>
      </c>
      <c r="T12">
        <v>0.179601044058806</v>
      </c>
      <c r="U12">
        <v>0.67432608722860099</v>
      </c>
      <c r="V12">
        <f t="shared" si="2"/>
        <v>0.4562721625618601</v>
      </c>
    </row>
    <row r="13" spans="1:22" x14ac:dyDescent="0.25">
      <c r="A13">
        <v>120</v>
      </c>
      <c r="B13">
        <v>2.75125353431552</v>
      </c>
      <c r="C13">
        <v>1.49700464395003</v>
      </c>
      <c r="D13">
        <v>2.3433669376363802</v>
      </c>
      <c r="E13">
        <v>2.0571883519188501</v>
      </c>
      <c r="F13">
        <f t="shared" si="0"/>
        <v>2.162203366955195</v>
      </c>
      <c r="G13">
        <v>12</v>
      </c>
      <c r="H13">
        <v>0.85557225071084897</v>
      </c>
      <c r="K13" t="s">
        <v>20</v>
      </c>
      <c r="L13">
        <v>0.30558482152135902</v>
      </c>
      <c r="M13">
        <v>0.14769389223135199</v>
      </c>
      <c r="N13">
        <v>0.41972693079693701</v>
      </c>
      <c r="O13">
        <v>0.30755854397339999</v>
      </c>
      <c r="P13">
        <v>0.16479875715932499</v>
      </c>
      <c r="Q13">
        <v>0.30920330429127801</v>
      </c>
      <c r="R13">
        <v>9.7695068939107094E-2</v>
      </c>
      <c r="S13">
        <v>0.26611220511475497</v>
      </c>
      <c r="T13">
        <v>0.465778446791487</v>
      </c>
      <c r="U13">
        <v>0.190456055343592</v>
      </c>
      <c r="V13">
        <f t="shared" si="2"/>
        <v>0.26746080261625926</v>
      </c>
    </row>
    <row r="14" spans="1:22" x14ac:dyDescent="0.25">
      <c r="G14">
        <v>13</v>
      </c>
      <c r="H14">
        <v>0.29571675899483302</v>
      </c>
    </row>
    <row r="15" spans="1:22" x14ac:dyDescent="0.25">
      <c r="G15">
        <v>14</v>
      </c>
      <c r="H15">
        <v>1.1545785027831601</v>
      </c>
    </row>
    <row r="16" spans="1:22" x14ac:dyDescent="0.25">
      <c r="G16">
        <v>15</v>
      </c>
      <c r="H16">
        <v>0.85557200284540502</v>
      </c>
    </row>
    <row r="17" spans="7:8" x14ac:dyDescent="0.25">
      <c r="G17">
        <v>16</v>
      </c>
      <c r="H17">
        <v>0.87103232696309696</v>
      </c>
    </row>
    <row r="18" spans="7:8" x14ac:dyDescent="0.25">
      <c r="G18">
        <v>17</v>
      </c>
      <c r="H18">
        <v>0.31742677740889902</v>
      </c>
    </row>
    <row r="19" spans="7:8" x14ac:dyDescent="0.25">
      <c r="G19">
        <v>18</v>
      </c>
      <c r="H19">
        <v>0.48584393991803099</v>
      </c>
    </row>
    <row r="20" spans="7:8" x14ac:dyDescent="0.25">
      <c r="G20">
        <v>19</v>
      </c>
      <c r="H20">
        <v>1.0019500529826999</v>
      </c>
    </row>
    <row r="21" spans="7:8" x14ac:dyDescent="0.25">
      <c r="G21">
        <v>20</v>
      </c>
      <c r="H21">
        <v>1.76081455896767</v>
      </c>
    </row>
  </sheetData>
  <conditionalFormatting sqref="B2: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V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:V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A184-DAEB-41BD-8B54-6BB1068797F0}">
  <dimension ref="A1:V21"/>
  <sheetViews>
    <sheetView topLeftCell="D1" workbookViewId="0">
      <selection activeCell="V3" sqref="V3:V7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</row>
    <row r="2" spans="1:22" x14ac:dyDescent="0.25">
      <c r="A2">
        <v>65</v>
      </c>
      <c r="B2">
        <v>0.89307072800520204</v>
      </c>
      <c r="C2">
        <v>1.89896892123872</v>
      </c>
      <c r="D2">
        <v>1.6193698988674501</v>
      </c>
      <c r="E2">
        <v>0.34341290123040402</v>
      </c>
      <c r="F2">
        <f>AVERAGE(B2:E2)</f>
        <v>1.188705612335444</v>
      </c>
      <c r="G2">
        <v>1</v>
      </c>
      <c r="H2">
        <v>3.3680142852404198</v>
      </c>
      <c r="K2" t="s">
        <v>8</v>
      </c>
      <c r="L2" t="s">
        <v>1</v>
      </c>
      <c r="M2" t="s">
        <v>2</v>
      </c>
      <c r="N2" t="s">
        <v>3</v>
      </c>
      <c r="O2" t="s">
        <v>4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</row>
    <row r="3" spans="1:22" x14ac:dyDescent="0.25">
      <c r="A3">
        <v>70</v>
      </c>
      <c r="B3">
        <v>0.81544130720383501</v>
      </c>
      <c r="C3">
        <v>0.91510942782992799</v>
      </c>
      <c r="D3">
        <v>1.4111511079088901</v>
      </c>
      <c r="E3">
        <v>1.5690415540175799</v>
      </c>
      <c r="F3">
        <f t="shared" ref="F3:F13" si="0">AVERAGE(B3:E3)</f>
        <v>1.1776858492400581</v>
      </c>
      <c r="G3">
        <v>2</v>
      </c>
      <c r="H3">
        <v>3.4324841810643898</v>
      </c>
      <c r="K3" t="s">
        <v>16</v>
      </c>
      <c r="L3">
        <v>0.99800230253883904</v>
      </c>
      <c r="M3">
        <v>0.69011500002202497</v>
      </c>
      <c r="N3">
        <v>0.50886953208125396</v>
      </c>
      <c r="O3">
        <v>0.41874002790687298</v>
      </c>
      <c r="P3">
        <v>1.0322131751210899</v>
      </c>
      <c r="Q3">
        <v>1.1710242973792999</v>
      </c>
      <c r="R3">
        <v>0.28683530153229198</v>
      </c>
      <c r="S3">
        <v>0.736166679684225</v>
      </c>
      <c r="T3">
        <v>1.1572090228504901</v>
      </c>
      <c r="U3">
        <v>0.89405759767100201</v>
      </c>
      <c r="V3">
        <f>AVERAGE(L3:U3)</f>
        <v>0.78932329367873888</v>
      </c>
    </row>
    <row r="4" spans="1:22" x14ac:dyDescent="0.25">
      <c r="A4">
        <v>75</v>
      </c>
      <c r="B4">
        <v>0.42301643244301002</v>
      </c>
      <c r="C4">
        <v>0.97662178356941698</v>
      </c>
      <c r="D4">
        <v>2.2157378864285402</v>
      </c>
      <c r="E4">
        <v>0.853927336390502</v>
      </c>
      <c r="F4">
        <f t="shared" si="0"/>
        <v>1.1173258597078672</v>
      </c>
      <c r="G4">
        <v>3</v>
      </c>
      <c r="H4">
        <v>3.0976243956743601</v>
      </c>
      <c r="K4" t="s">
        <v>17</v>
      </c>
      <c r="L4">
        <v>1.06609369639732</v>
      </c>
      <c r="M4">
        <v>1.2394446755902999</v>
      </c>
      <c r="N4">
        <v>0.95655666703751696</v>
      </c>
      <c r="O4">
        <v>1.1835250872891301</v>
      </c>
      <c r="P4">
        <v>0.596367530920347</v>
      </c>
      <c r="Q4">
        <v>0.47696246722732699</v>
      </c>
      <c r="R4">
        <v>0.58353886124003795</v>
      </c>
      <c r="S4">
        <v>0.65031376584157297</v>
      </c>
      <c r="T4">
        <v>1.06378985587207</v>
      </c>
      <c r="U4">
        <v>0.455910400963355</v>
      </c>
      <c r="V4">
        <f t="shared" ref="V4:V7" si="1">AVERAGE(L4:U4)</f>
        <v>0.82725030083789763</v>
      </c>
    </row>
    <row r="5" spans="1:22" x14ac:dyDescent="0.25">
      <c r="A5">
        <v>80</v>
      </c>
      <c r="B5">
        <v>0.33288688405277</v>
      </c>
      <c r="C5">
        <v>0.61116987957428603</v>
      </c>
      <c r="D5">
        <v>1.01839719012946</v>
      </c>
      <c r="E5">
        <v>0.178943162288248</v>
      </c>
      <c r="F5">
        <f t="shared" si="0"/>
        <v>0.535349279011191</v>
      </c>
      <c r="G5">
        <v>4</v>
      </c>
      <c r="H5">
        <v>1.81837856396398</v>
      </c>
      <c r="K5" t="s">
        <v>18</v>
      </c>
      <c r="L5">
        <v>0.35953096246035199</v>
      </c>
      <c r="M5">
        <v>1.8835071768215399</v>
      </c>
      <c r="N5">
        <v>0.28946689734705</v>
      </c>
      <c r="O5">
        <v>0.88682134512595001</v>
      </c>
      <c r="P5">
        <v>0.47860722264002098</v>
      </c>
      <c r="Q5">
        <v>0.45689699847971599</v>
      </c>
      <c r="R5">
        <v>0.56610493015660701</v>
      </c>
      <c r="S5">
        <v>1.2871405056846801</v>
      </c>
      <c r="T5">
        <v>0.85096636216730004</v>
      </c>
      <c r="U5">
        <v>1.2249708436962601</v>
      </c>
      <c r="V5">
        <f t="shared" si="1"/>
        <v>0.82840132445794767</v>
      </c>
    </row>
    <row r="6" spans="1:22" x14ac:dyDescent="0.25">
      <c r="A6">
        <v>85</v>
      </c>
      <c r="B6">
        <v>0.81445475312652504</v>
      </c>
      <c r="C6">
        <v>1.2108270398540499</v>
      </c>
      <c r="D6">
        <v>0.61445910714268903</v>
      </c>
      <c r="E6">
        <v>2.2084997718512498</v>
      </c>
      <c r="F6">
        <f t="shared" si="0"/>
        <v>1.2120601679936285</v>
      </c>
      <c r="G6">
        <v>5</v>
      </c>
      <c r="H6">
        <v>2.01146441401194</v>
      </c>
      <c r="K6" t="s">
        <v>19</v>
      </c>
      <c r="L6">
        <v>0.31019005151100898</v>
      </c>
      <c r="M6">
        <v>0.87728131311275004</v>
      </c>
      <c r="N6">
        <v>0.24177060348820101</v>
      </c>
      <c r="O6">
        <v>0.70327272990818301</v>
      </c>
      <c r="P6">
        <v>0.47071249771901102</v>
      </c>
      <c r="Q6">
        <v>1.00688401249558</v>
      </c>
      <c r="R6">
        <v>0.19703474309319599</v>
      </c>
      <c r="S6">
        <v>0.28979579128766197</v>
      </c>
      <c r="T6">
        <v>0.40952987909206801</v>
      </c>
      <c r="U6">
        <v>1.00194957677131</v>
      </c>
      <c r="V6">
        <f t="shared" si="1"/>
        <v>0.55084211984789699</v>
      </c>
    </row>
    <row r="7" spans="1:22" x14ac:dyDescent="0.25">
      <c r="A7">
        <v>90</v>
      </c>
      <c r="B7">
        <v>1.14174922214789</v>
      </c>
      <c r="C7">
        <v>1.3499681413156699</v>
      </c>
      <c r="D7">
        <v>0.62597209664532805</v>
      </c>
      <c r="E7">
        <v>1.5736484475499199</v>
      </c>
      <c r="F7">
        <f t="shared" si="0"/>
        <v>1.1728344769147021</v>
      </c>
      <c r="G7">
        <v>6</v>
      </c>
      <c r="H7">
        <v>1.18319640464903</v>
      </c>
      <c r="K7" t="s">
        <v>20</v>
      </c>
      <c r="L7">
        <v>0.88386062101504104</v>
      </c>
      <c r="M7">
        <v>0.42498998201736399</v>
      </c>
      <c r="N7">
        <v>0.89570200090594798</v>
      </c>
      <c r="O7">
        <v>0.55196068502185203</v>
      </c>
      <c r="P7">
        <v>0.29867715970032999</v>
      </c>
      <c r="Q7">
        <v>0.755902704007405</v>
      </c>
      <c r="R7">
        <v>0.85063726403566098</v>
      </c>
      <c r="S7">
        <v>0.32959747660835997</v>
      </c>
      <c r="T7">
        <v>0.81478355877588304</v>
      </c>
      <c r="U7">
        <v>0.62991930323248801</v>
      </c>
      <c r="V7">
        <f t="shared" si="1"/>
        <v>0.64360307553203311</v>
      </c>
    </row>
    <row r="8" spans="1:22" x14ac:dyDescent="0.25">
      <c r="A8">
        <v>95</v>
      </c>
      <c r="B8">
        <v>1.0825401597993101</v>
      </c>
      <c r="C8">
        <v>0.79734948086159096</v>
      </c>
      <c r="D8">
        <v>1.91015165046477</v>
      </c>
      <c r="E8">
        <v>0.39768805147976199</v>
      </c>
      <c r="F8">
        <f t="shared" si="0"/>
        <v>1.0469323356513582</v>
      </c>
      <c r="G8">
        <v>7</v>
      </c>
      <c r="H8">
        <v>1.5164140028472901</v>
      </c>
    </row>
    <row r="9" spans="1:22" x14ac:dyDescent="0.25">
      <c r="A9">
        <v>100</v>
      </c>
      <c r="B9">
        <v>2.5719783408193</v>
      </c>
      <c r="C9">
        <v>0.91872842873284399</v>
      </c>
      <c r="D9">
        <v>0.77662633476284804</v>
      </c>
      <c r="E9">
        <v>0.42795045351109101</v>
      </c>
      <c r="F9">
        <f t="shared" si="0"/>
        <v>1.1738208894565207</v>
      </c>
      <c r="G9">
        <v>8</v>
      </c>
      <c r="H9">
        <v>0.63255088257150005</v>
      </c>
      <c r="K9" t="s">
        <v>21</v>
      </c>
      <c r="L9" t="s">
        <v>1</v>
      </c>
      <c r="M9" t="s">
        <v>2</v>
      </c>
      <c r="N9" t="s">
        <v>3</v>
      </c>
      <c r="O9" t="s">
        <v>4</v>
      </c>
      <c r="P9" t="s">
        <v>9</v>
      </c>
      <c r="Q9" t="s">
        <v>10</v>
      </c>
      <c r="R9" t="s">
        <v>11</v>
      </c>
      <c r="S9" t="s">
        <v>12</v>
      </c>
      <c r="T9" t="s">
        <v>13</v>
      </c>
      <c r="U9" t="s">
        <v>14</v>
      </c>
    </row>
    <row r="10" spans="1:22" x14ac:dyDescent="0.25">
      <c r="A10">
        <v>105</v>
      </c>
      <c r="B10">
        <v>1.58943703809944</v>
      </c>
      <c r="C10">
        <v>1.2101688415312899</v>
      </c>
      <c r="D10">
        <v>3.0117670954921301</v>
      </c>
      <c r="E10">
        <v>1.11280335936888</v>
      </c>
      <c r="F10">
        <f t="shared" si="0"/>
        <v>1.7310440836229348</v>
      </c>
      <c r="G10">
        <v>9</v>
      </c>
      <c r="H10">
        <v>2.3440229170337301</v>
      </c>
      <c r="K10" t="s">
        <v>17</v>
      </c>
      <c r="L10">
        <v>1.1963535588580201</v>
      </c>
      <c r="M10">
        <v>1.0098434809835799</v>
      </c>
      <c r="N10">
        <v>0.47334416963350301</v>
      </c>
      <c r="O10">
        <v>0.98978015516518003</v>
      </c>
      <c r="P10">
        <v>0.62728785254028796</v>
      </c>
      <c r="Q10">
        <v>0.78517877780798495</v>
      </c>
      <c r="R10">
        <v>0.49702778652235602</v>
      </c>
      <c r="S10">
        <v>0.97168753517802298</v>
      </c>
      <c r="T10">
        <v>1.29569204296037</v>
      </c>
      <c r="U10">
        <v>1.2752989899457401</v>
      </c>
      <c r="V10">
        <f>AVERAGE(L10:U10)</f>
        <v>0.91214943495950451</v>
      </c>
    </row>
    <row r="11" spans="1:22" x14ac:dyDescent="0.25">
      <c r="A11">
        <v>110</v>
      </c>
      <c r="B11">
        <v>1.8229832968869399</v>
      </c>
      <c r="C11">
        <v>1.42759771659024</v>
      </c>
      <c r="D11">
        <v>2.19928928287493</v>
      </c>
      <c r="E11">
        <v>0.58584150317977302</v>
      </c>
      <c r="F11">
        <f t="shared" si="0"/>
        <v>1.5089279498829706</v>
      </c>
      <c r="G11">
        <v>10</v>
      </c>
      <c r="H11">
        <v>1.8453499607269901</v>
      </c>
      <c r="K11" t="s">
        <v>18</v>
      </c>
      <c r="L11">
        <v>0.19933743171917001</v>
      </c>
      <c r="M11">
        <v>1.66870928985111</v>
      </c>
      <c r="N11">
        <v>0.30558499352146301</v>
      </c>
      <c r="O11">
        <v>0.99537047721482197</v>
      </c>
      <c r="P11">
        <v>1.17793298215003</v>
      </c>
      <c r="Q11">
        <v>0.184206231829458</v>
      </c>
      <c r="R11">
        <v>0.474330947844675</v>
      </c>
      <c r="S11">
        <v>1.4463480350955</v>
      </c>
      <c r="T11">
        <v>0.887807808012259</v>
      </c>
      <c r="U11">
        <v>1.08122402196863</v>
      </c>
      <c r="V11">
        <f t="shared" ref="V11:V13" si="2">AVERAGE(L11:U11)</f>
        <v>0.84208522192071178</v>
      </c>
    </row>
    <row r="12" spans="1:22" x14ac:dyDescent="0.25">
      <c r="A12">
        <v>115</v>
      </c>
      <c r="B12">
        <v>2.1173844141928799</v>
      </c>
      <c r="C12">
        <v>1.74337944347181</v>
      </c>
      <c r="D12">
        <v>1.37529679834352</v>
      </c>
      <c r="E12">
        <v>1.2134586141613799</v>
      </c>
      <c r="F12">
        <f t="shared" si="0"/>
        <v>1.6123798175423973</v>
      </c>
      <c r="G12">
        <v>11</v>
      </c>
      <c r="H12">
        <v>0.26479643410270298</v>
      </c>
      <c r="K12" t="s">
        <v>19</v>
      </c>
      <c r="L12">
        <v>0.512158882544684</v>
      </c>
      <c r="M12">
        <v>0.14473339035080901</v>
      </c>
      <c r="N12">
        <v>0.38913564587078397</v>
      </c>
      <c r="O12">
        <v>0.77794185793163095</v>
      </c>
      <c r="P12">
        <v>0.315124169101695</v>
      </c>
      <c r="Q12">
        <v>0.95721390991299404</v>
      </c>
      <c r="R12">
        <v>0.84142752320540504</v>
      </c>
      <c r="S12">
        <v>0.56182916897578095</v>
      </c>
      <c r="T12">
        <v>0.57663112963591501</v>
      </c>
      <c r="U12">
        <v>1.03122580750061</v>
      </c>
      <c r="V12">
        <f t="shared" si="2"/>
        <v>0.61074214850303077</v>
      </c>
    </row>
    <row r="13" spans="1:22" x14ac:dyDescent="0.25">
      <c r="A13">
        <v>120</v>
      </c>
      <c r="B13">
        <v>2.86440406908094</v>
      </c>
      <c r="C13">
        <v>1.3345074144592199</v>
      </c>
      <c r="D13">
        <v>2.6528993682335602</v>
      </c>
      <c r="E13">
        <v>2.9555250623381202</v>
      </c>
      <c r="F13">
        <f t="shared" si="0"/>
        <v>2.4518339785279601</v>
      </c>
      <c r="G13">
        <v>12</v>
      </c>
      <c r="H13">
        <v>1.2387868561121</v>
      </c>
      <c r="K13" t="s">
        <v>20</v>
      </c>
      <c r="L13">
        <v>0.29472997680185797</v>
      </c>
      <c r="M13">
        <v>0.24012595000841599</v>
      </c>
      <c r="N13">
        <v>0.37301756563750299</v>
      </c>
      <c r="O13">
        <v>0.514790690557826</v>
      </c>
      <c r="P13">
        <v>0.20065317790965501</v>
      </c>
      <c r="Q13">
        <v>0.54176351799377598</v>
      </c>
      <c r="R13">
        <v>0.39670102819455899</v>
      </c>
      <c r="S13">
        <v>0.36512289273586102</v>
      </c>
      <c r="T13">
        <v>0.71050962432512099</v>
      </c>
      <c r="U13">
        <v>0.44176585857904699</v>
      </c>
      <c r="V13">
        <f t="shared" si="2"/>
        <v>0.40791802827436213</v>
      </c>
    </row>
    <row r="14" spans="1:22" x14ac:dyDescent="0.25">
      <c r="G14">
        <v>13</v>
      </c>
      <c r="H14">
        <v>1.15622328631656</v>
      </c>
    </row>
    <row r="15" spans="1:22" x14ac:dyDescent="0.25">
      <c r="G15">
        <v>14</v>
      </c>
      <c r="H15">
        <v>0.56643399842254305</v>
      </c>
    </row>
    <row r="16" spans="1:22" x14ac:dyDescent="0.25">
      <c r="G16">
        <v>15</v>
      </c>
      <c r="H16">
        <v>0.512159081667375</v>
      </c>
    </row>
    <row r="17" spans="7:8" x14ac:dyDescent="0.25">
      <c r="G17">
        <v>16</v>
      </c>
      <c r="H17">
        <v>0.860835101387326</v>
      </c>
    </row>
    <row r="18" spans="7:8" x14ac:dyDescent="0.25">
      <c r="G18">
        <v>17</v>
      </c>
      <c r="H18">
        <v>0.58189403048723898</v>
      </c>
    </row>
    <row r="19" spans="7:8" x14ac:dyDescent="0.25">
      <c r="G19">
        <v>18</v>
      </c>
      <c r="H19">
        <v>0.52202723851291</v>
      </c>
    </row>
    <row r="20" spans="7:8" x14ac:dyDescent="0.25">
      <c r="G20">
        <v>19</v>
      </c>
      <c r="H20">
        <v>1.6493021595044399</v>
      </c>
    </row>
    <row r="21" spans="7:8" x14ac:dyDescent="0.25">
      <c r="G21">
        <v>20</v>
      </c>
      <c r="H21">
        <v>1.01313432491889</v>
      </c>
    </row>
  </sheetData>
  <conditionalFormatting sqref="B2: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V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:V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A6CD-D424-479F-B03E-807CC9B8D5FC}">
  <dimension ref="A1:V21"/>
  <sheetViews>
    <sheetView topLeftCell="F1" workbookViewId="0">
      <selection activeCell="L8" sqref="L8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</row>
    <row r="2" spans="1:22" x14ac:dyDescent="0.25">
      <c r="A2">
        <v>65</v>
      </c>
      <c r="B2">
        <v>0.50163297634620996</v>
      </c>
      <c r="C2">
        <v>0.318084658969436</v>
      </c>
      <c r="D2">
        <v>0.240125942638416</v>
      </c>
      <c r="E2">
        <v>0.54143458602633199</v>
      </c>
      <c r="F2">
        <f>AVERAGE(B2:E2)</f>
        <v>0.40031954099509848</v>
      </c>
      <c r="G2">
        <v>1</v>
      </c>
      <c r="H2">
        <v>0.83320422620730294</v>
      </c>
      <c r="K2" t="s">
        <v>8</v>
      </c>
      <c r="L2" t="s">
        <v>1</v>
      </c>
      <c r="M2" t="s">
        <v>2</v>
      </c>
      <c r="N2" t="s">
        <v>3</v>
      </c>
      <c r="O2" t="s">
        <v>4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</row>
    <row r="3" spans="1:22" x14ac:dyDescent="0.25">
      <c r="A3">
        <v>70</v>
      </c>
      <c r="B3">
        <v>0.34966287211797098</v>
      </c>
      <c r="C3">
        <v>0.49209378475431298</v>
      </c>
      <c r="D3">
        <v>0.329268608181504</v>
      </c>
      <c r="E3">
        <v>0.18157466668269301</v>
      </c>
      <c r="F3">
        <f t="shared" ref="F3:F13" si="0">AVERAGE(B3:E3)</f>
        <v>0.33814998293412024</v>
      </c>
      <c r="G3">
        <v>2</v>
      </c>
      <c r="H3">
        <v>0.40887201780821703</v>
      </c>
      <c r="K3" t="s">
        <v>16</v>
      </c>
      <c r="L3">
        <v>0.53715851759632705</v>
      </c>
      <c r="M3">
        <v>0.52761921995300498</v>
      </c>
      <c r="N3">
        <v>0.237165507284682</v>
      </c>
      <c r="O3">
        <v>0.672023778556879</v>
      </c>
      <c r="P3">
        <v>0.22236321111322199</v>
      </c>
      <c r="Q3">
        <v>0.78484999931069299</v>
      </c>
      <c r="R3">
        <v>0.121378723960731</v>
      </c>
      <c r="S3">
        <v>0.13848358576078099</v>
      </c>
      <c r="T3">
        <v>0.278282930800061</v>
      </c>
      <c r="U3">
        <v>0.14769388091150701</v>
      </c>
      <c r="V3">
        <f>AVERAGE(L3:U3)</f>
        <v>0.3667019355247888</v>
      </c>
    </row>
    <row r="4" spans="1:22" x14ac:dyDescent="0.25">
      <c r="A4">
        <v>75</v>
      </c>
      <c r="B4">
        <v>0.42795048353845799</v>
      </c>
      <c r="C4">
        <v>0.290782680833578</v>
      </c>
      <c r="D4">
        <v>0.41150350644095302</v>
      </c>
      <c r="E4">
        <v>0.36479411995222999</v>
      </c>
      <c r="F4">
        <f t="shared" si="0"/>
        <v>0.37375769769130479</v>
      </c>
      <c r="G4">
        <v>3</v>
      </c>
      <c r="H4">
        <v>0.40689837488702502</v>
      </c>
      <c r="K4" t="s">
        <v>17</v>
      </c>
      <c r="L4">
        <v>0.240783835048683</v>
      </c>
      <c r="M4">
        <v>0.40920082510156303</v>
      </c>
      <c r="N4">
        <v>0.151641173432812</v>
      </c>
      <c r="O4">
        <v>0.16249618372198901</v>
      </c>
      <c r="P4">
        <v>0.113484167149386</v>
      </c>
      <c r="Q4">
        <v>0.31676886826510298</v>
      </c>
      <c r="R4">
        <v>0.230586674835392</v>
      </c>
      <c r="S4">
        <v>0.12236554842634</v>
      </c>
      <c r="T4">
        <v>4.7367308003900599E-2</v>
      </c>
      <c r="U4">
        <v>5.09856438728035E-2</v>
      </c>
      <c r="V4">
        <f t="shared" ref="V4:V7" si="1">AVERAGE(L4:U4)</f>
        <v>0.1845680227857972</v>
      </c>
    </row>
    <row r="5" spans="1:22" x14ac:dyDescent="0.25">
      <c r="A5">
        <v>80</v>
      </c>
      <c r="B5">
        <v>0.55952623075053198</v>
      </c>
      <c r="C5">
        <v>1.4085198422877601</v>
      </c>
      <c r="D5">
        <v>0.75327181880471195</v>
      </c>
      <c r="E5">
        <v>0.43025306514521799</v>
      </c>
      <c r="F5">
        <f t="shared" si="0"/>
        <v>0.7878927392470555</v>
      </c>
      <c r="G5">
        <v>4</v>
      </c>
      <c r="H5">
        <v>0.31315054021556699</v>
      </c>
      <c r="K5" t="s">
        <v>18</v>
      </c>
      <c r="L5">
        <v>0.25755971728564703</v>
      </c>
      <c r="M5">
        <v>0.131246910722291</v>
      </c>
      <c r="N5">
        <v>0.21052135722422999</v>
      </c>
      <c r="O5">
        <v>0.28255914086541301</v>
      </c>
      <c r="P5">
        <v>0.16249616582851201</v>
      </c>
      <c r="Q5">
        <v>0.216771207852829</v>
      </c>
      <c r="R5">
        <v>0.277296072957818</v>
      </c>
      <c r="S5">
        <v>0.18124573251955201</v>
      </c>
      <c r="T5">
        <v>0.102300227183191</v>
      </c>
      <c r="U5">
        <v>0.105589620552548</v>
      </c>
      <c r="V5">
        <f t="shared" si="1"/>
        <v>0.19275861529920307</v>
      </c>
    </row>
    <row r="6" spans="1:22" x14ac:dyDescent="0.25">
      <c r="A6">
        <v>85</v>
      </c>
      <c r="B6">
        <v>0.52597441064071604</v>
      </c>
      <c r="C6">
        <v>0.24341537959316301</v>
      </c>
      <c r="D6">
        <v>0.58978875804684605</v>
      </c>
      <c r="E6">
        <v>0.272362023421098</v>
      </c>
      <c r="F6">
        <f t="shared" si="0"/>
        <v>0.4078851429254558</v>
      </c>
      <c r="G6">
        <v>5</v>
      </c>
      <c r="H6">
        <v>0.55755271616828295</v>
      </c>
      <c r="K6" t="s">
        <v>19</v>
      </c>
      <c r="L6">
        <v>8.3879604466990096E-2</v>
      </c>
      <c r="M6">
        <v>0.18420618244964701</v>
      </c>
      <c r="N6">
        <v>0.153943746897336</v>
      </c>
      <c r="O6">
        <v>8.3221733145805901E-2</v>
      </c>
      <c r="P6">
        <v>9.4405676871309602E-2</v>
      </c>
      <c r="Q6">
        <v>0.163811943778259</v>
      </c>
      <c r="R6">
        <v>0.14539131056986801</v>
      </c>
      <c r="S6">
        <v>7.8287630916055895E-2</v>
      </c>
      <c r="T6">
        <v>8.1577031534990505E-2</v>
      </c>
      <c r="U6">
        <v>9.5392494368214495E-2</v>
      </c>
      <c r="V6">
        <f t="shared" si="1"/>
        <v>0.11641173549984765</v>
      </c>
    </row>
    <row r="7" spans="1:22" x14ac:dyDescent="0.25">
      <c r="A7">
        <v>90</v>
      </c>
      <c r="B7">
        <v>0.60952527826250802</v>
      </c>
      <c r="C7">
        <v>0.38058319989262301</v>
      </c>
      <c r="D7">
        <v>0.39538538011727398</v>
      </c>
      <c r="E7">
        <v>0.29736143502623702</v>
      </c>
      <c r="F7">
        <f t="shared" si="0"/>
        <v>0.42071382332466051</v>
      </c>
      <c r="G7">
        <v>6</v>
      </c>
      <c r="H7">
        <v>0.57893377363390097</v>
      </c>
      <c r="K7" t="s">
        <v>20</v>
      </c>
      <c r="L7">
        <v>8.7497946821951694E-2</v>
      </c>
      <c r="M7">
        <v>6.4801110153368299E-2</v>
      </c>
      <c r="N7">
        <v>0.11479993340351601</v>
      </c>
      <c r="O7">
        <v>0.15394375932471599</v>
      </c>
      <c r="P7">
        <v>0.62301191226904196</v>
      </c>
      <c r="Q7">
        <v>0.18650875504033701</v>
      </c>
      <c r="R7">
        <v>8.5853243826488804E-2</v>
      </c>
      <c r="S7">
        <v>0.16644343802042</v>
      </c>
      <c r="T7">
        <v>9.8352950442133893E-2</v>
      </c>
      <c r="U7">
        <v>6.1511712714022601E-2</v>
      </c>
      <c r="V7">
        <f t="shared" si="1"/>
        <v>0.16427247620159963</v>
      </c>
    </row>
    <row r="8" spans="1:22" x14ac:dyDescent="0.25">
      <c r="A8">
        <v>95</v>
      </c>
      <c r="B8">
        <v>0.55821056362091903</v>
      </c>
      <c r="C8">
        <v>1.1516176975871799</v>
      </c>
      <c r="D8">
        <v>0.4934094630343</v>
      </c>
      <c r="E8">
        <v>0.28025657542916999</v>
      </c>
      <c r="F8">
        <f t="shared" si="0"/>
        <v>0.6208735749178923</v>
      </c>
      <c r="G8">
        <v>7</v>
      </c>
      <c r="H8">
        <v>3.0805218658409199</v>
      </c>
    </row>
    <row r="9" spans="1:22" x14ac:dyDescent="0.25">
      <c r="A9">
        <v>100</v>
      </c>
      <c r="B9">
        <v>0.63880063351531302</v>
      </c>
      <c r="C9">
        <v>0.47202833046152098</v>
      </c>
      <c r="D9">
        <v>1.3631255623324601</v>
      </c>
      <c r="E9">
        <v>0.63320884007434697</v>
      </c>
      <c r="F9">
        <f t="shared" si="0"/>
        <v>0.77679084159591016</v>
      </c>
      <c r="G9">
        <v>8</v>
      </c>
      <c r="H9">
        <v>0.60755165806200595</v>
      </c>
      <c r="K9" t="s">
        <v>21</v>
      </c>
      <c r="L9" t="s">
        <v>1</v>
      </c>
      <c r="M9" t="s">
        <v>2</v>
      </c>
      <c r="N9" t="s">
        <v>3</v>
      </c>
      <c r="O9" t="s">
        <v>4</v>
      </c>
      <c r="P9" t="s">
        <v>9</v>
      </c>
      <c r="Q9" t="s">
        <v>10</v>
      </c>
      <c r="R9" t="s">
        <v>11</v>
      </c>
      <c r="S9" t="s">
        <v>12</v>
      </c>
      <c r="T9" t="s">
        <v>13</v>
      </c>
      <c r="U9" t="s">
        <v>14</v>
      </c>
    </row>
    <row r="10" spans="1:22" x14ac:dyDescent="0.25">
      <c r="A10">
        <v>105</v>
      </c>
      <c r="B10">
        <v>1.4075328072807101</v>
      </c>
      <c r="C10">
        <v>1.55095055640565</v>
      </c>
      <c r="D10">
        <v>0.38321471942611701</v>
      </c>
      <c r="E10">
        <v>0.53222422310203399</v>
      </c>
      <c r="F10">
        <f t="shared" si="0"/>
        <v>0.96848057655362785</v>
      </c>
      <c r="G10">
        <v>9</v>
      </c>
      <c r="H10">
        <v>0.53189545741243605</v>
      </c>
      <c r="K10" t="s">
        <v>17</v>
      </c>
      <c r="L10">
        <v>0.69866785554459698</v>
      </c>
      <c r="M10">
        <v>0.49110680161848802</v>
      </c>
      <c r="N10">
        <v>0.130260095412633</v>
      </c>
      <c r="O10">
        <v>0.127299637945994</v>
      </c>
      <c r="P10">
        <v>0.123681305204424</v>
      </c>
      <c r="Q10">
        <v>0.12203661538223599</v>
      </c>
      <c r="R10">
        <v>0.185193009031099</v>
      </c>
      <c r="S10">
        <v>9.8681888809289103E-2</v>
      </c>
      <c r="T10">
        <v>4.70383680217447E-2</v>
      </c>
      <c r="U10">
        <v>2.9933507171917301E-2</v>
      </c>
      <c r="V10">
        <f>AVERAGE(L10:U10)</f>
        <v>0.20538990841424218</v>
      </c>
    </row>
    <row r="11" spans="1:22" x14ac:dyDescent="0.25">
      <c r="A11">
        <v>110</v>
      </c>
      <c r="B11">
        <v>0.70722034618039797</v>
      </c>
      <c r="C11">
        <v>0.96576642276203295</v>
      </c>
      <c r="D11">
        <v>0.584854659679096</v>
      </c>
      <c r="E11">
        <v>2.7209905727945101</v>
      </c>
      <c r="F11">
        <f t="shared" si="0"/>
        <v>1.2447080003540092</v>
      </c>
      <c r="G11">
        <v>10</v>
      </c>
      <c r="H11">
        <v>0.91214952271730898</v>
      </c>
      <c r="K11" t="s">
        <v>18</v>
      </c>
      <c r="L11">
        <v>0.35196539212607397</v>
      </c>
      <c r="M11">
        <v>0.20953455443057101</v>
      </c>
      <c r="N11">
        <v>0.15361480582937601</v>
      </c>
      <c r="O11">
        <v>0.19045605070572799</v>
      </c>
      <c r="P11">
        <v>9.9668711539570104E-2</v>
      </c>
      <c r="Q11">
        <v>0.111510540753944</v>
      </c>
      <c r="R11">
        <v>0.33979457844248501</v>
      </c>
      <c r="S11">
        <v>8.5195365746124199E-2</v>
      </c>
      <c r="T11">
        <v>0.11085265983609199</v>
      </c>
      <c r="U11">
        <v>0.123681305978912</v>
      </c>
      <c r="V11">
        <f t="shared" ref="V11:V13" si="2">AVERAGE(L11:U11)</f>
        <v>0.17762739653888762</v>
      </c>
    </row>
    <row r="12" spans="1:22" x14ac:dyDescent="0.25">
      <c r="A12">
        <v>115</v>
      </c>
      <c r="B12">
        <v>0.69833901694596801</v>
      </c>
      <c r="C12">
        <v>1.2128007923228199</v>
      </c>
      <c r="D12">
        <v>0.80031029124146602</v>
      </c>
      <c r="E12">
        <v>2.8219742989208201</v>
      </c>
      <c r="F12">
        <f t="shared" si="0"/>
        <v>1.3833560998577685</v>
      </c>
      <c r="G12">
        <v>11</v>
      </c>
      <c r="H12">
        <v>0.57235493464962295</v>
      </c>
      <c r="K12" t="s">
        <v>19</v>
      </c>
      <c r="L12">
        <v>9.7037190830184306E-2</v>
      </c>
      <c r="M12">
        <v>6.9077322113085204E-2</v>
      </c>
      <c r="N12">
        <v>0.19210074910057601</v>
      </c>
      <c r="O12">
        <v>7.33535410385871E-2</v>
      </c>
      <c r="P12">
        <v>0.238810181551878</v>
      </c>
      <c r="Q12">
        <v>0.24209956673121499</v>
      </c>
      <c r="R12">
        <v>0.116773565075711</v>
      </c>
      <c r="S12">
        <v>0.16841709449349501</v>
      </c>
      <c r="T12">
        <v>0.160193610626438</v>
      </c>
      <c r="U12">
        <v>0.43452929263435103</v>
      </c>
      <c r="V12">
        <f t="shared" si="2"/>
        <v>0.17923921141955207</v>
      </c>
    </row>
    <row r="13" spans="1:22" x14ac:dyDescent="0.25">
      <c r="A13">
        <v>120</v>
      </c>
      <c r="B13">
        <v>1.3279300413628099</v>
      </c>
      <c r="C13">
        <v>0.71050960508932504</v>
      </c>
      <c r="D13">
        <v>0.62695897666762401</v>
      </c>
      <c r="E13">
        <v>1.0009637295804299</v>
      </c>
      <c r="F13">
        <f t="shared" si="0"/>
        <v>0.91659058817504724</v>
      </c>
      <c r="G13">
        <v>12</v>
      </c>
      <c r="H13">
        <v>0.58057850325045501</v>
      </c>
      <c r="K13" t="s">
        <v>20</v>
      </c>
      <c r="L13">
        <v>0.14572026409018801</v>
      </c>
      <c r="M13">
        <v>0.187166652106427</v>
      </c>
      <c r="N13">
        <v>9.7037195753371497E-2</v>
      </c>
      <c r="O13">
        <v>0.53814524577343803</v>
      </c>
      <c r="P13">
        <v>0.39505653748557001</v>
      </c>
      <c r="Q13">
        <v>0.180587868705821</v>
      </c>
      <c r="R13">
        <v>0.29966403058708102</v>
      </c>
      <c r="S13">
        <v>0.17104860459727</v>
      </c>
      <c r="T13">
        <v>4.9669885459228E-2</v>
      </c>
      <c r="U13">
        <v>0.16249617593580401</v>
      </c>
      <c r="V13">
        <f t="shared" si="2"/>
        <v>0.22265924604941989</v>
      </c>
    </row>
    <row r="14" spans="1:22" x14ac:dyDescent="0.25">
      <c r="G14">
        <v>13</v>
      </c>
      <c r="H14">
        <v>0.58321007747459297</v>
      </c>
    </row>
    <row r="15" spans="1:22" x14ac:dyDescent="0.25">
      <c r="G15">
        <v>14</v>
      </c>
      <c r="H15">
        <v>0.57465764209940995</v>
      </c>
    </row>
    <row r="16" spans="1:22" x14ac:dyDescent="0.25">
      <c r="G16">
        <v>15</v>
      </c>
      <c r="H16">
        <v>0.194074366525394</v>
      </c>
    </row>
    <row r="17" spans="7:8" x14ac:dyDescent="0.25">
      <c r="G17">
        <v>16</v>
      </c>
      <c r="H17">
        <v>0.550974043295682</v>
      </c>
    </row>
    <row r="18" spans="7:8" x14ac:dyDescent="0.25">
      <c r="G18">
        <v>17</v>
      </c>
      <c r="H18">
        <v>0.88846611555569999</v>
      </c>
    </row>
    <row r="19" spans="7:8" x14ac:dyDescent="0.25">
      <c r="G19">
        <v>18</v>
      </c>
      <c r="H19">
        <v>0.346044546028901</v>
      </c>
    </row>
    <row r="20" spans="7:8" x14ac:dyDescent="0.25">
      <c r="G20">
        <v>19</v>
      </c>
      <c r="H20">
        <v>0.32729497176862798</v>
      </c>
    </row>
    <row r="21" spans="7:8" x14ac:dyDescent="0.25">
      <c r="G21">
        <v>20</v>
      </c>
      <c r="H21">
        <v>0.83583576258371095</v>
      </c>
    </row>
  </sheetData>
  <conditionalFormatting sqref="B2: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V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:V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D542-C10C-4528-9413-7FA13B462518}">
  <dimension ref="A1:V21"/>
  <sheetViews>
    <sheetView workbookViewId="0">
      <selection activeCell="N21" sqref="N2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</row>
    <row r="2" spans="1:22" x14ac:dyDescent="0.25">
      <c r="A2">
        <v>65</v>
      </c>
      <c r="B2">
        <v>0.38485936294596801</v>
      </c>
      <c r="C2">
        <v>0.57597319078531395</v>
      </c>
      <c r="D2">
        <v>0.93978065651689102</v>
      </c>
      <c r="E2">
        <v>0.68057616184915004</v>
      </c>
      <c r="F2">
        <f>AVERAGE(B2:E2)</f>
        <v>0.64529734302433073</v>
      </c>
      <c r="G2">
        <v>1</v>
      </c>
      <c r="H2">
        <v>1.00491068782034</v>
      </c>
      <c r="K2" t="s">
        <v>8</v>
      </c>
      <c r="L2" t="s">
        <v>1</v>
      </c>
      <c r="M2" t="s">
        <v>2</v>
      </c>
      <c r="N2" t="s">
        <v>3</v>
      </c>
      <c r="O2" t="s">
        <v>4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</row>
    <row r="3" spans="1:22" x14ac:dyDescent="0.25">
      <c r="A3">
        <v>70</v>
      </c>
      <c r="B3">
        <v>0.72333825070018398</v>
      </c>
      <c r="C3">
        <v>0.86938743789934603</v>
      </c>
      <c r="D3">
        <v>0.188482386830019</v>
      </c>
      <c r="E3">
        <v>1.17234076196847</v>
      </c>
      <c r="F3">
        <f t="shared" ref="F3:F13" si="0">AVERAGE(B3:E3)</f>
        <v>0.73838720934950475</v>
      </c>
      <c r="G3">
        <v>2</v>
      </c>
      <c r="H3">
        <v>0.60557777248460398</v>
      </c>
      <c r="K3" t="s">
        <v>16</v>
      </c>
      <c r="L3">
        <v>0.28354593342636197</v>
      </c>
      <c r="M3">
        <v>0.62564301720998705</v>
      </c>
      <c r="N3">
        <v>0.47531762540428601</v>
      </c>
      <c r="O3">
        <v>0.201311068675778</v>
      </c>
      <c r="P3">
        <v>0.190127114042037</v>
      </c>
      <c r="Q3">
        <v>0.139141467251436</v>
      </c>
      <c r="R3">
        <v>7.3024597207516903E-2</v>
      </c>
      <c r="S3">
        <v>0.44439751900979901</v>
      </c>
      <c r="T3">
        <v>0.139141465221642</v>
      </c>
      <c r="U3">
        <v>0.32532116246489401</v>
      </c>
      <c r="V3">
        <f>AVERAGE(L3:U3)</f>
        <v>0.2896970969913738</v>
      </c>
    </row>
    <row r="4" spans="1:22" x14ac:dyDescent="0.25">
      <c r="A4">
        <v>75</v>
      </c>
      <c r="B4">
        <v>0.57334182981014803</v>
      </c>
      <c r="C4">
        <v>0.56742076491961801</v>
      </c>
      <c r="D4">
        <v>0.46808112687935699</v>
      </c>
      <c r="E4">
        <v>1.77232594323697</v>
      </c>
      <c r="F4">
        <f t="shared" si="0"/>
        <v>0.84529241621152318</v>
      </c>
      <c r="G4">
        <v>3</v>
      </c>
      <c r="H4">
        <v>0.49308037733943499</v>
      </c>
      <c r="K4" t="s">
        <v>17</v>
      </c>
      <c r="L4">
        <v>0.14802283642758601</v>
      </c>
      <c r="M4">
        <v>0.206245176855444</v>
      </c>
      <c r="N4">
        <v>0.60788048467872502</v>
      </c>
      <c r="O4">
        <v>0.76313989966653695</v>
      </c>
      <c r="P4">
        <v>0.26150701658143899</v>
      </c>
      <c r="Q4">
        <v>6.5458987850723294E-2</v>
      </c>
      <c r="R4">
        <v>0.34472877471230801</v>
      </c>
      <c r="S4">
        <v>0.82925704479351203</v>
      </c>
      <c r="T4">
        <v>0.441437005700547</v>
      </c>
      <c r="U4">
        <v>0.15558844359316601</v>
      </c>
      <c r="V4">
        <f t="shared" ref="V4:V7" si="1">AVERAGE(L4:U4)</f>
        <v>0.38232656708599877</v>
      </c>
    </row>
    <row r="5" spans="1:22" x14ac:dyDescent="0.25">
      <c r="A5">
        <v>80</v>
      </c>
      <c r="B5">
        <v>0.80886213330288204</v>
      </c>
      <c r="C5">
        <v>1.2137873394385901</v>
      </c>
      <c r="D5">
        <v>0.73419319560296403</v>
      </c>
      <c r="E5">
        <v>1.1901038507408399</v>
      </c>
      <c r="F5">
        <f t="shared" si="0"/>
        <v>0.98673662977131893</v>
      </c>
      <c r="G5">
        <v>4</v>
      </c>
      <c r="H5">
        <v>0.86544019768421898</v>
      </c>
      <c r="K5" t="s">
        <v>18</v>
      </c>
      <c r="L5">
        <v>0.29308517102985099</v>
      </c>
      <c r="M5">
        <v>0.52235610473790595</v>
      </c>
      <c r="N5">
        <v>0.26709897745725197</v>
      </c>
      <c r="O5">
        <v>0.30163761292031499</v>
      </c>
      <c r="P5">
        <v>0.35722836647810702</v>
      </c>
      <c r="Q5">
        <v>0.41150341771224902</v>
      </c>
      <c r="R5">
        <v>0.32104507251426101</v>
      </c>
      <c r="S5">
        <v>0.44012120650780701</v>
      </c>
      <c r="T5">
        <v>0.37301755758028798</v>
      </c>
      <c r="U5">
        <v>0.125326005200944</v>
      </c>
      <c r="V5">
        <f t="shared" si="1"/>
        <v>0.34124194921389794</v>
      </c>
    </row>
    <row r="6" spans="1:22" x14ac:dyDescent="0.25">
      <c r="A6">
        <v>85</v>
      </c>
      <c r="B6">
        <v>1.90061338774802</v>
      </c>
      <c r="C6">
        <v>1.0206998633434601</v>
      </c>
      <c r="D6">
        <v>1.24964201221233</v>
      </c>
      <c r="E6">
        <v>0.26907262344118499</v>
      </c>
      <c r="F6">
        <f t="shared" si="0"/>
        <v>1.1100069716862488</v>
      </c>
      <c r="G6">
        <v>5</v>
      </c>
      <c r="H6">
        <v>0.70754918991439797</v>
      </c>
      <c r="K6" t="s">
        <v>19</v>
      </c>
      <c r="L6">
        <v>0.21677118993991501</v>
      </c>
      <c r="M6">
        <v>0.65130008319926602</v>
      </c>
      <c r="N6">
        <v>0.36742557885932298</v>
      </c>
      <c r="O6">
        <v>0.28091445276211802</v>
      </c>
      <c r="P6">
        <v>0.55426323848094405</v>
      </c>
      <c r="Q6">
        <v>0.64669528426074496</v>
      </c>
      <c r="R6">
        <v>0.32170298981380302</v>
      </c>
      <c r="S6">
        <v>0.48387009663777097</v>
      </c>
      <c r="T6">
        <v>0.227626234270186</v>
      </c>
      <c r="U6">
        <v>0.319071437197187</v>
      </c>
      <c r="V6">
        <f t="shared" si="1"/>
        <v>0.40696405854212581</v>
      </c>
    </row>
    <row r="7" spans="1:22" x14ac:dyDescent="0.25">
      <c r="A7">
        <v>90</v>
      </c>
      <c r="B7">
        <v>0.60590681128564206</v>
      </c>
      <c r="C7">
        <v>0.372030634396738</v>
      </c>
      <c r="D7">
        <v>1.05754102556464</v>
      </c>
      <c r="E7">
        <v>0.41577966386628701</v>
      </c>
      <c r="F7">
        <f t="shared" si="0"/>
        <v>0.61281453377832673</v>
      </c>
      <c r="G7">
        <v>6</v>
      </c>
      <c r="H7">
        <v>0.86872942181903201</v>
      </c>
      <c r="K7" t="s">
        <v>20</v>
      </c>
      <c r="L7">
        <v>0.42466110303295801</v>
      </c>
      <c r="M7">
        <v>0.25262559297367398</v>
      </c>
      <c r="N7">
        <v>6.7761566986425603E-2</v>
      </c>
      <c r="O7">
        <v>0.19933741052069001</v>
      </c>
      <c r="P7">
        <v>0.178285277078299</v>
      </c>
      <c r="Q7">
        <v>6.8090505092586906E-2</v>
      </c>
      <c r="R7">
        <v>0.37433320733946401</v>
      </c>
      <c r="S7">
        <v>0.22631044795010599</v>
      </c>
      <c r="T7">
        <v>0.37170167708525798</v>
      </c>
      <c r="U7">
        <v>0.20460044178081199</v>
      </c>
      <c r="V7">
        <f t="shared" si="1"/>
        <v>0.23677072298402732</v>
      </c>
    </row>
    <row r="8" spans="1:22" x14ac:dyDescent="0.25">
      <c r="A8">
        <v>95</v>
      </c>
      <c r="B8">
        <v>0.520053513272284</v>
      </c>
      <c r="C8">
        <v>0.82136224254956403</v>
      </c>
      <c r="D8">
        <v>0.42170062209446102</v>
      </c>
      <c r="E8">
        <v>0.28321705525466501</v>
      </c>
      <c r="F8">
        <f t="shared" si="0"/>
        <v>0.51158335829274348</v>
      </c>
      <c r="G8">
        <v>7</v>
      </c>
      <c r="H8">
        <v>0.58880177682818602</v>
      </c>
    </row>
    <row r="9" spans="1:22" x14ac:dyDescent="0.25">
      <c r="A9">
        <v>100</v>
      </c>
      <c r="B9">
        <v>2.0499526724455599</v>
      </c>
      <c r="C9">
        <v>0.53682954940893601</v>
      </c>
      <c r="D9">
        <v>0.57630216565916204</v>
      </c>
      <c r="E9">
        <v>1.5009518255927901</v>
      </c>
      <c r="F9">
        <f t="shared" si="0"/>
        <v>1.1660090532766121</v>
      </c>
      <c r="G9">
        <v>8</v>
      </c>
      <c r="H9">
        <v>0.81412538939549695</v>
      </c>
      <c r="K9" t="s">
        <v>21</v>
      </c>
      <c r="L9" t="s">
        <v>1</v>
      </c>
      <c r="M9" t="s">
        <v>2</v>
      </c>
      <c r="N9" t="s">
        <v>3</v>
      </c>
      <c r="O9" t="s">
        <v>4</v>
      </c>
      <c r="P9" t="s">
        <v>9</v>
      </c>
      <c r="Q9" t="s">
        <v>10</v>
      </c>
      <c r="R9" t="s">
        <v>11</v>
      </c>
      <c r="S9" t="s">
        <v>12</v>
      </c>
      <c r="T9" t="s">
        <v>13</v>
      </c>
      <c r="U9" t="s">
        <v>14</v>
      </c>
    </row>
    <row r="10" spans="1:22" x14ac:dyDescent="0.25">
      <c r="A10">
        <v>105</v>
      </c>
      <c r="B10">
        <v>1.25030024958612</v>
      </c>
      <c r="C10">
        <v>0.55393435888757303</v>
      </c>
      <c r="D10">
        <v>0.38518834291283799</v>
      </c>
      <c r="E10">
        <v>0.70524656942610298</v>
      </c>
      <c r="F10">
        <f t="shared" si="0"/>
        <v>0.72366738020315846</v>
      </c>
      <c r="G10">
        <v>9</v>
      </c>
      <c r="H10">
        <v>0.87201894593736096</v>
      </c>
      <c r="K10" t="s">
        <v>17</v>
      </c>
      <c r="L10">
        <v>0.11348417848606</v>
      </c>
      <c r="M10">
        <v>0.229599900585084</v>
      </c>
      <c r="N10">
        <v>0.50722481147465004</v>
      </c>
      <c r="O10">
        <v>0.563473703973984</v>
      </c>
      <c r="P10">
        <v>0.17071966988450599</v>
      </c>
      <c r="Q10">
        <v>0.124339178532413</v>
      </c>
      <c r="R10">
        <v>0.40097728562024498</v>
      </c>
      <c r="S10">
        <v>1.0151077757073901</v>
      </c>
      <c r="T10">
        <v>0.37005713009909402</v>
      </c>
      <c r="U10">
        <v>0.18848241798727799</v>
      </c>
      <c r="V10">
        <f>AVERAGE(L10:U10)</f>
        <v>0.36834660523507046</v>
      </c>
    </row>
    <row r="11" spans="1:22" x14ac:dyDescent="0.25">
      <c r="A11">
        <v>110</v>
      </c>
      <c r="B11">
        <v>1.5973314061525301</v>
      </c>
      <c r="C11">
        <v>0.469067993993184</v>
      </c>
      <c r="D11">
        <v>0.40031953532208697</v>
      </c>
      <c r="E11">
        <v>1.20030046451135</v>
      </c>
      <c r="F11">
        <f t="shared" si="0"/>
        <v>0.91675484999478773</v>
      </c>
      <c r="G11">
        <v>10</v>
      </c>
      <c r="H11">
        <v>0.43847645344425201</v>
      </c>
      <c r="K11" t="s">
        <v>18</v>
      </c>
      <c r="L11">
        <v>0.30525591707256899</v>
      </c>
      <c r="M11">
        <v>0.89109725232144799</v>
      </c>
      <c r="N11">
        <v>0.26874367513258501</v>
      </c>
      <c r="O11">
        <v>0.27005945090495498</v>
      </c>
      <c r="P11">
        <v>0.39505644770734999</v>
      </c>
      <c r="Q11">
        <v>0.41479290096827098</v>
      </c>
      <c r="R11">
        <v>0.37597799781177399</v>
      </c>
      <c r="S11">
        <v>0.61018296775640501</v>
      </c>
      <c r="T11">
        <v>0.514790530821994</v>
      </c>
      <c r="U11">
        <v>0.39143819253484402</v>
      </c>
      <c r="V11">
        <f t="shared" ref="V11:V13" si="2">AVERAGE(L11:U11)</f>
        <v>0.44373953330321952</v>
      </c>
    </row>
    <row r="12" spans="1:22" x14ac:dyDescent="0.25">
      <c r="A12">
        <v>115</v>
      </c>
      <c r="B12">
        <v>1.5493057817326601</v>
      </c>
      <c r="C12">
        <v>0.646366288402489</v>
      </c>
      <c r="D12">
        <v>1.52726689284802</v>
      </c>
      <c r="E12">
        <v>1.48318857327458</v>
      </c>
      <c r="F12">
        <f t="shared" si="0"/>
        <v>1.3015318840644374</v>
      </c>
      <c r="G12">
        <v>11</v>
      </c>
      <c r="H12">
        <v>0.67465517975331402</v>
      </c>
      <c r="K12" t="s">
        <v>19</v>
      </c>
      <c r="L12">
        <v>0.29637459750241701</v>
      </c>
      <c r="M12">
        <v>0.85754544729567905</v>
      </c>
      <c r="N12">
        <v>0.82333595238539703</v>
      </c>
      <c r="O12">
        <v>0.196705935853805</v>
      </c>
      <c r="P12">
        <v>0.67333937052696402</v>
      </c>
      <c r="Q12">
        <v>0.36545189526021299</v>
      </c>
      <c r="R12">
        <v>0.229928807869554</v>
      </c>
      <c r="S12">
        <v>0.67005015833861103</v>
      </c>
      <c r="T12">
        <v>0.15821996500235999</v>
      </c>
      <c r="U12">
        <v>0.137825693819837</v>
      </c>
      <c r="V12">
        <f t="shared" si="2"/>
        <v>0.44087778238548375</v>
      </c>
    </row>
    <row r="13" spans="1:22" x14ac:dyDescent="0.25">
      <c r="A13">
        <v>120</v>
      </c>
      <c r="B13">
        <v>1.1986561236451001</v>
      </c>
      <c r="C13">
        <v>0.88945301612533301</v>
      </c>
      <c r="D13">
        <v>1.4900969363127701</v>
      </c>
      <c r="E13">
        <v>0.66577383666960999</v>
      </c>
      <c r="F13">
        <f t="shared" si="0"/>
        <v>1.0609949781882033</v>
      </c>
      <c r="G13">
        <v>12</v>
      </c>
      <c r="H13">
        <v>0.28190126160676499</v>
      </c>
      <c r="K13" t="s">
        <v>20</v>
      </c>
      <c r="L13">
        <v>0.53748743479955996</v>
      </c>
      <c r="M13">
        <v>0.15591736158271099</v>
      </c>
      <c r="N13">
        <v>6.9406261092872096E-2</v>
      </c>
      <c r="O13">
        <v>7.6971884761381906E-2</v>
      </c>
      <c r="P13">
        <v>0.31841357540824999</v>
      </c>
      <c r="Q13">
        <v>0.34670238128095598</v>
      </c>
      <c r="R13">
        <v>0.62893255782830804</v>
      </c>
      <c r="S13">
        <v>0.216442197401125</v>
      </c>
      <c r="T13">
        <v>1.51542454536489</v>
      </c>
      <c r="U13">
        <v>0.19341649425398699</v>
      </c>
      <c r="V13">
        <f t="shared" si="2"/>
        <v>0.40591146937740408</v>
      </c>
    </row>
    <row r="14" spans="1:22" x14ac:dyDescent="0.25">
      <c r="G14">
        <v>13</v>
      </c>
      <c r="H14">
        <v>0.70722030688449899</v>
      </c>
    </row>
    <row r="15" spans="1:22" x14ac:dyDescent="0.25">
      <c r="G15">
        <v>14</v>
      </c>
      <c r="H15">
        <v>0.89701840098822205</v>
      </c>
    </row>
    <row r="16" spans="1:22" x14ac:dyDescent="0.25">
      <c r="G16">
        <v>15</v>
      </c>
      <c r="H16">
        <v>0.52794817199976696</v>
      </c>
    </row>
    <row r="17" spans="7:8" x14ac:dyDescent="0.25">
      <c r="G17">
        <v>16</v>
      </c>
      <c r="H17">
        <v>1.26477285519015</v>
      </c>
    </row>
    <row r="18" spans="7:8" x14ac:dyDescent="0.25">
      <c r="G18">
        <v>17</v>
      </c>
      <c r="H18">
        <v>0.79570504814930199</v>
      </c>
    </row>
    <row r="19" spans="7:8" x14ac:dyDescent="0.25">
      <c r="G19">
        <v>18</v>
      </c>
      <c r="H19">
        <v>0.88945291744687205</v>
      </c>
    </row>
    <row r="20" spans="7:8" x14ac:dyDescent="0.25">
      <c r="G20">
        <v>19</v>
      </c>
      <c r="H20">
        <v>0.96741138651222403</v>
      </c>
    </row>
    <row r="21" spans="7:8" x14ac:dyDescent="0.25">
      <c r="G21">
        <v>20</v>
      </c>
      <c r="H21">
        <v>0.31018999907246603</v>
      </c>
    </row>
  </sheetData>
  <conditionalFormatting sqref="B2: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V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:V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643C-BCE3-4DE9-929A-873E11EBB863}">
  <dimension ref="A1:V21"/>
  <sheetViews>
    <sheetView topLeftCell="F1" workbookViewId="0">
      <selection activeCell="M6" sqref="M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</row>
    <row r="2" spans="1:22" x14ac:dyDescent="0.25">
      <c r="A2">
        <v>65</v>
      </c>
      <c r="B2">
        <v>0.377293792333526</v>
      </c>
      <c r="C2">
        <v>1.02892343181529</v>
      </c>
      <c r="D2">
        <v>0.215784395794232</v>
      </c>
      <c r="E2">
        <v>0.65130045424683602</v>
      </c>
      <c r="F2">
        <f>AVERAGE(B2:E2)</f>
        <v>0.56832551854747104</v>
      </c>
      <c r="G2">
        <v>1</v>
      </c>
      <c r="H2">
        <v>0.79899418599588701</v>
      </c>
      <c r="K2" t="s">
        <v>8</v>
      </c>
      <c r="L2" t="s">
        <v>1</v>
      </c>
      <c r="M2" t="s">
        <v>2</v>
      </c>
      <c r="N2" t="s">
        <v>3</v>
      </c>
      <c r="O2" t="s">
        <v>4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</row>
    <row r="3" spans="1:22" x14ac:dyDescent="0.25">
      <c r="A3">
        <v>70</v>
      </c>
      <c r="B3">
        <v>0.30426918010829601</v>
      </c>
      <c r="C3">
        <v>0.49143588218435003</v>
      </c>
      <c r="D3">
        <v>0.200324225716034</v>
      </c>
      <c r="E3">
        <v>0.271704163472336</v>
      </c>
      <c r="F3">
        <f t="shared" ref="F3:F13" si="0">AVERAGE(B3:E3)</f>
        <v>0.31693336287025403</v>
      </c>
      <c r="G3">
        <v>2</v>
      </c>
      <c r="H3">
        <v>0.48288341358458098</v>
      </c>
      <c r="K3" t="s">
        <v>16</v>
      </c>
      <c r="L3">
        <v>0.33387374885225402</v>
      </c>
      <c r="M3">
        <v>0.87465059027136105</v>
      </c>
      <c r="N3">
        <v>1.49700501379748</v>
      </c>
      <c r="O3">
        <v>2.0568614422513498</v>
      </c>
      <c r="P3">
        <v>0.34801814396473202</v>
      </c>
      <c r="Q3">
        <v>4.2999098496524102</v>
      </c>
      <c r="R3">
        <v>4.04595758253894E-2</v>
      </c>
      <c r="S3">
        <v>2.7213207055869701</v>
      </c>
      <c r="T3">
        <v>4.3420129842496697</v>
      </c>
      <c r="U3">
        <v>0.42038481260620397</v>
      </c>
      <c r="V3">
        <f>AVERAGE(L3:U3)</f>
        <v>1.6934496867057824</v>
      </c>
    </row>
    <row r="4" spans="1:22" x14ac:dyDescent="0.25">
      <c r="A4">
        <v>75</v>
      </c>
      <c r="B4">
        <v>0.54439516754195305</v>
      </c>
      <c r="C4">
        <v>0.57992056298649097</v>
      </c>
      <c r="D4">
        <v>0.2105213525687</v>
      </c>
      <c r="E4">
        <v>0.52400088857337002</v>
      </c>
      <c r="F4">
        <f t="shared" si="0"/>
        <v>0.46470949291762853</v>
      </c>
      <c r="G4">
        <v>3</v>
      </c>
      <c r="H4">
        <v>0.85754546248817098</v>
      </c>
      <c r="K4" t="s">
        <v>17</v>
      </c>
      <c r="L4">
        <v>0.205916216385818</v>
      </c>
      <c r="M4">
        <v>0.29999291440123899</v>
      </c>
      <c r="N4">
        <v>0.32532129744246502</v>
      </c>
      <c r="O4">
        <v>0.14473344388522799</v>
      </c>
      <c r="P4">
        <v>0.65031347009034601</v>
      </c>
      <c r="Q4">
        <v>0.146049200637517</v>
      </c>
      <c r="R4">
        <v>0.52926401657843003</v>
      </c>
      <c r="S4">
        <v>0.37828058561106698</v>
      </c>
      <c r="T4">
        <v>5.9209131311899102E-2</v>
      </c>
      <c r="U4">
        <v>7.4340350119390802E-2</v>
      </c>
      <c r="V4">
        <f t="shared" ref="V4:V7" si="1">AVERAGE(L4:U4)</f>
        <v>0.28134206264633999</v>
      </c>
    </row>
    <row r="5" spans="1:22" x14ac:dyDescent="0.25">
      <c r="A5">
        <v>80</v>
      </c>
      <c r="B5">
        <v>0.358544172895925</v>
      </c>
      <c r="C5">
        <v>0.91280722143605897</v>
      </c>
      <c r="D5">
        <v>0.40722730329731099</v>
      </c>
      <c r="E5">
        <v>0.78090252828161499</v>
      </c>
      <c r="F5">
        <f t="shared" si="0"/>
        <v>0.61487030647772756</v>
      </c>
      <c r="G5">
        <v>4</v>
      </c>
      <c r="H5">
        <v>1.3062196219021001</v>
      </c>
      <c r="K5" t="s">
        <v>18</v>
      </c>
      <c r="L5">
        <v>0.45459465662168103</v>
      </c>
      <c r="M5">
        <v>0.33880782493086198</v>
      </c>
      <c r="N5">
        <v>0.15525951535211699</v>
      </c>
      <c r="O5">
        <v>0.29308525131977797</v>
      </c>
      <c r="P5">
        <v>1.2693776183349901</v>
      </c>
      <c r="Q5">
        <v>0.26183596069312998</v>
      </c>
      <c r="R5">
        <v>0.136838890205877</v>
      </c>
      <c r="S5">
        <v>0.243744275288479</v>
      </c>
      <c r="T5">
        <v>0.127299634328187</v>
      </c>
      <c r="U5">
        <v>0.34505763170107201</v>
      </c>
      <c r="V5">
        <f t="shared" si="1"/>
        <v>0.36259012587761735</v>
      </c>
    </row>
    <row r="6" spans="1:22" x14ac:dyDescent="0.25">
      <c r="A6">
        <v>85</v>
      </c>
      <c r="B6">
        <v>0.81412573886635797</v>
      </c>
      <c r="C6">
        <v>0.325321345841873</v>
      </c>
      <c r="D6">
        <v>0.35854422412995302</v>
      </c>
      <c r="E6">
        <v>0.65031382373325397</v>
      </c>
      <c r="F6">
        <f t="shared" si="0"/>
        <v>0.53707628314285949</v>
      </c>
      <c r="G6">
        <v>5</v>
      </c>
      <c r="H6">
        <v>1.4851626701279299</v>
      </c>
      <c r="K6" t="s">
        <v>19</v>
      </c>
      <c r="L6">
        <v>0.54176369857404505</v>
      </c>
      <c r="M6">
        <v>0.38617501653106001</v>
      </c>
      <c r="N6">
        <v>0.131246907271379</v>
      </c>
      <c r="O6">
        <v>9.1445223065783496E-2</v>
      </c>
      <c r="P6">
        <v>0.17433800362104501</v>
      </c>
      <c r="Q6">
        <v>0.68419456952680002</v>
      </c>
      <c r="R6">
        <v>9.27609776036354E-2</v>
      </c>
      <c r="S6">
        <v>0.18749561628800199</v>
      </c>
      <c r="T6">
        <v>0.12927327619331799</v>
      </c>
      <c r="U6">
        <v>0.13618100299212799</v>
      </c>
      <c r="V6">
        <f t="shared" si="1"/>
        <v>0.25548742916671963</v>
      </c>
    </row>
    <row r="7" spans="1:22" x14ac:dyDescent="0.25">
      <c r="A7">
        <v>90</v>
      </c>
      <c r="B7">
        <v>0.23946804289905499</v>
      </c>
      <c r="C7">
        <v>0.65393224999461097</v>
      </c>
      <c r="D7">
        <v>0.292098380110075</v>
      </c>
      <c r="E7">
        <v>0.35262328210674898</v>
      </c>
      <c r="F7">
        <f t="shared" si="0"/>
        <v>0.38453048877762247</v>
      </c>
      <c r="G7">
        <v>6</v>
      </c>
      <c r="H7">
        <v>0.51775099386921797</v>
      </c>
      <c r="K7" t="s">
        <v>20</v>
      </c>
      <c r="L7">
        <v>0.46643647844656899</v>
      </c>
      <c r="M7">
        <v>0.22006058765948899</v>
      </c>
      <c r="N7">
        <v>0.121378719253288</v>
      </c>
      <c r="O7">
        <v>0.285519584198062</v>
      </c>
      <c r="P7">
        <v>0.58814407028043902</v>
      </c>
      <c r="Q7">
        <v>1.22760318998109</v>
      </c>
      <c r="R7">
        <v>0.248678372103284</v>
      </c>
      <c r="S7">
        <v>0.26973052944304499</v>
      </c>
      <c r="T7">
        <v>0.91182089085584095</v>
      </c>
      <c r="U7">
        <v>0.15032539917141799</v>
      </c>
      <c r="V7">
        <f t="shared" si="1"/>
        <v>0.44896978213925254</v>
      </c>
    </row>
    <row r="8" spans="1:22" x14ac:dyDescent="0.25">
      <c r="A8">
        <v>95</v>
      </c>
      <c r="B8">
        <v>1.7562085615423799</v>
      </c>
      <c r="C8">
        <v>0.65590557282124795</v>
      </c>
      <c r="D8">
        <v>0.43617393199281301</v>
      </c>
      <c r="E8">
        <v>0.89668947286981604</v>
      </c>
      <c r="F8">
        <f t="shared" si="0"/>
        <v>0.93624438480656413</v>
      </c>
      <c r="G8">
        <v>7</v>
      </c>
      <c r="H8">
        <v>2.8127637754888899</v>
      </c>
    </row>
    <row r="9" spans="1:22" x14ac:dyDescent="0.25">
      <c r="A9">
        <v>100</v>
      </c>
      <c r="B9">
        <v>1.18418285663102</v>
      </c>
      <c r="C9">
        <v>1.4249669572019299</v>
      </c>
      <c r="D9">
        <v>1.3387844323779801</v>
      </c>
      <c r="E9">
        <v>0.60426216805552602</v>
      </c>
      <c r="F9">
        <f t="shared" si="0"/>
        <v>1.138049103566614</v>
      </c>
      <c r="G9">
        <v>8</v>
      </c>
      <c r="H9">
        <v>0.33255795512000602</v>
      </c>
      <c r="K9" t="s">
        <v>21</v>
      </c>
      <c r="L9" t="s">
        <v>1</v>
      </c>
      <c r="M9" t="s">
        <v>2</v>
      </c>
      <c r="N9" t="s">
        <v>3</v>
      </c>
      <c r="O9" t="s">
        <v>4</v>
      </c>
      <c r="P9" t="s">
        <v>9</v>
      </c>
      <c r="Q9" t="s">
        <v>10</v>
      </c>
      <c r="R9" t="s">
        <v>11</v>
      </c>
      <c r="S9" t="s">
        <v>12</v>
      </c>
      <c r="T9" t="s">
        <v>13</v>
      </c>
      <c r="U9" t="s">
        <v>14</v>
      </c>
    </row>
    <row r="10" spans="1:22" x14ac:dyDescent="0.25">
      <c r="A10">
        <v>105</v>
      </c>
      <c r="B10">
        <v>1.2180636621901899</v>
      </c>
      <c r="C10">
        <v>1.1479999178676901</v>
      </c>
      <c r="D10">
        <v>0.49702777549603799</v>
      </c>
      <c r="E10">
        <v>1.69338199979545</v>
      </c>
      <c r="F10">
        <f t="shared" si="0"/>
        <v>1.139118338837342</v>
      </c>
      <c r="G10">
        <v>9</v>
      </c>
      <c r="H10">
        <v>1.48253094892036</v>
      </c>
      <c r="K10" t="s">
        <v>17</v>
      </c>
      <c r="L10">
        <v>0.11315523211467</v>
      </c>
      <c r="M10">
        <v>0.28486170890536899</v>
      </c>
      <c r="N10">
        <v>0.649984705185228</v>
      </c>
      <c r="O10">
        <v>0.308216429826427</v>
      </c>
      <c r="P10">
        <v>0.33617629152663098</v>
      </c>
      <c r="Q10">
        <v>0.10328704476834701</v>
      </c>
      <c r="R10">
        <v>3.5502514548378099</v>
      </c>
      <c r="S10">
        <v>0.50854062547468604</v>
      </c>
      <c r="T10">
        <v>7.5327175511307104E-2</v>
      </c>
      <c r="U10">
        <v>3.7828054352950002E-2</v>
      </c>
      <c r="V10">
        <f>AVERAGE(L10:U10)</f>
        <v>0.59676287225034252</v>
      </c>
    </row>
    <row r="11" spans="1:22" x14ac:dyDescent="0.25">
      <c r="A11">
        <v>110</v>
      </c>
      <c r="B11">
        <v>0.88780831525332604</v>
      </c>
      <c r="C11">
        <v>0.83452000730596998</v>
      </c>
      <c r="D11">
        <v>0.42795040631650999</v>
      </c>
      <c r="E11">
        <v>1.38417826895691</v>
      </c>
      <c r="F11">
        <f t="shared" si="0"/>
        <v>0.88361424945817901</v>
      </c>
      <c r="G11">
        <v>10</v>
      </c>
      <c r="H11">
        <v>0.92530717238084303</v>
      </c>
      <c r="K11" t="s">
        <v>18</v>
      </c>
      <c r="L11">
        <v>0.19440335602084199</v>
      </c>
      <c r="M11">
        <v>0.25525715155266998</v>
      </c>
      <c r="N11">
        <v>0.15854890590572299</v>
      </c>
      <c r="O11">
        <v>0.12302342986291601</v>
      </c>
      <c r="P11">
        <v>0.13322054986353199</v>
      </c>
      <c r="Q11">
        <v>0.19867954797061299</v>
      </c>
      <c r="R11">
        <v>0.31315055047078799</v>
      </c>
      <c r="S11">
        <v>1.21609028603084</v>
      </c>
      <c r="T11">
        <v>0.56676287493851796</v>
      </c>
      <c r="U11">
        <v>1.15194694535277</v>
      </c>
      <c r="V11">
        <f t="shared" ref="V11:V13" si="2">AVERAGE(L11:U11)</f>
        <v>0.43110835979692119</v>
      </c>
    </row>
    <row r="12" spans="1:22" x14ac:dyDescent="0.25">
      <c r="A12">
        <v>115</v>
      </c>
      <c r="B12">
        <v>0.83057273672787901</v>
      </c>
      <c r="C12">
        <v>1.1131317532914999</v>
      </c>
      <c r="D12">
        <v>1.15918356633262</v>
      </c>
      <c r="E12">
        <v>1.3404291912542401</v>
      </c>
      <c r="F12">
        <f t="shared" si="0"/>
        <v>1.1108293119015598</v>
      </c>
      <c r="G12">
        <v>11</v>
      </c>
      <c r="H12">
        <v>0.81577029396062395</v>
      </c>
      <c r="K12" t="s">
        <v>19</v>
      </c>
      <c r="L12">
        <v>0.22894201301020001</v>
      </c>
      <c r="M12">
        <v>0.234862900590809</v>
      </c>
      <c r="N12">
        <v>0.24703369814099199</v>
      </c>
      <c r="O12">
        <v>7.3353539609451499E-2</v>
      </c>
      <c r="P12">
        <v>0.170061797356761</v>
      </c>
      <c r="Q12">
        <v>5.6577618091092401E-2</v>
      </c>
      <c r="R12">
        <v>0.102629168426065</v>
      </c>
      <c r="S12">
        <v>2.0775840338839902</v>
      </c>
      <c r="T12">
        <v>2.1180438154428902</v>
      </c>
      <c r="U12">
        <v>3.6101175040695699</v>
      </c>
      <c r="V12">
        <f t="shared" si="2"/>
        <v>0.89192060886218205</v>
      </c>
    </row>
    <row r="13" spans="1:22" x14ac:dyDescent="0.25">
      <c r="A13">
        <v>120</v>
      </c>
      <c r="B13">
        <v>1.37431041390714</v>
      </c>
      <c r="C13">
        <v>1.3572047404880501</v>
      </c>
      <c r="D13">
        <v>0.76412664689000398</v>
      </c>
      <c r="E13">
        <v>3.10552104921946</v>
      </c>
      <c r="F13">
        <f t="shared" si="0"/>
        <v>1.6502907126261634</v>
      </c>
      <c r="G13">
        <v>12</v>
      </c>
      <c r="H13">
        <v>1.14043373809087</v>
      </c>
      <c r="K13" t="s">
        <v>20</v>
      </c>
      <c r="L13">
        <v>8.2563853428721495E-2</v>
      </c>
      <c r="M13">
        <v>0.54867132607437696</v>
      </c>
      <c r="N13">
        <v>0.22269213517410699</v>
      </c>
      <c r="O13">
        <v>0.60195965235003901</v>
      </c>
      <c r="P13">
        <v>0.35986001401694101</v>
      </c>
      <c r="Q13">
        <v>0.70919410117986004</v>
      </c>
      <c r="R13">
        <v>0.103287048429911</v>
      </c>
      <c r="S13">
        <v>8.2563847453283004E-2</v>
      </c>
      <c r="T13">
        <v>4.44068508985992E-2</v>
      </c>
      <c r="U13">
        <v>1.17661717482984</v>
      </c>
      <c r="V13">
        <f t="shared" si="2"/>
        <v>0.39318160038356786</v>
      </c>
    </row>
    <row r="14" spans="1:22" x14ac:dyDescent="0.25">
      <c r="G14">
        <v>13</v>
      </c>
      <c r="H14">
        <v>0.64965565677182102</v>
      </c>
    </row>
    <row r="15" spans="1:22" x14ac:dyDescent="0.25">
      <c r="G15">
        <v>14</v>
      </c>
      <c r="H15">
        <v>0.474988826123311</v>
      </c>
    </row>
    <row r="16" spans="1:22" x14ac:dyDescent="0.25">
      <c r="G16">
        <v>15</v>
      </c>
      <c r="H16">
        <v>0.45821270286791099</v>
      </c>
    </row>
    <row r="17" spans="7:8" x14ac:dyDescent="0.25">
      <c r="G17">
        <v>16</v>
      </c>
      <c r="H17">
        <v>0.98484538084071205</v>
      </c>
    </row>
    <row r="18" spans="7:8" x14ac:dyDescent="0.25">
      <c r="G18">
        <v>17</v>
      </c>
      <c r="H18">
        <v>1.2331947909782099</v>
      </c>
    </row>
    <row r="19" spans="7:8" x14ac:dyDescent="0.25">
      <c r="G19">
        <v>18</v>
      </c>
      <c r="H19">
        <v>0.285848590486316</v>
      </c>
    </row>
    <row r="20" spans="7:8" x14ac:dyDescent="0.25">
      <c r="G20">
        <v>19</v>
      </c>
      <c r="H20">
        <v>2.3663927816319799</v>
      </c>
    </row>
    <row r="21" spans="7:8" x14ac:dyDescent="0.25">
      <c r="G21">
        <v>20</v>
      </c>
      <c r="H21">
        <v>1.70785532705702</v>
      </c>
    </row>
  </sheetData>
  <conditionalFormatting sqref="B2: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V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:V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2507-A877-4653-9376-AA212EA27C20}">
  <dimension ref="A1:V21"/>
  <sheetViews>
    <sheetView workbookViewId="0">
      <selection activeCell="M25" sqref="M25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</row>
    <row r="2" spans="1:22" x14ac:dyDescent="0.25">
      <c r="A2">
        <v>65</v>
      </c>
      <c r="B2">
        <v>0.28584847048418899</v>
      </c>
      <c r="C2">
        <v>0.69603636548769698</v>
      </c>
      <c r="D2">
        <v>0.22466577035450699</v>
      </c>
      <c r="E2">
        <v>6.0524890287969202E-2</v>
      </c>
      <c r="F2">
        <f>AVERAGE(B2:E2)</f>
        <v>0.31676887415359051</v>
      </c>
      <c r="G2">
        <v>1</v>
      </c>
      <c r="H2">
        <v>3.1022307221593199</v>
      </c>
      <c r="K2" t="s">
        <v>8</v>
      </c>
      <c r="L2" t="s">
        <v>1</v>
      </c>
      <c r="M2" t="s">
        <v>2</v>
      </c>
      <c r="N2" t="s">
        <v>3</v>
      </c>
      <c r="O2" t="s">
        <v>4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</row>
    <row r="3" spans="1:22" x14ac:dyDescent="0.25">
      <c r="A3">
        <v>70</v>
      </c>
      <c r="B3">
        <v>0.26578320296342101</v>
      </c>
      <c r="C3">
        <v>0.44801582682740299</v>
      </c>
      <c r="D3">
        <v>0.41577969808895598</v>
      </c>
      <c r="E3">
        <v>0.25262564381604002</v>
      </c>
      <c r="F3">
        <f t="shared" ref="F3:F13" si="0">AVERAGE(B3:E3)</f>
        <v>0.34555109292395503</v>
      </c>
      <c r="G3">
        <v>2</v>
      </c>
      <c r="H3">
        <v>0.49176472035501101</v>
      </c>
      <c r="K3" t="s">
        <v>16</v>
      </c>
      <c r="L3">
        <v>4.2153657168163603</v>
      </c>
      <c r="M3">
        <v>0.20361363216332401</v>
      </c>
      <c r="N3">
        <v>1.3950333492918101</v>
      </c>
      <c r="O3">
        <v>3.0124320394389601</v>
      </c>
      <c r="P3">
        <v>0.17696953173291799</v>
      </c>
      <c r="Q3">
        <v>0.90524160969168699</v>
      </c>
      <c r="R3">
        <v>2.4499457291648699</v>
      </c>
      <c r="S3">
        <v>0.93287316011106403</v>
      </c>
      <c r="T3">
        <v>2.5453373361274299</v>
      </c>
      <c r="U3">
        <v>1.5394389337041701</v>
      </c>
      <c r="V3">
        <f>AVERAGE(L3:U3)</f>
        <v>1.7376251038242596</v>
      </c>
    </row>
    <row r="4" spans="1:22" x14ac:dyDescent="0.25">
      <c r="A4">
        <v>75</v>
      </c>
      <c r="B4">
        <v>0.249994139579645</v>
      </c>
      <c r="C4">
        <v>0.47663359061071697</v>
      </c>
      <c r="D4">
        <v>0.22334999943911399</v>
      </c>
      <c r="E4">
        <v>0.381241079505868</v>
      </c>
      <c r="F4">
        <f t="shared" si="0"/>
        <v>0.33280470228383602</v>
      </c>
      <c r="G4">
        <v>3</v>
      </c>
      <c r="H4">
        <v>2.0877800019826598</v>
      </c>
      <c r="K4" t="s">
        <v>17</v>
      </c>
      <c r="L4">
        <v>0.31874252493809102</v>
      </c>
      <c r="M4">
        <v>3.1548617799989702</v>
      </c>
      <c r="N4">
        <v>0.33946573449654699</v>
      </c>
      <c r="O4">
        <v>0.250323067112044</v>
      </c>
      <c r="P4">
        <v>0.20986348365031099</v>
      </c>
      <c r="Q4">
        <v>0.60919648233453105</v>
      </c>
      <c r="R4">
        <v>0.46413371989672098</v>
      </c>
      <c r="S4">
        <v>0.61149901448463795</v>
      </c>
      <c r="T4">
        <v>0.23420503370932699</v>
      </c>
      <c r="U4">
        <v>0.20098213035368301</v>
      </c>
      <c r="V4">
        <f t="shared" ref="V4:V7" si="1">AVERAGE(L4:U4)</f>
        <v>0.63932729709748637</v>
      </c>
    </row>
    <row r="5" spans="1:22" x14ac:dyDescent="0.25">
      <c r="A5">
        <v>80</v>
      </c>
      <c r="B5">
        <v>0.35558378450621397</v>
      </c>
      <c r="C5">
        <v>0.58452572551691195</v>
      </c>
      <c r="D5">
        <v>1.01609440884327</v>
      </c>
      <c r="E5">
        <v>0.37367539365020902</v>
      </c>
      <c r="F5">
        <f t="shared" si="0"/>
        <v>0.58246982812915116</v>
      </c>
      <c r="G5">
        <v>4</v>
      </c>
      <c r="H5">
        <v>0.70557547562596701</v>
      </c>
      <c r="K5" t="s">
        <v>18</v>
      </c>
      <c r="L5">
        <v>1.62167301763807</v>
      </c>
      <c r="M5">
        <v>0.85491436149372502</v>
      </c>
      <c r="N5">
        <v>0.32795277534825501</v>
      </c>
      <c r="O5">
        <v>0.97727967236288604</v>
      </c>
      <c r="P5">
        <v>0.57334180181889605</v>
      </c>
      <c r="Q5">
        <v>0.17894315261515101</v>
      </c>
      <c r="R5">
        <v>0.40591148875563399</v>
      </c>
      <c r="S5">
        <v>0.36709660679573097</v>
      </c>
      <c r="T5">
        <v>0.25657292486591898</v>
      </c>
      <c r="U5">
        <v>0.28848003863379601</v>
      </c>
      <c r="V5">
        <f t="shared" si="1"/>
        <v>0.58521658403280641</v>
      </c>
    </row>
    <row r="6" spans="1:22" x14ac:dyDescent="0.25">
      <c r="A6">
        <v>85</v>
      </c>
      <c r="B6">
        <v>0.79274451301444804</v>
      </c>
      <c r="C6">
        <v>0.65689236208489299</v>
      </c>
      <c r="D6">
        <v>0.35920206625363299</v>
      </c>
      <c r="E6">
        <v>0.499659343276114</v>
      </c>
      <c r="F6">
        <f t="shared" si="0"/>
        <v>0.577124571157272</v>
      </c>
      <c r="G6">
        <v>5</v>
      </c>
      <c r="H6">
        <v>1.00195018767764</v>
      </c>
      <c r="K6" t="s">
        <v>19</v>
      </c>
      <c r="L6">
        <v>0.45887077157654999</v>
      </c>
      <c r="M6">
        <v>0.25328349052356502</v>
      </c>
      <c r="N6">
        <v>0.18321934743050999</v>
      </c>
      <c r="O6">
        <v>0.43255568285310703</v>
      </c>
      <c r="P6">
        <v>1.1341835960962401</v>
      </c>
      <c r="Q6">
        <v>0.249007305601044</v>
      </c>
      <c r="R6">
        <v>0.727614554995063</v>
      </c>
      <c r="S6">
        <v>0.10295810631484099</v>
      </c>
      <c r="T6">
        <v>0.63123491279404798</v>
      </c>
      <c r="U6">
        <v>0.64801126246281704</v>
      </c>
      <c r="V6">
        <f t="shared" si="1"/>
        <v>0.48209390306477856</v>
      </c>
    </row>
    <row r="7" spans="1:22" x14ac:dyDescent="0.25">
      <c r="A7">
        <v>90</v>
      </c>
      <c r="B7">
        <v>0.38058311194470901</v>
      </c>
      <c r="C7">
        <v>0.18914027160886601</v>
      </c>
      <c r="D7">
        <v>0.15887785434525001</v>
      </c>
      <c r="E7">
        <v>0.62926155579629806</v>
      </c>
      <c r="F7">
        <f t="shared" si="0"/>
        <v>0.33946569842378077</v>
      </c>
      <c r="G7">
        <v>6</v>
      </c>
      <c r="H7">
        <v>1.6157518685002701</v>
      </c>
      <c r="K7" t="s">
        <v>20</v>
      </c>
      <c r="L7">
        <v>2.5374409299748999</v>
      </c>
      <c r="M7">
        <v>0.90359682533652197</v>
      </c>
      <c r="N7">
        <v>0.196705894908172</v>
      </c>
      <c r="O7">
        <v>0.59998589900138199</v>
      </c>
      <c r="P7">
        <v>1.4032561480932599</v>
      </c>
      <c r="Q7">
        <v>0.32795276275666801</v>
      </c>
      <c r="R7">
        <v>0.73386424564733299</v>
      </c>
      <c r="S7">
        <v>1.2335240645371299</v>
      </c>
      <c r="T7">
        <v>0.34242616938978898</v>
      </c>
      <c r="U7">
        <v>2.1190308195849101</v>
      </c>
      <c r="V7">
        <f t="shared" si="1"/>
        <v>1.0397783759230068</v>
      </c>
    </row>
    <row r="8" spans="1:22" x14ac:dyDescent="0.25">
      <c r="A8">
        <v>95</v>
      </c>
      <c r="B8">
        <v>0.4151217926652</v>
      </c>
      <c r="C8">
        <v>1.1545776937568299</v>
      </c>
      <c r="D8">
        <v>0.67301041957560304</v>
      </c>
      <c r="E8">
        <v>0.72399610591492802</v>
      </c>
      <c r="F8">
        <f t="shared" si="0"/>
        <v>0.74167650297814025</v>
      </c>
      <c r="G8">
        <v>7</v>
      </c>
      <c r="H8">
        <v>1.09865857049254</v>
      </c>
    </row>
    <row r="9" spans="1:22" x14ac:dyDescent="0.25">
      <c r="A9">
        <v>100</v>
      </c>
      <c r="B9">
        <v>1.2874699167752199</v>
      </c>
      <c r="C9">
        <v>0.85524312427273197</v>
      </c>
      <c r="D9">
        <v>0.97102966396442103</v>
      </c>
      <c r="E9">
        <v>0.978924465173035</v>
      </c>
      <c r="F9">
        <f t="shared" si="0"/>
        <v>1.0231667925463519</v>
      </c>
      <c r="G9">
        <v>8</v>
      </c>
      <c r="H9">
        <v>2.9285498743659599</v>
      </c>
      <c r="K9" t="s">
        <v>21</v>
      </c>
      <c r="L9" t="s">
        <v>1</v>
      </c>
      <c r="M9" t="s">
        <v>2</v>
      </c>
      <c r="N9" t="s">
        <v>3</v>
      </c>
      <c r="O9" t="s">
        <v>4</v>
      </c>
      <c r="P9" t="s">
        <v>9</v>
      </c>
      <c r="Q9" t="s">
        <v>10</v>
      </c>
      <c r="R9" t="s">
        <v>11</v>
      </c>
      <c r="S9" t="s">
        <v>12</v>
      </c>
      <c r="T9" t="s">
        <v>13</v>
      </c>
      <c r="U9" t="s">
        <v>14</v>
      </c>
    </row>
    <row r="10" spans="1:22" x14ac:dyDescent="0.25">
      <c r="A10">
        <v>105</v>
      </c>
      <c r="B10">
        <v>4.1587875583988598</v>
      </c>
      <c r="C10">
        <v>1.7976549710902301</v>
      </c>
      <c r="D10">
        <v>1.2239841934195701</v>
      </c>
      <c r="E10">
        <v>3.7002449760721698</v>
      </c>
      <c r="F10">
        <f t="shared" si="0"/>
        <v>2.7201679247452075</v>
      </c>
      <c r="G10">
        <v>9</v>
      </c>
      <c r="H10">
        <v>7.9343768093704696</v>
      </c>
      <c r="K10" t="s">
        <v>17</v>
      </c>
      <c r="L10">
        <v>0.38485934883915002</v>
      </c>
      <c r="M10">
        <v>0.31446624277813401</v>
      </c>
      <c r="N10">
        <v>0.52038245843373698</v>
      </c>
      <c r="O10">
        <v>0.236178659632133</v>
      </c>
      <c r="P10">
        <v>0.48715970148973697</v>
      </c>
      <c r="Q10">
        <v>0.23486291826841199</v>
      </c>
      <c r="R10">
        <v>0.12006295961674</v>
      </c>
      <c r="S10">
        <v>0.13749677082508399</v>
      </c>
      <c r="T10">
        <v>0.15920679606072399</v>
      </c>
      <c r="U10">
        <v>0.192758631328691</v>
      </c>
      <c r="V10">
        <f>AVERAGE(L10:U10)</f>
        <v>0.27874344872725421</v>
      </c>
    </row>
    <row r="11" spans="1:22" x14ac:dyDescent="0.25">
      <c r="A11">
        <v>110</v>
      </c>
      <c r="B11">
        <v>2.9815113103345801</v>
      </c>
      <c r="C11">
        <v>0.54801347812230194</v>
      </c>
      <c r="D11">
        <v>1.08352705842261</v>
      </c>
      <c r="E11">
        <v>2.08613498340979</v>
      </c>
      <c r="F11">
        <f t="shared" si="0"/>
        <v>1.6747967075723205</v>
      </c>
      <c r="G11">
        <v>10</v>
      </c>
      <c r="H11">
        <v>2.69072588828279</v>
      </c>
      <c r="K11" t="s">
        <v>18</v>
      </c>
      <c r="L11">
        <v>1.4897686028852899</v>
      </c>
      <c r="M11">
        <v>0.157891049597848</v>
      </c>
      <c r="N11">
        <v>0.33420249655165202</v>
      </c>
      <c r="O11">
        <v>0.196705922583538</v>
      </c>
      <c r="P11">
        <v>0.201640005025882</v>
      </c>
      <c r="Q11">
        <v>0.137167825417401</v>
      </c>
      <c r="R11">
        <v>0.33025539826912198</v>
      </c>
      <c r="S11">
        <v>0.255915034360369</v>
      </c>
      <c r="T11">
        <v>0.120062963769986</v>
      </c>
      <c r="U11">
        <v>0.17729850132358299</v>
      </c>
      <c r="V11">
        <f t="shared" ref="V11:V13" si="2">AVERAGE(L11:U11)</f>
        <v>0.34009077997846709</v>
      </c>
    </row>
    <row r="12" spans="1:22" x14ac:dyDescent="0.25">
      <c r="A12">
        <v>115</v>
      </c>
      <c r="B12">
        <v>5.1804744294420502</v>
      </c>
      <c r="C12">
        <v>0.87169019040138196</v>
      </c>
      <c r="D12">
        <v>2.4331661708455301</v>
      </c>
      <c r="E12">
        <v>2.8894077587962501</v>
      </c>
      <c r="F12">
        <f t="shared" si="0"/>
        <v>2.8436846373713029</v>
      </c>
      <c r="G12">
        <v>11</v>
      </c>
      <c r="H12">
        <v>2.3443535229373098</v>
      </c>
      <c r="K12" t="s">
        <v>19</v>
      </c>
      <c r="L12">
        <v>0.12828646090188101</v>
      </c>
      <c r="M12">
        <v>0.119405087663666</v>
      </c>
      <c r="N12">
        <v>0.38387253330577198</v>
      </c>
      <c r="O12">
        <v>0.34933385036794801</v>
      </c>
      <c r="P12">
        <v>0.15624632263125299</v>
      </c>
      <c r="Q12">
        <v>0.23782336104599699</v>
      </c>
      <c r="R12">
        <v>0.30394023928680802</v>
      </c>
      <c r="S12">
        <v>6.1511711602805601E-2</v>
      </c>
      <c r="T12">
        <v>0.248349438429077</v>
      </c>
      <c r="U12">
        <v>0.64176133515965705</v>
      </c>
      <c r="V12">
        <f t="shared" si="2"/>
        <v>0.26305303403948643</v>
      </c>
    </row>
    <row r="13" spans="1:22" x14ac:dyDescent="0.25">
      <c r="A13">
        <v>120</v>
      </c>
      <c r="B13">
        <v>1.8450222813861601</v>
      </c>
      <c r="C13">
        <v>0.84307230034868597</v>
      </c>
      <c r="D13">
        <v>1.80456276258305</v>
      </c>
      <c r="E13">
        <v>6.2120384951194403</v>
      </c>
      <c r="F13">
        <f t="shared" si="0"/>
        <v>2.6761739598593342</v>
      </c>
      <c r="G13">
        <v>12</v>
      </c>
      <c r="H13">
        <v>2.07922789667019</v>
      </c>
      <c r="K13" t="s">
        <v>20</v>
      </c>
      <c r="L13">
        <v>0.31907148435060501</v>
      </c>
      <c r="M13">
        <v>0.47926492838937002</v>
      </c>
      <c r="N13">
        <v>0.122365552779374</v>
      </c>
      <c r="O13">
        <v>0.15328587701607699</v>
      </c>
      <c r="P13">
        <v>0.105918555235331</v>
      </c>
      <c r="Q13">
        <v>9.2103102368594106E-2</v>
      </c>
      <c r="R13">
        <v>0.115457812598097</v>
      </c>
      <c r="S13">
        <v>0.64241919512562695</v>
      </c>
      <c r="T13">
        <v>0.26742794884408699</v>
      </c>
      <c r="U13">
        <v>0.121707683702607</v>
      </c>
      <c r="V13">
        <f t="shared" si="2"/>
        <v>0.24190221404097692</v>
      </c>
    </row>
    <row r="14" spans="1:22" x14ac:dyDescent="0.25">
      <c r="G14">
        <v>13</v>
      </c>
      <c r="H14">
        <v>0.40722723542892703</v>
      </c>
    </row>
    <row r="15" spans="1:22" x14ac:dyDescent="0.25">
      <c r="G15">
        <v>14</v>
      </c>
      <c r="H15">
        <v>0.69800975261945897</v>
      </c>
    </row>
    <row r="16" spans="1:22" x14ac:dyDescent="0.25">
      <c r="G16">
        <v>15</v>
      </c>
      <c r="H16">
        <v>0.90392607195700303</v>
      </c>
    </row>
    <row r="17" spans="7:8" x14ac:dyDescent="0.25">
      <c r="G17">
        <v>16</v>
      </c>
      <c r="H17">
        <v>1.83416676484189</v>
      </c>
    </row>
    <row r="18" spans="7:8" x14ac:dyDescent="0.25">
      <c r="G18">
        <v>17</v>
      </c>
      <c r="H18">
        <v>0.51018532016646201</v>
      </c>
    </row>
    <row r="19" spans="7:8" x14ac:dyDescent="0.25">
      <c r="G19">
        <v>18</v>
      </c>
      <c r="H19">
        <v>0.795047101790746</v>
      </c>
    </row>
    <row r="20" spans="7:8" x14ac:dyDescent="0.25">
      <c r="G20">
        <v>19</v>
      </c>
      <c r="H20">
        <v>1.4706893014106299</v>
      </c>
    </row>
    <row r="21" spans="7:8" x14ac:dyDescent="0.25">
      <c r="G21">
        <v>20</v>
      </c>
      <c r="H21">
        <v>1.20030077144972</v>
      </c>
    </row>
  </sheetData>
  <conditionalFormatting sqref="B2: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V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:V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A736A5B706B4199ADE3F9660632E8" ma:contentTypeVersion="14" ma:contentTypeDescription="Create a new document." ma:contentTypeScope="" ma:versionID="ea26694542bdb93c8e67a8e03028dcd5">
  <xsd:schema xmlns:xsd="http://www.w3.org/2001/XMLSchema" xmlns:xs="http://www.w3.org/2001/XMLSchema" xmlns:p="http://schemas.microsoft.com/office/2006/metadata/properties" xmlns:ns3="2d374a3c-f27b-4379-8d9b-b3c67df34604" xmlns:ns4="b84fef3d-7b35-4713-a4e6-f27219e8cadd" targetNamespace="http://schemas.microsoft.com/office/2006/metadata/properties" ma:root="true" ma:fieldsID="7c2dc2bceff564a6ab86d531dabc413d" ns3:_="" ns4:_="">
    <xsd:import namespace="2d374a3c-f27b-4379-8d9b-b3c67df34604"/>
    <xsd:import namespace="b84fef3d-7b35-4713-a4e6-f27219e8ca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374a3c-f27b-4379-8d9b-b3c67df34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fef3d-7b35-4713-a4e6-f27219e8ca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2EA718-4511-4E27-BAA8-6DA6EFED5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374a3c-f27b-4379-8d9b-b3c67df34604"/>
    <ds:schemaRef ds:uri="b84fef3d-7b35-4713-a4e6-f27219e8ca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D7301E-195B-4122-AEC7-916A19D681C6}">
  <ds:schemaRefs>
    <ds:schemaRef ds:uri="http://purl.org/dc/dcmitype/"/>
    <ds:schemaRef ds:uri="http://www.w3.org/XML/1998/namespace"/>
    <ds:schemaRef ds:uri="http://purl.org/dc/terms/"/>
    <ds:schemaRef ds:uri="b84fef3d-7b35-4713-a4e6-f27219e8cadd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2d374a3c-f27b-4379-8d9b-b3c67df34604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BB612F8-7276-4439-B1D7-5A43418E68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template</vt:lpstr>
      <vt:lpstr>IO curve</vt:lpstr>
      <vt:lpstr>PPI</vt:lpstr>
      <vt:lpstr>habituation</vt:lpstr>
      <vt:lpstr>Cage6_Rn</vt:lpstr>
      <vt:lpstr>Cage6_Ln</vt:lpstr>
      <vt:lpstr>Cage7_RnLn</vt:lpstr>
      <vt:lpstr>Cage7_Rn</vt:lpstr>
      <vt:lpstr>Cage9_Ln</vt:lpstr>
      <vt:lpstr>Cage9_Rn</vt:lpstr>
    </vt:vector>
  </TitlesOfParts>
  <Company>Oregon Health and Science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Le Moing</dc:creator>
  <cp:lastModifiedBy>Chloe Le Moing</cp:lastModifiedBy>
  <dcterms:created xsi:type="dcterms:W3CDTF">2022-07-12T19:29:46Z</dcterms:created>
  <dcterms:modified xsi:type="dcterms:W3CDTF">2022-07-13T18:32:44Z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0x010100525A736A5B706B4199ADE3F9660632E8</vt:lpwstr>
  </property>
</Properties>
</file>