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81FAAC1-B739-4C2A-9CA5-A05BAE59EE6F}" xr6:coauthVersionLast="45" xr6:coauthVersionMax="45" xr10:uidLastSave="{00000000-0000-0000-0000-000000000000}"/>
  <bookViews>
    <workbookView xWindow="-108" yWindow="-108" windowWidth="23256" windowHeight="12576" xr2:uid="{EB674B5F-3706-49CB-A6AA-C2A5BEA7247E}"/>
  </bookViews>
  <sheets>
    <sheet name="Sheet1" sheetId="1" r:id="rId1"/>
  </sheets>
  <definedNames>
    <definedName name="accumNumB">Sheet1!$K$3</definedName>
    <definedName name="accumNumR">Sheet1!$F$3</definedName>
    <definedName name="accumNumV">Sheet1!$B$3</definedName>
    <definedName name="bRefCol">Sheet1!$K$2</definedName>
    <definedName name="bwksheet">Sheet1!$K$1</definedName>
    <definedName name="formula1">INDEX(Table1[descr], MATCH(Table5[[#This Row],[mRef]],Table1[Ref],0))</definedName>
    <definedName name="formula2">INDEX(Table2[descr], MATCH(Table5[[#This Row],[mRef]],Table2[Ref],0))</definedName>
    <definedName name="formula3">INDEX(Table3[descr],MATCH(Table5[[#This Row],[mRef]],Table3[Ref],0))</definedName>
    <definedName name="lookup_tab1">Sheet1!$B$5</definedName>
    <definedName name="lookup_tab2">Sheet1!$F$5</definedName>
    <definedName name="lookup_tab3">Sheet1!$K$5</definedName>
    <definedName name="need_count">Sheet1!$B$14</definedName>
    <definedName name="rRefCol">Sheet1!$F$2</definedName>
    <definedName name="rvksheet">Sheet1!$F$1</definedName>
    <definedName name="table_num">Sheet1!$B$15</definedName>
    <definedName name="vRefCol">Sheet1!$B$2</definedName>
    <definedName name="vwksheet">Sheet1!$B$1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1" l="1" a="1"/>
  <c r="B4" i="1" s="1"/>
  <c r="F4" i="1" a="1"/>
  <c r="F4" i="1" s="1"/>
  <c r="K4" i="1" a="1"/>
  <c r="K4" i="1" s="1"/>
  <c r="B18" i="1" a="1"/>
  <c r="B18" i="1" s="1"/>
  <c r="B17" i="1" a="1"/>
  <c r="B17" i="1" s="1"/>
  <c r="K3" i="1"/>
  <c r="J12" i="1"/>
  <c r="A12" i="1"/>
  <c r="E16" i="1" a="1"/>
  <c r="E16" i="1"/>
  <c r="E17" i="1" a="1"/>
  <c r="E17" i="1" s="1"/>
  <c r="G17" i="1" s="1"/>
  <c r="H17" i="1" s="1"/>
  <c r="E18" i="1" a="1"/>
  <c r="E18" i="1" s="1"/>
  <c r="J16" i="1"/>
  <c r="J20" i="1"/>
  <c r="J17" i="1"/>
  <c r="J21" i="1"/>
  <c r="J18" i="1"/>
  <c r="J22" i="1"/>
  <c r="J19" i="1"/>
  <c r="G16" i="1" l="1"/>
  <c r="G18" i="1"/>
  <c r="H16" i="1" l="1"/>
  <c r="H18" i="1"/>
  <c r="B3" i="1"/>
  <c r="K2" i="1"/>
  <c r="F2" i="1"/>
  <c r="B2" i="1"/>
  <c r="K1" i="1" a="1"/>
  <c r="K1" i="1" s="1"/>
  <c r="F1" i="1" a="1"/>
  <c r="F1" i="1" s="1"/>
  <c r="B1" i="1" a="1"/>
  <c r="B1" i="1" s="1"/>
  <c r="J10" i="1" l="1"/>
  <c r="J11" i="1"/>
  <c r="J9" i="1"/>
  <c r="E8" i="1"/>
  <c r="E9" i="1"/>
  <c r="F3" i="1" s="1"/>
  <c r="E10" i="1"/>
  <c r="E11" i="1"/>
  <c r="F16" i="1"/>
  <c r="A9" i="1"/>
  <c r="A10" i="1"/>
  <c r="A11" i="1"/>
  <c r="F17" i="1"/>
  <c r="F18" i="1"/>
  <c r="I18" i="1"/>
  <c r="I17" i="1"/>
  <c r="I16" i="1"/>
  <c r="E21" i="1" l="1" a="1"/>
  <c r="E21" i="1" s="1"/>
  <c r="E19" i="1" a="1"/>
  <c r="E19" i="1" s="1"/>
  <c r="E22" i="1" a="1"/>
  <c r="E22" i="1" s="1"/>
  <c r="E20" i="1" a="1"/>
  <c r="E20" i="1" s="1"/>
  <c r="E25" i="1" a="1"/>
  <c r="E25" i="1" s="1"/>
  <c r="E27" i="1" a="1"/>
  <c r="E27" i="1" s="1"/>
  <c r="H27" i="1" l="1"/>
  <c r="G27" i="1"/>
  <c r="E23" i="1" a="1"/>
  <c r="E23" i="1" s="1"/>
  <c r="F23" i="1" s="1"/>
  <c r="H19" i="1"/>
  <c r="G19" i="1"/>
  <c r="E26" i="1" a="1"/>
  <c r="E26" i="1" s="1"/>
  <c r="E24" i="1" a="1"/>
  <c r="E24" i="1" s="1"/>
  <c r="G25" i="1"/>
  <c r="G20" i="1"/>
  <c r="G21" i="1"/>
  <c r="B14" i="1"/>
  <c r="G22" i="1"/>
  <c r="F19" i="1"/>
  <c r="F20" i="1"/>
  <c r="F21" i="1"/>
  <c r="F22" i="1"/>
  <c r="F27" i="1"/>
  <c r="F24" i="1"/>
  <c r="F25" i="1"/>
  <c r="J27" i="1"/>
  <c r="J23" i="1"/>
  <c r="J24" i="1"/>
  <c r="J25" i="1"/>
  <c r="I19" i="1"/>
  <c r="I27" i="1"/>
  <c r="H25" i="1" l="1"/>
  <c r="H21" i="1"/>
  <c r="H22" i="1"/>
  <c r="H20" i="1"/>
  <c r="G24" i="1"/>
  <c r="G23" i="1"/>
  <c r="G26" i="1"/>
  <c r="F26" i="1"/>
  <c r="J26" i="1"/>
  <c r="I25" i="1"/>
  <c r="I21" i="1"/>
  <c r="I22" i="1"/>
  <c r="I20" i="1"/>
  <c r="H23" i="1" l="1"/>
  <c r="H26" i="1"/>
  <c r="H24" i="1"/>
  <c r="I23" i="1"/>
  <c r="I24" i="1"/>
  <c r="I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<sst xmlns="http://schemas.openxmlformats.org/spreadsheetml/2006/main" count="51" uniqueCount="42">
  <si>
    <t>table1</t>
  </si>
  <si>
    <t>descr</t>
  </si>
  <si>
    <t>amt</t>
  </si>
  <si>
    <t>exp1</t>
  </si>
  <si>
    <t>exp2</t>
  </si>
  <si>
    <t>exp3</t>
  </si>
  <si>
    <t>table2</t>
  </si>
  <si>
    <t>table3</t>
  </si>
  <si>
    <t>rev1</t>
  </si>
  <si>
    <t>rev2</t>
  </si>
  <si>
    <t>rev3</t>
  </si>
  <si>
    <t>bk1</t>
  </si>
  <si>
    <t>bk2</t>
  </si>
  <si>
    <t>bk3</t>
  </si>
  <si>
    <t>vwksheet</t>
  </si>
  <si>
    <t>rvksheet</t>
  </si>
  <si>
    <t>bwksheet</t>
  </si>
  <si>
    <t>comTab</t>
  </si>
  <si>
    <t>need_count</t>
  </si>
  <si>
    <t>first_row</t>
  </si>
  <si>
    <t>first_roll_row</t>
  </si>
  <si>
    <t>mRef</t>
  </si>
  <si>
    <t>table_num</t>
  </si>
  <si>
    <t>vRefCol</t>
  </si>
  <si>
    <t>rRefCol</t>
  </si>
  <si>
    <t>bRefCol</t>
  </si>
  <si>
    <t>rev4</t>
  </si>
  <si>
    <t>accumNumV</t>
  </si>
  <si>
    <t>accumNumR</t>
  </si>
  <si>
    <t>accumNumB</t>
  </si>
  <si>
    <t>firstVcell</t>
  </si>
  <si>
    <t>firstRcell</t>
  </si>
  <si>
    <t>firstBcell</t>
  </si>
  <si>
    <t>lookup_tab1</t>
  </si>
  <si>
    <t>lookup_tab2</t>
  </si>
  <si>
    <t>lookup_tab3</t>
  </si>
  <si>
    <t>Table1</t>
  </si>
  <si>
    <t>Table2</t>
  </si>
  <si>
    <t>Table3</t>
  </si>
  <si>
    <t>Ref</t>
  </si>
  <si>
    <t>lookupRef2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</si>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</sst>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2" fillId="2" borderId="0" xfId="0" applyFont="1" applyFill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D2989C-6398-421A-93CC-117386A36913}" name="Table1" displayName="Table1" ref="A8:C12" totalsRowShown="0">
  <autoFilter ref="A8:C12" xr:uid="{4FCA43B8-2851-4603-BEA0-95EB9A0E2ABE}"/>
  <tableColumns count="3">
    <tableColumn id="1" xr3:uid="{EE11C61F-8D7E-4FC6-B160-271BB655B766}" name="Ref" dataDxfId="4">
      <calculatedColumnFormula>IF(ISBLANK(Table1[[#This Row],[descr]]),"",
vRefCol&amp;ROWS($A$9:A9)
)</calculatedColumnFormula>
    </tableColumn>
    <tableColumn id="2" xr3:uid="{48549C99-8895-4BAB-8F99-D4EF76350FDE}" name="descr" dataDxfId="11"/>
    <tableColumn id="3" xr3:uid="{41B62320-A1B5-41B6-B5F2-E794E4CF0D45}" name="am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944D1E-E0CF-4283-B08F-291C0CAECDC7}" name="Table2" displayName="Table2" ref="E7:G11" totalsRowShown="0">
  <autoFilter ref="E7:G11" xr:uid="{CE58246C-C4EF-488C-A263-1FDD2DE799FE}"/>
  <tableColumns count="3">
    <tableColumn id="1" xr3:uid="{2CC8BF7A-8636-4215-BB25-90DC0FFE9167}" name="Ref" dataDxfId="3">
      <calculatedColumnFormula>IF(ISBLANK(Table2[[#This Row],[descr]]),"",
rRefCol&amp;ROWS($E$8:E8)+accumNumV
)</calculatedColumnFormula>
    </tableColumn>
    <tableColumn id="2" xr3:uid="{46C5E636-BC9C-416F-9585-8B4EB61C9877}" name="descr" dataDxfId="10"/>
    <tableColumn id="3" xr3:uid="{F2E103B9-08D9-49BB-9966-5BD1E9B2C544}" name="am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046D5A-AFB3-4F52-B225-A4C3FA71BC1B}" name="Table3" displayName="Table3" ref="J8:L12" totalsRowShown="0">
  <autoFilter ref="J8:L12" xr:uid="{31687CBB-A0F9-4C1B-8198-A07D26284A90}"/>
  <tableColumns count="3">
    <tableColumn id="1" xr3:uid="{80F4C837-5DC2-46A3-A9A4-F74FD1E03F6A}" name="Ref" dataDxfId="2">
      <calculatedColumnFormula>IF(ISBLANK(Table3[[#This Row],[descr]]),"",bRefCol&amp;ROWS($K$9:K9)+accumNumR)</calculatedColumnFormula>
    </tableColumn>
    <tableColumn id="2" xr3:uid="{97E913CA-32CD-4BAF-949A-254A098D5800}" name="descr" dataDxfId="9"/>
    <tableColumn id="3" xr3:uid="{16B6C869-8915-4339-A2B2-C1B1F9F95504}" name="am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5AA34C-21EF-4514-AB3C-693538C1F2C2}" name="Table5" displayName="Table5" ref="E15:J27" totalsRowShown="0">
  <autoFilter ref="E15:J27" xr:uid="{4F778CCD-8AF5-4D7C-8C7F-393091E15A2D}"/>
  <tableColumns count="6">
    <tableColumn id="1" xr3:uid="{3047324D-5E5E-423D-8B0D-C12B9FDD9F74}" name="Ref" dataDxfId="7">
      <calculatedColumnFormula array="1">IF(ROWS($E$16:E16)&lt;=accumNumV,1,
IF(ROWS($E$16:E16)&lt;=accumNumR,2,
IF(ROWS($E$16:E16)&lt;=accumNumB,3,
"-")))</calculatedColumnFormula>
    </tableColumn>
    <tableColumn id="2" xr3:uid="{F28CB7B4-E25E-408C-ACFF-0132AA2F3151}" name="mRef" dataDxfId="8">
      <calculatedColumnFormula>IFERROR(
CHOOSE(Table5[[#This Row],[Ref]],vRefCol&amp;ROWS($A$9:A9),rRefCol&amp;ROWS($E$8:E8),bRefCol&amp;ROWS($J$9:J9)),
"-")</calculatedColumnFormula>
    </tableColumn>
    <tableColumn id="3" xr3:uid="{874CFA31-1128-4881-88C3-4A194F1AEDCC}" name="Table" dataDxfId="6">
      <calculatedColumnFormula>IFERROR(CHOOSE(Table5[[#This Row],[Ref]],lookup_tab1,lookup_tab2,lookup_tab3),"-")</calculatedColumnFormula>
    </tableColumn>
    <tableColumn id="6" xr3:uid="{58B72913-4BF2-4FF7-9646-4DE040CB0D0C}" name="lookupRef2" dataDxfId="5">
      <calculatedColumnFormula>IF(Table5[[#This Row],[Ref]]="-","-",Table5[[#This Row],[Table]]&amp;"[Ref]")</calculatedColumnFormula>
    </tableColumn>
    <tableColumn id="4" xr3:uid="{5E90D83D-33E1-4299-87B0-4D9C2969DDEA}" name="descr" dataDxfId="1">
      <calculatedColumnFormula>IFERROR(
INDEX(INDIRECT(Table5[[#This Row],[Table]]&amp;"["&amp;Table5[[#Headers],[descr]]&amp;"]"),
MATCH(Table5[[#This Row],[mRef]],INDIRECT(Table5[[#This Row],[lookupRef2]]),0)
),
"-")</calculatedColumnFormula>
    </tableColumn>
    <tableColumn id="5" xr3:uid="{9D00F43F-611B-441F-B325-61CF59CBF9E6}" name="amt" dataDxfId="0">
      <calculatedColumnFormula>IFERROR(
INDEX(INDIRECT(Table5[[#This Row],[Table]]&amp;"["&amp;Table5[[#Headers],[amt]]&amp;"]"),
MATCH(Table5[[#This Row],[mRef]],INDIRECT(Table5[[#This Row],[lookupRef2]]),0)
),
"-")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BB59-574A-4DBB-86CB-A9B1C5143346}">
  <dimension ref="A1:L27"/>
  <sheetViews>
    <sheetView tabSelected="1" zoomScale="90" zoomScaleNormal="90" workbookViewId="0">
      <selection activeCell="L17" sqref="L17"/>
    </sheetView>
  </sheetViews>
  <sheetFormatPr defaultRowHeight="14.4" x14ac:dyDescent="0.3"/>
  <cols>
    <col min="1" max="1" width="12.109375" bestFit="1" customWidth="1"/>
    <col min="2" max="2" width="23.88671875" bestFit="1" customWidth="1"/>
    <col min="5" max="5" width="11.33203125" bestFit="1" customWidth="1"/>
    <col min="6" max="6" width="23.88671875" bestFit="1" customWidth="1"/>
    <col min="7" max="7" width="12.88671875" bestFit="1" customWidth="1"/>
    <col min="8" max="8" width="12.88671875" customWidth="1"/>
    <col min="9" max="9" width="14.5546875" bestFit="1" customWidth="1"/>
    <col min="10" max="10" width="13.44140625" bestFit="1" customWidth="1"/>
    <col min="11" max="11" width="23.88671875" bestFit="1" customWidth="1"/>
    <col min="12" max="12" width="11.33203125" bestFit="1" customWidth="1"/>
  </cols>
  <sheetData>
    <row r="1" spans="1:12" x14ac:dyDescent="0.3">
      <c r="A1" t="s">
        <v>14</v>
      </c>
      <c r="B1" t="str" cm="1">
        <f t="array" aca="1" ref="B1" ca="1">CELL("filename")</f>
        <v>D:\[joint_tables.xlsx]Sheet1</v>
      </c>
      <c r="E1" t="s">
        <v>15</v>
      </c>
      <c r="F1" t="str" cm="1">
        <f t="array" aca="1" ref="F1" ca="1">CELL("filename")</f>
        <v>D:\[joint_tables.xlsx]Sheet1</v>
      </c>
      <c r="J1" t="s">
        <v>16</v>
      </c>
      <c r="K1" t="str" cm="1">
        <f t="array" aca="1" ref="K1" ca="1">CELL("filename")</f>
        <v>D:\[joint_tables.xlsx]Sheet1</v>
      </c>
    </row>
    <row r="2" spans="1:12" x14ac:dyDescent="0.3">
      <c r="A2" t="s">
        <v>23</v>
      </c>
      <c r="B2" t="str">
        <f>SUBSTITUTE(ADDRESS(1,COLUMN(A9),4),1,"")</f>
        <v>A</v>
      </c>
      <c r="E2" t="s">
        <v>24</v>
      </c>
      <c r="F2" t="str">
        <f>SUBSTITUTE(ADDRESS(1,COLUMN(E8),4),1,"")</f>
        <v>E</v>
      </c>
      <c r="J2" s="1" t="s">
        <v>25</v>
      </c>
      <c r="K2" t="str">
        <f>SUBSTITUTE(ADDRESS(1,COLUMN(J9),4),1,"")</f>
        <v>J</v>
      </c>
    </row>
    <row r="3" spans="1:12" x14ac:dyDescent="0.3">
      <c r="A3" t="s">
        <v>27</v>
      </c>
      <c r="B3">
        <f>COUNTA(Table1[descr])</f>
        <v>3</v>
      </c>
      <c r="E3" t="s">
        <v>28</v>
      </c>
      <c r="F3">
        <f>accumNumV+COUNTA(Table2[Ref])</f>
        <v>7</v>
      </c>
      <c r="J3" s="1" t="s">
        <v>29</v>
      </c>
      <c r="K3">
        <f>accumNumR+COUNTA(Table3[Ref])</f>
        <v>11</v>
      </c>
    </row>
    <row r="4" spans="1:12" x14ac:dyDescent="0.3">
      <c r="A4" t="s">
        <v>30</v>
      </c>
      <c r="B4" t="str" cm="1">
        <f t="array" aca="1" ref="B4" ca="1">SUBSTITUTE(CELL("address",A9),"$","")</f>
        <v>A9</v>
      </c>
      <c r="E4" t="s">
        <v>31</v>
      </c>
      <c r="F4" t="str" cm="1">
        <f t="array" aca="1" ref="F4" ca="1">SUBSTITUTE(CELL("address",E8),"$","")</f>
        <v>E8</v>
      </c>
      <c r="J4" s="1" t="s">
        <v>32</v>
      </c>
      <c r="K4" t="str" cm="1">
        <f t="array" aca="1" ref="K4" ca="1">SUBSTITUTE(CELL("address",J9),"$","")</f>
        <v>J9</v>
      </c>
    </row>
    <row r="5" spans="1:12" x14ac:dyDescent="0.3">
      <c r="A5" t="s">
        <v>33</v>
      </c>
      <c r="B5" t="s">
        <v>36</v>
      </c>
      <c r="E5" t="s">
        <v>34</v>
      </c>
      <c r="F5" t="s">
        <v>37</v>
      </c>
      <c r="J5" s="1" t="s">
        <v>35</v>
      </c>
      <c r="K5" s="1" t="s">
        <v>38</v>
      </c>
    </row>
    <row r="6" spans="1:12" x14ac:dyDescent="0.3">
      <c r="E6" t="s">
        <v>6</v>
      </c>
    </row>
    <row r="7" spans="1:12" x14ac:dyDescent="0.3">
      <c r="A7" t="s">
        <v>0</v>
      </c>
      <c r="E7" t="s">
        <v>39</v>
      </c>
      <c r="F7" t="s">
        <v>1</v>
      </c>
      <c r="G7" t="s">
        <v>2</v>
      </c>
      <c r="J7" t="s">
        <v>7</v>
      </c>
    </row>
    <row r="8" spans="1:12" x14ac:dyDescent="0.3">
      <c r="A8" t="s">
        <v>39</v>
      </c>
      <c r="B8" t="s">
        <v>1</v>
      </c>
      <c r="C8" t="s">
        <v>2</v>
      </c>
      <c r="E8" t="str">
        <f>IF(ISBLANK(Table2[[#This Row],[descr]]),"",
rRefCol&amp;ROWS($E$8:E8)+accumNumV
)</f>
        <v>E4</v>
      </c>
      <c r="F8" s="3" t="s">
        <v>8</v>
      </c>
      <c r="G8">
        <v>400</v>
      </c>
      <c r="J8" t="s">
        <v>39</v>
      </c>
      <c r="K8" t="s">
        <v>1</v>
      </c>
      <c r="L8" t="s">
        <v>2</v>
      </c>
    </row>
    <row r="9" spans="1:12" x14ac:dyDescent="0.3">
      <c r="A9" t="str">
        <f>IF(ISBLANK(Table1[[#This Row],[descr]]),"",
vRefCol&amp;ROWS($A$9:A9)
)</f>
        <v>A1</v>
      </c>
      <c r="B9" s="3" t="s">
        <v>3</v>
      </c>
      <c r="C9">
        <v>100</v>
      </c>
      <c r="E9" t="str">
        <f>IF(ISBLANK(Table2[[#This Row],[descr]]),"",
rRefCol&amp;ROWS($E$8:E9)+accumNumV
)</f>
        <v>E5</v>
      </c>
      <c r="F9" s="3" t="s">
        <v>9</v>
      </c>
      <c r="G9">
        <v>500</v>
      </c>
      <c r="J9" t="str">
        <f>IF(ISBLANK(Table3[[#This Row],[descr]]),"",bRefCol&amp;ROWS($K$9:K9)+accumNumR)</f>
        <v>J8</v>
      </c>
      <c r="K9" s="2" t="s">
        <v>11</v>
      </c>
      <c r="L9">
        <v>700</v>
      </c>
    </row>
    <row r="10" spans="1:12" x14ac:dyDescent="0.3">
      <c r="A10" t="str">
        <f>IF(ISBLANK(Table1[[#This Row],[descr]]),"",
vRefCol&amp;ROWS($A$9:A10)
)</f>
        <v>A2</v>
      </c>
      <c r="B10" s="3" t="s">
        <v>4</v>
      </c>
      <c r="C10">
        <v>200</v>
      </c>
      <c r="E10" t="str">
        <f>IF(ISBLANK(Table2[[#This Row],[descr]]),"",
rRefCol&amp;ROWS($E$8:E10)+accumNumV
)</f>
        <v>E6</v>
      </c>
      <c r="F10" s="3" t="s">
        <v>10</v>
      </c>
      <c r="G10">
        <v>600</v>
      </c>
      <c r="J10" t="str">
        <f>IF(ISBLANK(Table3[[#This Row],[descr]]),"",bRefCol&amp;ROWS($K$9:K10)+accumNumR)</f>
        <v>J9</v>
      </c>
      <c r="K10" s="2" t="s">
        <v>12</v>
      </c>
      <c r="L10">
        <v>800</v>
      </c>
    </row>
    <row r="11" spans="1:12" x14ac:dyDescent="0.3">
      <c r="A11" t="str">
        <f>IF(ISBLANK(Table1[[#This Row],[descr]]),"",
vRefCol&amp;ROWS($A$9:A11)
)</f>
        <v>A3</v>
      </c>
      <c r="B11" s="3" t="s">
        <v>5</v>
      </c>
      <c r="C11">
        <v>300</v>
      </c>
      <c r="E11" t="str">
        <f>IF(ISBLANK(Table2[[#This Row],[descr]]),"",
rRefCol&amp;ROWS($E$8:E11)+accumNumV
)</f>
        <v>E7</v>
      </c>
      <c r="F11" s="3" t="s">
        <v>26</v>
      </c>
      <c r="G11">
        <v>1000</v>
      </c>
      <c r="J11" t="str">
        <f>IF(ISBLANK(Table3[[#This Row],[descr]]),"",bRefCol&amp;ROWS($K$9:K11)+accumNumR)</f>
        <v>J10</v>
      </c>
      <c r="K11" s="2" t="s">
        <v>13</v>
      </c>
      <c r="L11">
        <v>900</v>
      </c>
    </row>
    <row r="12" spans="1:12" x14ac:dyDescent="0.3">
      <c r="A12" t="str">
        <f>IF(ISBLANK(Table1[[#This Row],[descr]]),"",
vRefCol&amp;ROWS($A$9:A12)
)</f>
        <v/>
      </c>
      <c r="B12" s="3"/>
      <c r="J12" t="str">
        <f>IF(ISBLANK(Table3[[#This Row],[descr]]),"",bRefCol&amp;ROWS($K$9:K12)+accumNumR)</f>
        <v/>
      </c>
      <c r="K12" s="2"/>
    </row>
    <row r="14" spans="1:12" x14ac:dyDescent="0.3">
      <c r="A14" t="s">
        <v>18</v>
      </c>
      <c r="B14">
        <f>COUNTA(Table1[Ref],Table2[Ref],Table3[Ref])</f>
        <v>12</v>
      </c>
      <c r="E14" t="s">
        <v>17</v>
      </c>
    </row>
    <row r="15" spans="1:12" x14ac:dyDescent="0.3">
      <c r="A15" t="s">
        <v>22</v>
      </c>
      <c r="B15">
        <v>3</v>
      </c>
      <c r="E15" t="s">
        <v>39</v>
      </c>
      <c r="F15" t="s">
        <v>21</v>
      </c>
      <c r="G15" t="s">
        <v>41</v>
      </c>
      <c r="H15" t="s">
        <v>40</v>
      </c>
      <c r="I15" t="s">
        <v>1</v>
      </c>
      <c r="J15" t="s">
        <v>2</v>
      </c>
    </row>
    <row r="16" spans="1:12" x14ac:dyDescent="0.3">
      <c r="E16" cm="1">
        <f t="array" ref="E16">IF(ROWS($E$16:E16)&lt;=accumNumV,1,
IF(ROWS($E$16:E16)&lt;=accumNumR,2,
IF(ROWS($E$16:E16)&lt;=accumNumB,3,
"-")))</f>
        <v>1</v>
      </c>
      <c r="F16" t="str">
        <f>IFERROR(
CHOOSE(Table5[[#This Row],[Ref]],vRefCol&amp;ROWS($A$9:A9),rRefCol&amp;ROWS($E$8:E8),bRefCol&amp;ROWS($J$9:J9)),
"-")</f>
        <v>A1</v>
      </c>
      <c r="G16" t="str">
        <f>IFERROR(CHOOSE(Table5[[#This Row],[Ref]],lookup_tab1,lookup_tab2,lookup_tab3),"-")</f>
        <v>Table1</v>
      </c>
      <c r="H16" t="str">
        <f>IF(Table5[[#This Row],[Ref]]="-","-",Table5[[#This Row],[Table]]&amp;"[Ref]")</f>
        <v>Table1[Ref]</v>
      </c>
      <c r="I16" s="4" t="str">
        <f ca="1">IFERROR(
INDEX(INDIRECT(Table5[[#This Row],[Table]]&amp;"["&amp;Table5[[#Headers],[descr]]&amp;"]"),
MATCH(Table5[[#This Row],[mRef]],INDIRECT(Table5[[#This Row],[lookupRef2]]),0)
),
"-")</f>
        <v>exp1</v>
      </c>
      <c r="J16" s="4">
        <f ca="1">IFERROR(
INDEX(INDIRECT(Table5[[#This Row],[Table]]&amp;"["&amp;Table5[[#Headers],[amt]]&amp;"]"),
MATCH(Table5[[#This Row],[mRef]],INDIRECT(Table5[[#This Row],[lookupRef2]]),0)
),
"-")</f>
        <v>100</v>
      </c>
    </row>
    <row r="17" spans="1:10" x14ac:dyDescent="0.3">
      <c r="A17" t="s">
        <v>19</v>
      </c>
      <c r="B17" t="str" cm="1">
        <f t="array" aca="1" ref="B17" ca="1">SUBSTITUTE(CELL("address",E16),"$","")&amp;"(locked)"</f>
        <v>E16(locked)</v>
      </c>
      <c r="E17" cm="1">
        <f t="array" ref="E17">IF(ROWS($E$16:E17)&lt;=accumNumV,1,
IF(ROWS($E$16:E17)&lt;=accumNumR,2,
IF(ROWS($E$16:E17)&lt;=accumNumB,3,
"-")))</f>
        <v>1</v>
      </c>
      <c r="F17" t="str">
        <f>IFERROR(
CHOOSE(Table5[[#This Row],[Ref]],vRefCol&amp;ROWS($A$9:A10),rRefCol&amp;ROWS($E$8:E9),bRefCol&amp;ROWS($J$9:J10)),
"-")</f>
        <v>A2</v>
      </c>
      <c r="G17" t="str">
        <f>IFERROR(CHOOSE(Table5[[#This Row],[Ref]],lookup_tab1,lookup_tab2,lookup_tab3),"-")</f>
        <v>Table1</v>
      </c>
      <c r="H17" t="str">
        <f>IF(Table5[[#This Row],[Ref]]="-","-",Table5[[#This Row],[Table]]&amp;"[Ref]")</f>
        <v>Table1[Ref]</v>
      </c>
      <c r="I17" s="4" t="str">
        <f ca="1">IFERROR(
INDEX(INDIRECT(Table5[[#This Row],[Table]]&amp;"["&amp;Table5[[#Headers],[descr]]&amp;"]"),
MATCH(Table5[[#This Row],[mRef]],INDIRECT(Table5[[#This Row],[lookupRef2]]),0)
),
"-")</f>
        <v>exp2</v>
      </c>
      <c r="J17" s="4">
        <f ca="1">IFERROR(
INDEX(INDIRECT(Table5[[#This Row],[Table]]&amp;"["&amp;Table5[[#Headers],[amt]]&amp;"]"),
MATCH(Table5[[#This Row],[mRef]],INDIRECT(Table5[[#This Row],[lookupRef2]]),0)
),
"-")</f>
        <v>200</v>
      </c>
    </row>
    <row r="18" spans="1:10" x14ac:dyDescent="0.3">
      <c r="A18" t="s">
        <v>20</v>
      </c>
      <c r="B18" t="str" cm="1">
        <f t="array" aca="1" ref="B18" ca="1">SUBSTITUTE(CELL("address",E16),"$","")&amp;"(not locked)"</f>
        <v>E16(not locked)</v>
      </c>
      <c r="E18" cm="1">
        <f t="array" ref="E18">IF(ROWS($E$16:E18)&lt;=accumNumV,1,
IF(ROWS($E$16:E18)&lt;=accumNumR,2,
IF(ROWS($E$16:E18)&lt;=accumNumB,3,
"-")))</f>
        <v>1</v>
      </c>
      <c r="F18" t="str">
        <f>IFERROR(
CHOOSE(Table5[[#This Row],[Ref]],vRefCol&amp;ROWS($A$9:A11),rRefCol&amp;ROWS($E$8:E10),bRefCol&amp;ROWS($J$9:J11)),
"-")</f>
        <v>A3</v>
      </c>
      <c r="G18" t="str">
        <f>IFERROR(CHOOSE(Table5[[#This Row],[Ref]],lookup_tab1,lookup_tab2,lookup_tab3),"-")</f>
        <v>Table1</v>
      </c>
      <c r="H18" t="str">
        <f>IF(Table5[[#This Row],[Ref]]="-","-",Table5[[#This Row],[Table]]&amp;"[Ref]")</f>
        <v>Table1[Ref]</v>
      </c>
      <c r="I18" s="4" t="str">
        <f ca="1">IFERROR(
INDEX(INDIRECT(Table5[[#This Row],[Table]]&amp;"["&amp;Table5[[#Headers],[descr]]&amp;"]"),
MATCH(Table5[[#This Row],[mRef]],INDIRECT(Table5[[#This Row],[lookupRef2]]),0)
),
"-")</f>
        <v>exp3</v>
      </c>
      <c r="J18" s="4">
        <f ca="1">IFERROR(
INDEX(INDIRECT(Table5[[#This Row],[Table]]&amp;"["&amp;Table5[[#Headers],[amt]]&amp;"]"),
MATCH(Table5[[#This Row],[mRef]],INDIRECT(Table5[[#This Row],[lookupRef2]]),0)
),
"-")</f>
        <v>300</v>
      </c>
    </row>
    <row r="19" spans="1:10" x14ac:dyDescent="0.3">
      <c r="E19" cm="1">
        <f t="array" ref="E19">IF(ROWS($E$16:E19)&lt;=accumNumV,1,
IF(ROWS($E$16:E19)&lt;=accumNumR,2,
IF(ROWS($E$16:E19)&lt;=accumNumB,3,
"-")))</f>
        <v>2</v>
      </c>
      <c r="F19" t="str">
        <f>IFERROR(
CHOOSE(Table5[[#This Row],[Ref]],vRefCol&amp;ROWS($A$9:A12),rRefCol&amp;ROWS($E$8:E11),bRefCol&amp;ROWS($J$9:J12)),
"-")</f>
        <v>E4</v>
      </c>
      <c r="G19" t="str">
        <f>IFERROR(CHOOSE(Table5[[#This Row],[Ref]],lookup_tab1,lookup_tab2,lookup_tab3),"-")</f>
        <v>Table2</v>
      </c>
      <c r="H19" t="str">
        <f>IF(Table5[[#This Row],[Ref]]="-","-",Table5[[#This Row],[Table]]&amp;"[Ref]")</f>
        <v>Table2[Ref]</v>
      </c>
      <c r="I19" s="4" t="str">
        <f ca="1">IFERROR(
INDEX(INDIRECT(Table5[[#This Row],[Table]]&amp;"["&amp;Table5[[#Headers],[descr]]&amp;"]"),
MATCH(Table5[[#This Row],[mRef]],INDIRECT(Table5[[#This Row],[lookupRef2]]),0)
),
"-")</f>
        <v>rev1</v>
      </c>
      <c r="J19" s="4">
        <f ca="1">IFERROR(
INDEX(INDIRECT(Table5[[#This Row],[Table]]&amp;"["&amp;Table5[[#Headers],[amt]]&amp;"]"),
MATCH(Table5[[#This Row],[mRef]],INDIRECT(Table5[[#This Row],[lookupRef2]]),0)
),
"-")</f>
        <v>400</v>
      </c>
    </row>
    <row r="20" spans="1:10" x14ac:dyDescent="0.3">
      <c r="E20" cm="1">
        <f t="array" ref="E20">IF(ROWS($E$16:E20)&lt;=accumNumV,1,
IF(ROWS($E$16:E20)&lt;=accumNumR,2,
IF(ROWS($E$16:E20)&lt;=accumNumB,3,
"-")))</f>
        <v>2</v>
      </c>
      <c r="F20" t="str">
        <f>IFERROR(
CHOOSE(Table5[[#This Row],[Ref]],vRefCol&amp;ROWS($A$9:A13),rRefCol&amp;ROWS($E$8:E12),bRefCol&amp;ROWS($J$9:J13)),
"-")</f>
        <v>E5</v>
      </c>
      <c r="G20" t="str">
        <f>IFERROR(CHOOSE(Table5[[#This Row],[Ref]],lookup_tab1,lookup_tab2,lookup_tab3),"-")</f>
        <v>Table2</v>
      </c>
      <c r="H20" t="str">
        <f>IF(Table5[[#This Row],[Ref]]="-","-",Table5[[#This Row],[Table]]&amp;"[Ref]")</f>
        <v>Table2[Ref]</v>
      </c>
      <c r="I20" s="4" t="str">
        <f ca="1">IFERROR(
INDEX(INDIRECT(Table5[[#This Row],[Table]]&amp;"["&amp;Table5[[#Headers],[descr]]&amp;"]"),
MATCH(Table5[[#This Row],[mRef]],INDIRECT(Table5[[#This Row],[lookupRef2]]),0)
),
"-")</f>
        <v>rev2</v>
      </c>
      <c r="J20" s="4">
        <f ca="1">IFERROR(
INDEX(INDIRECT(Table5[[#This Row],[Table]]&amp;"["&amp;Table5[[#Headers],[amt]]&amp;"]"),
MATCH(Table5[[#This Row],[mRef]],INDIRECT(Table5[[#This Row],[lookupRef2]]),0)
),
"-")</f>
        <v>500</v>
      </c>
    </row>
    <row r="21" spans="1:10" x14ac:dyDescent="0.3">
      <c r="E21" cm="1">
        <f t="array" ref="E21">IF(ROWS($E$16:E21)&lt;=accumNumV,1,
IF(ROWS($E$16:E21)&lt;=accumNumR,2,
IF(ROWS($E$16:E21)&lt;=accumNumB,3,
"-")))</f>
        <v>2</v>
      </c>
      <c r="F21" t="str">
        <f>IFERROR(
CHOOSE(Table5[[#This Row],[Ref]],vRefCol&amp;ROWS($A$9:A14),rRefCol&amp;ROWS($E$8:E13),bRefCol&amp;ROWS($J$9:J14)),
"-")</f>
        <v>E6</v>
      </c>
      <c r="G21" t="str">
        <f>IFERROR(CHOOSE(Table5[[#This Row],[Ref]],lookup_tab1,lookup_tab2,lookup_tab3),"-")</f>
        <v>Table2</v>
      </c>
      <c r="H21" t="str">
        <f>IF(Table5[[#This Row],[Ref]]="-","-",Table5[[#This Row],[Table]]&amp;"[Ref]")</f>
        <v>Table2[Ref]</v>
      </c>
      <c r="I21" s="4" t="str">
        <f ca="1">IFERROR(
INDEX(INDIRECT(Table5[[#This Row],[Table]]&amp;"["&amp;Table5[[#Headers],[descr]]&amp;"]"),
MATCH(Table5[[#This Row],[mRef]],INDIRECT(Table5[[#This Row],[lookupRef2]]),0)
),
"-")</f>
        <v>rev3</v>
      </c>
      <c r="J21" s="4">
        <f ca="1">IFERROR(
INDEX(INDIRECT(Table5[[#This Row],[Table]]&amp;"["&amp;Table5[[#Headers],[amt]]&amp;"]"),
MATCH(Table5[[#This Row],[mRef]],INDIRECT(Table5[[#This Row],[lookupRef2]]),0)
),
"-")</f>
        <v>600</v>
      </c>
    </row>
    <row r="22" spans="1:10" x14ac:dyDescent="0.3">
      <c r="E22" cm="1">
        <f t="array" ref="E22">IF(ROWS($E$16:E22)&lt;=accumNumV,1,
IF(ROWS($E$16:E22)&lt;=accumNumR,2,
IF(ROWS($E$16:E22)&lt;=accumNumB,3,
"-")))</f>
        <v>2</v>
      </c>
      <c r="F22" t="str">
        <f>IFERROR(
CHOOSE(Table5[[#This Row],[Ref]],vRefCol&amp;ROWS($A$9:A15),rRefCol&amp;ROWS($E$8:E14),bRefCol&amp;ROWS($J$9:J15)),
"-")</f>
        <v>E7</v>
      </c>
      <c r="G22" t="str">
        <f>IFERROR(CHOOSE(Table5[[#This Row],[Ref]],lookup_tab1,lookup_tab2,lookup_tab3),"-")</f>
        <v>Table2</v>
      </c>
      <c r="H22" t="str">
        <f>IF(Table5[[#This Row],[Ref]]="-","-",Table5[[#This Row],[Table]]&amp;"[Ref]")</f>
        <v>Table2[Ref]</v>
      </c>
      <c r="I22" s="4" t="str">
        <f ca="1">IFERROR(
INDEX(INDIRECT(Table5[[#This Row],[Table]]&amp;"["&amp;Table5[[#Headers],[descr]]&amp;"]"),
MATCH(Table5[[#This Row],[mRef]],INDIRECT(Table5[[#This Row],[lookupRef2]]),0)
),
"-")</f>
        <v>rev4</v>
      </c>
      <c r="J22" s="4">
        <f ca="1">IFERROR(
INDEX(INDIRECT(Table5[[#This Row],[Table]]&amp;"["&amp;Table5[[#Headers],[amt]]&amp;"]"),
MATCH(Table5[[#This Row],[mRef]],INDIRECT(Table5[[#This Row],[lookupRef2]]),0)
),
"-")</f>
        <v>1000</v>
      </c>
    </row>
    <row r="23" spans="1:10" x14ac:dyDescent="0.3">
      <c r="E23" cm="1">
        <f t="array" ref="E23">IF(ROWS($E$16:E23)&lt;=accumNumV,1,
IF(ROWS($E$16:E23)&lt;=accumNumR,2,
IF(ROWS($E$16:E23)&lt;=accumNumB,3,
"-")))</f>
        <v>3</v>
      </c>
      <c r="F23" t="str">
        <f>IFERROR(
CHOOSE(Table5[[#This Row],[Ref]],vRefCol&amp;ROWS($A$9:A16),rRefCol&amp;ROWS($E$8:E15),bRefCol&amp;ROWS($J$9:J16)),
"-")</f>
        <v>J8</v>
      </c>
      <c r="G23" t="str">
        <f>IFERROR(CHOOSE(Table5[[#This Row],[Ref]],lookup_tab1,lookup_tab2,lookup_tab3),"-")</f>
        <v>Table3</v>
      </c>
      <c r="H23" t="str">
        <f>IF(Table5[[#This Row],[Ref]]="-","-",Table5[[#This Row],[Table]]&amp;"[Ref]")</f>
        <v>Table3[Ref]</v>
      </c>
      <c r="I23" s="4" t="str">
        <f ca="1">IFERROR(
INDEX(INDIRECT(Table5[[#This Row],[Table]]&amp;"["&amp;Table5[[#Headers],[descr]]&amp;"]"),
MATCH(Table5[[#This Row],[mRef]],INDIRECT(Table5[[#This Row],[lookupRef2]]),0)
),
"-")</f>
        <v>bk1</v>
      </c>
      <c r="J23" s="4">
        <f ca="1">IFERROR(
INDEX(INDIRECT(Table5[[#This Row],[Table]]&amp;"["&amp;Table5[[#Headers],[amt]]&amp;"]"),
MATCH(Table5[[#This Row],[mRef]],INDIRECT(Table5[[#This Row],[lookupRef2]]),0)
),
"-")</f>
        <v>700</v>
      </c>
    </row>
    <row r="24" spans="1:10" x14ac:dyDescent="0.3">
      <c r="E24" cm="1">
        <f t="array" ref="E24">IF(ROWS($E$16:E24)&lt;=accumNumV,1,
IF(ROWS($E$16:E24)&lt;=accumNumR,2,
IF(ROWS($E$16:E24)&lt;=accumNumB,3,
"-")))</f>
        <v>3</v>
      </c>
      <c r="F24" t="str">
        <f>IFERROR(
CHOOSE(Table5[[#This Row],[Ref]],vRefCol&amp;ROWS($A$9:A17),rRefCol&amp;ROWS($E$8:E16),bRefCol&amp;ROWS($J$9:J17)),
"-")</f>
        <v>J9</v>
      </c>
      <c r="G24" t="str">
        <f>IFERROR(CHOOSE(Table5[[#This Row],[Ref]],lookup_tab1,lookup_tab2,lookup_tab3),"-")</f>
        <v>Table3</v>
      </c>
      <c r="H24" t="str">
        <f>IF(Table5[[#This Row],[Ref]]="-","-",Table5[[#This Row],[Table]]&amp;"[Ref]")</f>
        <v>Table3[Ref]</v>
      </c>
      <c r="I24" s="4" t="str">
        <f ca="1">IFERROR(
INDEX(INDIRECT(Table5[[#This Row],[Table]]&amp;"["&amp;Table5[[#Headers],[descr]]&amp;"]"),
MATCH(Table5[[#This Row],[mRef]],INDIRECT(Table5[[#This Row],[lookupRef2]]),0)
),
"-")</f>
        <v>bk2</v>
      </c>
      <c r="J24" s="4">
        <f ca="1">IFERROR(
INDEX(INDIRECT(Table5[[#This Row],[Table]]&amp;"["&amp;Table5[[#Headers],[amt]]&amp;"]"),
MATCH(Table5[[#This Row],[mRef]],INDIRECT(Table5[[#This Row],[lookupRef2]]),0)
),
"-")</f>
        <v>800</v>
      </c>
    </row>
    <row r="25" spans="1:10" x14ac:dyDescent="0.3">
      <c r="E25" cm="1">
        <f t="array" ref="E25">IF(ROWS($E$16:E25)&lt;=accumNumV,1,
IF(ROWS($E$16:E25)&lt;=accumNumR,2,
IF(ROWS($E$16:E25)&lt;=accumNumB,3,
"-")))</f>
        <v>3</v>
      </c>
      <c r="F25" t="str">
        <f>IFERROR(
CHOOSE(Table5[[#This Row],[Ref]],vRefCol&amp;ROWS($A$9:A18),rRefCol&amp;ROWS($E$8:E17),bRefCol&amp;ROWS($J$9:J18)),
"-")</f>
        <v>J10</v>
      </c>
      <c r="G25" t="str">
        <f>IFERROR(CHOOSE(Table5[[#This Row],[Ref]],lookup_tab1,lookup_tab2,lookup_tab3),"-")</f>
        <v>Table3</v>
      </c>
      <c r="H25" t="str">
        <f>IF(Table5[[#This Row],[Ref]]="-","-",Table5[[#This Row],[Table]]&amp;"[Ref]")</f>
        <v>Table3[Ref]</v>
      </c>
      <c r="I25" s="4" t="str">
        <f ca="1">IFERROR(
INDEX(INDIRECT(Table5[[#This Row],[Table]]&amp;"["&amp;Table5[[#Headers],[descr]]&amp;"]"),
MATCH(Table5[[#This Row],[mRef]],INDIRECT(Table5[[#This Row],[lookupRef2]]),0)
),
"-")</f>
        <v>bk3</v>
      </c>
      <c r="J25" s="4">
        <f ca="1">IFERROR(
INDEX(INDIRECT(Table5[[#This Row],[Table]]&amp;"["&amp;Table5[[#Headers],[amt]]&amp;"]"),
MATCH(Table5[[#This Row],[mRef]],INDIRECT(Table5[[#This Row],[lookupRef2]]),0)
),
"-")</f>
        <v>900</v>
      </c>
    </row>
    <row r="26" spans="1:10" x14ac:dyDescent="0.3">
      <c r="E26" cm="1">
        <f t="array" ref="E26">IF(ROWS($E$16:E26)&lt;=accumNumV,1,
IF(ROWS($E$16:E26)&lt;=accumNumR,2,
IF(ROWS($E$16:E26)&lt;=accumNumB,3,
"-")))</f>
        <v>3</v>
      </c>
      <c r="F26" t="str">
        <f>IFERROR(
CHOOSE(Table5[[#This Row],[Ref]],vRefCol&amp;ROWS($A$9:A19),rRefCol&amp;ROWS($E$8:E18),bRefCol&amp;ROWS($J$9:J19)),
"-")</f>
        <v>J11</v>
      </c>
      <c r="G26" t="str">
        <f>IFERROR(CHOOSE(Table5[[#This Row],[Ref]],lookup_tab1,lookup_tab2,lookup_tab3),"-")</f>
        <v>Table3</v>
      </c>
      <c r="H26" t="str">
        <f>IF(Table5[[#This Row],[Ref]]="-","-",Table5[[#This Row],[Table]]&amp;"[Ref]")</f>
        <v>Table3[Ref]</v>
      </c>
      <c r="I26" s="4" t="str">
        <f ca="1">IFERROR(
INDEX(INDIRECT(Table5[[#This Row],[Table]]&amp;"["&amp;Table5[[#Headers],[descr]]&amp;"]"),
MATCH(Table5[[#This Row],[mRef]],INDIRECT(Table5[[#This Row],[lookupRef2]]),0)
),
"-")</f>
        <v>-</v>
      </c>
      <c r="J26" s="4" t="str">
        <f ca="1">IFERROR(
INDEX(INDIRECT(Table5[[#This Row],[Table]]&amp;"["&amp;Table5[[#Headers],[amt]]&amp;"]"),
MATCH(Table5[[#This Row],[mRef]],INDIRECT(Table5[[#This Row],[lookupRef2]]),0)
),
"-")</f>
        <v>-</v>
      </c>
    </row>
    <row r="27" spans="1:10" x14ac:dyDescent="0.3">
      <c r="E27" t="str" cm="1">
        <f t="array" ref="E27">IF(ROWS($E$16:E27)&lt;=accumNumV,1,
IF(ROWS($E$16:E27)&lt;=accumNumR,2,
IF(ROWS($E$16:E27)&lt;=accumNumB,3,
"-")))</f>
        <v>-</v>
      </c>
      <c r="F27" t="str">
        <f>IFERROR(
CHOOSE(Table5[[#This Row],[Ref]],vRefCol&amp;ROWS($A$9:A20),rRefCol&amp;ROWS($E$8:E19),bRefCol&amp;ROWS($J$9:J20)),
"-")</f>
        <v>-</v>
      </c>
      <c r="G27" t="str">
        <f>IFERROR(CHOOSE(Table5[[#This Row],[Ref]],lookup_tab1,lookup_tab2,lookup_tab3),"-")</f>
        <v>-</v>
      </c>
      <c r="H27" t="str">
        <f>IF(Table5[[#This Row],[Ref]]="-","-",Table5[[#This Row],[Table]]&amp;"[Ref]")</f>
        <v>-</v>
      </c>
      <c r="I27" s="4" t="str">
        <f ca="1">IFERROR(
INDEX(INDIRECT(Table5[[#This Row],[Table]]&amp;"["&amp;Table5[[#Headers],[descr]]&amp;"]"),
MATCH(Table5[[#This Row],[mRef]],INDIRECT(Table5[[#This Row],[lookupRef2]]),0)
),
"-")</f>
        <v>-</v>
      </c>
      <c r="J27" s="4" t="str">
        <f ca="1">IFERROR(
INDEX(INDIRECT(Table5[[#This Row],[Table]]&amp;"["&amp;Table5[[#Headers],[amt]]&amp;"]"),
MATCH(Table5[[#This Row],[mRef]],INDIRECT(Table5[[#This Row],[lookupRef2]]),0)
),
"-")</f>
        <v>-</v>
      </c>
    </row>
  </sheetData>
  <phoneticPr fontId="1" type="noConversion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Sheet1</vt:lpstr>
      <vt:lpstr>accumNumB</vt:lpstr>
      <vt:lpstr>accumNumR</vt:lpstr>
      <vt:lpstr>accumNumV</vt:lpstr>
      <vt:lpstr>bRefCol</vt:lpstr>
      <vt:lpstr>bwksheet</vt:lpstr>
      <vt:lpstr>lookup_tab1</vt:lpstr>
      <vt:lpstr>lookup_tab2</vt:lpstr>
      <vt:lpstr>lookup_tab3</vt:lpstr>
      <vt:lpstr>need_count</vt:lpstr>
      <vt:lpstr>rRefCol</vt:lpstr>
      <vt:lpstr>rvksheet</vt:lpstr>
      <vt:lpstr>table_num</vt:lpstr>
      <vt:lpstr>vRefCol</vt:lpstr>
      <vt:lpstr>vwksheet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2020-02-14T02:41:31Z</dcterms:created>
  <dcterms:modified xsi:type="dcterms:W3CDTF">2020-02-15T11:43:54Z</dcterms:modified>
</cp:coreProperties>
</file>